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970" windowHeight="7815"/>
  </bookViews>
  <sheets>
    <sheet name="Hoja1 " sheetId="85" r:id="rId1"/>
    <sheet name="Hoja2" sheetId="86" r:id="rId2"/>
    <sheet name="CUAD1" sheetId="31" r:id="rId3"/>
    <sheet name="CUAD2" sheetId="33" r:id="rId4"/>
    <sheet name="CUAD3" sheetId="37" r:id="rId5"/>
    <sheet name="Hoja1" sheetId="84" r:id="rId6"/>
    <sheet name="CUAD4" sheetId="32" r:id="rId7"/>
    <sheet name="CUAD5" sheetId="36" r:id="rId8"/>
    <sheet name="CUAD6" sheetId="34" r:id="rId9"/>
    <sheet name="Cuad7" sheetId="38" r:id="rId10"/>
    <sheet name="CUAD8" sheetId="39" r:id="rId11"/>
    <sheet name="CUAD9" sheetId="35" r:id="rId12"/>
    <sheet name="CUAD10" sheetId="9" r:id="rId13"/>
    <sheet name="CUAD11" sheetId="40" r:id="rId14"/>
    <sheet name="CUAD12" sheetId="13" r:id="rId15"/>
    <sheet name="CUAD13" sheetId="14" r:id="rId16"/>
    <sheet name="CUAD14" sheetId="41" r:id="rId17"/>
    <sheet name="CUAD15" sheetId="16" r:id="rId18"/>
    <sheet name="CUAD16" sheetId="17" r:id="rId19"/>
    <sheet name="CUAD17" sheetId="43" r:id="rId20"/>
    <sheet name="CUAD18" sheetId="19" r:id="rId21"/>
    <sheet name="CUAD19" sheetId="20" r:id="rId22"/>
    <sheet name="CUAD20" sheetId="47" r:id="rId23"/>
    <sheet name="CUAD21" sheetId="22" r:id="rId24"/>
    <sheet name="CUAD22" sheetId="23" r:id="rId25"/>
    <sheet name="CUAD23" sheetId="44" r:id="rId26"/>
    <sheet name="CUAD24" sheetId="25" r:id="rId27"/>
    <sheet name="CUAD25" sheetId="26" r:id="rId28"/>
    <sheet name="CUAD26" sheetId="48" r:id="rId29"/>
    <sheet name="CUAD27" sheetId="28" r:id="rId30"/>
    <sheet name="CUAD28" sheetId="29" r:id="rId31"/>
    <sheet name="CUAD29" sheetId="49" r:id="rId32"/>
    <sheet name="CUAD30" sheetId="50" r:id="rId33"/>
    <sheet name="CUAD31" sheetId="51" r:id="rId34"/>
    <sheet name="CUAD32" sheetId="52" r:id="rId35"/>
    <sheet name="CUAD33" sheetId="53" r:id="rId36"/>
    <sheet name="CUAD34" sheetId="54" r:id="rId37"/>
    <sheet name="CUAD35" sheetId="55" r:id="rId38"/>
    <sheet name="CUAD36" sheetId="56" r:id="rId39"/>
    <sheet name="CUAD37" sheetId="57" r:id="rId40"/>
    <sheet name="CUAD38" sheetId="58" r:id="rId41"/>
    <sheet name="CUAD39" sheetId="60" r:id="rId42"/>
    <sheet name="CUAD40" sheetId="61" r:id="rId43"/>
    <sheet name="CUAD41" sheetId="62" r:id="rId44"/>
    <sheet name="CUAD42" sheetId="63" r:id="rId45"/>
    <sheet name="CUAD43" sheetId="64" r:id="rId46"/>
    <sheet name="CUAD44" sheetId="65" r:id="rId47"/>
    <sheet name="CUAD45" sheetId="66" r:id="rId48"/>
    <sheet name="CUAD46" sheetId="59" r:id="rId49"/>
    <sheet name="CUAD47" sheetId="67" r:id="rId50"/>
    <sheet name="CUAD48" sheetId="68" r:id="rId51"/>
    <sheet name="CUAD49" sheetId="69" r:id="rId52"/>
    <sheet name="CUAD50" sheetId="81" r:id="rId53"/>
    <sheet name="CUAD51" sheetId="70" r:id="rId54"/>
    <sheet name="CUAD52" sheetId="71" r:id="rId55"/>
    <sheet name="CUAD53" sheetId="72" r:id="rId56"/>
    <sheet name="CUAD54" sheetId="73" r:id="rId57"/>
    <sheet name="CUAD55" sheetId="83" r:id="rId58"/>
    <sheet name="CUAD56" sheetId="75" r:id="rId59"/>
    <sheet name="CUAD57" sheetId="76" r:id="rId60"/>
    <sheet name="CUAD58" sheetId="77" r:id="rId61"/>
    <sheet name="CUAD59" sheetId="78" r:id="rId62"/>
    <sheet name="CUAD60" sheetId="79" r:id="rId63"/>
    <sheet name="CUAD61" sheetId="80" r:id="rId64"/>
  </sheets>
  <externalReferences>
    <externalReference r:id="rId65"/>
    <externalReference r:id="rId66"/>
    <externalReference r:id="rId67"/>
  </externalReferences>
  <definedNames>
    <definedName name="__123Graph_A" localSheetId="12" hidden="1">CUAD10!$B$12:$B$54</definedName>
    <definedName name="__123Graph_A" localSheetId="0" hidden="1">[3]CUAD10!#REF!</definedName>
    <definedName name="__123Graph_A" localSheetId="1" hidden="1">[3]CUAD10!#REF!</definedName>
    <definedName name="__123Graph_A" hidden="1">CUAD9!#REF!</definedName>
    <definedName name="__123Graph_X" localSheetId="12" hidden="1">CUAD10!$A$12:$A$54</definedName>
    <definedName name="__123Graph_X" localSheetId="0" hidden="1">[3]CUAD10!#REF!</definedName>
    <definedName name="__123Graph_X" localSheetId="1" hidden="1">[3]CUAD10!#REF!</definedName>
    <definedName name="__123Graph_X" hidden="1">CUAD9!#REF!</definedName>
    <definedName name="_Regression_Int" localSheetId="2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3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4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39" hidden="1">1</definedName>
    <definedName name="_Regression_Int" localSheetId="40" hidden="1">1</definedName>
    <definedName name="_Regression_Int" localSheetId="41" hidden="1">1</definedName>
    <definedName name="_Regression_Int" localSheetId="6" hidden="1">1</definedName>
    <definedName name="_Regression_Int" localSheetId="42" hidden="1">1</definedName>
    <definedName name="_Regression_Int" localSheetId="43" hidden="1">1</definedName>
    <definedName name="_Regression_Int" localSheetId="44" hidden="1">1</definedName>
    <definedName name="_Regression_Int" localSheetId="45" hidden="1">1</definedName>
    <definedName name="_Regression_Int" localSheetId="46" hidden="1">1</definedName>
    <definedName name="_Regression_Int" localSheetId="47" hidden="1">1</definedName>
    <definedName name="_Regression_Int" localSheetId="48" hidden="1">1</definedName>
    <definedName name="_Regression_Int" localSheetId="49" hidden="1">1</definedName>
    <definedName name="_Regression_Int" localSheetId="50" hidden="1">1</definedName>
    <definedName name="_Regression_Int" localSheetId="51" hidden="1">1</definedName>
    <definedName name="_Regression_Int" localSheetId="7" hidden="1">1</definedName>
    <definedName name="_Regression_Int" localSheetId="52" hidden="1">1</definedName>
    <definedName name="_Regression_Int" localSheetId="53" hidden="1">1</definedName>
    <definedName name="_Regression_Int" localSheetId="54" hidden="1">1</definedName>
    <definedName name="_Regression_Int" localSheetId="55" hidden="1">1</definedName>
    <definedName name="_Regression_Int" localSheetId="56" hidden="1">1</definedName>
    <definedName name="_Regression_Int" localSheetId="57" hidden="1">1</definedName>
    <definedName name="_Regression_Int" localSheetId="58" hidden="1">1</definedName>
    <definedName name="_Regression_Int" localSheetId="59" hidden="1">1</definedName>
    <definedName name="_Regression_Int" localSheetId="60" hidden="1">1</definedName>
    <definedName name="_Regression_Int" localSheetId="61" hidden="1">1</definedName>
    <definedName name="_Regression_Int" localSheetId="8" hidden="1">1</definedName>
    <definedName name="_Regression_Int" localSheetId="62" hidden="1">1</definedName>
    <definedName name="_Regression_Int" localSheetId="63" hidden="1">1</definedName>
    <definedName name="_Regression_Int" localSheetId="10" hidden="1">1</definedName>
    <definedName name="_Regression_Int" localSheetId="11" hidden="1">1</definedName>
    <definedName name="_xlnm.Print_Area" localSheetId="2">CUAD1!$A$1:$D$95</definedName>
    <definedName name="_xlnm.Print_Area" localSheetId="12">CUAD10!$A$1:$U$55</definedName>
    <definedName name="_xlnm.Print_Area" localSheetId="13">CUAD11!$A$1:$N$30</definedName>
    <definedName name="_xlnm.Print_Area" localSheetId="14">CUAD12!$A$1:$L$31</definedName>
    <definedName name="_xlnm.Print_Area" localSheetId="15">CUAD13!$A$1:$M$54</definedName>
    <definedName name="_xlnm.Print_Area" localSheetId="16">CUAD14!$A$1:$K$30</definedName>
    <definedName name="_xlnm.Print_Area" localSheetId="17">CUAD15!$A$1:$R$46</definedName>
    <definedName name="_xlnm.Print_Area" localSheetId="18">CUAD16!$A$1:$Z$47</definedName>
    <definedName name="_xlnm.Print_Area" localSheetId="19">CUAD17!$A$1:$S$45</definedName>
    <definedName name="_xlnm.Print_Area" localSheetId="20">CUAD18!$A$1:$Q$47</definedName>
    <definedName name="_xlnm.Print_Area" localSheetId="21">CUAD19!$A$1:$Z$49</definedName>
    <definedName name="_xlnm.Print_Area" localSheetId="3">CUAD2!$A$1:$J$65</definedName>
    <definedName name="_xlnm.Print_Area" localSheetId="22">CUAD20!$A$1:$S$45</definedName>
    <definedName name="_xlnm.Print_Area" localSheetId="23">CUAD21!$A$1:$L$35</definedName>
    <definedName name="_xlnm.Print_Area" localSheetId="24">CUAD22!$A$1:$Z$39</definedName>
    <definedName name="_xlnm.Print_Area" localSheetId="25">CUAD23!$B$1:$S$33</definedName>
    <definedName name="_xlnm.Print_Area" localSheetId="26">CUAD24!$A$1:$K$35</definedName>
    <definedName name="_xlnm.Print_Area" localSheetId="27">CUAD25!$A$1:$Z$35</definedName>
    <definedName name="_xlnm.Print_Area" localSheetId="28">CUAD26!$B$1:$S$34</definedName>
    <definedName name="_xlnm.Print_Area" localSheetId="29">CUAD27!$A$1:$O$31</definedName>
    <definedName name="_xlnm.Print_Area" localSheetId="30">CUAD28!$A$1:$T$51</definedName>
    <definedName name="_xlnm.Print_Area" localSheetId="31">CUAD29!$A$1:$R$27</definedName>
    <definedName name="_xlnm.Print_Area" localSheetId="4">CUAD3!$A$1:$J$27</definedName>
    <definedName name="_xlnm.Print_Area" localSheetId="32">CUAD30!$A$1:$P$33</definedName>
    <definedName name="_xlnm.Print_Area" localSheetId="33">CUAD31!$A$1:$T$55</definedName>
    <definedName name="_xlnm.Print_Area" localSheetId="34">CUAD32!$A$1:$N$30</definedName>
    <definedName name="_xlnm.Print_Area" localSheetId="35">CUAD33!$A$1:$L$80</definedName>
    <definedName name="_xlnm.Print_Area" localSheetId="36">CUAD34!$A$1:$K$30</definedName>
    <definedName name="_xlnm.Print_Area" localSheetId="37">CUAD35!$A$1:$F$79</definedName>
    <definedName name="_xlnm.Print_Area" localSheetId="38">CUAD36!$A$1:$F$31</definedName>
    <definedName name="_xlnm.Print_Area" localSheetId="39">CUAD37!$A$1:$F$31</definedName>
    <definedName name="_xlnm.Print_Area" localSheetId="40">CUAD38!$A$1:$D$52</definedName>
    <definedName name="_xlnm.Print_Area" localSheetId="41">CUAD39!$A$1:$L$37</definedName>
    <definedName name="_xlnm.Print_Area" localSheetId="6">CUAD4!$A$1:$S$74</definedName>
    <definedName name="_xlnm.Print_Area" localSheetId="42">CUAD40!$A$1:$H$68</definedName>
    <definedName name="_xlnm.Print_Area" localSheetId="43">CUAD41!$A$1:$K$65</definedName>
    <definedName name="_xlnm.Print_Area" localSheetId="44">CUAD42!$A$1:$P$54</definedName>
    <definedName name="_xlnm.Print_Area" localSheetId="45">CUAD43!$A$1:$P$32</definedName>
    <definedName name="_xlnm.Print_Area" localSheetId="46">CUAD44!$A$1:$I$55</definedName>
    <definedName name="_xlnm.Print_Area" localSheetId="47">CUAD45!$A$1:$G$29</definedName>
    <definedName name="_xlnm.Print_Area" localSheetId="48">CUAD46!$A$1:$J$53</definedName>
    <definedName name="_xlnm.Print_Area" localSheetId="49">CUAD47!$A$1:$J$29</definedName>
    <definedName name="_xlnm.Print_Area" localSheetId="50">CUAD48!$A$1:$P$54</definedName>
    <definedName name="_xlnm.Print_Area" localSheetId="51">CUAD49!$A$1:$P$29</definedName>
    <definedName name="_xlnm.Print_Area" localSheetId="7">CUAD5!$A$1:$M$29</definedName>
    <definedName name="_xlnm.Print_Area" localSheetId="52">CUAD50!$A$1:$E$54</definedName>
    <definedName name="_xlnm.Print_Area" localSheetId="53">CUAD51!$A$1:$E$93</definedName>
    <definedName name="_xlnm.Print_Area" localSheetId="54">CUAD52!$A$1:$Q$66</definedName>
    <definedName name="_xlnm.Print_Area" localSheetId="55">CUAD53!$A$1:$Q$29</definedName>
    <definedName name="_xlnm.Print_Area" localSheetId="56">CUAD54!$A$1:$AP$71</definedName>
    <definedName name="_xlnm.Print_Area" localSheetId="57">CUAD55!$A$1:$AK$27</definedName>
    <definedName name="_xlnm.Print_Area" localSheetId="58">CUAD56!$A$1:$H$84</definedName>
    <definedName name="_xlnm.Print_Area" localSheetId="59">CUAD57!$A$1:$H$52</definedName>
    <definedName name="_xlnm.Print_Area" localSheetId="60">CUAD58!$A$1:$Q$41</definedName>
    <definedName name="_xlnm.Print_Area" localSheetId="61">CUAD59!#REF!</definedName>
    <definedName name="_xlnm.Print_Area" localSheetId="8">CUAD6!$A$1:$G$78</definedName>
    <definedName name="_xlnm.Print_Area" localSheetId="62">CUAD60!$A$1:$P$51</definedName>
    <definedName name="_xlnm.Print_Area" localSheetId="63">CUAD61!$A$1:$P$19</definedName>
    <definedName name="_xlnm.Print_Area" localSheetId="9">Cuad7!$A$1:$H$28</definedName>
    <definedName name="_xlnm.Print_Area" localSheetId="10">CUAD8!$A$1:$J$25</definedName>
    <definedName name="_xlnm.Print_Area" localSheetId="11">CUAD9!$A$1:$Q$31</definedName>
    <definedName name="grafica15">[1]CUAD30!$A$1:$F$31</definedName>
    <definedName name="Imprimir_área_IM" localSheetId="2">CUAD1!$A$1:$D$95</definedName>
    <definedName name="Imprimir_área_IM" localSheetId="12">CUAD10!$A$1:$U$55</definedName>
    <definedName name="Imprimir_área_IM" localSheetId="13">CUAD11!$A$1:$N$30</definedName>
    <definedName name="Imprimir_área_IM" localSheetId="14">CUAD12!$A$1:$L$31</definedName>
    <definedName name="Imprimir_área_IM" localSheetId="15">CUAD13!$A$1:$M$10</definedName>
    <definedName name="Imprimir_área_IM" localSheetId="16">CUAD14!$A$1:$K$30</definedName>
    <definedName name="Imprimir_área_IM" localSheetId="17">CUAD15!$A$1:$R$46</definedName>
    <definedName name="Imprimir_área_IM" localSheetId="18">CUAD16!$A$1:$Z$47</definedName>
    <definedName name="Imprimir_área_IM" localSheetId="19">CUAD17!$A$1:$S$45</definedName>
    <definedName name="Imprimir_área_IM" localSheetId="20">CUAD18!$A$1:$Q$47</definedName>
    <definedName name="Imprimir_área_IM" localSheetId="21">CUAD19!$A$1:$Z$49</definedName>
    <definedName name="Imprimir_área_IM" localSheetId="3">CUAD2!$A$1:$J$63</definedName>
    <definedName name="Imprimir_área_IM" localSheetId="22">CUAD20!$A$1:$S$45</definedName>
    <definedName name="Imprimir_área_IM" localSheetId="23">CUAD21!$A$1:$L$35</definedName>
    <definedName name="Imprimir_área_IM" localSheetId="24">CUAD22!$A$1:$Z$39</definedName>
    <definedName name="Imprimir_área_IM" localSheetId="25">CUAD23!#REF!</definedName>
    <definedName name="Imprimir_área_IM" localSheetId="26">CUAD24!$A$1:$K$35</definedName>
    <definedName name="Imprimir_área_IM" localSheetId="27">CUAD25!$A$1:$Z$35</definedName>
    <definedName name="Imprimir_área_IM" localSheetId="28">CUAD26!$A$1:$S$33</definedName>
    <definedName name="Imprimir_área_IM" localSheetId="29">CUAD27!$A$1:$O$31</definedName>
    <definedName name="Imprimir_área_IM" localSheetId="30">CUAD28!#REF!</definedName>
    <definedName name="Imprimir_área_IM" localSheetId="31">CUAD29!$A$1:$R$27</definedName>
    <definedName name="Imprimir_área_IM" localSheetId="4">CUAD3!$A$1:$J$30</definedName>
    <definedName name="Imprimir_área_IM" localSheetId="32">CUAD30!#REF!</definedName>
    <definedName name="Imprimir_área_IM" localSheetId="33">CUAD31!$A$1:$T$55</definedName>
    <definedName name="Imprimir_área_IM" localSheetId="34">CUAD32!$A$1:$N$30</definedName>
    <definedName name="Imprimir_área_IM" localSheetId="35">CUAD33!$A$1:$L$80</definedName>
    <definedName name="Imprimir_área_IM" localSheetId="36">CUAD34!$A$1:$K$30</definedName>
    <definedName name="Imprimir_área_IM" localSheetId="37">[2]CUAD26!#REF!</definedName>
    <definedName name="Imprimir_área_IM" localSheetId="38">CUAD36!$A$1:$F$32</definedName>
    <definedName name="Imprimir_área_IM" localSheetId="39">CUAD37!$A$1:$F$31</definedName>
    <definedName name="Imprimir_área_IM" localSheetId="40">CUAD38!$A$1:$D$52</definedName>
    <definedName name="Imprimir_área_IM" localSheetId="41">CUAD39!$A$1:$L$38</definedName>
    <definedName name="Imprimir_área_IM" localSheetId="6">CUAD4!$A$1:$S$74</definedName>
    <definedName name="Imprimir_área_IM" localSheetId="42">CUAD40!$A$1:$H$68</definedName>
    <definedName name="Imprimir_área_IM" localSheetId="43">CUAD41!$A$1:$K$65</definedName>
    <definedName name="Imprimir_área_IM" localSheetId="44">CUAD42!$A$1:$P$54</definedName>
    <definedName name="Imprimir_área_IM" localSheetId="45">CUAD43!$A$1:$P$32</definedName>
    <definedName name="Imprimir_área_IM" localSheetId="46">CUAD44!$A$1:$I$56</definedName>
    <definedName name="Imprimir_área_IM" localSheetId="47">CUAD45!$A$1:$I$29</definedName>
    <definedName name="Imprimir_área_IM" localSheetId="48">CUAD46!$A$1:$J$53</definedName>
    <definedName name="Imprimir_área_IM" localSheetId="49">CUAD47!$A$1:$J$29</definedName>
    <definedName name="Imprimir_área_IM" localSheetId="50">CUAD48!$A$1:$P$54</definedName>
    <definedName name="Imprimir_área_IM" localSheetId="51">CUAD49!$A$1:$P$29</definedName>
    <definedName name="Imprimir_área_IM" localSheetId="7">CUAD5!$A$1:$N$29</definedName>
    <definedName name="Imprimir_área_IM" localSheetId="52">CUAD50!$A$1:$E$54</definedName>
    <definedName name="Imprimir_área_IM" localSheetId="53">CUAD51!$A$1:$E$93</definedName>
    <definedName name="Imprimir_área_IM" localSheetId="54">CUAD52!$A$1:$Q$72</definedName>
    <definedName name="Imprimir_área_IM" localSheetId="55">CUAD53!$A$1:$Q$29</definedName>
    <definedName name="Imprimir_área_IM" localSheetId="56">CUAD54!$A$1:$AQ$72</definedName>
    <definedName name="Imprimir_área_IM" localSheetId="57">CUAD55!$A$1:$AK$27</definedName>
    <definedName name="Imprimir_área_IM" localSheetId="58">CUAD56!$A$1:$H$84</definedName>
    <definedName name="Imprimir_área_IM" localSheetId="59">CUAD57!$A$1:$H$52</definedName>
    <definedName name="Imprimir_área_IM" localSheetId="60">CUAD58!$A$1:$Q$41</definedName>
    <definedName name="Imprimir_área_IM" localSheetId="61">CUAD59!#REF!</definedName>
    <definedName name="Imprimir_área_IM" localSheetId="8">CUAD6!$A$1:$G$78</definedName>
    <definedName name="Imprimir_área_IM" localSheetId="62">CUAD60!#REF!</definedName>
    <definedName name="Imprimir_área_IM" localSheetId="63">CUAD61!$A$1:$P$19</definedName>
    <definedName name="Imprimir_área_IM" localSheetId="9">Cuad7!$A$1:$H$28</definedName>
    <definedName name="Imprimir_área_IM" localSheetId="10">CUAD8!$A$1:$G$25</definedName>
    <definedName name="Imprimir_área_IM" localSheetId="11">CUAD9!#REF!</definedName>
    <definedName name="Imprimir_área_IM">#REF!</definedName>
    <definedName name="NVO.">#REF!</definedName>
  </definedNames>
  <calcPr calcId="125725"/>
</workbook>
</file>

<file path=xl/calcChain.xml><?xml version="1.0" encoding="utf-8"?>
<calcChain xmlns="http://schemas.openxmlformats.org/spreadsheetml/2006/main">
  <c r="G10" i="37"/>
  <c r="J10" s="1"/>
  <c r="D10"/>
  <c r="J11"/>
  <c r="H28" i="84"/>
  <c r="D28"/>
  <c r="C28"/>
  <c r="B28" s="1"/>
  <c r="K27"/>
  <c r="K20" s="1"/>
  <c r="H27"/>
  <c r="E27"/>
  <c r="C27"/>
  <c r="B27" s="1"/>
  <c r="N26"/>
  <c r="K26"/>
  <c r="H26"/>
  <c r="E26"/>
  <c r="C26"/>
  <c r="B26" s="1"/>
  <c r="N25"/>
  <c r="K25"/>
  <c r="H25"/>
  <c r="E25"/>
  <c r="D25"/>
  <c r="C25"/>
  <c r="E24"/>
  <c r="D24"/>
  <c r="C24"/>
  <c r="B24"/>
  <c r="K23"/>
  <c r="H23"/>
  <c r="E23"/>
  <c r="C23"/>
  <c r="B23" s="1"/>
  <c r="H22"/>
  <c r="D22"/>
  <c r="C22"/>
  <c r="B22" s="1"/>
  <c r="K21"/>
  <c r="H21"/>
  <c r="H20" s="1"/>
  <c r="E21"/>
  <c r="E20" s="1"/>
  <c r="D21"/>
  <c r="C21"/>
  <c r="B21"/>
  <c r="O20"/>
  <c r="N20"/>
  <c r="M20"/>
  <c r="L20"/>
  <c r="L9" s="1"/>
  <c r="J20"/>
  <c r="I20"/>
  <c r="G20"/>
  <c r="F20"/>
  <c r="D20"/>
  <c r="E19"/>
  <c r="D19"/>
  <c r="C19"/>
  <c r="B19"/>
  <c r="H18"/>
  <c r="E18"/>
  <c r="E12" s="1"/>
  <c r="D18"/>
  <c r="C18"/>
  <c r="B18" s="1"/>
  <c r="H17"/>
  <c r="E17"/>
  <c r="C17"/>
  <c r="B17"/>
  <c r="H16"/>
  <c r="D16"/>
  <c r="B16" s="1"/>
  <c r="C16"/>
  <c r="H15"/>
  <c r="D15"/>
  <c r="C15"/>
  <c r="B15"/>
  <c r="H14"/>
  <c r="H12" s="1"/>
  <c r="D14"/>
  <c r="D12" s="1"/>
  <c r="D9" s="1"/>
  <c r="C14"/>
  <c r="H13"/>
  <c r="E13"/>
  <c r="D13"/>
  <c r="C13"/>
  <c r="B13"/>
  <c r="J12"/>
  <c r="I12"/>
  <c r="G12"/>
  <c r="F12"/>
  <c r="C12"/>
  <c r="K11"/>
  <c r="I10"/>
  <c r="H11" s="1"/>
  <c r="H10" s="1"/>
  <c r="C11"/>
  <c r="C10" s="1"/>
  <c r="B11"/>
  <c r="L10"/>
  <c r="K10"/>
  <c r="B10"/>
  <c r="O9"/>
  <c r="N9"/>
  <c r="M9"/>
  <c r="K9"/>
  <c r="J9"/>
  <c r="G9"/>
  <c r="F9"/>
  <c r="B66" i="31"/>
  <c r="B35"/>
  <c r="B38"/>
  <c r="B41"/>
  <c r="B47"/>
  <c r="B56"/>
  <c r="B59"/>
  <c r="B75"/>
  <c r="B11"/>
  <c r="B14"/>
  <c r="B23"/>
  <c r="B78"/>
  <c r="D83" s="1"/>
  <c r="O45" i="9"/>
  <c r="L45"/>
  <c r="D45"/>
  <c r="B45" s="1"/>
  <c r="O46"/>
  <c r="L46"/>
  <c r="E46"/>
  <c r="D46"/>
  <c r="B46"/>
  <c r="R53"/>
  <c r="R54"/>
  <c r="Q24"/>
  <c r="H12"/>
  <c r="F12" s="1"/>
  <c r="Q12"/>
  <c r="P12"/>
  <c r="O13"/>
  <c r="O14"/>
  <c r="O12" s="1"/>
  <c r="O42"/>
  <c r="K52"/>
  <c r="N52"/>
  <c r="E52" s="1"/>
  <c r="E53"/>
  <c r="E38"/>
  <c r="E37"/>
  <c r="E39"/>
  <c r="E40"/>
  <c r="E41"/>
  <c r="E36"/>
  <c r="H36"/>
  <c r="K36"/>
  <c r="N36"/>
  <c r="Q36"/>
  <c r="H33"/>
  <c r="I34"/>
  <c r="D31"/>
  <c r="B31"/>
  <c r="C27"/>
  <c r="B27" s="1"/>
  <c r="I31"/>
  <c r="D29"/>
  <c r="B29" s="1"/>
  <c r="E26"/>
  <c r="F26"/>
  <c r="C26"/>
  <c r="B26" s="1"/>
  <c r="I29"/>
  <c r="E19"/>
  <c r="E20"/>
  <c r="B20" s="1"/>
  <c r="E21"/>
  <c r="E22"/>
  <c r="E23"/>
  <c r="E18"/>
  <c r="U18"/>
  <c r="Q18"/>
  <c r="N18"/>
  <c r="K18"/>
  <c r="H18"/>
  <c r="E16"/>
  <c r="E17"/>
  <c r="E15"/>
  <c r="L17"/>
  <c r="H15"/>
  <c r="K15"/>
  <c r="T12"/>
  <c r="T18"/>
  <c r="T24"/>
  <c r="T33"/>
  <c r="T52"/>
  <c r="S24"/>
  <c r="R28"/>
  <c r="R30"/>
  <c r="R24" s="1"/>
  <c r="R32"/>
  <c r="P24"/>
  <c r="O28"/>
  <c r="O24" s="1"/>
  <c r="O30"/>
  <c r="O32"/>
  <c r="N24"/>
  <c r="M24"/>
  <c r="L28"/>
  <c r="L30"/>
  <c r="L32"/>
  <c r="L24" s="1"/>
  <c r="K24"/>
  <c r="J24"/>
  <c r="I28"/>
  <c r="I24" s="1"/>
  <c r="I30"/>
  <c r="I32"/>
  <c r="H24"/>
  <c r="H11" s="1"/>
  <c r="G24"/>
  <c r="F25"/>
  <c r="F27"/>
  <c r="F24"/>
  <c r="E25"/>
  <c r="E28"/>
  <c r="E30"/>
  <c r="E24"/>
  <c r="D28"/>
  <c r="B28" s="1"/>
  <c r="D30"/>
  <c r="D32"/>
  <c r="C25"/>
  <c r="B25" s="1"/>
  <c r="B24" s="1"/>
  <c r="D39"/>
  <c r="E13"/>
  <c r="E14"/>
  <c r="E12"/>
  <c r="E34"/>
  <c r="E33" s="1"/>
  <c r="K43"/>
  <c r="N43"/>
  <c r="E43" s="1"/>
  <c r="E49"/>
  <c r="E51"/>
  <c r="E11"/>
  <c r="B30"/>
  <c r="B32"/>
  <c r="C37"/>
  <c r="B37" s="1"/>
  <c r="C38"/>
  <c r="B38"/>
  <c r="D40"/>
  <c r="B40" s="1"/>
  <c r="D41"/>
  <c r="B41"/>
  <c r="G12"/>
  <c r="C12" s="1"/>
  <c r="J12"/>
  <c r="M12"/>
  <c r="C16"/>
  <c r="D16"/>
  <c r="C17"/>
  <c r="D17"/>
  <c r="B17" s="1"/>
  <c r="C19"/>
  <c r="D19"/>
  <c r="B19" s="1"/>
  <c r="C20"/>
  <c r="D20"/>
  <c r="C21"/>
  <c r="B21" s="1"/>
  <c r="D21"/>
  <c r="C22"/>
  <c r="D22"/>
  <c r="C23"/>
  <c r="D23"/>
  <c r="B23" s="1"/>
  <c r="G33"/>
  <c r="C33"/>
  <c r="J33"/>
  <c r="M33"/>
  <c r="P33"/>
  <c r="D33"/>
  <c r="C42"/>
  <c r="D42"/>
  <c r="B42"/>
  <c r="C44"/>
  <c r="D44"/>
  <c r="E44"/>
  <c r="B44"/>
  <c r="B43" s="1"/>
  <c r="D47"/>
  <c r="B47" s="1"/>
  <c r="E47"/>
  <c r="C48"/>
  <c r="B48" s="1"/>
  <c r="D48"/>
  <c r="C49"/>
  <c r="B49" s="1"/>
  <c r="D49"/>
  <c r="C50"/>
  <c r="D50"/>
  <c r="B50" s="1"/>
  <c r="C51"/>
  <c r="D51"/>
  <c r="B51"/>
  <c r="G52"/>
  <c r="C52" s="1"/>
  <c r="J52"/>
  <c r="M52"/>
  <c r="P52"/>
  <c r="C36"/>
  <c r="C43"/>
  <c r="D18"/>
  <c r="J43"/>
  <c r="M43"/>
  <c r="P43"/>
  <c r="D43"/>
  <c r="D35"/>
  <c r="C35"/>
  <c r="B35"/>
  <c r="D34"/>
  <c r="C34"/>
  <c r="B34" s="1"/>
  <c r="D53"/>
  <c r="C53"/>
  <c r="B53" s="1"/>
  <c r="D14"/>
  <c r="D13"/>
  <c r="B13" s="1"/>
  <c r="C14"/>
  <c r="B14" s="1"/>
  <c r="C13"/>
  <c r="R19"/>
  <c r="R52"/>
  <c r="R20"/>
  <c r="R21"/>
  <c r="R23"/>
  <c r="R33"/>
  <c r="R49"/>
  <c r="R50"/>
  <c r="R51"/>
  <c r="R35"/>
  <c r="R34"/>
  <c r="R14"/>
  <c r="Q33"/>
  <c r="P15"/>
  <c r="P18"/>
  <c r="P36"/>
  <c r="P11" s="1"/>
  <c r="O16"/>
  <c r="O15" s="1"/>
  <c r="O19"/>
  <c r="O18" s="1"/>
  <c r="O20"/>
  <c r="O21"/>
  <c r="O22"/>
  <c r="O23"/>
  <c r="O39"/>
  <c r="O36" s="1"/>
  <c r="O40"/>
  <c r="O41"/>
  <c r="O47"/>
  <c r="O43"/>
  <c r="O49"/>
  <c r="O50"/>
  <c r="O51"/>
  <c r="O52"/>
  <c r="O35"/>
  <c r="O34"/>
  <c r="O53"/>
  <c r="N12"/>
  <c r="N33"/>
  <c r="M15"/>
  <c r="M18"/>
  <c r="M36"/>
  <c r="L12"/>
  <c r="L16"/>
  <c r="L15" s="1"/>
  <c r="L19"/>
  <c r="L20"/>
  <c r="L18" s="1"/>
  <c r="L21"/>
  <c r="L22"/>
  <c r="L23"/>
  <c r="L33"/>
  <c r="L39"/>
  <c r="L40"/>
  <c r="L41"/>
  <c r="L36" s="1"/>
  <c r="L42"/>
  <c r="L47"/>
  <c r="L43"/>
  <c r="L49"/>
  <c r="L50"/>
  <c r="L51"/>
  <c r="L53"/>
  <c r="L52" s="1"/>
  <c r="L54"/>
  <c r="K12"/>
  <c r="K11" s="1"/>
  <c r="K33"/>
  <c r="J15"/>
  <c r="J18"/>
  <c r="J36"/>
  <c r="I16"/>
  <c r="I15" s="1"/>
  <c r="I17"/>
  <c r="I19"/>
  <c r="I20"/>
  <c r="I18" s="1"/>
  <c r="I21"/>
  <c r="I22"/>
  <c r="I23"/>
  <c r="I35"/>
  <c r="I33" s="1"/>
  <c r="I39"/>
  <c r="I36" s="1"/>
  <c r="I40"/>
  <c r="I41"/>
  <c r="I42"/>
  <c r="I44"/>
  <c r="I43" s="1"/>
  <c r="I48"/>
  <c r="I49"/>
  <c r="I50"/>
  <c r="I51"/>
  <c r="I52"/>
  <c r="I53"/>
  <c r="I14"/>
  <c r="I13"/>
  <c r="L35"/>
  <c r="L34"/>
  <c r="L14"/>
  <c r="L13"/>
  <c r="F38"/>
  <c r="F37"/>
  <c r="F36" s="1"/>
  <c r="F16"/>
  <c r="F17"/>
  <c r="F15" s="1"/>
  <c r="F19"/>
  <c r="F20"/>
  <c r="F21"/>
  <c r="F18" s="1"/>
  <c r="F22"/>
  <c r="F23"/>
  <c r="F33"/>
  <c r="F42"/>
  <c r="F44"/>
  <c r="F43" s="1"/>
  <c r="F48"/>
  <c r="F49"/>
  <c r="F50"/>
  <c r="F51"/>
  <c r="F53"/>
  <c r="F52" s="1"/>
  <c r="F54"/>
  <c r="G15"/>
  <c r="G18"/>
  <c r="G36"/>
  <c r="G43"/>
  <c r="G11"/>
  <c r="F14"/>
  <c r="F13"/>
  <c r="F35"/>
  <c r="F34"/>
  <c r="O54"/>
  <c r="I54"/>
  <c r="D54"/>
  <c r="C54"/>
  <c r="B54" s="1"/>
  <c r="U11"/>
  <c r="I21" i="40"/>
  <c r="C29"/>
  <c r="C28"/>
  <c r="C27"/>
  <c r="B27" s="1"/>
  <c r="C26"/>
  <c r="C25"/>
  <c r="C24"/>
  <c r="C23"/>
  <c r="C22"/>
  <c r="B22" s="1"/>
  <c r="C21"/>
  <c r="B21" s="1"/>
  <c r="C20"/>
  <c r="C19"/>
  <c r="C18"/>
  <c r="C17"/>
  <c r="B17" s="1"/>
  <c r="C16"/>
  <c r="C15"/>
  <c r="C14"/>
  <c r="D29"/>
  <c r="D28"/>
  <c r="D27"/>
  <c r="D26"/>
  <c r="D25"/>
  <c r="D24"/>
  <c r="D23"/>
  <c r="D22"/>
  <c r="D21"/>
  <c r="D20"/>
  <c r="D19"/>
  <c r="D18"/>
  <c r="D17"/>
  <c r="D16"/>
  <c r="D15"/>
  <c r="D14"/>
  <c r="D13" s="1"/>
  <c r="L29"/>
  <c r="I29"/>
  <c r="F29"/>
  <c r="B29"/>
  <c r="L28"/>
  <c r="I28"/>
  <c r="F28"/>
  <c r="E28"/>
  <c r="B28" s="1"/>
  <c r="L27"/>
  <c r="I27"/>
  <c r="F27"/>
  <c r="E27"/>
  <c r="L26"/>
  <c r="I26"/>
  <c r="F26"/>
  <c r="E26"/>
  <c r="L25"/>
  <c r="I25"/>
  <c r="F25"/>
  <c r="E25"/>
  <c r="B25"/>
  <c r="L24"/>
  <c r="I24"/>
  <c r="F24"/>
  <c r="E24"/>
  <c r="B24" s="1"/>
  <c r="L23"/>
  <c r="I23"/>
  <c r="F23"/>
  <c r="E23"/>
  <c r="B23" s="1"/>
  <c r="L22"/>
  <c r="I22"/>
  <c r="F22"/>
  <c r="E22"/>
  <c r="L21"/>
  <c r="F21"/>
  <c r="E21"/>
  <c r="L20"/>
  <c r="I20"/>
  <c r="F20"/>
  <c r="E20"/>
  <c r="B20"/>
  <c r="L19"/>
  <c r="I19"/>
  <c r="F19"/>
  <c r="E19"/>
  <c r="B19" s="1"/>
  <c r="L18"/>
  <c r="I18"/>
  <c r="F18"/>
  <c r="E18"/>
  <c r="L17"/>
  <c r="I17"/>
  <c r="F17"/>
  <c r="E17"/>
  <c r="L16"/>
  <c r="L13" s="1"/>
  <c r="I16"/>
  <c r="F16"/>
  <c r="E16"/>
  <c r="B16"/>
  <c r="L15"/>
  <c r="I15"/>
  <c r="F15"/>
  <c r="E15"/>
  <c r="B15" s="1"/>
  <c r="L14"/>
  <c r="I14"/>
  <c r="F14"/>
  <c r="E14"/>
  <c r="N13"/>
  <c r="M13"/>
  <c r="K13"/>
  <c r="J13"/>
  <c r="I13"/>
  <c r="H13"/>
  <c r="G13"/>
  <c r="B19" i="13"/>
  <c r="I14"/>
  <c r="H14"/>
  <c r="I22"/>
  <c r="I11"/>
  <c r="H22"/>
  <c r="H11" s="1"/>
  <c r="K14"/>
  <c r="K22"/>
  <c r="B29"/>
  <c r="B28"/>
  <c r="B27"/>
  <c r="B26"/>
  <c r="B22" s="1"/>
  <c r="B11" s="1"/>
  <c r="B25"/>
  <c r="B21"/>
  <c r="B20"/>
  <c r="B15"/>
  <c r="B14" s="1"/>
  <c r="B23"/>
  <c r="C22"/>
  <c r="G14"/>
  <c r="G11" s="1"/>
  <c r="D14"/>
  <c r="D11" s="1"/>
  <c r="C14"/>
  <c r="C11" s="1"/>
  <c r="K11"/>
  <c r="I33" i="14"/>
  <c r="G33"/>
  <c r="L36"/>
  <c r="K24"/>
  <c r="K11" s="1"/>
  <c r="J24"/>
  <c r="J11" s="1"/>
  <c r="I24"/>
  <c r="G24"/>
  <c r="L43"/>
  <c r="E43"/>
  <c r="B37"/>
  <c r="B27"/>
  <c r="B26"/>
  <c r="I15"/>
  <c r="L18"/>
  <c r="J18"/>
  <c r="I18"/>
  <c r="B42"/>
  <c r="G18"/>
  <c r="L51"/>
  <c r="L11"/>
  <c r="J43"/>
  <c r="I12"/>
  <c r="I11" s="1"/>
  <c r="I36"/>
  <c r="H18"/>
  <c r="H24"/>
  <c r="H33"/>
  <c r="H36"/>
  <c r="H43"/>
  <c r="H51"/>
  <c r="G36"/>
  <c r="G51"/>
  <c r="G11"/>
  <c r="F12"/>
  <c r="F18"/>
  <c r="F24"/>
  <c r="F33"/>
  <c r="F36"/>
  <c r="F51"/>
  <c r="E12"/>
  <c r="E11" s="1"/>
  <c r="E15"/>
  <c r="E18"/>
  <c r="E24"/>
  <c r="E33"/>
  <c r="E36"/>
  <c r="E51"/>
  <c r="D12"/>
  <c r="B12" s="1"/>
  <c r="D15"/>
  <c r="D18"/>
  <c r="D24"/>
  <c r="D33"/>
  <c r="D36"/>
  <c r="D43"/>
  <c r="D51"/>
  <c r="D11"/>
  <c r="B38"/>
  <c r="B36" s="1"/>
  <c r="B16"/>
  <c r="B15" s="1"/>
  <c r="B17"/>
  <c r="B19"/>
  <c r="B20"/>
  <c r="B21"/>
  <c r="B22"/>
  <c r="B23"/>
  <c r="B18"/>
  <c r="B25"/>
  <c r="B44"/>
  <c r="B43" s="1"/>
  <c r="B47"/>
  <c r="B48"/>
  <c r="B49"/>
  <c r="B50"/>
  <c r="B52"/>
  <c r="B53"/>
  <c r="B51"/>
  <c r="B35"/>
  <c r="B34"/>
  <c r="B14"/>
  <c r="B13"/>
  <c r="I13" i="41"/>
  <c r="B14"/>
  <c r="B15"/>
  <c r="B16"/>
  <c r="B17"/>
  <c r="B18"/>
  <c r="B19"/>
  <c r="B20"/>
  <c r="B21"/>
  <c r="B22"/>
  <c r="B23"/>
  <c r="B24"/>
  <c r="B25"/>
  <c r="B26"/>
  <c r="B27"/>
  <c r="B28"/>
  <c r="B29"/>
  <c r="J13"/>
  <c r="H13"/>
  <c r="G13"/>
  <c r="F13"/>
  <c r="E13"/>
  <c r="D13"/>
  <c r="C13"/>
  <c r="B44" i="16"/>
  <c r="B43"/>
  <c r="B42"/>
  <c r="B41"/>
  <c r="B37"/>
  <c r="B30"/>
  <c r="B28"/>
  <c r="B26"/>
  <c r="B25"/>
  <c r="B24"/>
  <c r="B23"/>
  <c r="B22"/>
  <c r="B21"/>
  <c r="B17"/>
  <c r="B14"/>
  <c r="K11"/>
  <c r="J11"/>
  <c r="I11"/>
  <c r="H11"/>
  <c r="M11"/>
  <c r="E11"/>
  <c r="F11"/>
  <c r="N11"/>
  <c r="O11"/>
  <c r="P11"/>
  <c r="Q11"/>
  <c r="D11"/>
  <c r="B46" i="17"/>
  <c r="B41"/>
  <c r="B36"/>
  <c r="B14"/>
  <c r="M12"/>
  <c r="C12"/>
  <c r="D12"/>
  <c r="E12"/>
  <c r="F12"/>
  <c r="G12"/>
  <c r="H12"/>
  <c r="I12"/>
  <c r="J12"/>
  <c r="K12"/>
  <c r="L12"/>
  <c r="N12"/>
  <c r="O12"/>
  <c r="P12"/>
  <c r="Q12"/>
  <c r="R12"/>
  <c r="S12"/>
  <c r="T12"/>
  <c r="U12"/>
  <c r="V12"/>
  <c r="W12"/>
  <c r="X12"/>
  <c r="Y12"/>
  <c r="Z12"/>
  <c r="B45"/>
  <c r="B43"/>
  <c r="B40"/>
  <c r="B39"/>
  <c r="B38"/>
  <c r="B37"/>
  <c r="B35"/>
  <c r="B33"/>
  <c r="B31"/>
  <c r="B30"/>
  <c r="B29"/>
  <c r="B28"/>
  <c r="B27"/>
  <c r="B26"/>
  <c r="B25"/>
  <c r="B24"/>
  <c r="B23"/>
  <c r="B22"/>
  <c r="B21"/>
  <c r="B20"/>
  <c r="B19"/>
  <c r="B18"/>
  <c r="B16"/>
  <c r="B15"/>
  <c r="C34" i="43"/>
  <c r="I11"/>
  <c r="C44"/>
  <c r="C41"/>
  <c r="C37"/>
  <c r="C36"/>
  <c r="C33"/>
  <c r="C32"/>
  <c r="C31"/>
  <c r="C29"/>
  <c r="C28"/>
  <c r="C27"/>
  <c r="C26"/>
  <c r="C25"/>
  <c r="C23"/>
  <c r="C22"/>
  <c r="C21"/>
  <c r="C20"/>
  <c r="C19"/>
  <c r="C18"/>
  <c r="C14"/>
  <c r="C13"/>
  <c r="S11"/>
  <c r="R11"/>
  <c r="Q11"/>
  <c r="P11"/>
  <c r="O11"/>
  <c r="N11"/>
  <c r="M11"/>
  <c r="L11"/>
  <c r="K11"/>
  <c r="J11"/>
  <c r="H11"/>
  <c r="G11"/>
  <c r="F11"/>
  <c r="E11"/>
  <c r="D11"/>
  <c r="B24" i="19"/>
  <c r="B43"/>
  <c r="B38"/>
  <c r="B34"/>
  <c r="B31"/>
  <c r="B29"/>
  <c r="B27"/>
  <c r="B26"/>
  <c r="B25"/>
  <c r="B22"/>
  <c r="B15"/>
  <c r="J12"/>
  <c r="I12"/>
  <c r="H12"/>
  <c r="M12"/>
  <c r="K12"/>
  <c r="N12"/>
  <c r="O12"/>
  <c r="P12"/>
  <c r="Q12"/>
  <c r="D12"/>
  <c r="B22" i="20"/>
  <c r="B21"/>
  <c r="B23"/>
  <c r="B38"/>
  <c r="B35"/>
  <c r="B48"/>
  <c r="B47"/>
  <c r="B45"/>
  <c r="M14"/>
  <c r="Z14"/>
  <c r="R14"/>
  <c r="N14"/>
  <c r="D14"/>
  <c r="B42"/>
  <c r="B41"/>
  <c r="B40"/>
  <c r="B34"/>
  <c r="B33"/>
  <c r="B31"/>
  <c r="B30"/>
  <c r="B29"/>
  <c r="B27"/>
  <c r="B26"/>
  <c r="B25"/>
  <c r="B24"/>
  <c r="B18"/>
  <c r="B17"/>
  <c r="Y14"/>
  <c r="X14"/>
  <c r="W14"/>
  <c r="V14"/>
  <c r="U14"/>
  <c r="S14"/>
  <c r="Q14"/>
  <c r="P14"/>
  <c r="O14"/>
  <c r="L14"/>
  <c r="K14"/>
  <c r="J14"/>
  <c r="I14"/>
  <c r="H14"/>
  <c r="G14"/>
  <c r="F14"/>
  <c r="E14"/>
  <c r="C14"/>
  <c r="T14"/>
  <c r="B16"/>
  <c r="H21" i="33"/>
  <c r="E22"/>
  <c r="I46"/>
  <c r="H46"/>
  <c r="D60"/>
  <c r="G60"/>
  <c r="G31"/>
  <c r="J61"/>
  <c r="J57"/>
  <c r="I45"/>
  <c r="H27"/>
  <c r="H25"/>
  <c r="H26"/>
  <c r="F51"/>
  <c r="I51" s="1"/>
  <c r="C51"/>
  <c r="G9"/>
  <c r="F35"/>
  <c r="F38"/>
  <c r="F44"/>
  <c r="F48"/>
  <c r="F60"/>
  <c r="E14"/>
  <c r="E10"/>
  <c r="E32"/>
  <c r="E35"/>
  <c r="E38"/>
  <c r="E44"/>
  <c r="H44" s="1"/>
  <c r="E48"/>
  <c r="E51"/>
  <c r="E60"/>
  <c r="E31"/>
  <c r="C14"/>
  <c r="C10"/>
  <c r="C9" s="1"/>
  <c r="C35"/>
  <c r="C31" s="1"/>
  <c r="C38"/>
  <c r="I38" s="1"/>
  <c r="C44"/>
  <c r="C48"/>
  <c r="C60"/>
  <c r="B14"/>
  <c r="B22"/>
  <c r="B10" s="1"/>
  <c r="B32"/>
  <c r="B35"/>
  <c r="B38"/>
  <c r="B44"/>
  <c r="B48"/>
  <c r="B51"/>
  <c r="B60"/>
  <c r="H60" s="1"/>
  <c r="H62"/>
  <c r="I61"/>
  <c r="H61"/>
  <c r="I53"/>
  <c r="H53"/>
  <c r="I50"/>
  <c r="H50"/>
  <c r="I49"/>
  <c r="H49"/>
  <c r="H47"/>
  <c r="H45"/>
  <c r="H34"/>
  <c r="H33"/>
  <c r="H19"/>
  <c r="H23"/>
  <c r="H28"/>
  <c r="I60"/>
  <c r="I59"/>
  <c r="H59"/>
  <c r="I58"/>
  <c r="H58"/>
  <c r="I57"/>
  <c r="H57"/>
  <c r="H56"/>
  <c r="I55"/>
  <c r="H55"/>
  <c r="I54"/>
  <c r="H54"/>
  <c r="I52"/>
  <c r="H52"/>
  <c r="H51"/>
  <c r="I48"/>
  <c r="H48"/>
  <c r="I44"/>
  <c r="I43"/>
  <c r="H43"/>
  <c r="I42"/>
  <c r="H42"/>
  <c r="I41"/>
  <c r="H41"/>
  <c r="I40"/>
  <c r="H40"/>
  <c r="I39"/>
  <c r="H39"/>
  <c r="I37"/>
  <c r="H37"/>
  <c r="H36"/>
  <c r="H35"/>
  <c r="H32"/>
  <c r="H29"/>
  <c r="H20"/>
  <c r="H15"/>
  <c r="H14"/>
  <c r="I13"/>
  <c r="C34" i="47"/>
  <c r="I11"/>
  <c r="C44"/>
  <c r="C41"/>
  <c r="C37"/>
  <c r="C36"/>
  <c r="C33"/>
  <c r="C32"/>
  <c r="C31"/>
  <c r="C29"/>
  <c r="C28"/>
  <c r="C27"/>
  <c r="C26"/>
  <c r="C25"/>
  <c r="C23"/>
  <c r="C22"/>
  <c r="C21"/>
  <c r="C20"/>
  <c r="C11" s="1"/>
  <c r="C19"/>
  <c r="C18"/>
  <c r="C14"/>
  <c r="C13"/>
  <c r="S11"/>
  <c r="R11"/>
  <c r="Q11"/>
  <c r="P11"/>
  <c r="O11"/>
  <c r="N11"/>
  <c r="M11"/>
  <c r="L11"/>
  <c r="K11"/>
  <c r="J11"/>
  <c r="H11"/>
  <c r="G11"/>
  <c r="F11"/>
  <c r="E11"/>
  <c r="D11"/>
  <c r="B24" i="22"/>
  <c r="K12"/>
  <c r="G12"/>
  <c r="F12"/>
  <c r="B12" s="1"/>
  <c r="B33"/>
  <c r="B32"/>
  <c r="B31"/>
  <c r="B28"/>
  <c r="B27"/>
  <c r="B26"/>
  <c r="B25"/>
  <c r="B18"/>
  <c r="B15"/>
  <c r="B14"/>
  <c r="C12"/>
  <c r="D12"/>
  <c r="E12"/>
  <c r="J12"/>
  <c r="L12"/>
  <c r="M16" i="23"/>
  <c r="B22"/>
  <c r="B26"/>
  <c r="B28"/>
  <c r="B29"/>
  <c r="B30"/>
  <c r="B31"/>
  <c r="B32"/>
  <c r="B34"/>
  <c r="B35"/>
  <c r="B36"/>
  <c r="B37"/>
  <c r="B18"/>
  <c r="B19"/>
  <c r="B20"/>
  <c r="B21"/>
  <c r="B23"/>
  <c r="B24"/>
  <c r="B25"/>
  <c r="B27"/>
  <c r="B33"/>
  <c r="Z16"/>
  <c r="R16"/>
  <c r="N16"/>
  <c r="D16"/>
  <c r="Y16"/>
  <c r="X16"/>
  <c r="W16"/>
  <c r="V16"/>
  <c r="U16"/>
  <c r="T16"/>
  <c r="S16"/>
  <c r="Q16"/>
  <c r="P16"/>
  <c r="O16"/>
  <c r="L16"/>
  <c r="K16"/>
  <c r="J16"/>
  <c r="I16"/>
  <c r="H16"/>
  <c r="G16"/>
  <c r="F16"/>
  <c r="E16"/>
  <c r="C16"/>
  <c r="S11" i="44"/>
  <c r="R11"/>
  <c r="Q11"/>
  <c r="P11"/>
  <c r="O11"/>
  <c r="N11"/>
  <c r="M11"/>
  <c r="L11"/>
  <c r="K11"/>
  <c r="J11"/>
  <c r="I11"/>
  <c r="H11"/>
  <c r="G11"/>
  <c r="F11"/>
  <c r="E11"/>
  <c r="D11"/>
  <c r="C13"/>
  <c r="C16"/>
  <c r="C15"/>
  <c r="C14"/>
  <c r="C12"/>
  <c r="C29"/>
  <c r="C31"/>
  <c r="C25"/>
  <c r="C24"/>
  <c r="C23"/>
  <c r="C17"/>
  <c r="C18"/>
  <c r="C19"/>
  <c r="C20"/>
  <c r="C21"/>
  <c r="C22"/>
  <c r="C26"/>
  <c r="C27"/>
  <c r="C28"/>
  <c r="C30"/>
  <c r="K12" i="25"/>
  <c r="I12"/>
  <c r="B31"/>
  <c r="D12"/>
  <c r="E12"/>
  <c r="F12"/>
  <c r="G12"/>
  <c r="H12"/>
  <c r="J12"/>
  <c r="B12"/>
  <c r="B33"/>
  <c r="B17"/>
  <c r="B20" i="26"/>
  <c r="M12"/>
  <c r="X12"/>
  <c r="Y12"/>
  <c r="C12"/>
  <c r="D12"/>
  <c r="B12" s="1"/>
  <c r="E12"/>
  <c r="F12"/>
  <c r="G12"/>
  <c r="H12"/>
  <c r="I12"/>
  <c r="J12"/>
  <c r="K12"/>
  <c r="L12"/>
  <c r="N12"/>
  <c r="O12"/>
  <c r="P12"/>
  <c r="Q12"/>
  <c r="R12"/>
  <c r="S12"/>
  <c r="T12"/>
  <c r="U12"/>
  <c r="V12"/>
  <c r="W12"/>
  <c r="Z12"/>
  <c r="B33"/>
  <c r="B32"/>
  <c r="B31"/>
  <c r="B30"/>
  <c r="B29"/>
  <c r="B28"/>
  <c r="B27"/>
  <c r="B26"/>
  <c r="B25"/>
  <c r="B24"/>
  <c r="B23"/>
  <c r="B22"/>
  <c r="B21"/>
  <c r="B18"/>
  <c r="B17"/>
  <c r="B16"/>
  <c r="B15"/>
  <c r="B14"/>
  <c r="C28" i="48"/>
  <c r="C15"/>
  <c r="C20"/>
  <c r="C29"/>
  <c r="C13"/>
  <c r="C14"/>
  <c r="C16"/>
  <c r="C17"/>
  <c r="C18"/>
  <c r="C21"/>
  <c r="C22"/>
  <c r="C23"/>
  <c r="C24"/>
  <c r="C25"/>
  <c r="C26"/>
  <c r="C27"/>
  <c r="C30"/>
  <c r="C31"/>
  <c r="C12"/>
  <c r="C19"/>
  <c r="S11"/>
  <c r="R11"/>
  <c r="Q11"/>
  <c r="P11"/>
  <c r="O11"/>
  <c r="N11"/>
  <c r="M11"/>
  <c r="L11"/>
  <c r="K11"/>
  <c r="J11"/>
  <c r="I11"/>
  <c r="H11"/>
  <c r="G11"/>
  <c r="F11"/>
  <c r="E11"/>
  <c r="D11"/>
  <c r="F14" i="28"/>
  <c r="E14"/>
  <c r="N14"/>
  <c r="N11" s="1"/>
  <c r="M14"/>
  <c r="M11" s="1"/>
  <c r="M22"/>
  <c r="L14"/>
  <c r="L22"/>
  <c r="L11" s="1"/>
  <c r="K14"/>
  <c r="K22"/>
  <c r="K11"/>
  <c r="J14"/>
  <c r="J11" s="1"/>
  <c r="J22"/>
  <c r="I14"/>
  <c r="I11" s="1"/>
  <c r="H14"/>
  <c r="H11" s="1"/>
  <c r="G14"/>
  <c r="G11" s="1"/>
  <c r="G22"/>
  <c r="E22"/>
  <c r="D23"/>
  <c r="D26"/>
  <c r="C25"/>
  <c r="C26"/>
  <c r="B26" s="1"/>
  <c r="C27"/>
  <c r="C28"/>
  <c r="C29"/>
  <c r="B25"/>
  <c r="B27"/>
  <c r="B28"/>
  <c r="B29"/>
  <c r="D21"/>
  <c r="C21"/>
  <c r="D20"/>
  <c r="C20"/>
  <c r="B20" s="1"/>
  <c r="C19"/>
  <c r="B19" s="1"/>
  <c r="D15"/>
  <c r="D14" s="1"/>
  <c r="C15"/>
  <c r="B15" s="1"/>
  <c r="C14"/>
  <c r="D49" i="29"/>
  <c r="C49"/>
  <c r="B49" s="1"/>
  <c r="D50"/>
  <c r="D48" s="1"/>
  <c r="C50"/>
  <c r="F12"/>
  <c r="H12"/>
  <c r="J12"/>
  <c r="L12"/>
  <c r="N12"/>
  <c r="P12"/>
  <c r="R12"/>
  <c r="T12"/>
  <c r="E12"/>
  <c r="G12"/>
  <c r="I12"/>
  <c r="K12"/>
  <c r="O12"/>
  <c r="Q12"/>
  <c r="S12"/>
  <c r="D11"/>
  <c r="C11"/>
  <c r="B11" s="1"/>
  <c r="D10"/>
  <c r="D9" s="1"/>
  <c r="C10"/>
  <c r="H9"/>
  <c r="G9"/>
  <c r="G8" s="1"/>
  <c r="F9"/>
  <c r="E9"/>
  <c r="J9"/>
  <c r="Q9"/>
  <c r="Q8" s="1"/>
  <c r="R15"/>
  <c r="R21"/>
  <c r="R48"/>
  <c r="R8"/>
  <c r="Q15"/>
  <c r="Q21"/>
  <c r="H48"/>
  <c r="H15"/>
  <c r="H21"/>
  <c r="H29"/>
  <c r="H39"/>
  <c r="G48"/>
  <c r="G15"/>
  <c r="G21"/>
  <c r="G29"/>
  <c r="G39"/>
  <c r="F48"/>
  <c r="F15"/>
  <c r="F21"/>
  <c r="F29"/>
  <c r="F39"/>
  <c r="E48"/>
  <c r="E15"/>
  <c r="E21"/>
  <c r="E29"/>
  <c r="E39"/>
  <c r="I48"/>
  <c r="D47"/>
  <c r="C47"/>
  <c r="B47" s="1"/>
  <c r="D46"/>
  <c r="C46"/>
  <c r="B46" s="1"/>
  <c r="D45"/>
  <c r="C45"/>
  <c r="B45" s="1"/>
  <c r="D44"/>
  <c r="C44"/>
  <c r="B44"/>
  <c r="I39"/>
  <c r="D40"/>
  <c r="C40"/>
  <c r="B40"/>
  <c r="B39" s="1"/>
  <c r="D38"/>
  <c r="C38"/>
  <c r="B38" s="1"/>
  <c r="D33"/>
  <c r="C33"/>
  <c r="B33" s="1"/>
  <c r="D24"/>
  <c r="C24"/>
  <c r="D23"/>
  <c r="C23"/>
  <c r="B23"/>
  <c r="D22"/>
  <c r="B22" s="1"/>
  <c r="C22"/>
  <c r="D20"/>
  <c r="C20"/>
  <c r="D19"/>
  <c r="C19"/>
  <c r="D18"/>
  <c r="B18" s="1"/>
  <c r="C18"/>
  <c r="D17"/>
  <c r="C17"/>
  <c r="D16"/>
  <c r="C16"/>
  <c r="D14"/>
  <c r="D13"/>
  <c r="C13"/>
  <c r="B13" s="1"/>
  <c r="B17"/>
  <c r="B19"/>
  <c r="I29"/>
  <c r="K29"/>
  <c r="M29"/>
  <c r="S29"/>
  <c r="C29" s="1"/>
  <c r="B29" s="1"/>
  <c r="J29"/>
  <c r="L29"/>
  <c r="T29"/>
  <c r="D29" s="1"/>
  <c r="C34"/>
  <c r="D34"/>
  <c r="B34" s="1"/>
  <c r="T9"/>
  <c r="T15"/>
  <c r="T21"/>
  <c r="T32"/>
  <c r="T48"/>
  <c r="S9"/>
  <c r="S15"/>
  <c r="S21"/>
  <c r="S32"/>
  <c r="S39"/>
  <c r="S48"/>
  <c r="P21"/>
  <c r="P32"/>
  <c r="P48"/>
  <c r="O9"/>
  <c r="O15"/>
  <c r="O21"/>
  <c r="O32"/>
  <c r="O48"/>
  <c r="O8"/>
  <c r="N15"/>
  <c r="N8" s="1"/>
  <c r="N21"/>
  <c r="N32"/>
  <c r="N39"/>
  <c r="N48"/>
  <c r="M9"/>
  <c r="M15"/>
  <c r="M8" s="1"/>
  <c r="M21"/>
  <c r="M32"/>
  <c r="M48"/>
  <c r="L15"/>
  <c r="L21"/>
  <c r="L32"/>
  <c r="L48"/>
  <c r="K9"/>
  <c r="K15"/>
  <c r="K21"/>
  <c r="K32"/>
  <c r="K39"/>
  <c r="K48"/>
  <c r="K8"/>
  <c r="J15"/>
  <c r="J21"/>
  <c r="J39"/>
  <c r="J48"/>
  <c r="J8" s="1"/>
  <c r="I9"/>
  <c r="I15"/>
  <c r="I21"/>
  <c r="I8" s="1"/>
  <c r="D21"/>
  <c r="D39"/>
  <c r="C9"/>
  <c r="C15"/>
  <c r="C32"/>
  <c r="C39"/>
  <c r="C48"/>
  <c r="D31"/>
  <c r="C31"/>
  <c r="D30"/>
  <c r="C30"/>
  <c r="B30" s="1"/>
  <c r="C14"/>
  <c r="B14" s="1"/>
  <c r="D25" i="49"/>
  <c r="C25"/>
  <c r="B25" s="1"/>
  <c r="D24"/>
  <c r="C24"/>
  <c r="D23"/>
  <c r="C23"/>
  <c r="B23" s="1"/>
  <c r="D22"/>
  <c r="C22"/>
  <c r="B22"/>
  <c r="D21"/>
  <c r="C21"/>
  <c r="B21" s="1"/>
  <c r="D20"/>
  <c r="C20"/>
  <c r="D19"/>
  <c r="C19"/>
  <c r="B19" s="1"/>
  <c r="D18"/>
  <c r="C18"/>
  <c r="B18"/>
  <c r="D17"/>
  <c r="C17"/>
  <c r="B17" s="1"/>
  <c r="D16"/>
  <c r="C16"/>
  <c r="D15"/>
  <c r="C15"/>
  <c r="B15" s="1"/>
  <c r="D14"/>
  <c r="C14"/>
  <c r="B14"/>
  <c r="D13"/>
  <c r="C13"/>
  <c r="B13" s="1"/>
  <c r="D12"/>
  <c r="C12"/>
  <c r="B12" s="1"/>
  <c r="D11"/>
  <c r="C11"/>
  <c r="B11" s="1"/>
  <c r="D10"/>
  <c r="C10"/>
  <c r="B10"/>
  <c r="R9"/>
  <c r="Q9"/>
  <c r="P9"/>
  <c r="O9"/>
  <c r="N9"/>
  <c r="M9"/>
  <c r="L9"/>
  <c r="K9"/>
  <c r="J9"/>
  <c r="I9"/>
  <c r="H9"/>
  <c r="G9"/>
  <c r="F9"/>
  <c r="E9"/>
  <c r="C9"/>
  <c r="I26" i="37"/>
  <c r="B10"/>
  <c r="C10"/>
  <c r="I10" s="1"/>
  <c r="E10"/>
  <c r="H10" s="1"/>
  <c r="F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J19" i="50"/>
  <c r="M27"/>
  <c r="M25"/>
  <c r="G23"/>
  <c r="G22"/>
  <c r="G21"/>
  <c r="G17"/>
  <c r="J22"/>
  <c r="J21"/>
  <c r="J20"/>
  <c r="J18"/>
  <c r="J17"/>
  <c r="J15"/>
  <c r="M15"/>
  <c r="G31"/>
  <c r="G30"/>
  <c r="G29"/>
  <c r="G28"/>
  <c r="G27"/>
  <c r="G25"/>
  <c r="J32"/>
  <c r="J31"/>
  <c r="J30"/>
  <c r="J29"/>
  <c r="J27"/>
  <c r="J26"/>
  <c r="J25"/>
  <c r="M31"/>
  <c r="M30"/>
  <c r="M29"/>
  <c r="P30"/>
  <c r="P29"/>
  <c r="N24"/>
  <c r="O24"/>
  <c r="O13"/>
  <c r="L14"/>
  <c r="L24"/>
  <c r="L13"/>
  <c r="K14"/>
  <c r="K13" s="1"/>
  <c r="M13" s="1"/>
  <c r="K24"/>
  <c r="I14"/>
  <c r="I16"/>
  <c r="I24"/>
  <c r="H14"/>
  <c r="H16"/>
  <c r="H24"/>
  <c r="F16"/>
  <c r="F13" s="1"/>
  <c r="F24"/>
  <c r="E16"/>
  <c r="E24"/>
  <c r="C17"/>
  <c r="C18"/>
  <c r="C19"/>
  <c r="C20"/>
  <c r="C21"/>
  <c r="C22"/>
  <c r="D22" s="1"/>
  <c r="C23"/>
  <c r="C25"/>
  <c r="C26"/>
  <c r="C24" s="1"/>
  <c r="C27"/>
  <c r="C28"/>
  <c r="C29"/>
  <c r="C30"/>
  <c r="C31"/>
  <c r="C32"/>
  <c r="B17"/>
  <c r="B18"/>
  <c r="B19"/>
  <c r="B20"/>
  <c r="B21"/>
  <c r="B22"/>
  <c r="B23"/>
  <c r="D23" s="1"/>
  <c r="B25"/>
  <c r="B26"/>
  <c r="B27"/>
  <c r="B28"/>
  <c r="D28" s="1"/>
  <c r="B29"/>
  <c r="B30"/>
  <c r="B31"/>
  <c r="D31" s="1"/>
  <c r="B32"/>
  <c r="D32" s="1"/>
  <c r="M24"/>
  <c r="J24"/>
  <c r="G16"/>
  <c r="J16"/>
  <c r="C15"/>
  <c r="B15"/>
  <c r="D15"/>
  <c r="D30"/>
  <c r="D29"/>
  <c r="D25"/>
  <c r="D21"/>
  <c r="D20"/>
  <c r="D17"/>
  <c r="M14"/>
  <c r="L12" i="51"/>
  <c r="N12" s="1"/>
  <c r="L15"/>
  <c r="L18"/>
  <c r="L24"/>
  <c r="L33"/>
  <c r="N33" s="1"/>
  <c r="L36"/>
  <c r="L43"/>
  <c r="L52"/>
  <c r="L11"/>
  <c r="M12"/>
  <c r="M15"/>
  <c r="M18"/>
  <c r="M24"/>
  <c r="M33"/>
  <c r="M36"/>
  <c r="M43"/>
  <c r="M52"/>
  <c r="N52" s="1"/>
  <c r="R12"/>
  <c r="R18"/>
  <c r="R11" s="1"/>
  <c r="T11" s="1"/>
  <c r="R24"/>
  <c r="R33"/>
  <c r="R52"/>
  <c r="S12"/>
  <c r="S11" s="1"/>
  <c r="S18"/>
  <c r="S24"/>
  <c r="S33"/>
  <c r="T33" s="1"/>
  <c r="S52"/>
  <c r="O12"/>
  <c r="Q12" s="1"/>
  <c r="O15"/>
  <c r="O18"/>
  <c r="O24"/>
  <c r="O33"/>
  <c r="Q33" s="1"/>
  <c r="O36"/>
  <c r="Q36" s="1"/>
  <c r="O43"/>
  <c r="O52"/>
  <c r="P12"/>
  <c r="P15"/>
  <c r="P18"/>
  <c r="P24"/>
  <c r="P33"/>
  <c r="P36"/>
  <c r="P43"/>
  <c r="P52"/>
  <c r="Q52" s="1"/>
  <c r="T14"/>
  <c r="I11"/>
  <c r="H12"/>
  <c r="H15"/>
  <c r="H18"/>
  <c r="H11" s="1"/>
  <c r="H24"/>
  <c r="H33"/>
  <c r="H36"/>
  <c r="H43"/>
  <c r="H52"/>
  <c r="F12"/>
  <c r="F15"/>
  <c r="F18"/>
  <c r="F24"/>
  <c r="F33"/>
  <c r="F36"/>
  <c r="G36" s="1"/>
  <c r="F43"/>
  <c r="F52"/>
  <c r="E12"/>
  <c r="G12" s="1"/>
  <c r="E15"/>
  <c r="E18"/>
  <c r="E24"/>
  <c r="E33"/>
  <c r="E36"/>
  <c r="E43"/>
  <c r="E52"/>
  <c r="E11"/>
  <c r="B31"/>
  <c r="D31" s="1"/>
  <c r="C31"/>
  <c r="B29"/>
  <c r="D29" s="1"/>
  <c r="C29"/>
  <c r="B26"/>
  <c r="C26"/>
  <c r="D26" s="1"/>
  <c r="Q54"/>
  <c r="Q53"/>
  <c r="Q51"/>
  <c r="Q50"/>
  <c r="Q49"/>
  <c r="T54"/>
  <c r="T53"/>
  <c r="T51"/>
  <c r="T50"/>
  <c r="T49"/>
  <c r="T35"/>
  <c r="T34"/>
  <c r="T32"/>
  <c r="T30"/>
  <c r="T28"/>
  <c r="T23"/>
  <c r="T21"/>
  <c r="T20"/>
  <c r="T19"/>
  <c r="Q47"/>
  <c r="Q46"/>
  <c r="Q45"/>
  <c r="Q42"/>
  <c r="Q41"/>
  <c r="Q40"/>
  <c r="Q39"/>
  <c r="Q35"/>
  <c r="Q34"/>
  <c r="Q32"/>
  <c r="Q30"/>
  <c r="Q28"/>
  <c r="Q23"/>
  <c r="Q22"/>
  <c r="Q21"/>
  <c r="Q20"/>
  <c r="Q19"/>
  <c r="Q16"/>
  <c r="Q14"/>
  <c r="Q13"/>
  <c r="N54"/>
  <c r="N53"/>
  <c r="N51"/>
  <c r="N50"/>
  <c r="N49"/>
  <c r="N47"/>
  <c r="N46"/>
  <c r="N45"/>
  <c r="N42"/>
  <c r="N41"/>
  <c r="N40"/>
  <c r="N39"/>
  <c r="N35"/>
  <c r="N34"/>
  <c r="N32"/>
  <c r="N30"/>
  <c r="N28"/>
  <c r="N23"/>
  <c r="N22"/>
  <c r="N21"/>
  <c r="N20"/>
  <c r="N19"/>
  <c r="N17"/>
  <c r="N16"/>
  <c r="N14"/>
  <c r="N13"/>
  <c r="K54"/>
  <c r="K53"/>
  <c r="K51"/>
  <c r="K50"/>
  <c r="K49"/>
  <c r="K48"/>
  <c r="K44"/>
  <c r="K42"/>
  <c r="K41"/>
  <c r="K40"/>
  <c r="K39"/>
  <c r="K35"/>
  <c r="K34"/>
  <c r="K32"/>
  <c r="K31"/>
  <c r="K30"/>
  <c r="K29"/>
  <c r="K28"/>
  <c r="K23"/>
  <c r="K22"/>
  <c r="K21"/>
  <c r="K20"/>
  <c r="K19"/>
  <c r="K17"/>
  <c r="K16"/>
  <c r="K14"/>
  <c r="K13"/>
  <c r="J24"/>
  <c r="J12"/>
  <c r="J15"/>
  <c r="J18"/>
  <c r="J33"/>
  <c r="J36"/>
  <c r="J43"/>
  <c r="J52"/>
  <c r="C48"/>
  <c r="C25"/>
  <c r="C27"/>
  <c r="C28"/>
  <c r="C30"/>
  <c r="C32"/>
  <c r="D32" s="1"/>
  <c r="C13"/>
  <c r="C14"/>
  <c r="C12"/>
  <c r="C16"/>
  <c r="C15" s="1"/>
  <c r="C17"/>
  <c r="C19"/>
  <c r="C20"/>
  <c r="C21"/>
  <c r="C22"/>
  <c r="C23"/>
  <c r="C34"/>
  <c r="C35"/>
  <c r="C33"/>
  <c r="C37"/>
  <c r="C38"/>
  <c r="C39"/>
  <c r="C40"/>
  <c r="D40" s="1"/>
  <c r="C41"/>
  <c r="C42"/>
  <c r="C44"/>
  <c r="C45"/>
  <c r="C46"/>
  <c r="C47"/>
  <c r="C43"/>
  <c r="C49"/>
  <c r="C50"/>
  <c r="C51"/>
  <c r="C53"/>
  <c r="C52" s="1"/>
  <c r="D52" s="1"/>
  <c r="C54"/>
  <c r="B13"/>
  <c r="B14"/>
  <c r="B32"/>
  <c r="B25"/>
  <c r="B24" s="1"/>
  <c r="B27"/>
  <c r="B28"/>
  <c r="B30"/>
  <c r="B45"/>
  <c r="B46"/>
  <c r="B47"/>
  <c r="B44"/>
  <c r="B43" s="1"/>
  <c r="D43" s="1"/>
  <c r="B49"/>
  <c r="B50"/>
  <c r="B51"/>
  <c r="D51" s="1"/>
  <c r="B52"/>
  <c r="B16"/>
  <c r="B17"/>
  <c r="B15"/>
  <c r="D15" s="1"/>
  <c r="B19"/>
  <c r="B18" s="1"/>
  <c r="B20"/>
  <c r="B21"/>
  <c r="B22"/>
  <c r="D22" s="1"/>
  <c r="B23"/>
  <c r="B34"/>
  <c r="B35"/>
  <c r="B37"/>
  <c r="B38"/>
  <c r="B39"/>
  <c r="B40"/>
  <c r="B41"/>
  <c r="B42"/>
  <c r="B48"/>
  <c r="G54"/>
  <c r="G53"/>
  <c r="G51"/>
  <c r="G50"/>
  <c r="G49"/>
  <c r="G48"/>
  <c r="G44"/>
  <c r="G42"/>
  <c r="G38"/>
  <c r="G37"/>
  <c r="G35"/>
  <c r="G34"/>
  <c r="G27"/>
  <c r="G26"/>
  <c r="G25"/>
  <c r="G23"/>
  <c r="G22"/>
  <c r="G21"/>
  <c r="G20"/>
  <c r="G19"/>
  <c r="G17"/>
  <c r="G16"/>
  <c r="G14"/>
  <c r="G13"/>
  <c r="T12"/>
  <c r="T18"/>
  <c r="T24"/>
  <c r="Q15"/>
  <c r="Q18"/>
  <c r="Q43"/>
  <c r="N15"/>
  <c r="N18"/>
  <c r="N36"/>
  <c r="N43"/>
  <c r="K52"/>
  <c r="T52"/>
  <c r="D28"/>
  <c r="D27"/>
  <c r="G52"/>
  <c r="B53"/>
  <c r="D42"/>
  <c r="D38"/>
  <c r="D34"/>
  <c r="K24"/>
  <c r="D14"/>
  <c r="B54"/>
  <c r="D54"/>
  <c r="D50"/>
  <c r="D49"/>
  <c r="D48"/>
  <c r="D47"/>
  <c r="D46"/>
  <c r="D45"/>
  <c r="G43"/>
  <c r="D41"/>
  <c r="D37"/>
  <c r="K36"/>
  <c r="K33"/>
  <c r="G33"/>
  <c r="D30"/>
  <c r="G24"/>
  <c r="D21"/>
  <c r="D20"/>
  <c r="K18"/>
  <c r="G18"/>
  <c r="D17"/>
  <c r="D16"/>
  <c r="K12"/>
  <c r="D28" i="52"/>
  <c r="D27"/>
  <c r="D26"/>
  <c r="D25"/>
  <c r="D24"/>
  <c r="D23"/>
  <c r="D22"/>
  <c r="D21"/>
  <c r="D20"/>
  <c r="D19"/>
  <c r="D18"/>
  <c r="D17"/>
  <c r="D13"/>
  <c r="D11" s="1"/>
  <c r="D14"/>
  <c r="D15"/>
  <c r="D16"/>
  <c r="H16"/>
  <c r="G11"/>
  <c r="F11"/>
  <c r="H11"/>
  <c r="H28"/>
  <c r="H27"/>
  <c r="H26"/>
  <c r="H25"/>
  <c r="H24"/>
  <c r="H23"/>
  <c r="H22"/>
  <c r="H21"/>
  <c r="H20"/>
  <c r="H19"/>
  <c r="H18"/>
  <c r="H17"/>
  <c r="H15"/>
  <c r="H14"/>
  <c r="H13"/>
  <c r="N28"/>
  <c r="K28"/>
  <c r="C28"/>
  <c r="E28" s="1"/>
  <c r="N27"/>
  <c r="K27"/>
  <c r="C27"/>
  <c r="E27" s="1"/>
  <c r="N26"/>
  <c r="K26"/>
  <c r="C26"/>
  <c r="E26" s="1"/>
  <c r="N25"/>
  <c r="K25"/>
  <c r="C25"/>
  <c r="E25" s="1"/>
  <c r="N24"/>
  <c r="K24"/>
  <c r="C24"/>
  <c r="E24" s="1"/>
  <c r="N23"/>
  <c r="K23"/>
  <c r="C23"/>
  <c r="E23" s="1"/>
  <c r="N22"/>
  <c r="K22"/>
  <c r="C22"/>
  <c r="E22" s="1"/>
  <c r="N21"/>
  <c r="K21"/>
  <c r="C21"/>
  <c r="E21" s="1"/>
  <c r="N20"/>
  <c r="K20"/>
  <c r="C20"/>
  <c r="E20" s="1"/>
  <c r="N19"/>
  <c r="K19"/>
  <c r="C19"/>
  <c r="E19" s="1"/>
  <c r="N18"/>
  <c r="K18"/>
  <c r="C18"/>
  <c r="E18" s="1"/>
  <c r="N17"/>
  <c r="K17"/>
  <c r="C17"/>
  <c r="E17" s="1"/>
  <c r="N16"/>
  <c r="K16"/>
  <c r="C16"/>
  <c r="E16" s="1"/>
  <c r="N15"/>
  <c r="K15"/>
  <c r="C15"/>
  <c r="E15" s="1"/>
  <c r="N14"/>
  <c r="K14"/>
  <c r="C14"/>
  <c r="E14" s="1"/>
  <c r="N13"/>
  <c r="K13"/>
  <c r="C13"/>
  <c r="E13" s="1"/>
  <c r="L11"/>
  <c r="N11" s="1"/>
  <c r="M11"/>
  <c r="I11"/>
  <c r="J11"/>
  <c r="K11" s="1"/>
  <c r="C11"/>
  <c r="E49" i="53"/>
  <c r="K40"/>
  <c r="K38" s="1"/>
  <c r="K43"/>
  <c r="L43" s="1"/>
  <c r="K49"/>
  <c r="K58"/>
  <c r="K61"/>
  <c r="K68"/>
  <c r="K77"/>
  <c r="K15"/>
  <c r="K25"/>
  <c r="K12" s="1"/>
  <c r="B13"/>
  <c r="B15"/>
  <c r="B25"/>
  <c r="B12" s="1"/>
  <c r="E15"/>
  <c r="E12"/>
  <c r="C13"/>
  <c r="I13" s="1"/>
  <c r="I16"/>
  <c r="I18"/>
  <c r="I19"/>
  <c r="I20"/>
  <c r="I21"/>
  <c r="I22"/>
  <c r="J22" s="1"/>
  <c r="I24"/>
  <c r="D24" s="1"/>
  <c r="C25"/>
  <c r="I25"/>
  <c r="D25" s="1"/>
  <c r="L78"/>
  <c r="B77"/>
  <c r="L77" s="1"/>
  <c r="L76"/>
  <c r="L75"/>
  <c r="L70"/>
  <c r="L69"/>
  <c r="L67"/>
  <c r="E77"/>
  <c r="L25"/>
  <c r="C77"/>
  <c r="I77" s="1"/>
  <c r="D77" s="1"/>
  <c r="C37"/>
  <c r="E37"/>
  <c r="C40"/>
  <c r="E40"/>
  <c r="G40"/>
  <c r="C43"/>
  <c r="E43"/>
  <c r="G43"/>
  <c r="C49"/>
  <c r="G49"/>
  <c r="C58"/>
  <c r="E58"/>
  <c r="I58"/>
  <c r="I62"/>
  <c r="I61" s="1"/>
  <c r="I63"/>
  <c r="I64"/>
  <c r="I65"/>
  <c r="I66"/>
  <c r="I67"/>
  <c r="I69"/>
  <c r="F69" s="1"/>
  <c r="I70"/>
  <c r="I71"/>
  <c r="I72"/>
  <c r="I68"/>
  <c r="I73"/>
  <c r="I74"/>
  <c r="I75"/>
  <c r="I76"/>
  <c r="E61"/>
  <c r="E68"/>
  <c r="C15"/>
  <c r="C12"/>
  <c r="C61"/>
  <c r="C68"/>
  <c r="J17"/>
  <c r="J16"/>
  <c r="D17"/>
  <c r="B37"/>
  <c r="B36" s="1"/>
  <c r="B40"/>
  <c r="B43"/>
  <c r="B49"/>
  <c r="B58"/>
  <c r="L58" s="1"/>
  <c r="B61"/>
  <c r="B68"/>
  <c r="L60"/>
  <c r="L59"/>
  <c r="L33"/>
  <c r="L15"/>
  <c r="L21"/>
  <c r="F63"/>
  <c r="I59"/>
  <c r="D59" s="1"/>
  <c r="F59"/>
  <c r="F21"/>
  <c r="I39"/>
  <c r="J39" s="1"/>
  <c r="I38"/>
  <c r="F38"/>
  <c r="I55"/>
  <c r="F55" s="1"/>
  <c r="I54"/>
  <c r="F54"/>
  <c r="I53"/>
  <c r="F53" s="1"/>
  <c r="J63"/>
  <c r="J59"/>
  <c r="J54"/>
  <c r="J53"/>
  <c r="I52"/>
  <c r="D52" s="1"/>
  <c r="J38"/>
  <c r="I35"/>
  <c r="J35" s="1"/>
  <c r="I33"/>
  <c r="J33"/>
  <c r="I30"/>
  <c r="D30" s="1"/>
  <c r="I28"/>
  <c r="J28"/>
  <c r="J21"/>
  <c r="J20"/>
  <c r="J19"/>
  <c r="J24"/>
  <c r="I26"/>
  <c r="J26"/>
  <c r="D22"/>
  <c r="D63"/>
  <c r="D55"/>
  <c r="D54"/>
  <c r="D39"/>
  <c r="D38"/>
  <c r="I34"/>
  <c r="D34"/>
  <c r="D33"/>
  <c r="I32"/>
  <c r="D32"/>
  <c r="I31"/>
  <c r="I29"/>
  <c r="D29"/>
  <c r="D28"/>
  <c r="I27"/>
  <c r="D27"/>
  <c r="D26"/>
  <c r="D21"/>
  <c r="D20"/>
  <c r="D19"/>
  <c r="D16"/>
  <c r="I14"/>
  <c r="D14" s="1"/>
  <c r="L39"/>
  <c r="L55"/>
  <c r="L54"/>
  <c r="L53"/>
  <c r="L65"/>
  <c r="L64"/>
  <c r="L62"/>
  <c r="L61"/>
  <c r="I60"/>
  <c r="F60" s="1"/>
  <c r="I78"/>
  <c r="J78" s="1"/>
  <c r="F78"/>
  <c r="F73"/>
  <c r="G61"/>
  <c r="I79"/>
  <c r="I41"/>
  <c r="H41" s="1"/>
  <c r="I42"/>
  <c r="D42" s="1"/>
  <c r="H42"/>
  <c r="I44"/>
  <c r="H44" s="1"/>
  <c r="I45"/>
  <c r="I46"/>
  <c r="H46"/>
  <c r="I47"/>
  <c r="I50"/>
  <c r="H50"/>
  <c r="H54"/>
  <c r="I57"/>
  <c r="H57"/>
  <c r="H60"/>
  <c r="H62"/>
  <c r="H64"/>
  <c r="H66"/>
  <c r="H67"/>
  <c r="H75"/>
  <c r="B11"/>
  <c r="D73"/>
  <c r="D67"/>
  <c r="J67"/>
  <c r="J66"/>
  <c r="D72"/>
  <c r="D71"/>
  <c r="D70"/>
  <c r="D69"/>
  <c r="D66"/>
  <c r="F72"/>
  <c r="F71"/>
  <c r="F70"/>
  <c r="L57"/>
  <c r="L50"/>
  <c r="L49"/>
  <c r="L47"/>
  <c r="L46"/>
  <c r="L45"/>
  <c r="L44"/>
  <c r="L41"/>
  <c r="L40"/>
  <c r="D41"/>
  <c r="J42"/>
  <c r="J44"/>
  <c r="F42"/>
  <c r="F41"/>
  <c r="F66"/>
  <c r="F67"/>
  <c r="J74"/>
  <c r="J75"/>
  <c r="J71"/>
  <c r="J70"/>
  <c r="I48"/>
  <c r="J48" s="1"/>
  <c r="F48"/>
  <c r="D48"/>
  <c r="J46"/>
  <c r="F46"/>
  <c r="D46"/>
  <c r="F44"/>
  <c r="D44"/>
  <c r="F76"/>
  <c r="F75"/>
  <c r="D75"/>
  <c r="F74"/>
  <c r="D74"/>
  <c r="J73"/>
  <c r="J72"/>
  <c r="J69"/>
  <c r="J64"/>
  <c r="F64"/>
  <c r="D64"/>
  <c r="J62"/>
  <c r="F62"/>
  <c r="D62"/>
  <c r="J60"/>
  <c r="D60"/>
  <c r="J57"/>
  <c r="F57"/>
  <c r="D57"/>
  <c r="J50"/>
  <c r="F50"/>
  <c r="D50"/>
  <c r="F47"/>
  <c r="J34"/>
  <c r="J32"/>
  <c r="J29"/>
  <c r="J27"/>
  <c r="J25"/>
  <c r="J14"/>
  <c r="J13"/>
  <c r="C12" i="54"/>
  <c r="E12"/>
  <c r="G12"/>
  <c r="G19"/>
  <c r="I19" s="1"/>
  <c r="J19" s="1"/>
  <c r="G28"/>
  <c r="I28" s="1"/>
  <c r="J28" s="1"/>
  <c r="G27"/>
  <c r="G26"/>
  <c r="I26" s="1"/>
  <c r="G25"/>
  <c r="H25" s="1"/>
  <c r="G24"/>
  <c r="G23"/>
  <c r="G22"/>
  <c r="D22" s="1"/>
  <c r="G21"/>
  <c r="G20"/>
  <c r="G18"/>
  <c r="G17"/>
  <c r="D17" s="1"/>
  <c r="G16"/>
  <c r="G15"/>
  <c r="G14"/>
  <c r="G13"/>
  <c r="I13" s="1"/>
  <c r="J13" s="1"/>
  <c r="H28"/>
  <c r="D28"/>
  <c r="H27"/>
  <c r="J26"/>
  <c r="H26"/>
  <c r="I25"/>
  <c r="J25" s="1"/>
  <c r="F25"/>
  <c r="D25"/>
  <c r="I24"/>
  <c r="J24" s="1"/>
  <c r="H24"/>
  <c r="F24"/>
  <c r="D24"/>
  <c r="H23"/>
  <c r="H22"/>
  <c r="I21"/>
  <c r="J21" s="1"/>
  <c r="H21"/>
  <c r="F21"/>
  <c r="D21"/>
  <c r="I20"/>
  <c r="J20" s="1"/>
  <c r="H20"/>
  <c r="F20"/>
  <c r="D20"/>
  <c r="F19"/>
  <c r="D19"/>
  <c r="H18"/>
  <c r="H17"/>
  <c r="I16"/>
  <c r="J16" s="1"/>
  <c r="H16"/>
  <c r="F16"/>
  <c r="D16"/>
  <c r="I15"/>
  <c r="J15" s="1"/>
  <c r="H15"/>
  <c r="F15"/>
  <c r="D15"/>
  <c r="H14"/>
  <c r="H13"/>
  <c r="B12"/>
  <c r="I12" s="1"/>
  <c r="J12" s="1"/>
  <c r="F12"/>
  <c r="F39" i="55"/>
  <c r="D65"/>
  <c r="D54"/>
  <c r="D15"/>
  <c r="D14" s="1"/>
  <c r="D78"/>
  <c r="C14"/>
  <c r="F14"/>
  <c r="F11" s="1"/>
  <c r="E14"/>
  <c r="E11" s="1"/>
  <c r="B14"/>
  <c r="D36"/>
  <c r="D39"/>
  <c r="D42"/>
  <c r="E48"/>
  <c r="F48"/>
  <c r="D48" s="1"/>
  <c r="D57"/>
  <c r="E60"/>
  <c r="F60"/>
  <c r="D60" s="1"/>
  <c r="D67"/>
  <c r="E76"/>
  <c r="F76"/>
  <c r="D76" s="1"/>
  <c r="B36"/>
  <c r="B39"/>
  <c r="B42"/>
  <c r="B48"/>
  <c r="B57"/>
  <c r="B60"/>
  <c r="B67"/>
  <c r="B76"/>
  <c r="F57"/>
  <c r="E57"/>
  <c r="E36"/>
  <c r="E39"/>
  <c r="E35" s="1"/>
  <c r="E42"/>
  <c r="E67"/>
  <c r="F36"/>
  <c r="F42"/>
  <c r="F67"/>
  <c r="C76"/>
  <c r="C67"/>
  <c r="C60"/>
  <c r="C57"/>
  <c r="C48"/>
  <c r="C42"/>
  <c r="C39"/>
  <c r="C36"/>
  <c r="F25"/>
  <c r="E25"/>
  <c r="D25"/>
  <c r="C25"/>
  <c r="B25"/>
  <c r="B12"/>
  <c r="D11"/>
  <c r="C11"/>
  <c r="D25" i="56"/>
  <c r="D20"/>
  <c r="D30"/>
  <c r="D29"/>
  <c r="D28"/>
  <c r="D27"/>
  <c r="D26"/>
  <c r="D24"/>
  <c r="D23"/>
  <c r="D22"/>
  <c r="D21"/>
  <c r="D19"/>
  <c r="D18"/>
  <c r="D17"/>
  <c r="D16"/>
  <c r="D13" s="1"/>
  <c r="D15"/>
  <c r="F13"/>
  <c r="E13"/>
  <c r="C13"/>
  <c r="B13"/>
  <c r="D24" i="57"/>
  <c r="D19"/>
  <c r="D29"/>
  <c r="D28"/>
  <c r="D27"/>
  <c r="D26"/>
  <c r="D25"/>
  <c r="D23"/>
  <c r="D22"/>
  <c r="D21"/>
  <c r="D20"/>
  <c r="D18"/>
  <c r="D17"/>
  <c r="D16"/>
  <c r="D15"/>
  <c r="D14"/>
  <c r="D12" s="1"/>
  <c r="F12"/>
  <c r="E12"/>
  <c r="C12"/>
  <c r="B12"/>
  <c r="D14" i="58"/>
  <c r="D11" s="1"/>
  <c r="D19"/>
  <c r="C12"/>
  <c r="C11" s="1"/>
  <c r="C10" s="1"/>
  <c r="C14"/>
  <c r="C19"/>
  <c r="B13"/>
  <c r="B12" s="1"/>
  <c r="B15"/>
  <c r="B16"/>
  <c r="B14" s="1"/>
  <c r="B17"/>
  <c r="B18"/>
  <c r="B20"/>
  <c r="B21"/>
  <c r="B19" s="1"/>
  <c r="B22"/>
  <c r="B23"/>
  <c r="B24"/>
  <c r="B25"/>
  <c r="B33"/>
  <c r="B34"/>
  <c r="B35"/>
  <c r="C32"/>
  <c r="D32"/>
  <c r="B30"/>
  <c r="B29" s="1"/>
  <c r="B31"/>
  <c r="B27"/>
  <c r="B28"/>
  <c r="B36"/>
  <c r="B38"/>
  <c r="B39"/>
  <c r="B37" s="1"/>
  <c r="B40"/>
  <c r="B42"/>
  <c r="B43"/>
  <c r="B44"/>
  <c r="B46"/>
  <c r="B47"/>
  <c r="B48"/>
  <c r="B49"/>
  <c r="D29"/>
  <c r="D37"/>
  <c r="C29"/>
  <c r="C37"/>
  <c r="C41"/>
  <c r="C26"/>
  <c r="D16" i="60"/>
  <c r="C16"/>
  <c r="B16"/>
  <c r="I24"/>
  <c r="H24"/>
  <c r="L14"/>
  <c r="L17"/>
  <c r="D17" s="1"/>
  <c r="L21"/>
  <c r="L24"/>
  <c r="L34"/>
  <c r="K14"/>
  <c r="K17"/>
  <c r="K21"/>
  <c r="K24"/>
  <c r="K34"/>
  <c r="J11"/>
  <c r="I17"/>
  <c r="I11" s="1"/>
  <c r="H14"/>
  <c r="H11" s="1"/>
  <c r="H17"/>
  <c r="H21"/>
  <c r="H34"/>
  <c r="G14"/>
  <c r="G17"/>
  <c r="G11" s="1"/>
  <c r="G21"/>
  <c r="G24"/>
  <c r="G34"/>
  <c r="F14"/>
  <c r="D14" s="1"/>
  <c r="F17"/>
  <c r="F21"/>
  <c r="D21" s="1"/>
  <c r="F24"/>
  <c r="D24" s="1"/>
  <c r="F34"/>
  <c r="E14"/>
  <c r="E17"/>
  <c r="E21"/>
  <c r="C21" s="1"/>
  <c r="E24"/>
  <c r="E34"/>
  <c r="C34" s="1"/>
  <c r="B34" s="1"/>
  <c r="E11"/>
  <c r="D13"/>
  <c r="D12"/>
  <c r="D28"/>
  <c r="D29"/>
  <c r="D31"/>
  <c r="B31" s="1"/>
  <c r="D32"/>
  <c r="D33"/>
  <c r="D34"/>
  <c r="C13"/>
  <c r="C14"/>
  <c r="B14" s="1"/>
  <c r="C12"/>
  <c r="C28"/>
  <c r="B28" s="1"/>
  <c r="C29"/>
  <c r="C30"/>
  <c r="C31"/>
  <c r="C32"/>
  <c r="B32" s="1"/>
  <c r="C33"/>
  <c r="B33" s="1"/>
  <c r="B13"/>
  <c r="B30"/>
  <c r="C36"/>
  <c r="B36" s="1"/>
  <c r="D35"/>
  <c r="C35"/>
  <c r="D27"/>
  <c r="C27"/>
  <c r="B27" s="1"/>
  <c r="D26"/>
  <c r="C26"/>
  <c r="B26"/>
  <c r="D25"/>
  <c r="B25" s="1"/>
  <c r="C25"/>
  <c r="D23"/>
  <c r="C23"/>
  <c r="D22"/>
  <c r="C22"/>
  <c r="B22" s="1"/>
  <c r="D20"/>
  <c r="C20"/>
  <c r="B20"/>
  <c r="D19"/>
  <c r="C19"/>
  <c r="B19" s="1"/>
  <c r="D18"/>
  <c r="C18"/>
  <c r="C15"/>
  <c r="B15"/>
  <c r="N65" i="32"/>
  <c r="K65"/>
  <c r="D65"/>
  <c r="C65"/>
  <c r="N64"/>
  <c r="K64"/>
  <c r="D64"/>
  <c r="D62" s="1"/>
  <c r="C64"/>
  <c r="N41"/>
  <c r="K41"/>
  <c r="H41"/>
  <c r="E41"/>
  <c r="D41"/>
  <c r="C41"/>
  <c r="B41" s="1"/>
  <c r="Q40"/>
  <c r="N40"/>
  <c r="K40"/>
  <c r="H40"/>
  <c r="E40"/>
  <c r="D40"/>
  <c r="C40"/>
  <c r="B40" s="1"/>
  <c r="E45"/>
  <c r="D45"/>
  <c r="C45"/>
  <c r="R31"/>
  <c r="Q33"/>
  <c r="Q31"/>
  <c r="Q30" s="1"/>
  <c r="Q9" s="1"/>
  <c r="H23"/>
  <c r="C61"/>
  <c r="D61"/>
  <c r="B61"/>
  <c r="C63"/>
  <c r="B63" s="1"/>
  <c r="D63"/>
  <c r="C66"/>
  <c r="B66" s="1"/>
  <c r="C20"/>
  <c r="D20"/>
  <c r="B20" s="1"/>
  <c r="N61"/>
  <c r="K61"/>
  <c r="H61"/>
  <c r="E61"/>
  <c r="D50"/>
  <c r="C50"/>
  <c r="B50"/>
  <c r="H50"/>
  <c r="D48"/>
  <c r="C48"/>
  <c r="B48"/>
  <c r="H48"/>
  <c r="D42"/>
  <c r="C28"/>
  <c r="C26"/>
  <c r="B26" s="1"/>
  <c r="D54"/>
  <c r="B54" s="1"/>
  <c r="C54"/>
  <c r="Q54"/>
  <c r="D57"/>
  <c r="D56"/>
  <c r="E54"/>
  <c r="H54"/>
  <c r="K54"/>
  <c r="N54"/>
  <c r="D19"/>
  <c r="C19"/>
  <c r="B19" s="1"/>
  <c r="E19"/>
  <c r="H19"/>
  <c r="J13"/>
  <c r="I13"/>
  <c r="H14"/>
  <c r="H15"/>
  <c r="H13" s="1"/>
  <c r="H16"/>
  <c r="H17"/>
  <c r="H18"/>
  <c r="G13"/>
  <c r="G10" s="1"/>
  <c r="F13"/>
  <c r="E14"/>
  <c r="E18"/>
  <c r="E20"/>
  <c r="E13" s="1"/>
  <c r="E10" s="1"/>
  <c r="D14"/>
  <c r="D15"/>
  <c r="D16"/>
  <c r="D17"/>
  <c r="C14"/>
  <c r="C15"/>
  <c r="B15" s="1"/>
  <c r="C16"/>
  <c r="B16" s="1"/>
  <c r="C17"/>
  <c r="C18"/>
  <c r="B14"/>
  <c r="B17"/>
  <c r="B18"/>
  <c r="D72"/>
  <c r="D73"/>
  <c r="D71" s="1"/>
  <c r="C72"/>
  <c r="C73"/>
  <c r="C71"/>
  <c r="B72"/>
  <c r="D33"/>
  <c r="C33"/>
  <c r="N33"/>
  <c r="K33"/>
  <c r="K31" s="1"/>
  <c r="H33"/>
  <c r="E33"/>
  <c r="P31"/>
  <c r="S71"/>
  <c r="R71"/>
  <c r="Q72"/>
  <c r="Q73"/>
  <c r="Q71"/>
  <c r="P71"/>
  <c r="O71"/>
  <c r="N72"/>
  <c r="N73"/>
  <c r="N71" s="1"/>
  <c r="M71"/>
  <c r="L71"/>
  <c r="K72"/>
  <c r="K71" s="1"/>
  <c r="K73"/>
  <c r="J71"/>
  <c r="I71"/>
  <c r="H72"/>
  <c r="H71" s="1"/>
  <c r="H73"/>
  <c r="G71"/>
  <c r="E71" s="1"/>
  <c r="F71"/>
  <c r="C56"/>
  <c r="B56" s="1"/>
  <c r="C57"/>
  <c r="B57" s="1"/>
  <c r="C58"/>
  <c r="D58"/>
  <c r="B58"/>
  <c r="C59"/>
  <c r="B59" s="1"/>
  <c r="D59"/>
  <c r="C60"/>
  <c r="B60" s="1"/>
  <c r="D60"/>
  <c r="D32"/>
  <c r="B31" s="1"/>
  <c r="C32"/>
  <c r="D38"/>
  <c r="D51"/>
  <c r="B51" s="1"/>
  <c r="D49"/>
  <c r="D47"/>
  <c r="D46"/>
  <c r="D44"/>
  <c r="D43" s="1"/>
  <c r="D53"/>
  <c r="D69"/>
  <c r="D68"/>
  <c r="D67"/>
  <c r="D70"/>
  <c r="Q69"/>
  <c r="C70"/>
  <c r="B70"/>
  <c r="C69"/>
  <c r="B69" s="1"/>
  <c r="C68"/>
  <c r="B68"/>
  <c r="C67"/>
  <c r="B67" s="1"/>
  <c r="C53"/>
  <c r="B53"/>
  <c r="H70"/>
  <c r="H69"/>
  <c r="H68"/>
  <c r="H67"/>
  <c r="H63"/>
  <c r="H60"/>
  <c r="H59"/>
  <c r="H58"/>
  <c r="H53"/>
  <c r="K70"/>
  <c r="K69"/>
  <c r="K68"/>
  <c r="K66"/>
  <c r="K62" s="1"/>
  <c r="K60"/>
  <c r="K59"/>
  <c r="K58"/>
  <c r="K53"/>
  <c r="N70"/>
  <c r="N69"/>
  <c r="N68"/>
  <c r="N66"/>
  <c r="N62" s="1"/>
  <c r="N60"/>
  <c r="N59"/>
  <c r="N58"/>
  <c r="N53"/>
  <c r="Q70"/>
  <c r="Q68"/>
  <c r="Q53"/>
  <c r="E73"/>
  <c r="E72"/>
  <c r="E70"/>
  <c r="E69"/>
  <c r="E68"/>
  <c r="E67"/>
  <c r="E63"/>
  <c r="E57"/>
  <c r="E56"/>
  <c r="E53"/>
  <c r="Q51"/>
  <c r="Q49"/>
  <c r="Q47"/>
  <c r="N51"/>
  <c r="N49"/>
  <c r="N47"/>
  <c r="K51"/>
  <c r="K49"/>
  <c r="K47"/>
  <c r="H51"/>
  <c r="H49"/>
  <c r="H47"/>
  <c r="E46"/>
  <c r="E44"/>
  <c r="C51"/>
  <c r="C49"/>
  <c r="B49" s="1"/>
  <c r="C47"/>
  <c r="B47" s="1"/>
  <c r="C46"/>
  <c r="B46" s="1"/>
  <c r="C44"/>
  <c r="Q42"/>
  <c r="Q39"/>
  <c r="C42"/>
  <c r="B42" s="1"/>
  <c r="D39"/>
  <c r="D37" s="1"/>
  <c r="C39"/>
  <c r="C38"/>
  <c r="B38"/>
  <c r="Q38"/>
  <c r="N42"/>
  <c r="N39"/>
  <c r="N38"/>
  <c r="N37" s="1"/>
  <c r="N30" s="1"/>
  <c r="K42"/>
  <c r="K39"/>
  <c r="K38"/>
  <c r="H42"/>
  <c r="H39"/>
  <c r="H38"/>
  <c r="E42"/>
  <c r="E39"/>
  <c r="E37" s="1"/>
  <c r="E38"/>
  <c r="D36"/>
  <c r="C36"/>
  <c r="B36" s="1"/>
  <c r="K36"/>
  <c r="H36"/>
  <c r="E36"/>
  <c r="C35"/>
  <c r="D35"/>
  <c r="D34" s="1"/>
  <c r="N35"/>
  <c r="K35"/>
  <c r="K34" s="1"/>
  <c r="H35"/>
  <c r="H34" s="1"/>
  <c r="E35"/>
  <c r="E32"/>
  <c r="H32"/>
  <c r="K32"/>
  <c r="N32"/>
  <c r="C27"/>
  <c r="B27" s="1"/>
  <c r="D26"/>
  <c r="C24"/>
  <c r="B24" s="1"/>
  <c r="D29"/>
  <c r="C29"/>
  <c r="B29"/>
  <c r="B28"/>
  <c r="D25"/>
  <c r="C25"/>
  <c r="D23"/>
  <c r="C23"/>
  <c r="B23" s="1"/>
  <c r="N27"/>
  <c r="N26"/>
  <c r="K28"/>
  <c r="K27"/>
  <c r="K26"/>
  <c r="K24"/>
  <c r="K21" s="1"/>
  <c r="H29"/>
  <c r="H28"/>
  <c r="H27"/>
  <c r="H26"/>
  <c r="H24"/>
  <c r="H21" s="1"/>
  <c r="E28"/>
  <c r="E27"/>
  <c r="E26"/>
  <c r="E25"/>
  <c r="E24"/>
  <c r="D22"/>
  <c r="C22"/>
  <c r="K22"/>
  <c r="H22"/>
  <c r="E22"/>
  <c r="E21" s="1"/>
  <c r="C12"/>
  <c r="B12" s="1"/>
  <c r="B11" s="1"/>
  <c r="I11"/>
  <c r="H12"/>
  <c r="H11" s="1"/>
  <c r="K12"/>
  <c r="K11" s="1"/>
  <c r="P62"/>
  <c r="O62"/>
  <c r="M62"/>
  <c r="L62"/>
  <c r="J62"/>
  <c r="I62"/>
  <c r="H62"/>
  <c r="G62"/>
  <c r="F62"/>
  <c r="E62"/>
  <c r="P55"/>
  <c r="O55"/>
  <c r="N55" s="1"/>
  <c r="M55"/>
  <c r="L55"/>
  <c r="K55"/>
  <c r="J55"/>
  <c r="I55"/>
  <c r="H55" s="1"/>
  <c r="G55"/>
  <c r="F55"/>
  <c r="D55"/>
  <c r="S52"/>
  <c r="S30" s="1"/>
  <c r="R52"/>
  <c r="Q52" s="1"/>
  <c r="P52"/>
  <c r="O52"/>
  <c r="N52" s="1"/>
  <c r="M52"/>
  <c r="L52"/>
  <c r="J52"/>
  <c r="I52"/>
  <c r="H52"/>
  <c r="G52"/>
  <c r="F52"/>
  <c r="E52" s="1"/>
  <c r="D52"/>
  <c r="S43"/>
  <c r="R43"/>
  <c r="Q43" s="1"/>
  <c r="P43"/>
  <c r="O43"/>
  <c r="N43"/>
  <c r="M43"/>
  <c r="K43" s="1"/>
  <c r="L43"/>
  <c r="J43"/>
  <c r="I43"/>
  <c r="H43" s="1"/>
  <c r="G43"/>
  <c r="F43"/>
  <c r="E43" s="1"/>
  <c r="S37"/>
  <c r="R37"/>
  <c r="Q37"/>
  <c r="P37"/>
  <c r="O37"/>
  <c r="M37"/>
  <c r="M30" s="1"/>
  <c r="L37"/>
  <c r="J37"/>
  <c r="I37"/>
  <c r="G37"/>
  <c r="F37"/>
  <c r="C37" s="1"/>
  <c r="P34"/>
  <c r="P30" s="1"/>
  <c r="P9" s="1"/>
  <c r="O34"/>
  <c r="N34"/>
  <c r="M34"/>
  <c r="L34"/>
  <c r="J34"/>
  <c r="I34"/>
  <c r="G34"/>
  <c r="F34"/>
  <c r="F30" s="1"/>
  <c r="O31"/>
  <c r="O30" s="1"/>
  <c r="N31"/>
  <c r="M31"/>
  <c r="L31"/>
  <c r="J31"/>
  <c r="I31"/>
  <c r="H31"/>
  <c r="G31"/>
  <c r="G30" s="1"/>
  <c r="F31"/>
  <c r="E31"/>
  <c r="C31"/>
  <c r="J30"/>
  <c r="O21"/>
  <c r="O10" s="1"/>
  <c r="N21"/>
  <c r="N10" s="1"/>
  <c r="M21"/>
  <c r="L21"/>
  <c r="J21"/>
  <c r="I21"/>
  <c r="G21"/>
  <c r="F21"/>
  <c r="F10" s="1"/>
  <c r="F9" s="1"/>
  <c r="L11"/>
  <c r="C11"/>
  <c r="M10"/>
  <c r="L10"/>
  <c r="I10"/>
  <c r="S9"/>
  <c r="O9"/>
  <c r="E34"/>
  <c r="B12" i="61"/>
  <c r="B14"/>
  <c r="B22"/>
  <c r="B11" s="1"/>
  <c r="B36"/>
  <c r="B39"/>
  <c r="B48"/>
  <c r="B51"/>
  <c r="H50"/>
  <c r="G50"/>
  <c r="E50"/>
  <c r="H49"/>
  <c r="G49"/>
  <c r="E49"/>
  <c r="H44"/>
  <c r="G44"/>
  <c r="E44"/>
  <c r="H41"/>
  <c r="G41"/>
  <c r="E41"/>
  <c r="H40"/>
  <c r="G40"/>
  <c r="E40"/>
  <c r="H38"/>
  <c r="G38"/>
  <c r="E38"/>
  <c r="H37"/>
  <c r="G37"/>
  <c r="E37"/>
  <c r="D48"/>
  <c r="D36"/>
  <c r="D31" s="1"/>
  <c r="C36"/>
  <c r="C31" s="1"/>
  <c r="C39"/>
  <c r="C48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E51" s="1"/>
  <c r="C51"/>
  <c r="H51"/>
  <c r="D51"/>
  <c r="E48"/>
  <c r="H47"/>
  <c r="E47"/>
  <c r="H46"/>
  <c r="E46"/>
  <c r="H45"/>
  <c r="E45"/>
  <c r="H43"/>
  <c r="E43"/>
  <c r="H42"/>
  <c r="E42"/>
  <c r="H36"/>
  <c r="E36"/>
  <c r="H35"/>
  <c r="E35"/>
  <c r="H34"/>
  <c r="E34"/>
  <c r="H33"/>
  <c r="E33"/>
  <c r="H32"/>
  <c r="E32"/>
  <c r="D10"/>
  <c r="B12" i="62"/>
  <c r="B14"/>
  <c r="B22"/>
  <c r="B11"/>
  <c r="B10" s="1"/>
  <c r="B31"/>
  <c r="F45" s="1"/>
  <c r="B46"/>
  <c r="E57"/>
  <c r="K31"/>
  <c r="K10" s="1"/>
  <c r="K46"/>
  <c r="J31"/>
  <c r="J10" s="1"/>
  <c r="J46"/>
  <c r="I31"/>
  <c r="I46"/>
  <c r="I10" s="1"/>
  <c r="H31"/>
  <c r="H46"/>
  <c r="H10"/>
  <c r="C31"/>
  <c r="C46"/>
  <c r="E59"/>
  <c r="E54"/>
  <c r="E50"/>
  <c r="E45"/>
  <c r="E39"/>
  <c r="E35"/>
  <c r="G61"/>
  <c r="G60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39"/>
  <c r="G38"/>
  <c r="G37"/>
  <c r="G36"/>
  <c r="G35"/>
  <c r="G34"/>
  <c r="G33"/>
  <c r="G32"/>
  <c r="F46"/>
  <c r="F61"/>
  <c r="F60"/>
  <c r="F59"/>
  <c r="F58"/>
  <c r="F57"/>
  <c r="F56"/>
  <c r="F55"/>
  <c r="F54"/>
  <c r="F53"/>
  <c r="F52"/>
  <c r="F51"/>
  <c r="F50"/>
  <c r="F49"/>
  <c r="F48"/>
  <c r="F47"/>
  <c r="F44"/>
  <c r="F43"/>
  <c r="F39"/>
  <c r="F38"/>
  <c r="F35"/>
  <c r="F34"/>
  <c r="F32"/>
  <c r="F38" i="63"/>
  <c r="F30"/>
  <c r="F28"/>
  <c r="D30"/>
  <c r="D28"/>
  <c r="D25"/>
  <c r="D45"/>
  <c r="F44"/>
  <c r="D44"/>
  <c r="F21"/>
  <c r="D21"/>
  <c r="F20"/>
  <c r="D20"/>
  <c r="O35"/>
  <c r="I23"/>
  <c r="B23"/>
  <c r="J23"/>
  <c r="B17"/>
  <c r="D17" s="1"/>
  <c r="B11"/>
  <c r="B14"/>
  <c r="B32"/>
  <c r="B35"/>
  <c r="B42"/>
  <c r="B51"/>
  <c r="B10"/>
  <c r="I51"/>
  <c r="I10" s="1"/>
  <c r="J10" s="1"/>
  <c r="J49"/>
  <c r="J51"/>
  <c r="J53"/>
  <c r="M51"/>
  <c r="M42"/>
  <c r="M35"/>
  <c r="M32"/>
  <c r="G35"/>
  <c r="H35" s="1"/>
  <c r="C35"/>
  <c r="D35" s="1"/>
  <c r="G23"/>
  <c r="G32"/>
  <c r="C23"/>
  <c r="D23" s="1"/>
  <c r="H23" s="1"/>
  <c r="D29"/>
  <c r="H29" s="1"/>
  <c r="D36"/>
  <c r="H36"/>
  <c r="N42"/>
  <c r="P35"/>
  <c r="N35"/>
  <c r="L35"/>
  <c r="K35"/>
  <c r="P17"/>
  <c r="P11"/>
  <c r="P14"/>
  <c r="P10" s="1"/>
  <c r="P23"/>
  <c r="P32"/>
  <c r="P42"/>
  <c r="P51"/>
  <c r="O17"/>
  <c r="O11"/>
  <c r="O14"/>
  <c r="O10" s="1"/>
  <c r="O23"/>
  <c r="O32"/>
  <c r="O42"/>
  <c r="O51"/>
  <c r="N14"/>
  <c r="N17"/>
  <c r="N23"/>
  <c r="N10" s="1"/>
  <c r="N32"/>
  <c r="N51"/>
  <c r="M17"/>
  <c r="M10" s="1"/>
  <c r="M23"/>
  <c r="L11"/>
  <c r="L14"/>
  <c r="L17"/>
  <c r="L23"/>
  <c r="L32"/>
  <c r="L42"/>
  <c r="L51"/>
  <c r="K11"/>
  <c r="K14"/>
  <c r="K17"/>
  <c r="K23"/>
  <c r="K32"/>
  <c r="K42"/>
  <c r="K51"/>
  <c r="E11"/>
  <c r="E14"/>
  <c r="E17"/>
  <c r="E23"/>
  <c r="E32"/>
  <c r="F32" s="1"/>
  <c r="E35"/>
  <c r="E42"/>
  <c r="F42" s="1"/>
  <c r="E51"/>
  <c r="C11"/>
  <c r="C14"/>
  <c r="C17"/>
  <c r="C32"/>
  <c r="C42"/>
  <c r="C51"/>
  <c r="D51" s="1"/>
  <c r="D37"/>
  <c r="D31"/>
  <c r="D26"/>
  <c r="F31"/>
  <c r="F26"/>
  <c r="J29"/>
  <c r="F29"/>
  <c r="F34"/>
  <c r="F33"/>
  <c r="F53"/>
  <c r="F52"/>
  <c r="D33"/>
  <c r="H33" s="1"/>
  <c r="D32"/>
  <c r="D27"/>
  <c r="D53"/>
  <c r="D52"/>
  <c r="D34"/>
  <c r="D38"/>
  <c r="F13"/>
  <c r="D13"/>
  <c r="D12"/>
  <c r="F51"/>
  <c r="F50"/>
  <c r="D50"/>
  <c r="F49"/>
  <c r="D49"/>
  <c r="F48"/>
  <c r="D48"/>
  <c r="F47"/>
  <c r="D47"/>
  <c r="F46"/>
  <c r="D46"/>
  <c r="F43"/>
  <c r="D43"/>
  <c r="D42"/>
  <c r="D41"/>
  <c r="F41"/>
  <c r="F40"/>
  <c r="D40"/>
  <c r="F39"/>
  <c r="D39"/>
  <c r="F36"/>
  <c r="F35"/>
  <c r="F27"/>
  <c r="F24"/>
  <c r="D24"/>
  <c r="F23"/>
  <c r="F22"/>
  <c r="D22"/>
  <c r="F19"/>
  <c r="D19"/>
  <c r="F18"/>
  <c r="D18"/>
  <c r="F17"/>
  <c r="F16"/>
  <c r="D16"/>
  <c r="F15"/>
  <c r="D15"/>
  <c r="D14"/>
  <c r="F11"/>
  <c r="P12" i="64"/>
  <c r="I12"/>
  <c r="B24"/>
  <c r="B28"/>
  <c r="B27"/>
  <c r="D27" s="1"/>
  <c r="B26"/>
  <c r="F26" s="1"/>
  <c r="B25"/>
  <c r="B23"/>
  <c r="B22"/>
  <c r="B20"/>
  <c r="D20" s="1"/>
  <c r="B19"/>
  <c r="B18"/>
  <c r="D18" s="1"/>
  <c r="B17"/>
  <c r="F17" s="1"/>
  <c r="B16"/>
  <c r="D16" s="1"/>
  <c r="B15"/>
  <c r="B14"/>
  <c r="B13"/>
  <c r="B21"/>
  <c r="F21" s="1"/>
  <c r="F28"/>
  <c r="D28"/>
  <c r="F27"/>
  <c r="D26"/>
  <c r="F25"/>
  <c r="D25"/>
  <c r="F23"/>
  <c r="D23"/>
  <c r="D21"/>
  <c r="F20"/>
  <c r="F19"/>
  <c r="D19"/>
  <c r="F18"/>
  <c r="F14"/>
  <c r="D14"/>
  <c r="N12"/>
  <c r="M12"/>
  <c r="L12"/>
  <c r="K12"/>
  <c r="E12"/>
  <c r="C12"/>
  <c r="D15"/>
  <c r="F15"/>
  <c r="D31" i="65"/>
  <c r="D29"/>
  <c r="H15"/>
  <c r="H11" s="1"/>
  <c r="I12"/>
  <c r="I15"/>
  <c r="I18"/>
  <c r="I24"/>
  <c r="I33"/>
  <c r="I36"/>
  <c r="I43"/>
  <c r="I52"/>
  <c r="H12"/>
  <c r="H18"/>
  <c r="H24"/>
  <c r="H33"/>
  <c r="H36"/>
  <c r="H43"/>
  <c r="H52"/>
  <c r="G15"/>
  <c r="G12"/>
  <c r="G11" s="1"/>
  <c r="G24"/>
  <c r="G33"/>
  <c r="G36"/>
  <c r="G43"/>
  <c r="F15"/>
  <c r="F12"/>
  <c r="F18"/>
  <c r="F11" s="1"/>
  <c r="F24"/>
  <c r="F33"/>
  <c r="F36"/>
  <c r="F43"/>
  <c r="F52"/>
  <c r="E15"/>
  <c r="E43"/>
  <c r="E12"/>
  <c r="E18"/>
  <c r="E24"/>
  <c r="E33"/>
  <c r="E36"/>
  <c r="E52"/>
  <c r="C12"/>
  <c r="D12" s="1"/>
  <c r="C15"/>
  <c r="D15" s="1"/>
  <c r="C18"/>
  <c r="C24"/>
  <c r="C33"/>
  <c r="D33" s="1"/>
  <c r="C36"/>
  <c r="D36" s="1"/>
  <c r="C43"/>
  <c r="C52"/>
  <c r="C11"/>
  <c r="B52"/>
  <c r="D52" s="1"/>
  <c r="B12"/>
  <c r="B11" s="1"/>
  <c r="D13"/>
  <c r="D30"/>
  <c r="D35"/>
  <c r="D34"/>
  <c r="D39"/>
  <c r="D38"/>
  <c r="D45"/>
  <c r="D47"/>
  <c r="D46"/>
  <c r="D50"/>
  <c r="D53"/>
  <c r="D21"/>
  <c r="B33"/>
  <c r="B15"/>
  <c r="B18"/>
  <c r="B24"/>
  <c r="B36"/>
  <c r="B43"/>
  <c r="D54"/>
  <c r="D51"/>
  <c r="D49"/>
  <c r="D48"/>
  <c r="D44"/>
  <c r="D43"/>
  <c r="D42"/>
  <c r="D41"/>
  <c r="D40"/>
  <c r="D37"/>
  <c r="D32"/>
  <c r="D28"/>
  <c r="D25"/>
  <c r="D23"/>
  <c r="D22"/>
  <c r="D20"/>
  <c r="D19"/>
  <c r="D18"/>
  <c r="D17"/>
  <c r="D16"/>
  <c r="D14"/>
  <c r="D23" i="66"/>
  <c r="D21"/>
  <c r="D25"/>
  <c r="D17"/>
  <c r="D16"/>
  <c r="D15"/>
  <c r="D14"/>
  <c r="G11"/>
  <c r="F11"/>
  <c r="E11"/>
  <c r="C11"/>
  <c r="D11" s="1"/>
  <c r="B11"/>
  <c r="D48" i="59"/>
  <c r="C41"/>
  <c r="D41" s="1"/>
  <c r="B41"/>
  <c r="F41" s="1"/>
  <c r="F20"/>
  <c r="D20"/>
  <c r="D21"/>
  <c r="D11"/>
  <c r="F29"/>
  <c r="F27"/>
  <c r="F24"/>
  <c r="J24"/>
  <c r="J27"/>
  <c r="J29"/>
  <c r="J51"/>
  <c r="J42"/>
  <c r="J44"/>
  <c r="I50"/>
  <c r="E50"/>
  <c r="F50" s="1"/>
  <c r="B50"/>
  <c r="J50"/>
  <c r="J52"/>
  <c r="G34"/>
  <c r="J38"/>
  <c r="J37"/>
  <c r="J19"/>
  <c r="F36"/>
  <c r="F19"/>
  <c r="D36"/>
  <c r="H35"/>
  <c r="I31"/>
  <c r="I10"/>
  <c r="I13"/>
  <c r="I16"/>
  <c r="J16" s="1"/>
  <c r="I22"/>
  <c r="I34"/>
  <c r="I41"/>
  <c r="J41" s="1"/>
  <c r="G13"/>
  <c r="G22"/>
  <c r="G9"/>
  <c r="E10"/>
  <c r="E13"/>
  <c r="E16"/>
  <c r="E22"/>
  <c r="F22" s="1"/>
  <c r="E31"/>
  <c r="F31" s="1"/>
  <c r="E34"/>
  <c r="E41"/>
  <c r="C10"/>
  <c r="C13"/>
  <c r="C16"/>
  <c r="C22"/>
  <c r="C9" s="1"/>
  <c r="C31"/>
  <c r="D31" s="1"/>
  <c r="C34"/>
  <c r="C50"/>
  <c r="B10"/>
  <c r="B13"/>
  <c r="B16"/>
  <c r="B22"/>
  <c r="B31"/>
  <c r="B34"/>
  <c r="D19"/>
  <c r="D18"/>
  <c r="D50"/>
  <c r="F51"/>
  <c r="D51"/>
  <c r="J47"/>
  <c r="F46"/>
  <c r="F45"/>
  <c r="D46"/>
  <c r="F44"/>
  <c r="F43"/>
  <c r="F39"/>
  <c r="H38"/>
  <c r="H37"/>
  <c r="H34"/>
  <c r="J43"/>
  <c r="D44"/>
  <c r="D43"/>
  <c r="J31"/>
  <c r="J33"/>
  <c r="J32"/>
  <c r="F33"/>
  <c r="F32"/>
  <c r="D33"/>
  <c r="D32"/>
  <c r="D28"/>
  <c r="D25"/>
  <c r="J28"/>
  <c r="J25"/>
  <c r="H28"/>
  <c r="F28"/>
  <c r="F25"/>
  <c r="H13"/>
  <c r="H15"/>
  <c r="H14"/>
  <c r="J15"/>
  <c r="J14"/>
  <c r="J12"/>
  <c r="J11"/>
  <c r="F12"/>
  <c r="D12"/>
  <c r="F11"/>
  <c r="F52"/>
  <c r="D52"/>
  <c r="J49"/>
  <c r="F49"/>
  <c r="D49"/>
  <c r="J48"/>
  <c r="F48"/>
  <c r="F47"/>
  <c r="D47"/>
  <c r="F42"/>
  <c r="J40"/>
  <c r="F40"/>
  <c r="D39"/>
  <c r="F38"/>
  <c r="D38"/>
  <c r="F37"/>
  <c r="D37"/>
  <c r="J35"/>
  <c r="J34"/>
  <c r="F34"/>
  <c r="D34"/>
  <c r="J30"/>
  <c r="H30"/>
  <c r="F30"/>
  <c r="D30"/>
  <c r="J26"/>
  <c r="F26"/>
  <c r="D26"/>
  <c r="J23"/>
  <c r="D23"/>
  <c r="J21"/>
  <c r="F21"/>
  <c r="F18"/>
  <c r="J17"/>
  <c r="F17"/>
  <c r="D17"/>
  <c r="F16"/>
  <c r="D16"/>
  <c r="F15"/>
  <c r="D14"/>
  <c r="J13"/>
  <c r="F13"/>
  <c r="D13"/>
  <c r="D10"/>
  <c r="F10"/>
  <c r="F14"/>
  <c r="F23"/>
  <c r="F35"/>
  <c r="B24" i="67"/>
  <c r="B23"/>
  <c r="H23" s="1"/>
  <c r="B21"/>
  <c r="B19"/>
  <c r="H19" s="1"/>
  <c r="B16"/>
  <c r="B18"/>
  <c r="H18" s="1"/>
  <c r="J18"/>
  <c r="B13"/>
  <c r="B27"/>
  <c r="B26"/>
  <c r="B25"/>
  <c r="B22"/>
  <c r="F22" s="1"/>
  <c r="B20"/>
  <c r="B17"/>
  <c r="H17" s="1"/>
  <c r="B15"/>
  <c r="B14"/>
  <c r="F14" s="1"/>
  <c r="B12"/>
  <c r="J27"/>
  <c r="F27"/>
  <c r="D27"/>
  <c r="J26"/>
  <c r="J23"/>
  <c r="F23"/>
  <c r="D23"/>
  <c r="J22"/>
  <c r="D22"/>
  <c r="J20"/>
  <c r="J19"/>
  <c r="F19"/>
  <c r="D19"/>
  <c r="J17"/>
  <c r="F17"/>
  <c r="D17"/>
  <c r="F16"/>
  <c r="F15"/>
  <c r="D14"/>
  <c r="J13"/>
  <c r="D13"/>
  <c r="I11"/>
  <c r="G11"/>
  <c r="C11"/>
  <c r="E11"/>
  <c r="D18"/>
  <c r="H12"/>
  <c r="D12"/>
  <c r="J12"/>
  <c r="P27" i="68"/>
  <c r="N28"/>
  <c r="N27"/>
  <c r="J27"/>
  <c r="L27"/>
  <c r="K42"/>
  <c r="L42" s="1"/>
  <c r="F30"/>
  <c r="F28"/>
  <c r="F25"/>
  <c r="D30"/>
  <c r="D28"/>
  <c r="D25"/>
  <c r="H46"/>
  <c r="H31"/>
  <c r="H25"/>
  <c r="N30"/>
  <c r="P48"/>
  <c r="P16"/>
  <c r="P25"/>
  <c r="P28"/>
  <c r="P30"/>
  <c r="P36"/>
  <c r="N46"/>
  <c r="N40"/>
  <c r="N37"/>
  <c r="L50"/>
  <c r="L46"/>
  <c r="L45"/>
  <c r="L37"/>
  <c r="L26"/>
  <c r="J22"/>
  <c r="I32"/>
  <c r="B32"/>
  <c r="J25"/>
  <c r="J30"/>
  <c r="J50"/>
  <c r="F12"/>
  <c r="E11"/>
  <c r="B11"/>
  <c r="F11"/>
  <c r="F13"/>
  <c r="P21"/>
  <c r="N21"/>
  <c r="L21"/>
  <c r="J21"/>
  <c r="H21"/>
  <c r="F21"/>
  <c r="D21"/>
  <c r="P20"/>
  <c r="N20"/>
  <c r="L20"/>
  <c r="J20"/>
  <c r="H20"/>
  <c r="F20"/>
  <c r="D20"/>
  <c r="M23"/>
  <c r="N23" s="1"/>
  <c r="B51"/>
  <c r="D51" s="1"/>
  <c r="C51"/>
  <c r="L38"/>
  <c r="N47"/>
  <c r="M51"/>
  <c r="N51" s="1"/>
  <c r="N52"/>
  <c r="C32"/>
  <c r="D31"/>
  <c r="I11"/>
  <c r="I14"/>
  <c r="I17"/>
  <c r="I23"/>
  <c r="I35"/>
  <c r="I42"/>
  <c r="J42" s="1"/>
  <c r="I51"/>
  <c r="J51" s="1"/>
  <c r="G11"/>
  <c r="G14"/>
  <c r="G17"/>
  <c r="G23"/>
  <c r="G32"/>
  <c r="G35"/>
  <c r="G42"/>
  <c r="H42" s="1"/>
  <c r="G51"/>
  <c r="E14"/>
  <c r="E10" s="1"/>
  <c r="E17"/>
  <c r="F17" s="1"/>
  <c r="E23"/>
  <c r="E32"/>
  <c r="E35"/>
  <c r="E42"/>
  <c r="E51"/>
  <c r="C11"/>
  <c r="C14"/>
  <c r="C17"/>
  <c r="C23"/>
  <c r="C35"/>
  <c r="C42"/>
  <c r="O11"/>
  <c r="O14"/>
  <c r="O17"/>
  <c r="O23"/>
  <c r="O32"/>
  <c r="O35"/>
  <c r="O51"/>
  <c r="P51" s="1"/>
  <c r="M11"/>
  <c r="M14"/>
  <c r="M17"/>
  <c r="N17" s="1"/>
  <c r="M32"/>
  <c r="M35"/>
  <c r="M42"/>
  <c r="N42" s="1"/>
  <c r="K35"/>
  <c r="K11"/>
  <c r="K14"/>
  <c r="K17"/>
  <c r="L17" s="1"/>
  <c r="K23"/>
  <c r="K32"/>
  <c r="K51"/>
  <c r="L51" s="1"/>
  <c r="N26"/>
  <c r="N29"/>
  <c r="N45"/>
  <c r="N44"/>
  <c r="P41"/>
  <c r="N13"/>
  <c r="N12"/>
  <c r="N33"/>
  <c r="N38"/>
  <c r="N41"/>
  <c r="P50"/>
  <c r="P52"/>
  <c r="P33"/>
  <c r="P29"/>
  <c r="P26"/>
  <c r="P22"/>
  <c r="P13"/>
  <c r="P12"/>
  <c r="L52"/>
  <c r="L47"/>
  <c r="B42"/>
  <c r="L43"/>
  <c r="L41"/>
  <c r="L33"/>
  <c r="L29"/>
  <c r="J41"/>
  <c r="J52"/>
  <c r="J47"/>
  <c r="J43"/>
  <c r="J33"/>
  <c r="J29"/>
  <c r="J26"/>
  <c r="J13"/>
  <c r="J12"/>
  <c r="H41"/>
  <c r="H52"/>
  <c r="H45"/>
  <c r="H38"/>
  <c r="H37"/>
  <c r="H13"/>
  <c r="H12"/>
  <c r="H29"/>
  <c r="H26"/>
  <c r="F52"/>
  <c r="F47"/>
  <c r="F41"/>
  <c r="F45"/>
  <c r="F44"/>
  <c r="F38"/>
  <c r="F37"/>
  <c r="F29"/>
  <c r="F26"/>
  <c r="D13"/>
  <c r="D12"/>
  <c r="D15"/>
  <c r="F15"/>
  <c r="D41"/>
  <c r="D47"/>
  <c r="D45"/>
  <c r="D44"/>
  <c r="D38"/>
  <c r="D37"/>
  <c r="D33"/>
  <c r="D29"/>
  <c r="D27"/>
  <c r="D26"/>
  <c r="D24"/>
  <c r="L13"/>
  <c r="L12"/>
  <c r="F33"/>
  <c r="H33"/>
  <c r="F51"/>
  <c r="B14"/>
  <c r="B10" s="1"/>
  <c r="B17"/>
  <c r="B23"/>
  <c r="B35"/>
  <c r="N53"/>
  <c r="J53"/>
  <c r="H53"/>
  <c r="F53"/>
  <c r="D53"/>
  <c r="N50"/>
  <c r="H50"/>
  <c r="F50"/>
  <c r="D50"/>
  <c r="N49"/>
  <c r="L49"/>
  <c r="J49"/>
  <c r="H49"/>
  <c r="F49"/>
  <c r="D49"/>
  <c r="N48"/>
  <c r="L48"/>
  <c r="J48"/>
  <c r="H48"/>
  <c r="F48"/>
  <c r="D48"/>
  <c r="H47"/>
  <c r="F46"/>
  <c r="D46"/>
  <c r="H43"/>
  <c r="F43"/>
  <c r="D43"/>
  <c r="F42"/>
  <c r="D42"/>
  <c r="L40"/>
  <c r="J40"/>
  <c r="H40"/>
  <c r="F40"/>
  <c r="D40"/>
  <c r="P39"/>
  <c r="N39"/>
  <c r="L39"/>
  <c r="J39"/>
  <c r="H39"/>
  <c r="F39"/>
  <c r="D39"/>
  <c r="N36"/>
  <c r="L36"/>
  <c r="J36"/>
  <c r="H36"/>
  <c r="F36"/>
  <c r="D36"/>
  <c r="P35"/>
  <c r="P34"/>
  <c r="N34"/>
  <c r="L34"/>
  <c r="H34"/>
  <c r="F34"/>
  <c r="D34"/>
  <c r="N31"/>
  <c r="L31"/>
  <c r="F31"/>
  <c r="H27"/>
  <c r="F27"/>
  <c r="P24"/>
  <c r="L24"/>
  <c r="J24"/>
  <c r="H24"/>
  <c r="F24"/>
  <c r="P23"/>
  <c r="L23"/>
  <c r="J23"/>
  <c r="H23"/>
  <c r="F23"/>
  <c r="D23"/>
  <c r="N22"/>
  <c r="L22"/>
  <c r="H22"/>
  <c r="F22"/>
  <c r="D22"/>
  <c r="P19"/>
  <c r="N19"/>
  <c r="L19"/>
  <c r="J19"/>
  <c r="H19"/>
  <c r="F19"/>
  <c r="D19"/>
  <c r="P18"/>
  <c r="N18"/>
  <c r="L18"/>
  <c r="J18"/>
  <c r="H18"/>
  <c r="F18"/>
  <c r="D18"/>
  <c r="P17"/>
  <c r="J17"/>
  <c r="H17"/>
  <c r="D17"/>
  <c r="N16"/>
  <c r="L16"/>
  <c r="J16"/>
  <c r="H16"/>
  <c r="F16"/>
  <c r="D16"/>
  <c r="P15"/>
  <c r="N15"/>
  <c r="L15"/>
  <c r="J15"/>
  <c r="H15"/>
  <c r="N14"/>
  <c r="F14"/>
  <c r="D14"/>
  <c r="P11"/>
  <c r="N11"/>
  <c r="L11"/>
  <c r="J11"/>
  <c r="H11"/>
  <c r="F10"/>
  <c r="B26" i="69"/>
  <c r="D26" s="1"/>
  <c r="F26"/>
  <c r="B14"/>
  <c r="H14" s="1"/>
  <c r="B22"/>
  <c r="J22"/>
  <c r="L22"/>
  <c r="N22"/>
  <c r="B19"/>
  <c r="P19"/>
  <c r="M11"/>
  <c r="K11"/>
  <c r="I11"/>
  <c r="G11"/>
  <c r="B17"/>
  <c r="N17" s="1"/>
  <c r="B21"/>
  <c r="D21" s="1"/>
  <c r="B18"/>
  <c r="B27"/>
  <c r="P27" s="1"/>
  <c r="N27"/>
  <c r="L27"/>
  <c r="J27"/>
  <c r="H27"/>
  <c r="F27"/>
  <c r="D27"/>
  <c r="B25"/>
  <c r="P25"/>
  <c r="N25"/>
  <c r="L25"/>
  <c r="J25"/>
  <c r="H25"/>
  <c r="F25"/>
  <c r="D25"/>
  <c r="B24"/>
  <c r="N24"/>
  <c r="L24"/>
  <c r="J24"/>
  <c r="H24"/>
  <c r="F24"/>
  <c r="D24"/>
  <c r="B23"/>
  <c r="P23"/>
  <c r="N23"/>
  <c r="J23"/>
  <c r="H23"/>
  <c r="F23"/>
  <c r="D23"/>
  <c r="P22"/>
  <c r="H22"/>
  <c r="F22"/>
  <c r="D22"/>
  <c r="N21"/>
  <c r="L21"/>
  <c r="J21"/>
  <c r="H21"/>
  <c r="F21"/>
  <c r="B20"/>
  <c r="N20"/>
  <c r="L20"/>
  <c r="J20"/>
  <c r="H20"/>
  <c r="F20"/>
  <c r="D20"/>
  <c r="N19"/>
  <c r="L19"/>
  <c r="J19"/>
  <c r="H19"/>
  <c r="F19"/>
  <c r="D19"/>
  <c r="L17"/>
  <c r="J17"/>
  <c r="B16"/>
  <c r="B15"/>
  <c r="N14"/>
  <c r="L14"/>
  <c r="F14"/>
  <c r="D14"/>
  <c r="B13"/>
  <c r="P13" s="1"/>
  <c r="N13"/>
  <c r="L13"/>
  <c r="J13"/>
  <c r="H13"/>
  <c r="F13"/>
  <c r="D13"/>
  <c r="B12"/>
  <c r="P12" s="1"/>
  <c r="N12"/>
  <c r="L12"/>
  <c r="J12"/>
  <c r="H12"/>
  <c r="F12"/>
  <c r="D12"/>
  <c r="E11"/>
  <c r="C11"/>
  <c r="K11" i="36"/>
  <c r="D21"/>
  <c r="C21"/>
  <c r="B21" s="1"/>
  <c r="H21"/>
  <c r="K21"/>
  <c r="E21"/>
  <c r="K26"/>
  <c r="H26"/>
  <c r="E26"/>
  <c r="D26"/>
  <c r="C26"/>
  <c r="B26"/>
  <c r="K25"/>
  <c r="H25"/>
  <c r="E25"/>
  <c r="D25"/>
  <c r="C25"/>
  <c r="K24"/>
  <c r="H24"/>
  <c r="E24"/>
  <c r="D24"/>
  <c r="C24"/>
  <c r="B24"/>
  <c r="K23"/>
  <c r="H23"/>
  <c r="E23"/>
  <c r="D23"/>
  <c r="C23"/>
  <c r="B23" s="1"/>
  <c r="K22"/>
  <c r="H22"/>
  <c r="E22"/>
  <c r="D22"/>
  <c r="C22"/>
  <c r="B22"/>
  <c r="K20"/>
  <c r="H20"/>
  <c r="E20"/>
  <c r="D20"/>
  <c r="C20"/>
  <c r="B20" s="1"/>
  <c r="K19"/>
  <c r="H19"/>
  <c r="E19"/>
  <c r="D19"/>
  <c r="C19"/>
  <c r="B19"/>
  <c r="K18"/>
  <c r="H18"/>
  <c r="E18"/>
  <c r="D18"/>
  <c r="C18"/>
  <c r="K17"/>
  <c r="H17"/>
  <c r="E17"/>
  <c r="D17"/>
  <c r="C17"/>
  <c r="B17"/>
  <c r="K16"/>
  <c r="H16"/>
  <c r="E16"/>
  <c r="D16"/>
  <c r="C16"/>
  <c r="K15"/>
  <c r="H15"/>
  <c r="E15"/>
  <c r="D15"/>
  <c r="C15"/>
  <c r="B15"/>
  <c r="K14"/>
  <c r="H14"/>
  <c r="E14"/>
  <c r="D14"/>
  <c r="C14"/>
  <c r="B14" s="1"/>
  <c r="K13"/>
  <c r="H13"/>
  <c r="E13"/>
  <c r="D13"/>
  <c r="C13"/>
  <c r="B13"/>
  <c r="K12"/>
  <c r="H12"/>
  <c r="E12"/>
  <c r="D12"/>
  <c r="C12"/>
  <c r="H11"/>
  <c r="E11"/>
  <c r="D11"/>
  <c r="C11"/>
  <c r="B11" s="1"/>
  <c r="M10"/>
  <c r="L10"/>
  <c r="J10"/>
  <c r="I10"/>
  <c r="H10" s="1"/>
  <c r="G10"/>
  <c r="F10"/>
  <c r="E10"/>
  <c r="D19" i="81"/>
  <c r="D23"/>
  <c r="C19"/>
  <c r="C13"/>
  <c r="C12" s="1"/>
  <c r="B14"/>
  <c r="B13" s="1"/>
  <c r="B12"/>
  <c r="E19"/>
  <c r="E15" s="1"/>
  <c r="B18"/>
  <c r="B16"/>
  <c r="B17"/>
  <c r="B22"/>
  <c r="B25"/>
  <c r="B23"/>
  <c r="B26"/>
  <c r="B28"/>
  <c r="B29"/>
  <c r="B31"/>
  <c r="B32"/>
  <c r="B34"/>
  <c r="B38"/>
  <c r="B33" s="1"/>
  <c r="B40"/>
  <c r="B41"/>
  <c r="B42"/>
  <c r="B46"/>
  <c r="B47"/>
  <c r="B48"/>
  <c r="D33"/>
  <c r="C23"/>
  <c r="C15"/>
  <c r="C33"/>
  <c r="E23"/>
  <c r="B20"/>
  <c r="B21"/>
  <c r="E33"/>
  <c r="E11"/>
  <c r="B13" i="70"/>
  <c r="B15"/>
  <c r="B23"/>
  <c r="B12"/>
  <c r="B33"/>
  <c r="E33" s="1"/>
  <c r="B36"/>
  <c r="B39"/>
  <c r="B45"/>
  <c r="B54"/>
  <c r="B57"/>
  <c r="B64"/>
  <c r="B73"/>
  <c r="B76"/>
  <c r="E52"/>
  <c r="C45"/>
  <c r="C32" s="1"/>
  <c r="C11" s="1"/>
  <c r="C36"/>
  <c r="E83"/>
  <c r="C54"/>
  <c r="E54" s="1"/>
  <c r="C57"/>
  <c r="C73"/>
  <c r="E73"/>
  <c r="E74"/>
  <c r="E58"/>
  <c r="E56"/>
  <c r="E55"/>
  <c r="E53"/>
  <c r="E46"/>
  <c r="E92"/>
  <c r="E91"/>
  <c r="E90"/>
  <c r="E89"/>
  <c r="E88"/>
  <c r="E87"/>
  <c r="E86"/>
  <c r="E85"/>
  <c r="E84"/>
  <c r="E82"/>
  <c r="E81"/>
  <c r="E80"/>
  <c r="E79"/>
  <c r="E78"/>
  <c r="E77"/>
  <c r="C76"/>
  <c r="E76" s="1"/>
  <c r="E75"/>
  <c r="E72"/>
  <c r="E71"/>
  <c r="E70"/>
  <c r="E69"/>
  <c r="E64"/>
  <c r="E63"/>
  <c r="E62"/>
  <c r="E57"/>
  <c r="E39"/>
  <c r="E38"/>
  <c r="E37"/>
  <c r="E36"/>
  <c r="D48" i="71"/>
  <c r="E48" s="1"/>
  <c r="C48"/>
  <c r="B48" s="1"/>
  <c r="D47"/>
  <c r="C47"/>
  <c r="B47" s="1"/>
  <c r="L33"/>
  <c r="J34"/>
  <c r="J35"/>
  <c r="F56"/>
  <c r="K33"/>
  <c r="F57"/>
  <c r="K42"/>
  <c r="J43"/>
  <c r="M43" s="1"/>
  <c r="L42"/>
  <c r="O63"/>
  <c r="C63" s="1"/>
  <c r="G63"/>
  <c r="H63"/>
  <c r="P63"/>
  <c r="C62"/>
  <c r="B62" s="1"/>
  <c r="D62"/>
  <c r="E62"/>
  <c r="C61"/>
  <c r="B61" s="1"/>
  <c r="D61"/>
  <c r="E61"/>
  <c r="C60"/>
  <c r="B60" s="1"/>
  <c r="D60"/>
  <c r="E60"/>
  <c r="D59"/>
  <c r="C59"/>
  <c r="B59" s="1"/>
  <c r="E59" s="1"/>
  <c r="C34"/>
  <c r="C33" s="1"/>
  <c r="C35"/>
  <c r="D35"/>
  <c r="E35" s="1"/>
  <c r="D34"/>
  <c r="C36"/>
  <c r="B36" s="1"/>
  <c r="E36" s="1"/>
  <c r="D36"/>
  <c r="C43"/>
  <c r="D43"/>
  <c r="D42"/>
  <c r="J57"/>
  <c r="N57"/>
  <c r="D57"/>
  <c r="C53"/>
  <c r="B53" s="1"/>
  <c r="B52" s="1"/>
  <c r="D53"/>
  <c r="D50"/>
  <c r="D51"/>
  <c r="C50"/>
  <c r="B50" s="1"/>
  <c r="C51"/>
  <c r="N56"/>
  <c r="Q56" s="1"/>
  <c r="N48"/>
  <c r="Q48" s="1"/>
  <c r="N47"/>
  <c r="G42"/>
  <c r="H42"/>
  <c r="M35"/>
  <c r="H33"/>
  <c r="H49"/>
  <c r="F43"/>
  <c r="F32"/>
  <c r="F34"/>
  <c r="F35"/>
  <c r="F36"/>
  <c r="F50"/>
  <c r="F49"/>
  <c r="I49" s="1"/>
  <c r="F53"/>
  <c r="I53" s="1"/>
  <c r="F58"/>
  <c r="F59"/>
  <c r="F60"/>
  <c r="I60" s="1"/>
  <c r="F61"/>
  <c r="I61" s="1"/>
  <c r="F62"/>
  <c r="F64"/>
  <c r="F63"/>
  <c r="P33"/>
  <c r="P42"/>
  <c r="P49"/>
  <c r="P52"/>
  <c r="P31" s="1"/>
  <c r="O33"/>
  <c r="O42"/>
  <c r="O49"/>
  <c r="O31" s="1"/>
  <c r="O52"/>
  <c r="L31"/>
  <c r="K49"/>
  <c r="K52"/>
  <c r="G33"/>
  <c r="G49"/>
  <c r="N34"/>
  <c r="N33" s="1"/>
  <c r="N35"/>
  <c r="N36"/>
  <c r="Q36" s="1"/>
  <c r="N50"/>
  <c r="N51"/>
  <c r="N49"/>
  <c r="Q49" s="1"/>
  <c r="N53"/>
  <c r="N58"/>
  <c r="B58" s="1"/>
  <c r="N59"/>
  <c r="Q59" s="1"/>
  <c r="N60"/>
  <c r="Q60" s="1"/>
  <c r="N62"/>
  <c r="N64"/>
  <c r="N65"/>
  <c r="J32"/>
  <c r="J36"/>
  <c r="M36" s="1"/>
  <c r="J50"/>
  <c r="J49" s="1"/>
  <c r="J51"/>
  <c r="J53"/>
  <c r="J52" s="1"/>
  <c r="J59"/>
  <c r="J60"/>
  <c r="J61"/>
  <c r="M61" s="1"/>
  <c r="J62"/>
  <c r="D32"/>
  <c r="D58"/>
  <c r="E58" s="1"/>
  <c r="C32"/>
  <c r="B32" s="1"/>
  <c r="C57"/>
  <c r="C58"/>
  <c r="I36"/>
  <c r="Q64"/>
  <c r="D65"/>
  <c r="B65" s="1"/>
  <c r="C65"/>
  <c r="E65"/>
  <c r="I57"/>
  <c r="M57"/>
  <c r="Q53"/>
  <c r="M60"/>
  <c r="I59"/>
  <c r="I58"/>
  <c r="Q51"/>
  <c r="Q50"/>
  <c r="I50"/>
  <c r="I64"/>
  <c r="D64"/>
  <c r="C64"/>
  <c r="B64" s="1"/>
  <c r="E64" s="1"/>
  <c r="Q62"/>
  <c r="I62"/>
  <c r="Q35"/>
  <c r="Q34"/>
  <c r="I32"/>
  <c r="I34"/>
  <c r="C56"/>
  <c r="D56"/>
  <c r="B56" s="1"/>
  <c r="C52"/>
  <c r="G52"/>
  <c r="G31"/>
  <c r="H52"/>
  <c r="H31" s="1"/>
  <c r="F21" i="72"/>
  <c r="N20"/>
  <c r="Q20" s="1"/>
  <c r="D23"/>
  <c r="J22"/>
  <c r="N24"/>
  <c r="Q24" s="1"/>
  <c r="F24"/>
  <c r="D24"/>
  <c r="C24"/>
  <c r="B24" s="1"/>
  <c r="E24" s="1"/>
  <c r="N23"/>
  <c r="F23"/>
  <c r="C23"/>
  <c r="B23" s="1"/>
  <c r="N22"/>
  <c r="Q22"/>
  <c r="F22"/>
  <c r="I22" s="1"/>
  <c r="D22"/>
  <c r="E22" s="1"/>
  <c r="C22"/>
  <c r="B22" s="1"/>
  <c r="N21"/>
  <c r="J21"/>
  <c r="M21" s="1"/>
  <c r="I21"/>
  <c r="D21"/>
  <c r="E21" s="1"/>
  <c r="C21"/>
  <c r="B21" s="1"/>
  <c r="J20"/>
  <c r="M20"/>
  <c r="F20"/>
  <c r="D20"/>
  <c r="C20"/>
  <c r="B20"/>
  <c r="E20" s="1"/>
  <c r="N19"/>
  <c r="Q19"/>
  <c r="F19"/>
  <c r="I19" s="1"/>
  <c r="D19"/>
  <c r="C19"/>
  <c r="B19"/>
  <c r="E19" s="1"/>
  <c r="N18"/>
  <c r="Q18"/>
  <c r="J18"/>
  <c r="M18" s="1"/>
  <c r="F18"/>
  <c r="D18"/>
  <c r="C18"/>
  <c r="B18" s="1"/>
  <c r="N17"/>
  <c r="Q17"/>
  <c r="F17"/>
  <c r="D17"/>
  <c r="C17"/>
  <c r="B17"/>
  <c r="E17" s="1"/>
  <c r="N16"/>
  <c r="Q16"/>
  <c r="J16"/>
  <c r="F16"/>
  <c r="I16" s="1"/>
  <c r="D16"/>
  <c r="C16"/>
  <c r="B16" s="1"/>
  <c r="N15"/>
  <c r="Q15"/>
  <c r="J15"/>
  <c r="M15" s="1"/>
  <c r="F15"/>
  <c r="I15"/>
  <c r="D15"/>
  <c r="B15" s="1"/>
  <c r="C15"/>
  <c r="E15"/>
  <c r="N14"/>
  <c r="Q14" s="1"/>
  <c r="J14"/>
  <c r="M14"/>
  <c r="F14"/>
  <c r="I14" s="1"/>
  <c r="D14"/>
  <c r="C14"/>
  <c r="B14" s="1"/>
  <c r="E14" s="1"/>
  <c r="N13"/>
  <c r="Q13"/>
  <c r="J13"/>
  <c r="M13" s="1"/>
  <c r="F13"/>
  <c r="I13"/>
  <c r="D13"/>
  <c r="C13"/>
  <c r="B13" s="1"/>
  <c r="E13" s="1"/>
  <c r="N12"/>
  <c r="Q12" s="1"/>
  <c r="J12"/>
  <c r="F12"/>
  <c r="I12" s="1"/>
  <c r="D12"/>
  <c r="C12"/>
  <c r="B12"/>
  <c r="E12" s="1"/>
  <c r="N11"/>
  <c r="Q11" s="1"/>
  <c r="J11"/>
  <c r="F11"/>
  <c r="I11" s="1"/>
  <c r="D11"/>
  <c r="E11" s="1"/>
  <c r="C11"/>
  <c r="B11" s="1"/>
  <c r="N10"/>
  <c r="Q10"/>
  <c r="J10"/>
  <c r="F10"/>
  <c r="I10" s="1"/>
  <c r="D10"/>
  <c r="C10"/>
  <c r="N9"/>
  <c r="J9"/>
  <c r="M9" s="1"/>
  <c r="F9"/>
  <c r="D9"/>
  <c r="C9"/>
  <c r="B9"/>
  <c r="E9" s="1"/>
  <c r="P8"/>
  <c r="O8"/>
  <c r="L8"/>
  <c r="K8"/>
  <c r="H8"/>
  <c r="D8" s="1"/>
  <c r="G8"/>
  <c r="C8" s="1"/>
  <c r="B8" s="1"/>
  <c r="AB68" i="73"/>
  <c r="AB33"/>
  <c r="AB8"/>
  <c r="AD35"/>
  <c r="AD33" s="1"/>
  <c r="AD68"/>
  <c r="AD8"/>
  <c r="AF44"/>
  <c r="AF33" s="1"/>
  <c r="AF8" s="1"/>
  <c r="AE45"/>
  <c r="AE44"/>
  <c r="AE33" s="1"/>
  <c r="AE8" s="1"/>
  <c r="W58"/>
  <c r="X54"/>
  <c r="Y54"/>
  <c r="Z54"/>
  <c r="W54"/>
  <c r="D55"/>
  <c r="E55"/>
  <c r="F55"/>
  <c r="B55"/>
  <c r="G55"/>
  <c r="K55"/>
  <c r="S55"/>
  <c r="W55"/>
  <c r="E54"/>
  <c r="H54"/>
  <c r="G54"/>
  <c r="G36"/>
  <c r="H35"/>
  <c r="G35" s="1"/>
  <c r="L54"/>
  <c r="T54"/>
  <c r="D54" s="1"/>
  <c r="B54" s="1"/>
  <c r="D34"/>
  <c r="D36"/>
  <c r="D37"/>
  <c r="D38"/>
  <c r="L44"/>
  <c r="T44"/>
  <c r="X44"/>
  <c r="L51"/>
  <c r="D51"/>
  <c r="D58"/>
  <c r="D59"/>
  <c r="D64"/>
  <c r="D65"/>
  <c r="D66"/>
  <c r="B66" s="1"/>
  <c r="D67"/>
  <c r="L68"/>
  <c r="P68"/>
  <c r="T68"/>
  <c r="X68"/>
  <c r="O69"/>
  <c r="R68"/>
  <c r="O68"/>
  <c r="O33" s="1"/>
  <c r="O8" s="1"/>
  <c r="AA69"/>
  <c r="AA68" s="1"/>
  <c r="AA70"/>
  <c r="Z68"/>
  <c r="Z33" s="1"/>
  <c r="W69"/>
  <c r="W68" s="1"/>
  <c r="S70"/>
  <c r="S67"/>
  <c r="E66"/>
  <c r="E64"/>
  <c r="AM66"/>
  <c r="S65"/>
  <c r="D57"/>
  <c r="B57" s="1"/>
  <c r="W57"/>
  <c r="AP51"/>
  <c r="V51"/>
  <c r="V33" s="1"/>
  <c r="V8" s="1"/>
  <c r="U51"/>
  <c r="E51" s="1"/>
  <c r="N51"/>
  <c r="M51"/>
  <c r="AM53"/>
  <c r="AM51" s="1"/>
  <c r="K52"/>
  <c r="N44"/>
  <c r="W49"/>
  <c r="F49"/>
  <c r="B49" s="1"/>
  <c r="S49"/>
  <c r="K49"/>
  <c r="W45"/>
  <c r="W44" s="1"/>
  <c r="M35"/>
  <c r="L35"/>
  <c r="U35"/>
  <c r="AN35"/>
  <c r="AM36"/>
  <c r="AM35" s="1"/>
  <c r="AM33" s="1"/>
  <c r="AM8" s="1"/>
  <c r="AM37"/>
  <c r="AA36"/>
  <c r="AA35" s="1"/>
  <c r="AA33" s="1"/>
  <c r="AA8" s="1"/>
  <c r="K37"/>
  <c r="E36"/>
  <c r="E37"/>
  <c r="E35" s="1"/>
  <c r="F36"/>
  <c r="B36" s="1"/>
  <c r="K36"/>
  <c r="K35" s="1"/>
  <c r="S36"/>
  <c r="S35" s="1"/>
  <c r="F37"/>
  <c r="S37"/>
  <c r="F57"/>
  <c r="N54"/>
  <c r="F54" s="1"/>
  <c r="V68"/>
  <c r="S69"/>
  <c r="S68"/>
  <c r="N68"/>
  <c r="K69"/>
  <c r="K68"/>
  <c r="K66"/>
  <c r="AM58"/>
  <c r="AM38"/>
  <c r="K45"/>
  <c r="W38"/>
  <c r="W33" s="1"/>
  <c r="W8" s="1"/>
  <c r="F38"/>
  <c r="E38"/>
  <c r="K38"/>
  <c r="B38" s="1"/>
  <c r="O38"/>
  <c r="S38"/>
  <c r="H33"/>
  <c r="H8" s="1"/>
  <c r="G34"/>
  <c r="G59"/>
  <c r="G66"/>
  <c r="G33"/>
  <c r="G8" s="1"/>
  <c r="F35"/>
  <c r="V44"/>
  <c r="Z44"/>
  <c r="F44"/>
  <c r="V54"/>
  <c r="F58"/>
  <c r="F59"/>
  <c r="B59" s="1"/>
  <c r="F64"/>
  <c r="F65"/>
  <c r="F67"/>
  <c r="B67" s="1"/>
  <c r="E34"/>
  <c r="U44"/>
  <c r="U33" s="1"/>
  <c r="U8" s="1"/>
  <c r="E44"/>
  <c r="E58"/>
  <c r="E65"/>
  <c r="E67"/>
  <c r="K34"/>
  <c r="S34"/>
  <c r="W34"/>
  <c r="B64"/>
  <c r="N35"/>
  <c r="N33"/>
  <c r="N8" s="1"/>
  <c r="M33"/>
  <c r="L33"/>
  <c r="AP33"/>
  <c r="AO33"/>
  <c r="AN33"/>
  <c r="AM59"/>
  <c r="AM67"/>
  <c r="Y33"/>
  <c r="Y8" s="1"/>
  <c r="X33"/>
  <c r="X8" s="1"/>
  <c r="W50"/>
  <c r="W64"/>
  <c r="V35"/>
  <c r="T35"/>
  <c r="S45"/>
  <c r="S50"/>
  <c r="S53"/>
  <c r="S51"/>
  <c r="S57"/>
  <c r="S54" s="1"/>
  <c r="S58"/>
  <c r="S59"/>
  <c r="S64"/>
  <c r="S66"/>
  <c r="R33"/>
  <c r="R8" s="1"/>
  <c r="Q33"/>
  <c r="Q8" s="1"/>
  <c r="O65"/>
  <c r="O67"/>
  <c r="K50"/>
  <c r="K44"/>
  <c r="K53"/>
  <c r="K57"/>
  <c r="K54"/>
  <c r="K59"/>
  <c r="K64"/>
  <c r="K65"/>
  <c r="K67"/>
  <c r="F70"/>
  <c r="B70" s="1"/>
  <c r="F50"/>
  <c r="B50" s="1"/>
  <c r="E45"/>
  <c r="B45" s="1"/>
  <c r="D45"/>
  <c r="F53"/>
  <c r="E53"/>
  <c r="B53"/>
  <c r="E52"/>
  <c r="F52"/>
  <c r="F69"/>
  <c r="D69"/>
  <c r="B69" s="1"/>
  <c r="D52"/>
  <c r="AP8"/>
  <c r="AO8"/>
  <c r="AN8"/>
  <c r="Z8"/>
  <c r="L8"/>
  <c r="M8"/>
  <c r="E15" i="83"/>
  <c r="E16"/>
  <c r="E18"/>
  <c r="E25"/>
  <c r="E24"/>
  <c r="E23"/>
  <c r="E22"/>
  <c r="E21"/>
  <c r="E20"/>
  <c r="E19"/>
  <c r="E17"/>
  <c r="E14"/>
  <c r="E13"/>
  <c r="E12"/>
  <c r="B12" s="1"/>
  <c r="E11"/>
  <c r="D25"/>
  <c r="D24"/>
  <c r="D23"/>
  <c r="D22"/>
  <c r="D21"/>
  <c r="D20"/>
  <c r="D19"/>
  <c r="D18"/>
  <c r="D17"/>
  <c r="D16"/>
  <c r="D15"/>
  <c r="D14"/>
  <c r="D13"/>
  <c r="B13" s="1"/>
  <c r="D11"/>
  <c r="B11" s="1"/>
  <c r="C25"/>
  <c r="B25" s="1"/>
  <c r="C24"/>
  <c r="C23"/>
  <c r="C22"/>
  <c r="C21"/>
  <c r="C20"/>
  <c r="C19"/>
  <c r="B19" s="1"/>
  <c r="C18"/>
  <c r="B18" s="1"/>
  <c r="C17"/>
  <c r="B17" s="1"/>
  <c r="C16"/>
  <c r="B16" s="1"/>
  <c r="C15"/>
  <c r="C14"/>
  <c r="C13"/>
  <c r="C12"/>
  <c r="C11"/>
  <c r="E10"/>
  <c r="E9" s="1"/>
  <c r="D10"/>
  <c r="C10"/>
  <c r="C9" s="1"/>
  <c r="L9"/>
  <c r="T9"/>
  <c r="X9"/>
  <c r="AB9"/>
  <c r="AJ9"/>
  <c r="D9"/>
  <c r="AH22"/>
  <c r="J16"/>
  <c r="AH13"/>
  <c r="AH16"/>
  <c r="O9"/>
  <c r="M9"/>
  <c r="K9"/>
  <c r="AD19"/>
  <c r="AD9" s="1"/>
  <c r="AH25"/>
  <c r="R25"/>
  <c r="V24"/>
  <c r="R24"/>
  <c r="B24"/>
  <c r="Z23"/>
  <c r="V23"/>
  <c r="R23"/>
  <c r="B23"/>
  <c r="Z22"/>
  <c r="V22"/>
  <c r="R22"/>
  <c r="B22"/>
  <c r="AH21"/>
  <c r="V21"/>
  <c r="R21"/>
  <c r="B21"/>
  <c r="Z20"/>
  <c r="V20"/>
  <c r="R20"/>
  <c r="B20"/>
  <c r="AH19"/>
  <c r="Z19"/>
  <c r="V19"/>
  <c r="R19"/>
  <c r="J19"/>
  <c r="AH18"/>
  <c r="Z18"/>
  <c r="V18"/>
  <c r="R18"/>
  <c r="Z17"/>
  <c r="V17"/>
  <c r="R17"/>
  <c r="Z16"/>
  <c r="V16"/>
  <c r="R16"/>
  <c r="AH15"/>
  <c r="Z15"/>
  <c r="V15"/>
  <c r="R15"/>
  <c r="N15"/>
  <c r="J15"/>
  <c r="B15"/>
  <c r="AH14"/>
  <c r="Z14"/>
  <c r="V14"/>
  <c r="R14"/>
  <c r="B14"/>
  <c r="Z13"/>
  <c r="V13"/>
  <c r="R13"/>
  <c r="Z12"/>
  <c r="V12"/>
  <c r="R12"/>
  <c r="AH11"/>
  <c r="AH9" s="1"/>
  <c r="Z11"/>
  <c r="Z9" s="1"/>
  <c r="V11"/>
  <c r="V9" s="1"/>
  <c r="R11"/>
  <c r="Z10"/>
  <c r="V10"/>
  <c r="R10"/>
  <c r="J10"/>
  <c r="J9" s="1"/>
  <c r="AK9"/>
  <c r="AI9"/>
  <c r="AE9"/>
  <c r="AC9"/>
  <c r="AA9"/>
  <c r="Y9"/>
  <c r="W9"/>
  <c r="U9"/>
  <c r="S9"/>
  <c r="R9"/>
  <c r="N9"/>
  <c r="B41" i="75"/>
  <c r="B81"/>
  <c r="B80"/>
  <c r="B79"/>
  <c r="B78"/>
  <c r="B77"/>
  <c r="B76"/>
  <c r="B75"/>
  <c r="B74"/>
  <c r="B73"/>
  <c r="B72"/>
  <c r="B71"/>
  <c r="B70"/>
  <c r="B69"/>
  <c r="B68"/>
  <c r="B67"/>
  <c r="B65" s="1"/>
  <c r="B66"/>
  <c r="B64"/>
  <c r="B63"/>
  <c r="B61"/>
  <c r="B60"/>
  <c r="B59"/>
  <c r="B58"/>
  <c r="B57"/>
  <c r="B56"/>
  <c r="B55"/>
  <c r="B52"/>
  <c r="B50"/>
  <c r="B49"/>
  <c r="B47"/>
  <c r="B44"/>
  <c r="B42"/>
  <c r="B40"/>
  <c r="B39"/>
  <c r="B38"/>
  <c r="B36"/>
  <c r="G62"/>
  <c r="D62"/>
  <c r="B62" s="1"/>
  <c r="E14"/>
  <c r="E11" s="1"/>
  <c r="G41"/>
  <c r="G37"/>
  <c r="F62"/>
  <c r="F41"/>
  <c r="F37"/>
  <c r="E62"/>
  <c r="E35" s="1"/>
  <c r="G51"/>
  <c r="F51"/>
  <c r="D51"/>
  <c r="E51"/>
  <c r="B51" s="1"/>
  <c r="G48"/>
  <c r="F48"/>
  <c r="E48"/>
  <c r="D48"/>
  <c r="B48"/>
  <c r="B35" s="1"/>
  <c r="D41"/>
  <c r="E41"/>
  <c r="D37"/>
  <c r="D35" s="1"/>
  <c r="D10" s="1"/>
  <c r="E24"/>
  <c r="B24" s="1"/>
  <c r="G65"/>
  <c r="F65"/>
  <c r="F10" s="1"/>
  <c r="E65"/>
  <c r="D65"/>
  <c r="E37"/>
  <c r="B37"/>
  <c r="G35"/>
  <c r="G10" s="1"/>
  <c r="F35"/>
  <c r="G19" i="76"/>
  <c r="F19"/>
  <c r="E19"/>
  <c r="D19"/>
  <c r="D10" s="1"/>
  <c r="G11"/>
  <c r="G10" s="1"/>
  <c r="G27"/>
  <c r="G41"/>
  <c r="G47"/>
  <c r="F11"/>
  <c r="F27"/>
  <c r="F41"/>
  <c r="F47"/>
  <c r="F10" s="1"/>
  <c r="E11"/>
  <c r="E10" s="1"/>
  <c r="E27"/>
  <c r="E41"/>
  <c r="D11"/>
  <c r="D27"/>
  <c r="B27" s="1"/>
  <c r="D38"/>
  <c r="B38" s="1"/>
  <c r="D41"/>
  <c r="B41" s="1"/>
  <c r="D47"/>
  <c r="B20"/>
  <c r="B21"/>
  <c r="B22"/>
  <c r="B23"/>
  <c r="B19" s="1"/>
  <c r="B24"/>
  <c r="B25"/>
  <c r="B26"/>
  <c r="B47"/>
  <c r="B28"/>
  <c r="B12"/>
  <c r="B13"/>
  <c r="B14"/>
  <c r="B15"/>
  <c r="B16"/>
  <c r="B17"/>
  <c r="B18"/>
  <c r="B29"/>
  <c r="B30"/>
  <c r="B31"/>
  <c r="B32"/>
  <c r="B33"/>
  <c r="B34"/>
  <c r="B35"/>
  <c r="B36"/>
  <c r="B37"/>
  <c r="B42"/>
  <c r="B43"/>
  <c r="B44"/>
  <c r="B45"/>
  <c r="B46"/>
  <c r="B49"/>
  <c r="B48"/>
  <c r="B40"/>
  <c r="B39"/>
  <c r="D21" i="77"/>
  <c r="C21"/>
  <c r="H21"/>
  <c r="B21"/>
  <c r="K14"/>
  <c r="G13"/>
  <c r="D13" s="1"/>
  <c r="D11" s="1"/>
  <c r="G23"/>
  <c r="G26"/>
  <c r="G37"/>
  <c r="H12"/>
  <c r="I13"/>
  <c r="J13"/>
  <c r="J11" s="1"/>
  <c r="H16"/>
  <c r="H17"/>
  <c r="I23"/>
  <c r="H23" s="1"/>
  <c r="J23"/>
  <c r="I26"/>
  <c r="J26"/>
  <c r="D26" s="1"/>
  <c r="H31"/>
  <c r="H32"/>
  <c r="H33"/>
  <c r="H34"/>
  <c r="H35"/>
  <c r="H36"/>
  <c r="I37"/>
  <c r="I11" s="1"/>
  <c r="J37"/>
  <c r="K12"/>
  <c r="M13"/>
  <c r="K13"/>
  <c r="K11" s="1"/>
  <c r="K16"/>
  <c r="B16" s="1"/>
  <c r="K17"/>
  <c r="M23"/>
  <c r="K23"/>
  <c r="L26"/>
  <c r="M26"/>
  <c r="K26"/>
  <c r="K31"/>
  <c r="K32"/>
  <c r="B32" s="1"/>
  <c r="K33"/>
  <c r="K34"/>
  <c r="K35"/>
  <c r="K36"/>
  <c r="L37"/>
  <c r="M37"/>
  <c r="K37"/>
  <c r="H14"/>
  <c r="E27"/>
  <c r="E24"/>
  <c r="E23" s="1"/>
  <c r="F23"/>
  <c r="P23"/>
  <c r="P13"/>
  <c r="P11" s="1"/>
  <c r="O13"/>
  <c r="C13" s="1"/>
  <c r="F26"/>
  <c r="E26" s="1"/>
  <c r="F13"/>
  <c r="K38"/>
  <c r="K27"/>
  <c r="K24"/>
  <c r="E18"/>
  <c r="B18" s="1"/>
  <c r="D25"/>
  <c r="C25"/>
  <c r="H25"/>
  <c r="B25" s="1"/>
  <c r="D24"/>
  <c r="C24"/>
  <c r="H24"/>
  <c r="N24"/>
  <c r="B24"/>
  <c r="D22"/>
  <c r="C22"/>
  <c r="H22"/>
  <c r="B22"/>
  <c r="D18"/>
  <c r="D15"/>
  <c r="C15"/>
  <c r="H15"/>
  <c r="B15" s="1"/>
  <c r="D14"/>
  <c r="C14"/>
  <c r="E14"/>
  <c r="B14" s="1"/>
  <c r="N14"/>
  <c r="N13"/>
  <c r="N38"/>
  <c r="P17"/>
  <c r="P26"/>
  <c r="P37"/>
  <c r="M11"/>
  <c r="L11"/>
  <c r="O37"/>
  <c r="N37" s="1"/>
  <c r="O23"/>
  <c r="O26"/>
  <c r="N27"/>
  <c r="N26" s="1"/>
  <c r="N16"/>
  <c r="E31"/>
  <c r="B31" s="1"/>
  <c r="F37"/>
  <c r="C37" s="1"/>
  <c r="E12"/>
  <c r="E16"/>
  <c r="E17"/>
  <c r="B17" s="1"/>
  <c r="E32"/>
  <c r="E34"/>
  <c r="E35"/>
  <c r="B35" s="1"/>
  <c r="E36"/>
  <c r="B36" s="1"/>
  <c r="E38"/>
  <c r="D12"/>
  <c r="D16"/>
  <c r="D17"/>
  <c r="D31"/>
  <c r="D32"/>
  <c r="D33"/>
  <c r="D34"/>
  <c r="D35"/>
  <c r="D36"/>
  <c r="D37"/>
  <c r="C12"/>
  <c r="C16"/>
  <c r="C23"/>
  <c r="C31"/>
  <c r="C32"/>
  <c r="C33"/>
  <c r="C34"/>
  <c r="C35"/>
  <c r="C36"/>
  <c r="D38"/>
  <c r="C38"/>
  <c r="H38"/>
  <c r="B38"/>
  <c r="D27"/>
  <c r="C27"/>
  <c r="H18"/>
  <c r="H39"/>
  <c r="B39" s="1"/>
  <c r="D39"/>
  <c r="C39"/>
  <c r="N36"/>
  <c r="N35"/>
  <c r="N34"/>
  <c r="B34"/>
  <c r="N33"/>
  <c r="B33" s="1"/>
  <c r="N32"/>
  <c r="N31"/>
  <c r="H30"/>
  <c r="B30" s="1"/>
  <c r="D30"/>
  <c r="C30"/>
  <c r="N12"/>
  <c r="B12"/>
  <c r="D23"/>
  <c r="N23"/>
  <c r="O17"/>
  <c r="C17" s="1"/>
  <c r="N17"/>
  <c r="N18"/>
  <c r="C18"/>
  <c r="E23" i="78"/>
  <c r="B23" s="1"/>
  <c r="E12"/>
  <c r="B12" s="1"/>
  <c r="E11"/>
  <c r="E8" s="1"/>
  <c r="C9"/>
  <c r="D9"/>
  <c r="C10"/>
  <c r="D10"/>
  <c r="C11"/>
  <c r="D11"/>
  <c r="C12"/>
  <c r="C8" s="1"/>
  <c r="D12"/>
  <c r="H24"/>
  <c r="B24" s="1"/>
  <c r="D24"/>
  <c r="C24"/>
  <c r="N23"/>
  <c r="K23"/>
  <c r="H23"/>
  <c r="D23"/>
  <c r="C23"/>
  <c r="N22"/>
  <c r="K22"/>
  <c r="H22"/>
  <c r="E22"/>
  <c r="B22" s="1"/>
  <c r="D22"/>
  <c r="C22"/>
  <c r="N21"/>
  <c r="K21"/>
  <c r="H21"/>
  <c r="E21"/>
  <c r="D21"/>
  <c r="C21"/>
  <c r="B21"/>
  <c r="N20"/>
  <c r="K20"/>
  <c r="H20"/>
  <c r="E20"/>
  <c r="D20"/>
  <c r="C20"/>
  <c r="B20"/>
  <c r="N19"/>
  <c r="B19" s="1"/>
  <c r="K19"/>
  <c r="H19"/>
  <c r="E19"/>
  <c r="D19"/>
  <c r="C19"/>
  <c r="N18"/>
  <c r="K18"/>
  <c r="H18"/>
  <c r="B18" s="1"/>
  <c r="E18"/>
  <c r="D18"/>
  <c r="C18"/>
  <c r="N17"/>
  <c r="K17"/>
  <c r="H17"/>
  <c r="E17"/>
  <c r="B17" s="1"/>
  <c r="D17"/>
  <c r="C17"/>
  <c r="N16"/>
  <c r="K16"/>
  <c r="H16"/>
  <c r="E16"/>
  <c r="B16" s="1"/>
  <c r="D16"/>
  <c r="C16"/>
  <c r="N15"/>
  <c r="K15"/>
  <c r="H15"/>
  <c r="E15"/>
  <c r="B15" s="1"/>
  <c r="D15"/>
  <c r="C15"/>
  <c r="N14"/>
  <c r="K14"/>
  <c r="H14"/>
  <c r="E14"/>
  <c r="D14"/>
  <c r="C14"/>
  <c r="B14"/>
  <c r="N13"/>
  <c r="K13"/>
  <c r="H13"/>
  <c r="E13"/>
  <c r="D13"/>
  <c r="C13"/>
  <c r="B13"/>
  <c r="N12"/>
  <c r="K12"/>
  <c r="H12"/>
  <c r="N11"/>
  <c r="K11"/>
  <c r="H11"/>
  <c r="B11" s="1"/>
  <c r="N10"/>
  <c r="K10"/>
  <c r="H10"/>
  <c r="B10" s="1"/>
  <c r="E10"/>
  <c r="N9"/>
  <c r="N8" s="1"/>
  <c r="K9"/>
  <c r="K8" s="1"/>
  <c r="H9"/>
  <c r="H8" s="1"/>
  <c r="E9"/>
  <c r="B9" s="1"/>
  <c r="P8"/>
  <c r="O8"/>
  <c r="M8"/>
  <c r="L8"/>
  <c r="J8"/>
  <c r="I8"/>
  <c r="G8"/>
  <c r="F8"/>
  <c r="D8"/>
  <c r="E21" i="34"/>
  <c r="C34"/>
  <c r="G34" s="1"/>
  <c r="C37"/>
  <c r="C40"/>
  <c r="C46"/>
  <c r="C33" s="1"/>
  <c r="C55"/>
  <c r="C58"/>
  <c r="C65"/>
  <c r="C74"/>
  <c r="B34"/>
  <c r="B37"/>
  <c r="B33" s="1"/>
  <c r="B40"/>
  <c r="E40" s="1"/>
  <c r="B46"/>
  <c r="E47" s="1"/>
  <c r="B55"/>
  <c r="B58"/>
  <c r="B65"/>
  <c r="B74"/>
  <c r="E49"/>
  <c r="E48"/>
  <c r="B14"/>
  <c r="B16"/>
  <c r="B24"/>
  <c r="B13"/>
  <c r="F31" s="1"/>
  <c r="C24"/>
  <c r="C16"/>
  <c r="E16" s="1"/>
  <c r="F30"/>
  <c r="F29"/>
  <c r="F28"/>
  <c r="F27"/>
  <c r="F22"/>
  <c r="F16"/>
  <c r="E75"/>
  <c r="E74"/>
  <c r="E64"/>
  <c r="E60"/>
  <c r="E56"/>
  <c r="E39"/>
  <c r="E38"/>
  <c r="E36"/>
  <c r="E35"/>
  <c r="E31"/>
  <c r="E28"/>
  <c r="E17"/>
  <c r="E76"/>
  <c r="E73"/>
  <c r="E72"/>
  <c r="E71"/>
  <c r="E70"/>
  <c r="E66"/>
  <c r="E59"/>
  <c r="E57"/>
  <c r="E46"/>
  <c r="E45"/>
  <c r="E44"/>
  <c r="E43"/>
  <c r="E42"/>
  <c r="E41"/>
  <c r="E37"/>
  <c r="E34"/>
  <c r="E30"/>
  <c r="E29"/>
  <c r="E27"/>
  <c r="E25"/>
  <c r="F24"/>
  <c r="E24"/>
  <c r="E22"/>
  <c r="D49" i="79"/>
  <c r="P11"/>
  <c r="P10" s="1"/>
  <c r="P19"/>
  <c r="P27"/>
  <c r="P38"/>
  <c r="P41"/>
  <c r="P47"/>
  <c r="O11"/>
  <c r="N11" s="1"/>
  <c r="N10" s="1"/>
  <c r="O19"/>
  <c r="N19" s="1"/>
  <c r="O27"/>
  <c r="O38"/>
  <c r="N38" s="1"/>
  <c r="O41"/>
  <c r="O47"/>
  <c r="N29"/>
  <c r="N27" s="1"/>
  <c r="N30"/>
  <c r="B30" s="1"/>
  <c r="N32"/>
  <c r="N34"/>
  <c r="N35"/>
  <c r="N36"/>
  <c r="N37"/>
  <c r="N41"/>
  <c r="N48"/>
  <c r="N47" s="1"/>
  <c r="N49"/>
  <c r="M11"/>
  <c r="M10" s="1"/>
  <c r="M19"/>
  <c r="M27"/>
  <c r="M38"/>
  <c r="M41"/>
  <c r="M47"/>
  <c r="L11"/>
  <c r="K11" s="1"/>
  <c r="L19"/>
  <c r="L27"/>
  <c r="L38"/>
  <c r="K38" s="1"/>
  <c r="L41"/>
  <c r="K41" s="1"/>
  <c r="L47"/>
  <c r="K19"/>
  <c r="K28"/>
  <c r="K30"/>
  <c r="K27" s="1"/>
  <c r="K31"/>
  <c r="K32"/>
  <c r="B32" s="1"/>
  <c r="K33"/>
  <c r="B33" s="1"/>
  <c r="K34"/>
  <c r="B34" s="1"/>
  <c r="K36"/>
  <c r="K37"/>
  <c r="K48"/>
  <c r="B48" s="1"/>
  <c r="K49"/>
  <c r="B49" s="1"/>
  <c r="J11"/>
  <c r="J19"/>
  <c r="J27"/>
  <c r="J38"/>
  <c r="D38" s="1"/>
  <c r="J41"/>
  <c r="D41" s="1"/>
  <c r="I11"/>
  <c r="I19"/>
  <c r="I27"/>
  <c r="I38"/>
  <c r="I41"/>
  <c r="H41" s="1"/>
  <c r="B41" s="1"/>
  <c r="I10"/>
  <c r="H11"/>
  <c r="H20"/>
  <c r="H19" s="1"/>
  <c r="H21"/>
  <c r="H22"/>
  <c r="H23"/>
  <c r="H24"/>
  <c r="H26"/>
  <c r="H28"/>
  <c r="H27" s="1"/>
  <c r="H29"/>
  <c r="H30"/>
  <c r="H31"/>
  <c r="H32"/>
  <c r="H33"/>
  <c r="H34"/>
  <c r="H35"/>
  <c r="H37"/>
  <c r="G11"/>
  <c r="G19"/>
  <c r="G27"/>
  <c r="D27" s="1"/>
  <c r="G47"/>
  <c r="G10" s="1"/>
  <c r="F11"/>
  <c r="F19"/>
  <c r="F27"/>
  <c r="C27" s="1"/>
  <c r="F38"/>
  <c r="F41"/>
  <c r="F10"/>
  <c r="E11"/>
  <c r="E10" s="1"/>
  <c r="E20"/>
  <c r="B20" s="1"/>
  <c r="E21"/>
  <c r="E22"/>
  <c r="E23"/>
  <c r="E24"/>
  <c r="E25"/>
  <c r="E26"/>
  <c r="E19"/>
  <c r="E28"/>
  <c r="E27" s="1"/>
  <c r="E29"/>
  <c r="B29" s="1"/>
  <c r="E30"/>
  <c r="E32"/>
  <c r="E33"/>
  <c r="E34"/>
  <c r="E35"/>
  <c r="B35" s="1"/>
  <c r="E36"/>
  <c r="B36" s="1"/>
  <c r="E37"/>
  <c r="B37" s="1"/>
  <c r="E38"/>
  <c r="E41"/>
  <c r="E48"/>
  <c r="E47"/>
  <c r="D48"/>
  <c r="D47" s="1"/>
  <c r="D12"/>
  <c r="D13"/>
  <c r="D14"/>
  <c r="D15"/>
  <c r="D16"/>
  <c r="D17"/>
  <c r="D18"/>
  <c r="D11" s="1"/>
  <c r="D20"/>
  <c r="D21"/>
  <c r="D22"/>
  <c r="D23"/>
  <c r="D24"/>
  <c r="D25"/>
  <c r="D26"/>
  <c r="D19" s="1"/>
  <c r="C12"/>
  <c r="C11" s="1"/>
  <c r="C13"/>
  <c r="C14"/>
  <c r="C15"/>
  <c r="C16"/>
  <c r="C17"/>
  <c r="C18"/>
  <c r="C20"/>
  <c r="C19" s="1"/>
  <c r="C21"/>
  <c r="C22"/>
  <c r="C23"/>
  <c r="C24"/>
  <c r="C25"/>
  <c r="C26"/>
  <c r="C41"/>
  <c r="C47"/>
  <c r="H46"/>
  <c r="D28"/>
  <c r="C28"/>
  <c r="B18"/>
  <c r="B17"/>
  <c r="K20"/>
  <c r="N20"/>
  <c r="K21"/>
  <c r="N21"/>
  <c r="B21" s="1"/>
  <c r="K22"/>
  <c r="N22"/>
  <c r="B22"/>
  <c r="K23"/>
  <c r="N23"/>
  <c r="B23"/>
  <c r="K24"/>
  <c r="B24" s="1"/>
  <c r="N24"/>
  <c r="K25"/>
  <c r="B25"/>
  <c r="K26"/>
  <c r="N26"/>
  <c r="B26"/>
  <c r="N46"/>
  <c r="N45"/>
  <c r="N44"/>
  <c r="N43"/>
  <c r="N42"/>
  <c r="B42" s="1"/>
  <c r="K44"/>
  <c r="K43"/>
  <c r="K42"/>
  <c r="N40"/>
  <c r="K40"/>
  <c r="K39"/>
  <c r="H40"/>
  <c r="H39"/>
  <c r="B39" s="1"/>
  <c r="E16"/>
  <c r="B16" s="1"/>
  <c r="H16"/>
  <c r="K16"/>
  <c r="N16"/>
  <c r="N15"/>
  <c r="K15"/>
  <c r="H15"/>
  <c r="E15"/>
  <c r="B15" s="1"/>
  <c r="K12"/>
  <c r="B12" s="1"/>
  <c r="K13"/>
  <c r="K14"/>
  <c r="H14"/>
  <c r="E12"/>
  <c r="B13"/>
  <c r="B14"/>
  <c r="H44"/>
  <c r="K46"/>
  <c r="B46" s="1"/>
  <c r="K45"/>
  <c r="H43"/>
  <c r="H42"/>
  <c r="E44"/>
  <c r="B44" s="1"/>
  <c r="E43"/>
  <c r="B43" s="1"/>
  <c r="E42"/>
  <c r="D46"/>
  <c r="C46"/>
  <c r="D45"/>
  <c r="C45"/>
  <c r="D44"/>
  <c r="C44"/>
  <c r="D43"/>
  <c r="C43"/>
  <c r="D42"/>
  <c r="C42"/>
  <c r="E40"/>
  <c r="E39"/>
  <c r="D40"/>
  <c r="C40"/>
  <c r="D39"/>
  <c r="C39"/>
  <c r="D37"/>
  <c r="C37"/>
  <c r="D36"/>
  <c r="C36"/>
  <c r="D35"/>
  <c r="C35"/>
  <c r="D34"/>
  <c r="C34"/>
  <c r="D33"/>
  <c r="C33"/>
  <c r="D32"/>
  <c r="D31"/>
  <c r="C31"/>
  <c r="D30"/>
  <c r="C30"/>
  <c r="D29"/>
  <c r="C29"/>
  <c r="C49"/>
  <c r="C48"/>
  <c r="B31"/>
  <c r="B40"/>
  <c r="B45"/>
  <c r="J12" i="80"/>
  <c r="I12"/>
  <c r="L12"/>
  <c r="M12"/>
  <c r="N16"/>
  <c r="K16"/>
  <c r="H16"/>
  <c r="E16"/>
  <c r="E12" s="1"/>
  <c r="D16"/>
  <c r="C16"/>
  <c r="N15"/>
  <c r="K15"/>
  <c r="H15"/>
  <c r="E15"/>
  <c r="D15"/>
  <c r="C15"/>
  <c r="B15"/>
  <c r="N14"/>
  <c r="K14"/>
  <c r="H14"/>
  <c r="E14"/>
  <c r="D14"/>
  <c r="C14"/>
  <c r="C12" s="1"/>
  <c r="B14"/>
  <c r="H13"/>
  <c r="B13" s="1"/>
  <c r="D13"/>
  <c r="D12" s="1"/>
  <c r="C13"/>
  <c r="P12"/>
  <c r="O12"/>
  <c r="N12"/>
  <c r="K12"/>
  <c r="G12"/>
  <c r="F12"/>
  <c r="D12" i="38"/>
  <c r="D27"/>
  <c r="D26"/>
  <c r="D25"/>
  <c r="D24"/>
  <c r="D23"/>
  <c r="D22"/>
  <c r="D21"/>
  <c r="D20"/>
  <c r="C11"/>
  <c r="G14" s="1"/>
  <c r="D19"/>
  <c r="D18"/>
  <c r="D17"/>
  <c r="D16"/>
  <c r="D15"/>
  <c r="D14"/>
  <c r="D13"/>
  <c r="B11"/>
  <c r="F17" s="1"/>
  <c r="E12"/>
  <c r="F12"/>
  <c r="G12"/>
  <c r="E13"/>
  <c r="E14"/>
  <c r="E15"/>
  <c r="F15"/>
  <c r="E16"/>
  <c r="E17"/>
  <c r="E18"/>
  <c r="F18"/>
  <c r="E19"/>
  <c r="E20"/>
  <c r="F20"/>
  <c r="G20"/>
  <c r="E21"/>
  <c r="E22"/>
  <c r="E23"/>
  <c r="F23"/>
  <c r="E24"/>
  <c r="E25"/>
  <c r="E26"/>
  <c r="F26"/>
  <c r="E27"/>
  <c r="B24" i="39"/>
  <c r="B21"/>
  <c r="B23"/>
  <c r="B22"/>
  <c r="B20"/>
  <c r="B19"/>
  <c r="B18"/>
  <c r="B17"/>
  <c r="B16"/>
  <c r="B15"/>
  <c r="B14"/>
  <c r="B13"/>
  <c r="B12"/>
  <c r="B11"/>
  <c r="B10"/>
  <c r="J9"/>
  <c r="I9"/>
  <c r="H9"/>
  <c r="B9"/>
  <c r="G9"/>
  <c r="F9"/>
  <c r="E9"/>
  <c r="D9"/>
  <c r="C9"/>
  <c r="I23" i="35"/>
  <c r="I22" s="1"/>
  <c r="I24"/>
  <c r="I25"/>
  <c r="I27"/>
  <c r="I28"/>
  <c r="I29"/>
  <c r="I30"/>
  <c r="J22"/>
  <c r="C20"/>
  <c r="B20" s="1"/>
  <c r="D16"/>
  <c r="K14"/>
  <c r="K11" s="1"/>
  <c r="E17"/>
  <c r="D17"/>
  <c r="B17" s="1"/>
  <c r="I17"/>
  <c r="F20"/>
  <c r="F14" s="1"/>
  <c r="F11" s="1"/>
  <c r="D24"/>
  <c r="B24" s="1"/>
  <c r="D30"/>
  <c r="D20"/>
  <c r="I20"/>
  <c r="D18"/>
  <c r="B18"/>
  <c r="I18"/>
  <c r="I14" s="1"/>
  <c r="D13"/>
  <c r="D12" s="1"/>
  <c r="D15"/>
  <c r="D14" s="1"/>
  <c r="D19"/>
  <c r="D25"/>
  <c r="D27"/>
  <c r="D28"/>
  <c r="D29"/>
  <c r="G22"/>
  <c r="G11" s="1"/>
  <c r="F23"/>
  <c r="F22" s="1"/>
  <c r="F25"/>
  <c r="F26"/>
  <c r="F27"/>
  <c r="F28"/>
  <c r="F29"/>
  <c r="L23"/>
  <c r="D23"/>
  <c r="D22" s="1"/>
  <c r="C23"/>
  <c r="C25"/>
  <c r="C26"/>
  <c r="B26" s="1"/>
  <c r="C27"/>
  <c r="C28"/>
  <c r="B28" s="1"/>
  <c r="C29"/>
  <c r="B29" s="1"/>
  <c r="C22"/>
  <c r="B25"/>
  <c r="B27"/>
  <c r="B30"/>
  <c r="C15"/>
  <c r="C14" s="1"/>
  <c r="C11" s="1"/>
  <c r="E14"/>
  <c r="E11" s="1"/>
  <c r="M12"/>
  <c r="L13"/>
  <c r="L12"/>
  <c r="L11" s="1"/>
  <c r="J12"/>
  <c r="J11" s="1"/>
  <c r="I13"/>
  <c r="I12" s="1"/>
  <c r="F19"/>
  <c r="I16"/>
  <c r="F15"/>
  <c r="I15"/>
  <c r="L29"/>
  <c r="O28"/>
  <c r="L28"/>
  <c r="O27"/>
  <c r="O22" s="1"/>
  <c r="O11" s="1"/>
  <c r="L27"/>
  <c r="L25"/>
  <c r="P22"/>
  <c r="M22"/>
  <c r="M11" s="1"/>
  <c r="L22"/>
  <c r="F21"/>
  <c r="C21"/>
  <c r="B21" s="1"/>
  <c r="I19"/>
  <c r="C19"/>
  <c r="B19"/>
  <c r="B16"/>
  <c r="B15"/>
  <c r="J14"/>
  <c r="G14"/>
  <c r="P11"/>
  <c r="B13"/>
  <c r="B12" s="1"/>
  <c r="B11" i="75" l="1"/>
  <c r="E10"/>
  <c r="B10" s="1"/>
  <c r="F70" i="34"/>
  <c r="F56"/>
  <c r="F41"/>
  <c r="F48"/>
  <c r="F49"/>
  <c r="F71"/>
  <c r="F57"/>
  <c r="F42"/>
  <c r="F72"/>
  <c r="F75"/>
  <c r="F47"/>
  <c r="F43"/>
  <c r="F34"/>
  <c r="F46"/>
  <c r="F65"/>
  <c r="F73"/>
  <c r="F59"/>
  <c r="F44"/>
  <c r="F36"/>
  <c r="F64"/>
  <c r="F39"/>
  <c r="F74"/>
  <c r="F60"/>
  <c r="F45"/>
  <c r="F37"/>
  <c r="B12"/>
  <c r="F35"/>
  <c r="F66"/>
  <c r="F40"/>
  <c r="F38"/>
  <c r="F76"/>
  <c r="N11" i="77"/>
  <c r="B14" i="35"/>
  <c r="G65" i="34"/>
  <c r="B26" i="77"/>
  <c r="K33" i="73"/>
  <c r="K8" s="1"/>
  <c r="B23" i="77"/>
  <c r="D10" i="79"/>
  <c r="I11" i="35"/>
  <c r="G48" i="34"/>
  <c r="G76"/>
  <c r="G47"/>
  <c r="G39"/>
  <c r="E33"/>
  <c r="G49"/>
  <c r="G66"/>
  <c r="G40"/>
  <c r="F33"/>
  <c r="G45"/>
  <c r="G70"/>
  <c r="G56"/>
  <c r="G41"/>
  <c r="G33"/>
  <c r="G73"/>
  <c r="G60"/>
  <c r="G71"/>
  <c r="G57"/>
  <c r="G42"/>
  <c r="G59"/>
  <c r="G37"/>
  <c r="G72"/>
  <c r="G43"/>
  <c r="G35"/>
  <c r="D33"/>
  <c r="G44"/>
  <c r="G75"/>
  <c r="G64"/>
  <c r="G46"/>
  <c r="G38"/>
  <c r="G36"/>
  <c r="G74"/>
  <c r="D11" i="35"/>
  <c r="D55" i="34"/>
  <c r="B11" i="79"/>
  <c r="B27"/>
  <c r="B19"/>
  <c r="F58" i="34"/>
  <c r="B8" i="78"/>
  <c r="F42" i="71"/>
  <c r="I42" s="1"/>
  <c r="I43"/>
  <c r="G31" i="61"/>
  <c r="C10"/>
  <c r="C34" i="32"/>
  <c r="B35"/>
  <c r="D12" i="29"/>
  <c r="D8" s="1"/>
  <c r="H8"/>
  <c r="N32" i="68"/>
  <c r="J32"/>
  <c r="P32"/>
  <c r="F32"/>
  <c r="L32"/>
  <c r="H32"/>
  <c r="D11" i="63"/>
  <c r="C10"/>
  <c r="D10" s="1"/>
  <c r="J79" i="53"/>
  <c r="D79"/>
  <c r="F79"/>
  <c r="H79"/>
  <c r="C49" i="71"/>
  <c r="B51"/>
  <c r="D15" i="81"/>
  <c r="D11" s="1"/>
  <c r="B19"/>
  <c r="D11" i="68"/>
  <c r="C10"/>
  <c r="D10" s="1"/>
  <c r="H24" i="67"/>
  <c r="D24"/>
  <c r="J24"/>
  <c r="H12" i="54"/>
  <c r="D12"/>
  <c r="H45" i="53"/>
  <c r="D45"/>
  <c r="F45"/>
  <c r="J45"/>
  <c r="D61"/>
  <c r="F61"/>
  <c r="J61"/>
  <c r="H61"/>
  <c r="I49"/>
  <c r="G24" i="50"/>
  <c r="E13"/>
  <c r="G13" s="1"/>
  <c r="C12" i="29"/>
  <c r="B12" s="1"/>
  <c r="E8"/>
  <c r="B12" i="17"/>
  <c r="B23" i="35"/>
  <c r="B22" s="1"/>
  <c r="B11" s="1"/>
  <c r="H13" i="77"/>
  <c r="J31" i="71"/>
  <c r="M31" s="1"/>
  <c r="B32" i="32"/>
  <c r="B35" i="60"/>
  <c r="D26" i="50"/>
  <c r="G25" i="38"/>
  <c r="G17"/>
  <c r="B28" i="79"/>
  <c r="C38"/>
  <c r="C10" s="1"/>
  <c r="F55" i="34"/>
  <c r="E13" i="77"/>
  <c r="S44" i="73"/>
  <c r="E18" i="72"/>
  <c r="B15" i="81"/>
  <c r="B11" s="1"/>
  <c r="D32" i="68"/>
  <c r="J11" i="67"/>
  <c r="D11" i="65"/>
  <c r="B55" i="32"/>
  <c r="F68" i="53"/>
  <c r="I43"/>
  <c r="T8" i="29"/>
  <c r="C11" i="44"/>
  <c r="H31" i="33"/>
  <c r="E9"/>
  <c r="D52" i="9"/>
  <c r="D15"/>
  <c r="D93" i="31"/>
  <c r="H9" i="84"/>
  <c r="H68" i="53"/>
  <c r="J68"/>
  <c r="J14" i="50"/>
  <c r="B14"/>
  <c r="H13"/>
  <c r="D68" i="73"/>
  <c r="P33"/>
  <c r="P8" s="1"/>
  <c r="Q47" i="71"/>
  <c r="N42"/>
  <c r="Q42" s="1"/>
  <c r="E45" i="70"/>
  <c r="B32"/>
  <c r="E32" s="1"/>
  <c r="L15" i="69"/>
  <c r="N15"/>
  <c r="P15"/>
  <c r="D15"/>
  <c r="F15"/>
  <c r="H15"/>
  <c r="I10" i="68"/>
  <c r="J10" s="1"/>
  <c r="J14"/>
  <c r="E10" i="63"/>
  <c r="F10" s="1"/>
  <c r="F14"/>
  <c r="I18" i="54"/>
  <c r="J18" s="1"/>
  <c r="D18"/>
  <c r="F18"/>
  <c r="D27"/>
  <c r="F27"/>
  <c r="I27"/>
  <c r="J27" s="1"/>
  <c r="D47" i="53"/>
  <c r="J47"/>
  <c r="H47"/>
  <c r="F65"/>
  <c r="J65"/>
  <c r="C36"/>
  <c r="I37"/>
  <c r="B16" i="50"/>
  <c r="D19"/>
  <c r="G26" i="38"/>
  <c r="B16" i="80"/>
  <c r="B12" s="1"/>
  <c r="H38" i="79"/>
  <c r="B38" s="1"/>
  <c r="K47"/>
  <c r="B47" s="1"/>
  <c r="E58" i="34"/>
  <c r="E55"/>
  <c r="G58"/>
  <c r="O11" i="77"/>
  <c r="E37"/>
  <c r="B37" s="1"/>
  <c r="H37"/>
  <c r="B14" i="75"/>
  <c r="F33" i="73"/>
  <c r="F8" s="1"/>
  <c r="E10" i="72"/>
  <c r="N52" i="71"/>
  <c r="Q52" s="1"/>
  <c r="C11" i="81"/>
  <c r="B18" i="36"/>
  <c r="D24" i="65"/>
  <c r="F12" i="64"/>
  <c r="N9" i="32"/>
  <c r="B25"/>
  <c r="B73"/>
  <c r="D13"/>
  <c r="B23" i="60"/>
  <c r="D11"/>
  <c r="D35" i="55"/>
  <c r="B20" i="49"/>
  <c r="B10" i="29"/>
  <c r="B9" s="1"/>
  <c r="H22" i="33"/>
  <c r="B13" i="41"/>
  <c r="F13" i="40"/>
  <c r="D87" i="31"/>
  <c r="H22" i="59"/>
  <c r="J22"/>
  <c r="F11" i="51"/>
  <c r="G11" s="1"/>
  <c r="G15"/>
  <c r="J33" i="71"/>
  <c r="M34"/>
  <c r="D25" i="67"/>
  <c r="F25"/>
  <c r="B36" i="51"/>
  <c r="D36" s="1"/>
  <c r="D39"/>
  <c r="B24" i="50"/>
  <c r="D24" s="1"/>
  <c r="D27"/>
  <c r="I35" i="71"/>
  <c r="F33"/>
  <c r="C31"/>
  <c r="B33"/>
  <c r="I56"/>
  <c r="F52"/>
  <c r="J16" i="67"/>
  <c r="H16"/>
  <c r="D16"/>
  <c r="G10" i="63"/>
  <c r="H10" s="1"/>
  <c r="H32"/>
  <c r="B31" i="61"/>
  <c r="B10" s="1"/>
  <c r="H48"/>
  <c r="H37" i="32"/>
  <c r="H30" s="1"/>
  <c r="I30"/>
  <c r="H38" i="33"/>
  <c r="B31"/>
  <c r="O33" i="9"/>
  <c r="Q11"/>
  <c r="B12"/>
  <c r="R12"/>
  <c r="T11"/>
  <c r="B25" i="84"/>
  <c r="C20"/>
  <c r="C9" s="1"/>
  <c r="H26" i="77"/>
  <c r="B10" i="83"/>
  <c r="B9" s="1"/>
  <c r="B25" i="36"/>
  <c r="K37" i="32"/>
  <c r="K30" s="1"/>
  <c r="E55"/>
  <c r="E30" s="1"/>
  <c r="E9" s="1"/>
  <c r="D68" i="53"/>
  <c r="F21" i="38"/>
  <c r="G18"/>
  <c r="F13"/>
  <c r="D11"/>
  <c r="L10" i="79"/>
  <c r="F24" i="38"/>
  <c r="G21"/>
  <c r="F16"/>
  <c r="G13"/>
  <c r="E11"/>
  <c r="D58" i="34"/>
  <c r="F25"/>
  <c r="B27" i="77"/>
  <c r="B58" i="73"/>
  <c r="B10" i="72"/>
  <c r="E16"/>
  <c r="D52" i="71"/>
  <c r="E52" s="1"/>
  <c r="C42"/>
  <c r="B12" i="36"/>
  <c r="B10" s="1"/>
  <c r="J15" i="69"/>
  <c r="D35" i="68"/>
  <c r="D12" i="64"/>
  <c r="D17"/>
  <c r="K10" i="63"/>
  <c r="D31" i="32"/>
  <c r="D30" s="1"/>
  <c r="C55"/>
  <c r="D21"/>
  <c r="B39"/>
  <c r="C13"/>
  <c r="C10" s="1"/>
  <c r="B18" i="60"/>
  <c r="B12"/>
  <c r="D26" i="58"/>
  <c r="D10" s="1"/>
  <c r="B41"/>
  <c r="B11"/>
  <c r="B11" i="55"/>
  <c r="F35"/>
  <c r="H65" i="53"/>
  <c r="D65"/>
  <c r="H49"/>
  <c r="F37"/>
  <c r="C24" i="51"/>
  <c r="D24" s="1"/>
  <c r="B16" i="49"/>
  <c r="D32" i="29"/>
  <c r="B21" i="28"/>
  <c r="B14" s="1"/>
  <c r="B11" s="1"/>
  <c r="C11" i="48"/>
  <c r="C11" i="43"/>
  <c r="B24" i="14"/>
  <c r="E13" i="40"/>
  <c r="M11" i="9"/>
  <c r="D85" i="31"/>
  <c r="E9" i="84"/>
  <c r="D18" i="69"/>
  <c r="H18"/>
  <c r="J18"/>
  <c r="P18"/>
  <c r="L18"/>
  <c r="K37" i="53"/>
  <c r="L38"/>
  <c r="Q24" i="51"/>
  <c r="P11"/>
  <c r="G10" i="68"/>
  <c r="H10" s="1"/>
  <c r="H14"/>
  <c r="D21" i="67"/>
  <c r="F21"/>
  <c r="J21"/>
  <c r="H21"/>
  <c r="F31" i="33"/>
  <c r="I35"/>
  <c r="D35" i="73"/>
  <c r="B37"/>
  <c r="N8" i="72"/>
  <c r="Q8" s="1"/>
  <c r="Q9"/>
  <c r="E32" i="71"/>
  <c r="Q33"/>
  <c r="I63"/>
  <c r="D63"/>
  <c r="J35" i="68"/>
  <c r="L35"/>
  <c r="N35"/>
  <c r="K10"/>
  <c r="L10" s="1"/>
  <c r="L14"/>
  <c r="D13" i="64"/>
  <c r="F13"/>
  <c r="B12"/>
  <c r="J12" s="1"/>
  <c r="D31" i="53"/>
  <c r="J31"/>
  <c r="J11" i="51"/>
  <c r="K15"/>
  <c r="J60" i="33"/>
  <c r="D31"/>
  <c r="J31" s="1"/>
  <c r="D12" i="9"/>
  <c r="I12"/>
  <c r="I11" s="1"/>
  <c r="J11"/>
  <c r="M33" i="71"/>
  <c r="J10" i="79"/>
  <c r="F11" i="77"/>
  <c r="K11" i="51"/>
  <c r="N11" i="9"/>
  <c r="F27" i="38"/>
  <c r="F19"/>
  <c r="F11"/>
  <c r="B11" i="76"/>
  <c r="B10" s="1"/>
  <c r="K51" i="73"/>
  <c r="N18" i="69"/>
  <c r="F35" i="68"/>
  <c r="J25" i="67"/>
  <c r="D22" i="59"/>
  <c r="E9"/>
  <c r="H9"/>
  <c r="I11" i="65"/>
  <c r="L10" i="63"/>
  <c r="M9" i="32"/>
  <c r="L30"/>
  <c r="H10"/>
  <c r="B71"/>
  <c r="B13"/>
  <c r="B10" s="1"/>
  <c r="C17" i="60"/>
  <c r="B17" s="1"/>
  <c r="L11"/>
  <c r="C35" i="55"/>
  <c r="D25" i="51"/>
  <c r="D44"/>
  <c r="D23"/>
  <c r="O11"/>
  <c r="M11"/>
  <c r="N11" s="1"/>
  <c r="S8" i="29"/>
  <c r="D15"/>
  <c r="B32"/>
  <c r="P8"/>
  <c r="F11" i="14"/>
  <c r="H11"/>
  <c r="F11" i="9"/>
  <c r="B20" i="84"/>
  <c r="Q57" i="71"/>
  <c r="B57"/>
  <c r="E57" s="1"/>
  <c r="F66" i="61"/>
  <c r="L12" i="53"/>
  <c r="D92" i="31"/>
  <c r="D88"/>
  <c r="D84"/>
  <c r="D80"/>
  <c r="D94"/>
  <c r="D90"/>
  <c r="D86"/>
  <c r="D82"/>
  <c r="D78"/>
  <c r="B65" i="32"/>
  <c r="B62" s="1"/>
  <c r="C62"/>
  <c r="C16" i="50"/>
  <c r="D18"/>
  <c r="C13" i="40"/>
  <c r="B13" s="1"/>
  <c r="B14"/>
  <c r="E51" i="71"/>
  <c r="D49"/>
  <c r="E49" s="1"/>
  <c r="H15" i="67"/>
  <c r="J15"/>
  <c r="B45" i="32"/>
  <c r="C43"/>
  <c r="B43" s="1"/>
  <c r="J76" i="53"/>
  <c r="H76"/>
  <c r="D76"/>
  <c r="F40"/>
  <c r="I40"/>
  <c r="E36"/>
  <c r="B12" i="51"/>
  <c r="D13"/>
  <c r="D19"/>
  <c r="C18"/>
  <c r="C11" s="1"/>
  <c r="B10" i="31"/>
  <c r="E8" i="72"/>
  <c r="B9" i="33"/>
  <c r="O11" i="9"/>
  <c r="G15" i="38"/>
  <c r="H12" i="80"/>
  <c r="B9" i="49"/>
  <c r="B24"/>
  <c r="G24" i="38"/>
  <c r="G16"/>
  <c r="O10" i="79"/>
  <c r="G27" i="38"/>
  <c r="F22"/>
  <c r="G19"/>
  <c r="F14"/>
  <c r="G11"/>
  <c r="G16" i="34"/>
  <c r="F21"/>
  <c r="G55"/>
  <c r="C13"/>
  <c r="C26" i="77"/>
  <c r="C11" s="1"/>
  <c r="B11" s="1"/>
  <c r="G11"/>
  <c r="S33" i="73"/>
  <c r="S8" s="1"/>
  <c r="F68"/>
  <c r="E56" i="71"/>
  <c r="B16" i="36"/>
  <c r="F18" i="69"/>
  <c r="H11"/>
  <c r="H35" i="68"/>
  <c r="M10"/>
  <c r="N10" s="1"/>
  <c r="F12" i="67"/>
  <c r="F24"/>
  <c r="B9" i="59"/>
  <c r="D9" s="1"/>
  <c r="I9"/>
  <c r="L9" i="32"/>
  <c r="R30"/>
  <c r="R9" s="1"/>
  <c r="B37"/>
  <c r="K10"/>
  <c r="G9"/>
  <c r="B64"/>
  <c r="B29" i="60"/>
  <c r="B21"/>
  <c r="K11"/>
  <c r="C24"/>
  <c r="B24" s="1"/>
  <c r="C36" i="51"/>
  <c r="K43"/>
  <c r="D9" i="49"/>
  <c r="B16" i="29"/>
  <c r="B20"/>
  <c r="F8"/>
  <c r="C22" i="28"/>
  <c r="C11" s="1"/>
  <c r="B16" i="23"/>
  <c r="B14" i="20"/>
  <c r="B33" i="14"/>
  <c r="B11" s="1"/>
  <c r="B18" i="40"/>
  <c r="B26"/>
  <c r="B36" i="9"/>
  <c r="D81" i="31"/>
  <c r="N63" i="71"/>
  <c r="N31" s="1"/>
  <c r="Q31" s="1"/>
  <c r="Q65"/>
  <c r="L16" i="69"/>
  <c r="N16"/>
  <c r="P16"/>
  <c r="D16"/>
  <c r="F16"/>
  <c r="H16"/>
  <c r="I15" i="53"/>
  <c r="D18"/>
  <c r="J18"/>
  <c r="D36" i="9"/>
  <c r="B39"/>
  <c r="H39" i="61"/>
  <c r="K52" i="32"/>
  <c r="C52"/>
  <c r="B52" s="1"/>
  <c r="J77" i="53"/>
  <c r="F77"/>
  <c r="C18" i="9"/>
  <c r="B22"/>
  <c r="B18" s="1"/>
  <c r="F8" i="72"/>
  <c r="I8" s="1"/>
  <c r="I9"/>
  <c r="B49" i="71"/>
  <c r="E50"/>
  <c r="O10" i="68"/>
  <c r="P10" s="1"/>
  <c r="P14"/>
  <c r="D24" i="64"/>
  <c r="F24"/>
  <c r="D22"/>
  <c r="F22"/>
  <c r="E60" i="62"/>
  <c r="E51"/>
  <c r="E41"/>
  <c r="E32"/>
  <c r="E46"/>
  <c r="E52"/>
  <c r="E42"/>
  <c r="E33"/>
  <c r="E53"/>
  <c r="E44"/>
  <c r="E34"/>
  <c r="E55"/>
  <c r="E47"/>
  <c r="E36"/>
  <c r="E56"/>
  <c r="E48"/>
  <c r="E37"/>
  <c r="E58"/>
  <c r="E49"/>
  <c r="E38"/>
  <c r="C21" i="32"/>
  <c r="B22"/>
  <c r="B21" s="1"/>
  <c r="D14" i="54"/>
  <c r="F14"/>
  <c r="I14"/>
  <c r="J14" s="1"/>
  <c r="I23"/>
  <c r="J23" s="1"/>
  <c r="D23"/>
  <c r="F23"/>
  <c r="D58" i="53"/>
  <c r="F58"/>
  <c r="J58"/>
  <c r="D13"/>
  <c r="I12"/>
  <c r="D35" i="51"/>
  <c r="B33"/>
  <c r="D33" s="1"/>
  <c r="I13" i="50"/>
  <c r="C14"/>
  <c r="C13" s="1"/>
  <c r="N13"/>
  <c r="P13" s="1"/>
  <c r="P24"/>
  <c r="B24" i="29"/>
  <c r="B21" s="1"/>
  <c r="C21"/>
  <c r="C8" s="1"/>
  <c r="D22" i="28"/>
  <c r="D11" s="1"/>
  <c r="B23"/>
  <c r="B22" s="1"/>
  <c r="C15" i="9"/>
  <c r="B16"/>
  <c r="B15" s="1"/>
  <c r="D18" i="51"/>
  <c r="D91" i="31"/>
  <c r="G23" i="38"/>
  <c r="K10" i="36"/>
  <c r="J16" i="69"/>
  <c r="E11" i="65"/>
  <c r="B31" i="29"/>
  <c r="D89" i="31"/>
  <c r="F25" i="38"/>
  <c r="G22"/>
  <c r="E65" i="34"/>
  <c r="F17"/>
  <c r="B52" i="73"/>
  <c r="T33"/>
  <c r="T8" s="1"/>
  <c r="E33"/>
  <c r="E8" s="1"/>
  <c r="F51"/>
  <c r="B51" s="1"/>
  <c r="B34"/>
  <c r="B35"/>
  <c r="B65"/>
  <c r="D44"/>
  <c r="B44" s="1"/>
  <c r="D33" i="71"/>
  <c r="K31"/>
  <c r="E47"/>
  <c r="B11" i="70"/>
  <c r="E11" s="1"/>
  <c r="D10" i="36"/>
  <c r="B11" i="67"/>
  <c r="D11" s="1"/>
  <c r="E39" i="61"/>
  <c r="E31" s="1"/>
  <c r="I9" i="32"/>
  <c r="B44"/>
  <c r="B33"/>
  <c r="J10"/>
  <c r="J9" s="1"/>
  <c r="B32" i="58"/>
  <c r="B26" s="1"/>
  <c r="B35" i="55"/>
  <c r="H69" i="53"/>
  <c r="G36"/>
  <c r="E11" i="52"/>
  <c r="D53" i="51"/>
  <c r="N24"/>
  <c r="L8" i="29"/>
  <c r="B50"/>
  <c r="B48" s="1"/>
  <c r="B12" i="19"/>
  <c r="B11" i="16"/>
  <c r="L11" i="9"/>
  <c r="R18"/>
  <c r="B52"/>
  <c r="B33"/>
  <c r="D24"/>
  <c r="D79" i="31"/>
  <c r="B33"/>
  <c r="D59" s="1"/>
  <c r="I52" i="71"/>
  <c r="J42"/>
  <c r="M42" s="1"/>
  <c r="B11" i="69"/>
  <c r="H17"/>
  <c r="P14"/>
  <c r="F18" i="67"/>
  <c r="H13"/>
  <c r="H22"/>
  <c r="J26" i="64"/>
  <c r="F33" i="62"/>
  <c r="F42"/>
  <c r="G31"/>
  <c r="F11" i="60"/>
  <c r="F13" i="54"/>
  <c r="F26"/>
  <c r="D53" i="53"/>
  <c r="J30"/>
  <c r="J52"/>
  <c r="F39"/>
  <c r="I9" i="84"/>
  <c r="J8" i="72"/>
  <c r="M8" s="1"/>
  <c r="E53" i="71"/>
  <c r="B43"/>
  <c r="D17" i="69"/>
  <c r="F13" i="67"/>
  <c r="J10" i="59"/>
  <c r="F31" i="62"/>
  <c r="F41"/>
  <c r="C10"/>
  <c r="D31" s="1"/>
  <c r="C11" i="60"/>
  <c r="D13" i="54"/>
  <c r="I17"/>
  <c r="J17" s="1"/>
  <c r="H19"/>
  <c r="I22"/>
  <c r="J22" s="1"/>
  <c r="D26"/>
  <c r="D78" i="53"/>
  <c r="B14" i="84"/>
  <c r="B12" s="1"/>
  <c r="B9" s="1"/>
  <c r="J14" i="67"/>
  <c r="F16" i="64"/>
  <c r="E31" i="62"/>
  <c r="C10" i="36"/>
  <c r="J14" i="69"/>
  <c r="P17"/>
  <c r="F17"/>
  <c r="H51" i="68"/>
  <c r="H14" i="67"/>
  <c r="F37" i="62"/>
  <c r="F17" i="54"/>
  <c r="F22"/>
  <c r="J41" i="53"/>
  <c r="D35"/>
  <c r="J55"/>
  <c r="C24" i="9"/>
  <c r="C11" s="1"/>
  <c r="B34" i="71"/>
  <c r="E34" s="1"/>
  <c r="F36" i="62"/>
  <c r="F46" i="61" l="1"/>
  <c r="F43"/>
  <c r="F35"/>
  <c r="F33"/>
  <c r="F40"/>
  <c r="F37"/>
  <c r="F64"/>
  <c r="F62"/>
  <c r="F60"/>
  <c r="F58"/>
  <c r="F56"/>
  <c r="F54"/>
  <c r="F52"/>
  <c r="F47"/>
  <c r="F45"/>
  <c r="F42"/>
  <c r="F36"/>
  <c r="F34"/>
  <c r="F32"/>
  <c r="F49"/>
  <c r="F65"/>
  <c r="F63"/>
  <c r="F61"/>
  <c r="F59"/>
  <c r="F57"/>
  <c r="F55"/>
  <c r="F53"/>
  <c r="F50"/>
  <c r="F44"/>
  <c r="F41"/>
  <c r="F38"/>
  <c r="F31"/>
  <c r="F39"/>
  <c r="F51"/>
  <c r="F48"/>
  <c r="I36" i="53"/>
  <c r="J36" s="1"/>
  <c r="J37"/>
  <c r="H37"/>
  <c r="F10" i="61"/>
  <c r="H10"/>
  <c r="H9" i="33"/>
  <c r="B10" i="79"/>
  <c r="J12" i="53"/>
  <c r="D12"/>
  <c r="F9" i="33"/>
  <c r="I9" s="1"/>
  <c r="I31"/>
  <c r="G11" i="53"/>
  <c r="H36"/>
  <c r="C30" i="32"/>
  <c r="C9" s="1"/>
  <c r="B34"/>
  <c r="B30" s="1"/>
  <c r="B9" s="1"/>
  <c r="D39" i="34"/>
  <c r="D34"/>
  <c r="D42"/>
  <c r="D56"/>
  <c r="D73"/>
  <c r="D66"/>
  <c r="D57"/>
  <c r="D44"/>
  <c r="D40"/>
  <c r="D28"/>
  <c r="D17"/>
  <c r="D49"/>
  <c r="D59"/>
  <c r="D60"/>
  <c r="D46"/>
  <c r="D64"/>
  <c r="D22"/>
  <c r="D76"/>
  <c r="D70"/>
  <c r="D45"/>
  <c r="D41"/>
  <c r="D75"/>
  <c r="D37"/>
  <c r="D48"/>
  <c r="D74"/>
  <c r="D24"/>
  <c r="D36"/>
  <c r="D72"/>
  <c r="D65"/>
  <c r="D47"/>
  <c r="D43"/>
  <c r="D38"/>
  <c r="D16"/>
  <c r="D71"/>
  <c r="D35"/>
  <c r="D36" i="53"/>
  <c r="G48" i="61"/>
  <c r="F12" i="53"/>
  <c r="D11" i="9"/>
  <c r="D33" i="73"/>
  <c r="D8" s="1"/>
  <c r="B11" i="60"/>
  <c r="R11" i="9"/>
  <c r="D37" i="53"/>
  <c r="F15"/>
  <c r="J15"/>
  <c r="D15"/>
  <c r="G46" i="61"/>
  <c r="G43"/>
  <c r="G35"/>
  <c r="G33"/>
  <c r="G47"/>
  <c r="G45"/>
  <c r="G42"/>
  <c r="G36"/>
  <c r="G34"/>
  <c r="G32"/>
  <c r="G51"/>
  <c r="G60"/>
  <c r="G52"/>
  <c r="G63"/>
  <c r="G55"/>
  <c r="G59"/>
  <c r="G62"/>
  <c r="G66"/>
  <c r="G58"/>
  <c r="G61"/>
  <c r="G53"/>
  <c r="G54"/>
  <c r="G64"/>
  <c r="G56"/>
  <c r="G65"/>
  <c r="G57"/>
  <c r="B13" i="50"/>
  <c r="D13" s="1"/>
  <c r="D14"/>
  <c r="J43" i="53"/>
  <c r="H43"/>
  <c r="D43"/>
  <c r="F36"/>
  <c r="D41" i="31"/>
  <c r="E11" i="53"/>
  <c r="E63" i="71"/>
  <c r="B63"/>
  <c r="D16" i="50"/>
  <c r="D19" i="31"/>
  <c r="D16"/>
  <c r="D21"/>
  <c r="D12"/>
  <c r="D20"/>
  <c r="D14"/>
  <c r="B9"/>
  <c r="D17"/>
  <c r="D15"/>
  <c r="D10"/>
  <c r="D18"/>
  <c r="B13" i="77"/>
  <c r="GO13"/>
  <c r="J11" i="69"/>
  <c r="L11"/>
  <c r="P11"/>
  <c r="N11"/>
  <c r="D31" i="71"/>
  <c r="E33"/>
  <c r="D12" i="51"/>
  <c r="B11"/>
  <c r="D11" s="1"/>
  <c r="K9" i="32"/>
  <c r="D11" i="31"/>
  <c r="Q63" i="71"/>
  <c r="B8" i="29"/>
  <c r="J13" i="50"/>
  <c r="C11" i="53"/>
  <c r="F43"/>
  <c r="K10" i="79"/>
  <c r="E43" i="71"/>
  <c r="B42"/>
  <c r="E42" s="1"/>
  <c r="J40" i="53"/>
  <c r="D40"/>
  <c r="H40"/>
  <c r="D49"/>
  <c r="J49"/>
  <c r="H11" i="67"/>
  <c r="B15" i="29"/>
  <c r="J9" i="59"/>
  <c r="H9" i="32"/>
  <c r="B10" i="58"/>
  <c r="B68" i="73"/>
  <c r="F11" i="69"/>
  <c r="D52" i="31"/>
  <c r="D29"/>
  <c r="D30"/>
  <c r="D76"/>
  <c r="D72"/>
  <c r="D67"/>
  <c r="D63"/>
  <c r="D55"/>
  <c r="D48"/>
  <c r="D43"/>
  <c r="D39"/>
  <c r="D35"/>
  <c r="D49"/>
  <c r="D31"/>
  <c r="D23"/>
  <c r="D69"/>
  <c r="D45"/>
  <c r="D25"/>
  <c r="D26"/>
  <c r="D74"/>
  <c r="D70"/>
  <c r="D65"/>
  <c r="D61"/>
  <c r="D57"/>
  <c r="D51"/>
  <c r="D46"/>
  <c r="D37"/>
  <c r="D54"/>
  <c r="D27"/>
  <c r="C33"/>
  <c r="D62"/>
  <c r="D42"/>
  <c r="D56"/>
  <c r="D36"/>
  <c r="D24"/>
  <c r="D64"/>
  <c r="D44"/>
  <c r="D28"/>
  <c r="D66"/>
  <c r="D47"/>
  <c r="D68"/>
  <c r="D50"/>
  <c r="D75"/>
  <c r="D58"/>
  <c r="D71"/>
  <c r="D53"/>
  <c r="D33"/>
  <c r="D77"/>
  <c r="D60"/>
  <c r="D40"/>
  <c r="D73"/>
  <c r="D38"/>
  <c r="D45" i="62"/>
  <c r="D36"/>
  <c r="D58"/>
  <c r="D50"/>
  <c r="D37"/>
  <c r="D59"/>
  <c r="D51"/>
  <c r="D10"/>
  <c r="D38"/>
  <c r="D60"/>
  <c r="D52"/>
  <c r="D41"/>
  <c r="D32"/>
  <c r="D54"/>
  <c r="D46"/>
  <c r="D42"/>
  <c r="D33"/>
  <c r="D55"/>
  <c r="D47"/>
  <c r="G10"/>
  <c r="D43"/>
  <c r="D34"/>
  <c r="D56"/>
  <c r="D48"/>
  <c r="D49"/>
  <c r="E10"/>
  <c r="D53"/>
  <c r="F10"/>
  <c r="D57"/>
  <c r="D61"/>
  <c r="D35"/>
  <c r="D39"/>
  <c r="D44"/>
  <c r="G30" i="34"/>
  <c r="G17"/>
  <c r="G27"/>
  <c r="G28"/>
  <c r="G31"/>
  <c r="G21"/>
  <c r="G22"/>
  <c r="C12"/>
  <c r="G24"/>
  <c r="D13"/>
  <c r="E13"/>
  <c r="G25"/>
  <c r="G13"/>
  <c r="G29"/>
  <c r="F13"/>
  <c r="K36" i="53"/>
  <c r="L37"/>
  <c r="I33" i="71"/>
  <c r="F31"/>
  <c r="I31" s="1"/>
  <c r="B33" i="73"/>
  <c r="B8" s="1"/>
  <c r="B11" i="9"/>
  <c r="H31" i="61"/>
  <c r="H10" i="79"/>
  <c r="G39" i="61"/>
  <c r="Q11" i="51"/>
  <c r="F9" i="59"/>
  <c r="D11" i="69"/>
  <c r="D10" i="32"/>
  <c r="D9" s="1"/>
  <c r="F11" i="67"/>
  <c r="H11" i="77"/>
  <c r="F49" i="53"/>
  <c r="E11" i="77"/>
  <c r="C92" i="31" l="1"/>
  <c r="C88"/>
  <c r="C84"/>
  <c r="C80"/>
  <c r="C76"/>
  <c r="C72"/>
  <c r="C67"/>
  <c r="C63"/>
  <c r="C55"/>
  <c r="C48"/>
  <c r="C43"/>
  <c r="C39"/>
  <c r="C35"/>
  <c r="C26"/>
  <c r="C49"/>
  <c r="C27"/>
  <c r="C17"/>
  <c r="C12"/>
  <c r="C93"/>
  <c r="C89"/>
  <c r="C85"/>
  <c r="C81"/>
  <c r="C77"/>
  <c r="C73"/>
  <c r="C68"/>
  <c r="C64"/>
  <c r="C60"/>
  <c r="C56"/>
  <c r="C50"/>
  <c r="C44"/>
  <c r="C40"/>
  <c r="C36"/>
  <c r="C28"/>
  <c r="C18"/>
  <c r="C94"/>
  <c r="C90"/>
  <c r="C86"/>
  <c r="C82"/>
  <c r="C74"/>
  <c r="C70"/>
  <c r="C65"/>
  <c r="C61"/>
  <c r="C57"/>
  <c r="C51"/>
  <c r="C46"/>
  <c r="C41"/>
  <c r="C37"/>
  <c r="C30"/>
  <c r="C21"/>
  <c r="C9"/>
  <c r="C69"/>
  <c r="C54"/>
  <c r="C31"/>
  <c r="C15"/>
  <c r="C91"/>
  <c r="C87"/>
  <c r="C83"/>
  <c r="C79"/>
  <c r="C75"/>
  <c r="C71"/>
  <c r="C66"/>
  <c r="C62"/>
  <c r="C58"/>
  <c r="C53"/>
  <c r="C47"/>
  <c r="C42"/>
  <c r="C24"/>
  <c r="C16"/>
  <c r="C45"/>
  <c r="C11"/>
  <c r="C19"/>
  <c r="C25"/>
  <c r="C20"/>
  <c r="C29"/>
  <c r="C52"/>
  <c r="C14"/>
  <c r="C38"/>
  <c r="C23"/>
  <c r="C59"/>
  <c r="C78"/>
  <c r="D12" i="34"/>
  <c r="E12"/>
  <c r="H11" i="53"/>
  <c r="L36"/>
  <c r="K11"/>
  <c r="L11" s="1"/>
  <c r="I11"/>
  <c r="J11" s="1"/>
  <c r="B31" i="71"/>
  <c r="E31" s="1"/>
  <c r="D11" i="53"/>
  <c r="C10" i="31"/>
  <c r="F11" i="53" l="1"/>
</calcChain>
</file>

<file path=xl/sharedStrings.xml><?xml version="1.0" encoding="utf-8"?>
<sst xmlns="http://schemas.openxmlformats.org/spreadsheetml/2006/main" count="4388" uniqueCount="1413">
  <si>
    <t>EL NIVEL SUPERIOR. CICLO ESCOLAR 1999/2000.</t>
  </si>
  <si>
    <t xml:space="preserve">POBLACION ESCOLAR POR SEXO, GRADO, ESCUELA  DEL NIVEL SUPERIOR. CICLO ESCOLAR 1999/2000. </t>
  </si>
  <si>
    <t>NIVEL LICENCIATURA, POR ESCUELA Y GRADO. CICLO ESCOLAR 1999/2000.</t>
  </si>
  <si>
    <t>POBLACION ESCOLAR, NUMERO DE GRUPOS Y PROMEDIO DE ALUMNOS POR GRUPO, DEL NIVEL LICENCIATURA POR</t>
  </si>
  <si>
    <t>ESCOLAR, DEL NIVEL SUPERIOR POR ESCUELA. CICLO ESCOLAR 1998/1999.</t>
  </si>
  <si>
    <t xml:space="preserve">EGRESADOS POR SEXO, DEL NIVEL SUPERIOR Y ESCUELA. </t>
  </si>
  <si>
    <t>TITULADOS POR SEXO, EN LAS ESCUELAS DEL NIVEL SUPERIOR.</t>
  </si>
  <si>
    <t>CICLO ESCOLAR 1998/1999.</t>
  </si>
  <si>
    <t>DISTRIBUCION DE PRESTADORES DE SERVICIO SOCIAL, DEL NIVEL LICENCIATURA DEL</t>
  </si>
  <si>
    <t xml:space="preserve">  NIVEL LICENCIATURA Y MEDIO SUP.</t>
  </si>
  <si>
    <t xml:space="preserve">   ADMON. EMPRESAS PESQUERAS</t>
  </si>
  <si>
    <t xml:space="preserve">     TURISMO </t>
  </si>
  <si>
    <t xml:space="preserve">     TURISMO (U. ACAD. SUR)</t>
  </si>
  <si>
    <t xml:space="preserve">FACULTAD DE CIENCIAS E INGENIERIAS </t>
  </si>
  <si>
    <t>Y ESTUDIOS</t>
  </si>
  <si>
    <t>ECONOMICOS</t>
  </si>
  <si>
    <t>MEDICAS</t>
  </si>
  <si>
    <t>OBSTETRICIA</t>
  </si>
  <si>
    <t>TROPICAL</t>
  </si>
  <si>
    <t>HORTICUL-</t>
  </si>
  <si>
    <t>TURA</t>
  </si>
  <si>
    <t xml:space="preserve">MEDI- </t>
  </si>
  <si>
    <t>E    S    P     E    C    I     A    L    I    D     A    D</t>
  </si>
  <si>
    <t>INSCRIPCION A PRIMER AÑO POR ESCUELA, SEGÚN FEDERATIVA DONDE CURSARON EL ANTECEDENTE DE ESTUDIO DEL NIVEL LICENCIATURA.</t>
  </si>
  <si>
    <t xml:space="preserve">  HASTA 24</t>
  </si>
  <si>
    <t xml:space="preserve">   AGRICULTURA (ESCOLARIZADO)</t>
  </si>
  <si>
    <t xml:space="preserve">   AGRICULTURA (SEMIESCOLARIZADO</t>
  </si>
  <si>
    <t xml:space="preserve">   CONTADURIA</t>
  </si>
  <si>
    <t xml:space="preserve">   CONTADURIA (U. ACAD. SUR)</t>
  </si>
  <si>
    <t xml:space="preserve">   DERECHO (U. ACAD. SUR)</t>
  </si>
  <si>
    <t xml:space="preserve">   INFORM. Y ESTAD. (U. ACAD. SUR)</t>
  </si>
  <si>
    <t xml:space="preserve">   CONTADURIA (U. ACAD. NTE.)</t>
  </si>
  <si>
    <t xml:space="preserve">    TECNOLOGIA DE CAPTURAS</t>
  </si>
  <si>
    <t>FACULTAD DE MED. VET. Y ZOOTECNIA</t>
  </si>
  <si>
    <t xml:space="preserve">    TURISMO</t>
  </si>
  <si>
    <t xml:space="preserve">    TURISMO (U. ACAD. SUR)</t>
  </si>
  <si>
    <t>S        U        M        A</t>
  </si>
  <si>
    <t>FACULTAD  DE CIENCIAS E INGENIERIAS</t>
  </si>
  <si>
    <t>FACULTAD DE MED. VETERINARIA Y ZOOT.</t>
  </si>
  <si>
    <t>FACULTAD DE CIENCIAS DE LA EDUCACION</t>
  </si>
  <si>
    <t>FACULTAD DE INGENIERIA PESQUERA</t>
  </si>
  <si>
    <t>LA  UNIVERSIDAD</t>
  </si>
  <si>
    <t>FACULTAD DE MED. VETERINARIA Y ZOOTECNIA</t>
  </si>
  <si>
    <t>ESCUELA SUPERIOR DE MATEMATICAS</t>
  </si>
  <si>
    <t xml:space="preserve">FACULTAD DE INGENIERIA PESQUERA </t>
  </si>
  <si>
    <t>A.</t>
  </si>
  <si>
    <t>S  E  G  U  N  D  O</t>
  </si>
  <si>
    <t>T  E  R  C  E  R  O</t>
  </si>
  <si>
    <t>C  U  A  R  T  O</t>
  </si>
  <si>
    <t>CUADRO No. 12</t>
  </si>
  <si>
    <t>CUADRO No. 13</t>
  </si>
  <si>
    <t>UNIVERSIDAD  AUTONOMA  DE  NAYARIT</t>
  </si>
  <si>
    <t>POBLACION ESCOLAR POR SEXO, GRADO, ESCUELA DEL NIVEL MEDIO SUPERIOR. CICLO ESCOLAR 1999/2000.</t>
  </si>
  <si>
    <t>PRIMERO</t>
  </si>
  <si>
    <t xml:space="preserve"> SEGUNDO</t>
  </si>
  <si>
    <t>TERCERO</t>
  </si>
  <si>
    <t xml:space="preserve">    PREPA No. 8  AHUACATLAN</t>
  </si>
  <si>
    <t xml:space="preserve">    P REPA No. 11 RUIZ</t>
  </si>
  <si>
    <t>* CORRESPONDE A INSTRUCTOR DE MUSICA (MEDIO TERMINAL).</t>
  </si>
  <si>
    <t>UAN -DPDU</t>
  </si>
  <si>
    <t xml:space="preserve">ASPIRANTES, INSCRITOS E INDICE DE ACEPTACION A PRIMER GRADO </t>
  </si>
  <si>
    <t xml:space="preserve">  INSCRITOS  EN</t>
  </si>
  <si>
    <t xml:space="preserve"> ACEPTACION</t>
  </si>
  <si>
    <t xml:space="preserve">  PREPA. Nº 1 TEPIC</t>
  </si>
  <si>
    <t xml:space="preserve">  PREPA. Nº 2 SANTIAGO IXCUINTLA</t>
  </si>
  <si>
    <t xml:space="preserve">  PREPA. Nº 3 ACAPONETA</t>
  </si>
  <si>
    <t xml:space="preserve">  PREPA. Nº 4 TECUALA</t>
  </si>
  <si>
    <t xml:space="preserve">  PREPA. Nº 5 TUXPAN</t>
  </si>
  <si>
    <t xml:space="preserve">  PREPA. Nº 6 IXTLAN DEL RIO</t>
  </si>
  <si>
    <t xml:space="preserve">  PREPA. Nº 7 COMPOSTELA</t>
  </si>
  <si>
    <t xml:space="preserve">  PREPA. Nº 8 AHUACATLAN</t>
  </si>
  <si>
    <t xml:space="preserve">  PREPA. Nº 9 VILLA HIDALGO</t>
  </si>
  <si>
    <t xml:space="preserve">  PREPA. Nº 10 VALLE DE BANDERAS</t>
  </si>
  <si>
    <t xml:space="preserve">  PREPA. Nº 11 RUIZ</t>
  </si>
  <si>
    <t xml:space="preserve">  PREPA. Nº 12 SAN BLAS</t>
  </si>
  <si>
    <t xml:space="preserve">  PREPA. Nº 13 TEPIC</t>
  </si>
  <si>
    <t xml:space="preserve">  PREPA. Nº 14 TEPIC</t>
  </si>
  <si>
    <t xml:space="preserve">  PREPA. Nº 15 PUENTE DE CAMOTLAN</t>
  </si>
  <si>
    <t xml:space="preserve">  MUSICA</t>
  </si>
  <si>
    <t>CUADRO No. 3</t>
  </si>
  <si>
    <t>CUADRO  No. 5</t>
  </si>
  <si>
    <t>EDU-</t>
  </si>
  <si>
    <t>CACION</t>
  </si>
  <si>
    <t>HORTI-</t>
  </si>
  <si>
    <t>CULTURA</t>
  </si>
  <si>
    <t>ESTUDIOS</t>
  </si>
  <si>
    <t>ESTADO</t>
  </si>
  <si>
    <t>NEGOCIOS</t>
  </si>
  <si>
    <t>CON LA MATRICULA DE LA UNIVERSIDAD, DEL NIVEL MEDIO SUPERIOR POR ESCUELA. CICLO ESCOLAR  1999/2000.</t>
  </si>
  <si>
    <t>P  R  I  M  E  R          G  R  A  D  O</t>
  </si>
  <si>
    <t xml:space="preserve"> % RESPECTO </t>
  </si>
  <si>
    <t xml:space="preserve">  UNIVERSIDAD</t>
  </si>
  <si>
    <t>*  CORRESPONDE A INSTRUCTOR DE MUSICA (MEDIO TERMINAL).</t>
  </si>
  <si>
    <t>MATRICULA DEL NIVEL MEDIO SUPERIOR POR BACHILLERATO Y GRADO. CICLO ESCOLAR 1999/2000.</t>
  </si>
  <si>
    <t>C. AGROPEC.</t>
  </si>
  <si>
    <t>C. DE LA SALUD</t>
  </si>
  <si>
    <t>E. Y HUMAN.</t>
  </si>
  <si>
    <t>ING. Y TECNOL.</t>
  </si>
  <si>
    <t>C. NAT. Y EXAC.</t>
  </si>
  <si>
    <t>CUADRO No. 8</t>
  </si>
  <si>
    <t>POBLACION ESCOLAR DE PRIMER INGRESO, REINGRESO Y REPETIDOR DEL NIVEL MEDIO SUPERIOR, POR</t>
  </si>
  <si>
    <t>ESCUELA Y GRADO. CICLO ESCOLAR 1999/2000.</t>
  </si>
  <si>
    <t xml:space="preserve">P  R  I  M  E  R  O </t>
  </si>
  <si>
    <t>* CORRESPONDE A INSTRUCTOR DE MUSICA (MEDIO TERMINAL)</t>
  </si>
  <si>
    <t>UAN- DPDU</t>
  </si>
  <si>
    <t>CUADRO No. 11</t>
  </si>
  <si>
    <t xml:space="preserve">POBLACION ESCOLAR SEGUN ENTIDAD FEDERATIVA DONDE CURSARON EL ANTECEDENTE DE ESTUDIO, DEL NIVEL MEDIO SUPERIOR POR ESCUELA DE PRIMER INGRESO Y REINGRESO. </t>
  </si>
  <si>
    <t>CICLO ESCOLAR 1997/1998.</t>
  </si>
  <si>
    <t>CUADRO No. 17</t>
  </si>
  <si>
    <t>PREPA 14</t>
  </si>
  <si>
    <t>PREPA 15 *</t>
  </si>
  <si>
    <t xml:space="preserve">ESCUELA </t>
  </si>
  <si>
    <t xml:space="preserve">SANTIAGO </t>
  </si>
  <si>
    <t>VILLA HGO.</t>
  </si>
  <si>
    <t xml:space="preserve">VALLE </t>
  </si>
  <si>
    <t>PTE. DE</t>
  </si>
  <si>
    <t xml:space="preserve">DE </t>
  </si>
  <si>
    <t>IXCUIN.</t>
  </si>
  <si>
    <t>DE BAND.</t>
  </si>
  <si>
    <t>CAMOT.</t>
  </si>
  <si>
    <t>MUSICA</t>
  </si>
  <si>
    <t>1º ING.</t>
  </si>
  <si>
    <t>.</t>
  </si>
  <si>
    <t>CUADRO No. 20</t>
  </si>
  <si>
    <t>PREPA14</t>
  </si>
  <si>
    <t>M U N I C I P I P I O S</t>
  </si>
  <si>
    <t>ACAPONETA</t>
  </si>
  <si>
    <t>AHUCATLAN</t>
  </si>
  <si>
    <t>VILLA</t>
  </si>
  <si>
    <t>VALLE DE</t>
  </si>
  <si>
    <t>D E   N A Y A R  I T</t>
  </si>
  <si>
    <t>MPO.</t>
  </si>
  <si>
    <t>IXCUINTLA</t>
  </si>
  <si>
    <t>DEL</t>
  </si>
  <si>
    <t>HIDALGO</t>
  </si>
  <si>
    <t>BANDERAS</t>
  </si>
  <si>
    <t>CAMOTLAN</t>
  </si>
  <si>
    <t>1°ING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</si>
  <si>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</si>
  <si>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</si>
  <si>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</si>
  <si>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</si>
  <si>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</si>
  <si>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</si>
  <si>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</si>
  <si>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</si>
  <si>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</si>
  <si>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SANTIAGO IXCUINTLA</t>
  </si>
  <si>
    <t>SAN PEDRO LAGUNILLAS</t>
  </si>
  <si>
    <t>SANTA MARIA DEL ORO</t>
  </si>
  <si>
    <t>XALISCO</t>
  </si>
  <si>
    <t>CUADRO No. 23</t>
  </si>
  <si>
    <t>CUADRO Nº 24</t>
  </si>
  <si>
    <t>CUADRO Nº 25</t>
  </si>
  <si>
    <t>CUADRO No. 27</t>
  </si>
  <si>
    <t>CUADRO No. 28</t>
  </si>
  <si>
    <t>CUADRO Nº 21</t>
  </si>
  <si>
    <t>DISTRIBUCION ABSOLUTA Y RELATIVA DE LA PLANTA DOCENTE POR SEXO, DEL NIVEL MEDIO SUPERIOR POR ESCUELA.</t>
  </si>
  <si>
    <t>CUADRO Nº 22</t>
  </si>
  <si>
    <t xml:space="preserve">POBLACION ESCOLAR SEGUN MUNICIPIO DONDE CURSARON EL ANTECEDENTE DE ESTUDIO, </t>
  </si>
  <si>
    <t>DEL NIVEL MEDIO SUPERIOR POR ESCUELA DE PRIMER INGRESO Y REINGRESO. CICLO ESCOLAR 1998/1999.</t>
  </si>
  <si>
    <t>CUADRO NO. 23</t>
  </si>
  <si>
    <t xml:space="preserve">  </t>
  </si>
  <si>
    <t xml:space="preserve"> ESCUELA</t>
  </si>
  <si>
    <t>M U N I C I P I O S</t>
  </si>
  <si>
    <t xml:space="preserve"> COMPOS-</t>
  </si>
  <si>
    <t xml:space="preserve">   AHUACA-</t>
  </si>
  <si>
    <t xml:space="preserve">VILLA </t>
  </si>
  <si>
    <t xml:space="preserve"> VALLE DE</t>
  </si>
  <si>
    <t xml:space="preserve"> RUIZ</t>
  </si>
  <si>
    <t>SAN</t>
  </si>
  <si>
    <t xml:space="preserve"> TEPIC</t>
  </si>
  <si>
    <t>DE</t>
  </si>
  <si>
    <t>D E  N A Y A R I T</t>
  </si>
  <si>
    <t xml:space="preserve"> MPIO.</t>
  </si>
  <si>
    <t>HGO.</t>
  </si>
  <si>
    <t>BAND.</t>
  </si>
  <si>
    <t>BLAS</t>
  </si>
  <si>
    <t xml:space="preserve">  SANTA MARIA DEL ORO</t>
  </si>
  <si>
    <t>CUADRO NO. 26</t>
  </si>
  <si>
    <t>POBLACION ESCOLAR DEL NIVEL MEDIO SUPERIOR, ESCUELA, EDAD Y SEXO. CICLO ESCOLAR 1999/2000.</t>
  </si>
  <si>
    <t>HASTA 15</t>
  </si>
  <si>
    <t>20 A 24</t>
  </si>
  <si>
    <t xml:space="preserve">    PREPA No. 10 VALLE DE BANDERAS </t>
  </si>
  <si>
    <t xml:space="preserve">    MUSICA</t>
  </si>
  <si>
    <t>CUADRO No. 29</t>
  </si>
  <si>
    <t>MATRICULA DE PRIMER GRADO POR NIVEL, ESCUELA, EDAD Y SEXO. CICLO 1992/1993.</t>
  </si>
  <si>
    <t>POBLACION ESCOLAR, NUMERO DE GRUPOS Y PROMEDIO DE ALUMNOS POR GRUPO, DEL NIVEL POSGRADO</t>
  </si>
  <si>
    <t>POR GRADO. CICLO ESCOLAR 1999/2000.</t>
  </si>
  <si>
    <t>CUADRO No. 30</t>
  </si>
  <si>
    <t xml:space="preserve">T  O  T  A  L </t>
  </si>
  <si>
    <t>P R I M E R O</t>
  </si>
  <si>
    <t>PROM.</t>
  </si>
  <si>
    <t xml:space="preserve">POB. </t>
  </si>
  <si>
    <t>No.</t>
  </si>
  <si>
    <t>ALUM.</t>
  </si>
  <si>
    <t xml:space="preserve">No. </t>
  </si>
  <si>
    <t>GPOS.</t>
  </si>
  <si>
    <t>X GPO.</t>
  </si>
  <si>
    <t xml:space="preserve">   DOCTORADO</t>
  </si>
  <si>
    <t xml:space="preserve">     CIENCIAS PECUARIAS</t>
  </si>
  <si>
    <t xml:space="preserve">   MAESTRIA</t>
  </si>
  <si>
    <t xml:space="preserve">     CIENCIAS AMBIENTALES</t>
  </si>
  <si>
    <t xml:space="preserve">     EDUCACION SUPERIOR</t>
  </si>
  <si>
    <t xml:space="preserve">     FINANZAS</t>
  </si>
  <si>
    <t xml:space="preserve">     HORTICULTURA TROPICAL</t>
  </si>
  <si>
    <t xml:space="preserve">     NEGOCIOS Y ESTUDIOS ECONOMICOS</t>
  </si>
  <si>
    <t xml:space="preserve">   TRONCO COMUN  EN CIENCIAS MEDICAS</t>
  </si>
  <si>
    <t xml:space="preserve">   ESPECIALIDAD</t>
  </si>
  <si>
    <t xml:space="preserve">     ANESTESIOLOGIA</t>
  </si>
  <si>
    <t xml:space="preserve">     CIRUGIA BUCAL</t>
  </si>
  <si>
    <t xml:space="preserve">     CIRUGIA GENERAL</t>
  </si>
  <si>
    <t xml:space="preserve">     GINECOLOGIA Y OBSTETRICIA</t>
  </si>
  <si>
    <t xml:space="preserve">     MEDICINA INTERNA</t>
  </si>
  <si>
    <t xml:space="preserve">     PEDIATRIA</t>
  </si>
  <si>
    <t>MANUAL DE ESTADISTICAS BASICAS N° 20</t>
  </si>
  <si>
    <t>1999-2000</t>
  </si>
  <si>
    <t>JULIO DE 2002.</t>
  </si>
  <si>
    <t xml:space="preserve">     PERIODONCIA</t>
  </si>
  <si>
    <t>CUADRO No. 31</t>
  </si>
  <si>
    <t xml:space="preserve">      T  O  T  A  L </t>
  </si>
  <si>
    <t xml:space="preserve"> C  U  A  R  T  O</t>
  </si>
  <si>
    <t>Q  U  I  N  T  O</t>
  </si>
  <si>
    <t xml:space="preserve">    AGRICULTURA (ESCOLARIZADO)</t>
  </si>
  <si>
    <t xml:space="preserve">   AGRICULTURA (SEMIESCOLARIZADO)</t>
  </si>
  <si>
    <t xml:space="preserve">   ADMINISTRACION (U. ACAD. NTE.)</t>
  </si>
  <si>
    <t xml:space="preserve">   DERECHO </t>
  </si>
  <si>
    <t xml:space="preserve">  DERECHO (U. ACAD. SUR)</t>
  </si>
  <si>
    <t xml:space="preserve">   ECONOMIA</t>
  </si>
  <si>
    <t xml:space="preserve">   INFORMATICA Y ESTADISTICAS</t>
  </si>
  <si>
    <t xml:space="preserve">   INFORMATICA Y EST. (U. ACAD. SUR)</t>
  </si>
  <si>
    <t xml:space="preserve">   ADMON. DE EMPRESAS PESQUERAS</t>
  </si>
  <si>
    <t xml:space="preserve">ESCUELA SUP. DE MATEMATICAS </t>
  </si>
  <si>
    <t>POBLACION ESCOLAR, NUMERO DE GRUPOS Y PROMEDIO DE ALUMNOS POR GRUPO, DEL NIVEL MEDIO SUPERIOR</t>
  </si>
  <si>
    <t>POR ESCUELA Y GRADO. CICLO ESCOLAR 1999/2000.</t>
  </si>
  <si>
    <t>CUADRO No. 32</t>
  </si>
  <si>
    <t xml:space="preserve"> P R I M E R O</t>
  </si>
  <si>
    <t xml:space="preserve"> S  E  G  U  N  D  O</t>
  </si>
  <si>
    <t>PROMEDIO</t>
  </si>
  <si>
    <t xml:space="preserve">  No.</t>
  </si>
  <si>
    <t xml:space="preserve">  No. </t>
  </si>
  <si>
    <t xml:space="preserve">  GPOS.</t>
  </si>
  <si>
    <t>POR GPO.</t>
  </si>
  <si>
    <t xml:space="preserve">    PREPA No. 6 IXTLAN DEL RIO</t>
  </si>
  <si>
    <t xml:space="preserve">    PREPA No. 15 PUENTE DE CAMOTLAN</t>
  </si>
  <si>
    <t xml:space="preserve">   MUSICA</t>
  </si>
  <si>
    <t>INDICES ABSOLUTOS Y RELATIVOS DE APROBACION, REPROBACION Y DESERCION</t>
  </si>
  <si>
    <t>CUADRO Nº 33</t>
  </si>
  <si>
    <t xml:space="preserve">    APROBACION</t>
  </si>
  <si>
    <t>R E P R O B A C I O N</t>
  </si>
  <si>
    <t>DESERCION ESCOLAR</t>
  </si>
  <si>
    <t>PRESENT.</t>
  </si>
  <si>
    <t xml:space="preserve">ALUM. Q' NO PRESENTAN </t>
  </si>
  <si>
    <t xml:space="preserve">  NIVEL   Y  ESCUELA</t>
  </si>
  <si>
    <t>DE TODAS LAS</t>
  </si>
  <si>
    <t>INDICE</t>
  </si>
  <si>
    <t>DE 1 A 5</t>
  </si>
  <si>
    <t xml:space="preserve">MAS DE </t>
  </si>
  <si>
    <t xml:space="preserve">EXAMENES </t>
  </si>
  <si>
    <t>NINGUN EXAMEN FINAL.</t>
  </si>
  <si>
    <t>MATERIAS</t>
  </si>
  <si>
    <t>%</t>
  </si>
  <si>
    <t>5 MAT.</t>
  </si>
  <si>
    <t>FINALES</t>
  </si>
  <si>
    <t>ABSOLUTA</t>
  </si>
  <si>
    <t>RELATIVA</t>
  </si>
  <si>
    <t xml:space="preserve">    CIENCIAS ODONTOLOGICAS</t>
  </si>
  <si>
    <t xml:space="preserve">    DERECHO PUBLICO</t>
  </si>
  <si>
    <t xml:space="preserve">   IMPUESTOS</t>
  </si>
  <si>
    <t xml:space="preserve">    ADMON. Y DOC. AREA SALUD</t>
  </si>
  <si>
    <t xml:space="preserve">   AGRONOMO (ESCOLARIZADO)</t>
  </si>
  <si>
    <t xml:space="preserve">   CIENCIA DE LA EDUCACION</t>
  </si>
  <si>
    <t xml:space="preserve">  QUIMICO INDUSTRIAL</t>
  </si>
  <si>
    <t xml:space="preserve"> - TRONCO COMUN (U. ACAD. NTE.)</t>
  </si>
  <si>
    <t xml:space="preserve">  TRONCO COMUN (U. ACAD. SUR)</t>
  </si>
  <si>
    <t xml:space="preserve">   ADMINISTRACION</t>
  </si>
  <si>
    <t xml:space="preserve">  - ADMINISTRACION (U. ACAD. NTE.)</t>
  </si>
  <si>
    <t xml:space="preserve">ALUMNOS INSCRITOS A PRIMER AÑO SEGÚN MUNICIPIO DE NACIMIENTO, DEL NIVEL MEDIO SUPERIOR, </t>
  </si>
  <si>
    <t xml:space="preserve">ALUMNOS INSCRITOS A PRIMER AÑO SEGÚN  MUNICIPIO  DONDE  CURSARON EL ANTECEDENTE DE ESTUDIO, </t>
  </si>
  <si>
    <t xml:space="preserve"> SANTIAGO IXCUINTLA</t>
  </si>
  <si>
    <t>PUENTE</t>
  </si>
  <si>
    <t>DE CAM.</t>
  </si>
  <si>
    <t xml:space="preserve">  - CONTADURIA (U. ACAD. NTE.)</t>
  </si>
  <si>
    <t xml:space="preserve">FACULTAD DE DERECHO </t>
  </si>
  <si>
    <t xml:space="preserve">  TRONCO COMUN</t>
  </si>
  <si>
    <t xml:space="preserve">  ECONOMIA</t>
  </si>
  <si>
    <t xml:space="preserve">  INFORMATICA Y ESTADISTICA</t>
  </si>
  <si>
    <t xml:space="preserve">  INFORMATICA Y ESTAD. (U. ACAD. SUR)</t>
  </si>
  <si>
    <t xml:space="preserve">ENFERMERIA Y OBSTETRICIA </t>
  </si>
  <si>
    <t>MATEMATICAS</t>
  </si>
  <si>
    <t xml:space="preserve">  TURISMO</t>
  </si>
  <si>
    <t xml:space="preserve">  TURISMO (U. ACAD. SUR)</t>
  </si>
  <si>
    <t xml:space="preserve">          UAN-DPDU</t>
  </si>
  <si>
    <t>ESCOLAR,  DEL  NIVEL  MEDIO  SUPERIOR POR  ESCUELA. CICLO ESCOLAR 1998/1999.</t>
  </si>
  <si>
    <t>CUADRO Nº 34</t>
  </si>
  <si>
    <t>APROBACION</t>
  </si>
  <si>
    <t>REPROBACION</t>
  </si>
  <si>
    <t xml:space="preserve">ALUMNOS QUE NO PRESENTAN </t>
  </si>
  <si>
    <t>NIVEL   Y  ESCUELA</t>
  </si>
  <si>
    <t xml:space="preserve">    %</t>
  </si>
  <si>
    <t xml:space="preserve">  ABSOLUTA</t>
  </si>
  <si>
    <t xml:space="preserve">  RELATIVA</t>
  </si>
  <si>
    <t>MATRICULA TOTAL, ALUMNOS DE PRIMER GRADO Y</t>
  </si>
  <si>
    <t>CUADRO No. 35</t>
  </si>
  <si>
    <t xml:space="preserve"> ALUMNOS</t>
  </si>
  <si>
    <t xml:space="preserve">    EGRESADOS  1998/1999</t>
  </si>
  <si>
    <t>HOMBRES</t>
  </si>
  <si>
    <t>MUJERES</t>
  </si>
  <si>
    <t xml:space="preserve"> MAESTRIA</t>
  </si>
  <si>
    <t xml:space="preserve">     CIENCIAS ODONTOLOGICAS</t>
  </si>
  <si>
    <t xml:space="preserve">     DERECHO PUBLICO</t>
  </si>
  <si>
    <t xml:space="preserve">     IMPUESTOS</t>
  </si>
  <si>
    <t xml:space="preserve">   TRONCO COMUN EN CS. MEDICAS</t>
  </si>
  <si>
    <t xml:space="preserve">     ADMON. Y DOCENCIA AREA DE SALUD</t>
  </si>
  <si>
    <t xml:space="preserve">  AGRICULTURA (ESCOLARIZADO)</t>
  </si>
  <si>
    <t xml:space="preserve">  AGRICULTURA (SEMIESCOLARIZADO)</t>
  </si>
  <si>
    <t>FACULTAD DE CS. DE LA EDUC.</t>
  </si>
  <si>
    <t xml:space="preserve">  CIENCIAS DE LA EDUCACION</t>
  </si>
  <si>
    <t xml:space="preserve">  PSICOLOGIA EDUCATIVA</t>
  </si>
  <si>
    <t xml:space="preserve">  CONTROL Y COMPUTACION</t>
  </si>
  <si>
    <t xml:space="preserve">  ELECTRONICA</t>
  </si>
  <si>
    <t xml:space="preserve">  MECANICA</t>
  </si>
  <si>
    <t xml:space="preserve">  QUIMICO FARMACO-BIOLOGO</t>
  </si>
  <si>
    <t>FACULTAD DE CONTAD. Y ADMON.</t>
  </si>
  <si>
    <t xml:space="preserve">  TRONCO COMUN (U. ACAD. NTE.)</t>
  </si>
  <si>
    <t xml:space="preserve">  ADMINISTRACION</t>
  </si>
  <si>
    <t xml:space="preserve">  ADMINISTRACION (U. ACAD. NTE.)</t>
  </si>
  <si>
    <t xml:space="preserve">  CONTADURIA</t>
  </si>
  <si>
    <t xml:space="preserve">  CONTADURIA (U. ACAD. NTE.)</t>
  </si>
  <si>
    <t xml:space="preserve">  CONTADURIA (U. ACAD. SUR)</t>
  </si>
  <si>
    <t xml:space="preserve">  DERECHO</t>
  </si>
  <si>
    <t xml:space="preserve">  INFORMATICA Y ESTADISTICAS</t>
  </si>
  <si>
    <t xml:space="preserve">  INFORMATICA Y EST. (UNIDAD ACAD. SUR)</t>
  </si>
  <si>
    <t xml:space="preserve">  RECURSOS ACUATICOS</t>
  </si>
  <si>
    <t xml:space="preserve">  TECNOLOGIAS DE CAPTURAS</t>
  </si>
  <si>
    <t xml:space="preserve">         UAN-DPDU</t>
  </si>
  <si>
    <t xml:space="preserve">EGRESADOS POR SEXO,DEL NIVEL MEDIO SUPERIOR Y ESCUELA. </t>
  </si>
  <si>
    <t>CUADRO No. 36</t>
  </si>
  <si>
    <t>EGRESADOS  1998/1999</t>
  </si>
  <si>
    <t xml:space="preserve">    PREPA No.6  IXTLAN DEL RIO</t>
  </si>
  <si>
    <t xml:space="preserve">    PREPA No. 14 TEPIC </t>
  </si>
  <si>
    <t>*CORRESPONDE A INSTRUCTOR DE MUSICA (MEDIO TERMINAL).</t>
  </si>
  <si>
    <t>UAN-UIP</t>
  </si>
  <si>
    <t>MATRICULA TOTAL,  ALUMNOS DE PRIMER GRADO Y</t>
  </si>
  <si>
    <t xml:space="preserve">               DOS DE ESTUDIO,  REVALIDACION, ETC.). </t>
  </si>
  <si>
    <t xml:space="preserve">EGRESADOS POR SEXO, DEL NIVEL MEDIO SUPERIOR  POR  ESCUELA. </t>
  </si>
  <si>
    <t>CUADRO No. 37</t>
  </si>
  <si>
    <t xml:space="preserve">  ALUMNOS</t>
  </si>
  <si>
    <t xml:space="preserve">  SUMA</t>
  </si>
  <si>
    <t xml:space="preserve"> HOMBRES</t>
  </si>
  <si>
    <t xml:space="preserve">  MUJERES</t>
  </si>
  <si>
    <t>CUADRO No. 38</t>
  </si>
  <si>
    <t xml:space="preserve">   T I T U L A D O S</t>
  </si>
  <si>
    <t>NIVEL Y ESCUELAS</t>
  </si>
  <si>
    <t xml:space="preserve">TOTAL DE </t>
  </si>
  <si>
    <t>TITULADOS</t>
  </si>
  <si>
    <t xml:space="preserve">FACULTAD DE  CS. E INGENIERIAS </t>
  </si>
  <si>
    <t xml:space="preserve">     INGENIERIA QUIMICA INDUSTRIAL</t>
  </si>
  <si>
    <t xml:space="preserve">     QUIMICO FARMACO BIOLOGO</t>
  </si>
  <si>
    <t xml:space="preserve">     ADMINISTRACION </t>
  </si>
  <si>
    <t xml:space="preserve">      ADMON. DE EMPRESAS PESQUERAS</t>
  </si>
  <si>
    <t>FACULTAD DE MEDICINA VET. Y ZOOT.</t>
  </si>
  <si>
    <t xml:space="preserve">MEDIOS DE TRANSPORTE QUE UTILIZA LA POBLACION ESCOLAR </t>
  </si>
  <si>
    <t>DEL NIVEL LICENCIATURA. CICLO ESCOLAR 1999/2000.</t>
  </si>
  <si>
    <t>CUADRO No. 46</t>
  </si>
  <si>
    <t xml:space="preserve">              MEDIO DE TRANSPORTE UTILIZADO</t>
  </si>
  <si>
    <t>AUTOMOVIL</t>
  </si>
  <si>
    <t>CAMION</t>
  </si>
  <si>
    <t>TAXI</t>
  </si>
  <si>
    <t>OTRO</t>
  </si>
  <si>
    <t xml:space="preserve">     AGRONOMO (ESCOLARIZADO)</t>
  </si>
  <si>
    <t>A:  ASPIRANTES Y ESTUDIANTES DE DONDE SE ENCUENTRA LA INSTITUCION.</t>
  </si>
  <si>
    <r>
      <t xml:space="preserve">*  </t>
    </r>
    <r>
      <rPr>
        <i/>
        <sz val="8"/>
        <rFont val="Helv"/>
      </rPr>
      <t xml:space="preserve"> CORRESPONDE A INSTRUCTOR DE MUSICA (MEDIO TERMINAL)</t>
    </r>
  </si>
  <si>
    <t>CS.</t>
  </si>
  <si>
    <t>ALUMNOS INSCRITOS A PRIMER AÑO SEGÚN ENTIDAD FEDERATIVA DONDE CURSARON  EL ANTECEDENTE DE ESTUDIO,</t>
  </si>
  <si>
    <t>DEL NIVEL MEDIO SUPERIOR POR ESCUELA. CICLO ESCOLAR 1999/2000.</t>
  </si>
  <si>
    <t>B:  ASPIRANTES Y ESTUDIANTES PROVENIENTES DE OTRAS ENTIDADES FEDERATIVAS.</t>
  </si>
  <si>
    <t>C:  ASPIRANTES Y ESTUDIANTES PROVENIENTES DE OTROS PAISES.</t>
  </si>
  <si>
    <t xml:space="preserve">     AGRONOMO (SEMIESCOLARIZADO)</t>
  </si>
  <si>
    <t>LIC. FRANCISCO JAVIER CASTELLON FONSECA</t>
  </si>
  <si>
    <t>RECTOR</t>
  </si>
  <si>
    <t>C.D. AURORA GARCIA SANDOVAL</t>
  </si>
  <si>
    <t>MTRA. MARIA DEL CARMEN NAVARRO TELLEZ</t>
  </si>
  <si>
    <t>DIRECTORA DE LA UNIDAD DE DESARROLLO INSTITUCIONAL</t>
  </si>
  <si>
    <t>UAN-UDI</t>
  </si>
  <si>
    <t xml:space="preserve">     CIENCIAS DE LA EDUCACION</t>
  </si>
  <si>
    <t xml:space="preserve">     PSICOLOGIA EDUCATIVA</t>
  </si>
  <si>
    <t xml:space="preserve">     ECONOMIA</t>
  </si>
  <si>
    <t xml:space="preserve">     INFORMATICA Y ESTADISTICAS</t>
  </si>
  <si>
    <t xml:space="preserve">     INF. Y EST. (UNIDAD ACAD. SUR)</t>
  </si>
  <si>
    <t xml:space="preserve">     ADMON. EMPRESAS PESQUERAS</t>
  </si>
  <si>
    <t xml:space="preserve">     RECURSOS ACUATICOS</t>
  </si>
  <si>
    <t xml:space="preserve">     TECNOLOGIAS DE CAPTURAS</t>
  </si>
  <si>
    <t xml:space="preserve">ESC. SUPERIOR DE MATEMATICAS </t>
  </si>
  <si>
    <t xml:space="preserve">     TURISMO</t>
  </si>
  <si>
    <t>1 DE ENERO AL 29 DE DICIEMBRE DE 1999.</t>
  </si>
  <si>
    <t>CUADRO No. 39</t>
  </si>
  <si>
    <t>SECTOR PUBLICO</t>
  </si>
  <si>
    <t>SECTOR PRIVADO</t>
  </si>
  <si>
    <t>SECTOR SOCIAL</t>
  </si>
  <si>
    <t>INST. DE ORIGEN</t>
  </si>
  <si>
    <t>ASIG-</t>
  </si>
  <si>
    <t>LIBE-</t>
  </si>
  <si>
    <t>NACION</t>
  </si>
  <si>
    <t>RACION</t>
  </si>
  <si>
    <t>FACULTAD DE  AGRICULTURA</t>
  </si>
  <si>
    <t xml:space="preserve">     INFORMATICA Y ESTADISTICA</t>
  </si>
  <si>
    <t xml:space="preserve">     INF. Y EST. (UNIDAD SUR)</t>
  </si>
  <si>
    <t>ESC. SUP. DE MATEMATICAS</t>
  </si>
  <si>
    <t>FUENTE: DIRECCION DE SERVICIO SOCIAL DE LA U.A.N.</t>
  </si>
  <si>
    <t>NUMERO DE COMPUTADORAS Y PROPORCION POR ALUMNO,</t>
  </si>
  <si>
    <t>CLASIFICADOS POR NIVEL EDUCATIVO Y ESCUELA. CICLO ESCOLAR 1999/2000.</t>
  </si>
  <si>
    <t>NIVEL POSGRADO, POR GRADO. CICLO ESCOLAR 1999/2000.</t>
  </si>
  <si>
    <t>CUADRO No. 40</t>
  </si>
  <si>
    <t xml:space="preserve">U N I V E R S I D A D </t>
  </si>
  <si>
    <t xml:space="preserve">  ALUMNOS POR COMPUTADORA</t>
  </si>
  <si>
    <t>E X I S T E N C I A</t>
  </si>
  <si>
    <t xml:space="preserve">RESPECTO </t>
  </si>
  <si>
    <t>RESPECTO</t>
  </si>
  <si>
    <t>IMPRESORAS</t>
  </si>
  <si>
    <t>A U.A.N.</t>
  </si>
  <si>
    <t xml:space="preserve">     TRONCO EN CIENCIAS MEDICAS</t>
  </si>
  <si>
    <t>FACULTAD DE CS. INGENIERIAS</t>
  </si>
  <si>
    <t xml:space="preserve">    INF. Y EST. (U. ACAD. SUR)</t>
  </si>
  <si>
    <t xml:space="preserve">     PREPA No. 1 TEPIC</t>
  </si>
  <si>
    <t xml:space="preserve">     PREPA No. 2 SANTIAGO IXCUINTLA</t>
  </si>
  <si>
    <t xml:space="preserve">     PREPA No. 3 ACAPONETA</t>
  </si>
  <si>
    <t xml:space="preserve">     PREPA No. 4 TECUALA</t>
  </si>
  <si>
    <t xml:space="preserve">     PREPA No. 5 TUXPAN</t>
  </si>
  <si>
    <t xml:space="preserve">     PREPA No. 6 IXTLAN DEL RIO</t>
  </si>
  <si>
    <t xml:space="preserve">     PREPA No. 7 COMPOSTELA</t>
  </si>
  <si>
    <t xml:space="preserve">     PREPA No. 8 AHUACATLAN</t>
  </si>
  <si>
    <t xml:space="preserve">     PREPA No. 9 VILLA HIDALGO</t>
  </si>
  <si>
    <t xml:space="preserve">     PREPA No. 10 VALLE DE BANDERAS</t>
  </si>
  <si>
    <t xml:space="preserve">     PREPA No. 11 RUIZ</t>
  </si>
  <si>
    <t xml:space="preserve">     PREPA No. 12 SAN BLAS</t>
  </si>
  <si>
    <t xml:space="preserve">     PREPA No. 13 TEPIC</t>
  </si>
  <si>
    <t xml:space="preserve">     PREPA No. 14 TEPIC</t>
  </si>
  <si>
    <t xml:space="preserve">     PREPA No. 15 PUENTE DE CAMOTLAN</t>
  </si>
  <si>
    <t xml:space="preserve">     MUSICA</t>
  </si>
  <si>
    <t>EXISTENCIA DE LIBROS EN LA UNIVERSIDAD Y PROPORCION POR ALUMNO, CLASIFICADOS POR NIVEL</t>
  </si>
  <si>
    <t>EDUCATIVO Y ESCUELA. PERIODO ENERO-DICIEMBRE DE 1999.</t>
  </si>
  <si>
    <t>CUADRO No. 41</t>
  </si>
  <si>
    <t xml:space="preserve">                                     LIBROS POR ALUMNO</t>
  </si>
  <si>
    <t>CAPACIDAD</t>
  </si>
  <si>
    <t xml:space="preserve">       PRESTAMOS</t>
  </si>
  <si>
    <t xml:space="preserve">EXISTENCIA** </t>
  </si>
  <si>
    <t>PARTICIP.</t>
  </si>
  <si>
    <t xml:space="preserve"> RESPECTO </t>
  </si>
  <si>
    <t>DE ATENCION</t>
  </si>
  <si>
    <t>EN</t>
  </si>
  <si>
    <t>USUA-</t>
  </si>
  <si>
    <t>BIBLIOGRAF.</t>
  </si>
  <si>
    <t xml:space="preserve"> A LA U.A.N. </t>
  </si>
  <si>
    <t xml:space="preserve"> AL NIVEL</t>
  </si>
  <si>
    <t xml:space="preserve"> A LA ESC.</t>
  </si>
  <si>
    <t>No. USUARIOS</t>
  </si>
  <si>
    <t>SALA</t>
  </si>
  <si>
    <t>DOMIC.</t>
  </si>
  <si>
    <t>RIOS.</t>
  </si>
  <si>
    <t xml:space="preserve">   AGRICULTURA </t>
  </si>
  <si>
    <t xml:space="preserve">   CIENCIAS E INGENIERIAS</t>
  </si>
  <si>
    <t xml:space="preserve">   CONTADURIA Y ADMINISTRACION</t>
  </si>
  <si>
    <t xml:space="preserve">   DERECHO</t>
  </si>
  <si>
    <t xml:space="preserve">   ENFERMERIA</t>
  </si>
  <si>
    <t xml:space="preserve">   INGENIERIA PESQUERA</t>
  </si>
  <si>
    <t xml:space="preserve">   MATEMATICAS</t>
  </si>
  <si>
    <t xml:space="preserve">   MEDICINA HUMANA</t>
  </si>
  <si>
    <t xml:space="preserve">   MEDICINA VETERINARIA Y ZOOTECNIA</t>
  </si>
  <si>
    <t xml:space="preserve">   ODONTOLOGIA</t>
  </si>
  <si>
    <t xml:space="preserve">    BIBLIOTECA CENTRAL</t>
  </si>
  <si>
    <t>FUENTE: DIRECCION DE DESARROLLO BIBLIOTECARIO, CUESTIONARIO DE BIBLIOTECAS SEP.</t>
  </si>
  <si>
    <t>* NO HAY BIBLIOTECA NI LOCAL.</t>
  </si>
  <si>
    <t>** CORRESPONDE A VOLUMENES NO A TITULOS.</t>
  </si>
  <si>
    <t>POBLACION ESCOLAR DEL NIVEL LICENCIATURA, SEGUN ESTADO CIVIL, DEPENDIENTES</t>
  </si>
  <si>
    <t>ECONOMICOS Y VIVIENDA QUE OCUPA. CICLO ESCOLAR 1999/2000.</t>
  </si>
  <si>
    <t>CUADRO No. 42</t>
  </si>
  <si>
    <t>ESTADO CIVIL</t>
  </si>
  <si>
    <t>VIVE CON</t>
  </si>
  <si>
    <t>CON</t>
  </si>
  <si>
    <t>SOL-</t>
  </si>
  <si>
    <t>CA-</t>
  </si>
  <si>
    <t>VIU-</t>
  </si>
  <si>
    <t>DIVOR-</t>
  </si>
  <si>
    <t>PADRES</t>
  </si>
  <si>
    <t>HOGAR</t>
  </si>
  <si>
    <t>PARIEN-</t>
  </si>
  <si>
    <t>DEPENDEN</t>
  </si>
  <si>
    <t>DEPEND.</t>
  </si>
  <si>
    <t>TERO</t>
  </si>
  <si>
    <t>SADO</t>
  </si>
  <si>
    <t>DO</t>
  </si>
  <si>
    <t>CIADO</t>
  </si>
  <si>
    <t>PROPIO</t>
  </si>
  <si>
    <t>TE</t>
  </si>
  <si>
    <t>ECONOMIC.</t>
  </si>
  <si>
    <t>FACULTAD DE CS.  DE LA EDUC.</t>
  </si>
  <si>
    <t>FACULTAD DE MED.  VETERINARIA Y ZOOT.</t>
  </si>
  <si>
    <t>FACULTAD  DE CIENCIAS DE LA EDUCACION</t>
  </si>
  <si>
    <t>POBLACION ESCOLAR DEL NIVEL MEDIO SUPERIOR, ESTADO CIVIL, DEPENDIENTES</t>
  </si>
  <si>
    <t>CUADRO No. 43</t>
  </si>
  <si>
    <t>PREPA No.1 TEPIC</t>
  </si>
  <si>
    <t>PREPA No.2 SANTIAGO IXCUINTLA</t>
  </si>
  <si>
    <t xml:space="preserve">PREPA No.3 ACAPONETA </t>
  </si>
  <si>
    <t>PREPA No.4 TECUALA</t>
  </si>
  <si>
    <t>PREPA No.5 TUXPAN</t>
  </si>
  <si>
    <t>PREPA No.6 IXTLAN DEL RIO</t>
  </si>
  <si>
    <t>PREPA No.7 COMPOSTELA</t>
  </si>
  <si>
    <t>PREPA No.8 AHUACATLAN</t>
  </si>
  <si>
    <t>PREPA No.9 VILLA HIDALGO</t>
  </si>
  <si>
    <t>PREPA No.10 VALLE DE BANDERAS</t>
  </si>
  <si>
    <t>PREPA No.11 RUIZ</t>
  </si>
  <si>
    <t>PREPA No.12 SAN BLAS</t>
  </si>
  <si>
    <t>PREPA No.13 TEPIC</t>
  </si>
  <si>
    <t>PREPA No.14 TEPIC</t>
  </si>
  <si>
    <t>PREPA No.15 PUENTE DE CAMOTLAN</t>
  </si>
  <si>
    <t xml:space="preserve">POBLACION ESCOLAR DEL NIVEL LICENCIATURA EN RELACION CON EL </t>
  </si>
  <si>
    <t>TRABAJO Y ESTUDIO SEGUN SECTOR PRODUCTIVO. CICLO ESCOLAR 1999/2000.</t>
  </si>
  <si>
    <t>CUADRO No. 44</t>
  </si>
  <si>
    <t>No ALUM. TRABAJAN</t>
  </si>
  <si>
    <t xml:space="preserve">       SECTOR</t>
  </si>
  <si>
    <t>REL. TRAB. ESTUDIO</t>
  </si>
  <si>
    <t>ABS.</t>
  </si>
  <si>
    <t>PUBLI-</t>
  </si>
  <si>
    <t>PRIVA-</t>
  </si>
  <si>
    <t>SO-</t>
  </si>
  <si>
    <t>SI</t>
  </si>
  <si>
    <t>NO</t>
  </si>
  <si>
    <t>CO</t>
  </si>
  <si>
    <t>CIAL</t>
  </si>
  <si>
    <t xml:space="preserve">     TRONCO COMUN  (U. ACAD. NTE.)</t>
  </si>
  <si>
    <t xml:space="preserve">     TRONCO COMUN  (U. ACAD. SUR)</t>
  </si>
  <si>
    <t xml:space="preserve">    CONTADURIA </t>
  </si>
  <si>
    <t xml:space="preserve">     INF. Y ESTAD.  (U. ACAD. SUR)</t>
  </si>
  <si>
    <t xml:space="preserve">NUMERO DE ALUMNOS  QUE TRABAJA Y  SECTOR PRODUCTIVO. </t>
  </si>
  <si>
    <t>CICLO ESCOLAR 1999/2000</t>
  </si>
  <si>
    <t xml:space="preserve">FACULTAD ENFERMERIA </t>
  </si>
  <si>
    <t>FACULTAS DE ING. PESQUERA</t>
  </si>
  <si>
    <t xml:space="preserve">     TECNOLOGIA DE CAPTURAS</t>
  </si>
  <si>
    <t>POBLACION ESCOLAR DEL NIVEL MEDIO SUPERIOR EN RELACION CON EL</t>
  </si>
  <si>
    <t>CUADRO No. 45</t>
  </si>
  <si>
    <t>No. ALUM. TRABAJA</t>
  </si>
  <si>
    <t xml:space="preserve">   SECTOR</t>
  </si>
  <si>
    <t xml:space="preserve">          %</t>
  </si>
  <si>
    <t xml:space="preserve">       UAN-UPDU</t>
  </si>
  <si>
    <t>MEDIOS DE TRANSPORTE QUE UTILIZA LA POBLACION ESCOLAR</t>
  </si>
  <si>
    <t>DEL NIVEL MEDIO SUPERIOR. CICLO ESCOLAR 1999/2000.</t>
  </si>
  <si>
    <t>CUADRO No. 47</t>
  </si>
  <si>
    <t>MEDIO DE TRANSPORTE UTILIZADO</t>
  </si>
  <si>
    <t xml:space="preserve">   %</t>
  </si>
  <si>
    <t xml:space="preserve">  %</t>
  </si>
  <si>
    <t>ESCOLARIDAD ALCANZADA DE LOS PADRES DE LA  POBLACION ESCOLAR DEL NIVEL LICENCIATURA.</t>
  </si>
  <si>
    <t>CUADRO No. 48</t>
  </si>
  <si>
    <t xml:space="preserve">                         ESCOLARIDAD ALCANZADA DE LOS PADRES</t>
  </si>
  <si>
    <t>PRIMA-</t>
  </si>
  <si>
    <t>SECUN-</t>
  </si>
  <si>
    <t>PREPA-</t>
  </si>
  <si>
    <t>NORMAL</t>
  </si>
  <si>
    <t>LICEN-</t>
  </si>
  <si>
    <t>RIA</t>
  </si>
  <si>
    <t>DARIA</t>
  </si>
  <si>
    <t>RATORIA</t>
  </si>
  <si>
    <t>PRIM.</t>
  </si>
  <si>
    <t>CIATURA</t>
  </si>
  <si>
    <t xml:space="preserve">     DERECHO </t>
  </si>
  <si>
    <t>ESC. SUPERIOR DE MATEMATICAS</t>
  </si>
  <si>
    <t>NIVEL DE ESTUDIOS DE LOS PADRES DE LA</t>
  </si>
  <si>
    <t>POBLACION ESCOLAR DEL NIVEL MEDIO SUPERIOR.</t>
  </si>
  <si>
    <t>CUADRO No. 49</t>
  </si>
  <si>
    <t>ESCOLARIDAD ALCANZADA DE LOS PADRES</t>
  </si>
  <si>
    <t>POBLACION ESCOLAR, NUMERO DE MAESTROS</t>
  </si>
  <si>
    <t>Y PROMEDIO DE ALUMNOS POR MAESTRO.</t>
  </si>
  <si>
    <t>CUADRO No. 51</t>
  </si>
  <si>
    <t xml:space="preserve">  NIVEL  Y   ESCUELA</t>
  </si>
  <si>
    <t>NUMERO</t>
  </si>
  <si>
    <t>ALUMNOS POR</t>
  </si>
  <si>
    <t xml:space="preserve">  NIVEL SUPERIOR</t>
  </si>
  <si>
    <t>TOTAL NIVEL SUPERIOR</t>
  </si>
  <si>
    <t>DE MAESTROS</t>
  </si>
  <si>
    <t>MAESTRO</t>
  </si>
  <si>
    <t xml:space="preserve"> NIVEL POSGRADO</t>
  </si>
  <si>
    <t xml:space="preserve"> DOCTORADO</t>
  </si>
  <si>
    <t xml:space="preserve">     CIENCIAS PECUARIAS </t>
  </si>
  <si>
    <t>Y DE OTRAS ENTIDADES FEDERATIVAS. CICLO ESCOLAR 1999/2000.</t>
  </si>
  <si>
    <t xml:space="preserve">     HORTICULTURA TROPICAL </t>
  </si>
  <si>
    <t xml:space="preserve">     TRONCO COMUN CIENCIAS MEDICAS</t>
  </si>
  <si>
    <t>*</t>
  </si>
  <si>
    <t xml:space="preserve">       AGRONOMO (SEMIESCOLARIZADO)</t>
  </si>
  <si>
    <t xml:space="preserve">        CIENCIAS DE LA EDUCACION</t>
  </si>
  <si>
    <t xml:space="preserve">        PSICOLOGIA EDUCATIVA</t>
  </si>
  <si>
    <t>FACULTAD DE CS. E INGENIERAS</t>
  </si>
  <si>
    <t xml:space="preserve">        CONTROL Y COMPUTACION</t>
  </si>
  <si>
    <t xml:space="preserve">        ELECTRONICA</t>
  </si>
  <si>
    <t xml:space="preserve">        MECANICA</t>
  </si>
  <si>
    <t xml:space="preserve">        QUIMICO FARMACO-BIOLOGO</t>
  </si>
  <si>
    <t xml:space="preserve">        QUIMICO INDUSTRIAL</t>
  </si>
  <si>
    <t xml:space="preserve">        TRONCO COMUN</t>
  </si>
  <si>
    <t xml:space="preserve">        TRONCO COMUN (U. ACAD. NTE.)</t>
  </si>
  <si>
    <t xml:space="preserve">        TRONCO COMUN (U. ACAD. SUR)</t>
  </si>
  <si>
    <t xml:space="preserve">        ADMINISTRACION</t>
  </si>
  <si>
    <t xml:space="preserve">        ADMINISTRACION (U. ACAD. NTE.)</t>
  </si>
  <si>
    <t xml:space="preserve">        CONTADURIA</t>
  </si>
  <si>
    <t xml:space="preserve">        CONTADURIA (U. ACAD. NTE.)</t>
  </si>
  <si>
    <t xml:space="preserve">        CONTADURIA (U. ACAD. SUR)</t>
  </si>
  <si>
    <t xml:space="preserve">        DERECHO</t>
  </si>
  <si>
    <t xml:space="preserve">        DERECHO (U. ACAD. SUR)</t>
  </si>
  <si>
    <t xml:space="preserve">        ECONOMIA</t>
  </si>
  <si>
    <t xml:space="preserve">        INFORMATICA Y ESTADISTICA</t>
  </si>
  <si>
    <t xml:space="preserve">        INF.  Y EST. (U. ACAD. SUR)</t>
  </si>
  <si>
    <t xml:space="preserve">        ADMON. DE EMPRESAS PESQUERAS</t>
  </si>
  <si>
    <t xml:space="preserve">        RECURSOS ACUATICOS</t>
  </si>
  <si>
    <t xml:space="preserve">        TECNOLOGIAS DE CAPTURAS</t>
  </si>
  <si>
    <t>ESUCELA SUP. DE MATEMATICAS</t>
  </si>
  <si>
    <t>FACULTAD  DE ODONTOLOGIA</t>
  </si>
  <si>
    <t xml:space="preserve">       TURISMO</t>
  </si>
  <si>
    <t xml:space="preserve">       TURISMO (U. ACAD. SUR)</t>
  </si>
  <si>
    <t xml:space="preserve">    PREPA No. 1 TEPIC</t>
  </si>
  <si>
    <t xml:space="preserve">    PREPA No. 2 SANTIAGO IXCUINTLA</t>
  </si>
  <si>
    <t xml:space="preserve">    PREPA No. 3 ACAPONETA</t>
  </si>
  <si>
    <t xml:space="preserve">    PREPA No. 4 TECUALA</t>
  </si>
  <si>
    <t xml:space="preserve">    PREPA No. 5 TUXPAN</t>
  </si>
  <si>
    <t xml:space="preserve">    PREPA No. 7 COMPOSTELA</t>
  </si>
  <si>
    <t xml:space="preserve">    PREPA No. 8 AHUACATLAN</t>
  </si>
  <si>
    <t xml:space="preserve">    PREPA No. 9 VILLA HIDALGO</t>
  </si>
  <si>
    <t xml:space="preserve">    PREPA NO. 10 VALLE DE BANDERAS</t>
  </si>
  <si>
    <t xml:space="preserve"> *     MISMOS MAESTROS PARA LAS DIFERENTES CARRERAS DE LA ESCUELA.</t>
  </si>
  <si>
    <t>DISTRIBUCION ABSOLUTA Y RELATIVA DE LA PLANTA DOCENTE POR SEXO, DEL NIVEL</t>
  </si>
  <si>
    <t>LICENCIATURA POR ESCUELA. CICLO ESCOLAR 1999-2000.</t>
  </si>
  <si>
    <t>CUADRO No. 52</t>
  </si>
  <si>
    <t xml:space="preserve"> T O T A L</t>
  </si>
  <si>
    <t>TIEMPO  COMPLETO</t>
  </si>
  <si>
    <t>MEDIO TIEMPO</t>
  </si>
  <si>
    <t xml:space="preserve">  POR HORAS</t>
  </si>
  <si>
    <t>HOM-</t>
  </si>
  <si>
    <t>BRES</t>
  </si>
  <si>
    <t>ABS</t>
  </si>
  <si>
    <t xml:space="preserve">    TRONCO COMUN CIENCIAS MEDICAS</t>
  </si>
  <si>
    <t xml:space="preserve"> FACULTAD DE CIENCIAS E INGENIERIAS</t>
  </si>
  <si>
    <t xml:space="preserve">       TRONCO COMUN (U. ACAD. SUR)</t>
  </si>
  <si>
    <t xml:space="preserve">       ADMINISTRACION</t>
  </si>
  <si>
    <t xml:space="preserve">       CONTADURIA</t>
  </si>
  <si>
    <t xml:space="preserve">       CONTADURIA (U. ACAD. NTE.)</t>
  </si>
  <si>
    <t xml:space="preserve">       DERECHO</t>
  </si>
  <si>
    <t>FACULTAD DE ECONOMIA*</t>
  </si>
  <si>
    <t xml:space="preserve">      INFORMATICA Y ESTADISTICA</t>
  </si>
  <si>
    <t xml:space="preserve">      INF. Y EST. (U. ACAD. SUR)</t>
  </si>
  <si>
    <t xml:space="preserve">     *      MISMOS DOCENTES PARA LAS LICENCIATURAS DE LAS ESCUELAS.</t>
  </si>
  <si>
    <t>CICLO  ESCOLAR 1999/2000.</t>
  </si>
  <si>
    <t>CUADRO No. 53</t>
  </si>
  <si>
    <t xml:space="preserve">  MEDIO TIEMPO</t>
  </si>
  <si>
    <t xml:space="preserve"> ESCUELAS</t>
  </si>
  <si>
    <t>H</t>
  </si>
  <si>
    <t>M</t>
  </si>
  <si>
    <t>GRADO ACADEMICO Y CATEGORIA DEL PERSONAL DOCENTE DEL NIVEL LICENCIATURA. CICLO ESCOLAR 1999/2000.</t>
  </si>
  <si>
    <t>CUADRO No. 54</t>
  </si>
  <si>
    <t xml:space="preserve">   T  O  T  A  L</t>
  </si>
  <si>
    <t>ESPECIALIZACION</t>
  </si>
  <si>
    <t>PASANTES</t>
  </si>
  <si>
    <t>N. SUPERIOR</t>
  </si>
  <si>
    <t>NORMAL PRIM.</t>
  </si>
  <si>
    <t xml:space="preserve"> CAPACITACION</t>
  </si>
  <si>
    <t xml:space="preserve">  O T R O S</t>
  </si>
  <si>
    <t>TC</t>
  </si>
  <si>
    <t>MT</t>
  </si>
  <si>
    <t>PH</t>
  </si>
  <si>
    <t xml:space="preserve">     CIENCIAS ODONTOLOGICAS </t>
  </si>
  <si>
    <t xml:space="preserve">     ADMON. Y DOCENCIA AREA SALUD</t>
  </si>
  <si>
    <t xml:space="preserve">     T. C. CURSO INTR. MAESTRIA CS. MED.</t>
  </si>
  <si>
    <t xml:space="preserve">FACULTAD DE CONTADURIA Y ADMON. </t>
  </si>
  <si>
    <t xml:space="preserve">      CONTADURIA (U. ACAD.  NTE.)</t>
  </si>
  <si>
    <t xml:space="preserve">       DERECHO (U. ACAD. SUR)</t>
  </si>
  <si>
    <t xml:space="preserve">      INFORM. Y ESTAD. (U. ACAD. SUR)</t>
  </si>
  <si>
    <t xml:space="preserve">     ADMON. DE EMP. PESQUERAS</t>
  </si>
  <si>
    <t>CUADRO No. 55</t>
  </si>
  <si>
    <t>T O T A L</t>
  </si>
  <si>
    <t xml:space="preserve">NORMAL </t>
  </si>
  <si>
    <t>O T R O S</t>
  </si>
  <si>
    <t>PRIMARIA</t>
  </si>
  <si>
    <t xml:space="preserve">    PREPA No. 2  SANTIAGO IXC.</t>
  </si>
  <si>
    <t xml:space="preserve">    PREPA No. 10 VALLE DE BAND.</t>
  </si>
  <si>
    <t xml:space="preserve">    PREPA No. 15 PUENTE DE CAM. </t>
  </si>
  <si>
    <t xml:space="preserve">    PREPA ABIERTA TEPIC</t>
  </si>
  <si>
    <t xml:space="preserve">    PREPA No. 15 PUENTE DE CAMOTLAN *</t>
  </si>
  <si>
    <t xml:space="preserve">    ENFERMERIA Y OBSTETRICIA</t>
  </si>
  <si>
    <t xml:space="preserve">  *  EXTENSION DE PREPARATORIA No. 1 DE LA U.A.N.</t>
  </si>
  <si>
    <t xml:space="preserve"> ** LICENCIATURA QUE OFRECE LA ESCUELA DE ECONOMIA A PARTIR DE FEBRERO DE 1992.</t>
  </si>
  <si>
    <t>PERSONAL DIRECTIVO , DOCENTE, ADMINISTRATIVO,</t>
  </si>
  <si>
    <t xml:space="preserve">DE INTENDENCIA Y MANTENIMIENTO, DISTRIBUIDOS POR NIVEL Y </t>
  </si>
  <si>
    <t>ESCUELA. CICLO ESCOLAR 1999/2000.*</t>
  </si>
  <si>
    <t>CUADRO No. 56</t>
  </si>
  <si>
    <t xml:space="preserve">        DISTRIBUCION        DEL        PERSONAL</t>
  </si>
  <si>
    <t>DIRECTIVO</t>
  </si>
  <si>
    <t xml:space="preserve"> DOCENTE</t>
  </si>
  <si>
    <t xml:space="preserve"> ADMVO.</t>
  </si>
  <si>
    <t xml:space="preserve"> INT. Y MANT.</t>
  </si>
  <si>
    <t>FUNCION: DOCENCIA</t>
  </si>
  <si>
    <t>**</t>
  </si>
  <si>
    <t xml:space="preserve">     ADMON. Y DOC. AREA SALUD</t>
  </si>
  <si>
    <t xml:space="preserve">            UAN-DPDU</t>
  </si>
  <si>
    <t>COMPUTADORA</t>
  </si>
  <si>
    <t>PARTICI-</t>
  </si>
  <si>
    <t>PACION %</t>
  </si>
  <si>
    <t>A LA ESC.</t>
  </si>
  <si>
    <t xml:space="preserve">     T. COMUN INTR. A MAEST. CS. MED.</t>
  </si>
  <si>
    <t xml:space="preserve">       ADMINISTRACION (U. ACAD. NTE.)</t>
  </si>
  <si>
    <t xml:space="preserve">     INF. Y EST. (U. ACAD. SUR)</t>
  </si>
  <si>
    <t>FACULTAD DE  INGENIERIA PESQUERA</t>
  </si>
  <si>
    <t xml:space="preserve"> FACULTAD DE ODONTOLOGIA</t>
  </si>
  <si>
    <t xml:space="preserve"> FACULTAD DE TURISMO</t>
  </si>
  <si>
    <t>FUENTE: DIRECCION DE PERSONAL DE LA U.A.N.</t>
  </si>
  <si>
    <t xml:space="preserve">   UAN-DPDU</t>
  </si>
  <si>
    <t xml:space="preserve">   *    DATOS A DICIEMBRE DE 1999.</t>
  </si>
  <si>
    <t xml:space="preserve">  **   SE REFIERE A PLAZAS NO A PERSONAS FISICAS.</t>
  </si>
  <si>
    <t xml:space="preserve">DE INTENDENCIA Y MANTENIMIENTO, DISTRIBUIDOS POR FUNCION Y </t>
  </si>
  <si>
    <t xml:space="preserve">                 P R I M E R    G R A D O</t>
  </si>
  <si>
    <t>DEPENDENCIA UNIVERSITARIA. CICLO ESCOLAR 1999/2000.*</t>
  </si>
  <si>
    <t>CUADRO No. 57</t>
  </si>
  <si>
    <t>DISTRIBUCION        DEL        PERSONAL</t>
  </si>
  <si>
    <t>DEPENDENCIAS</t>
  </si>
  <si>
    <t xml:space="preserve">    DEPENDENCIAS ADMINISTRATIVAS</t>
  </si>
  <si>
    <t xml:space="preserve">          FUNCION : ADMINISTRACION</t>
  </si>
  <si>
    <t>RECTORIA</t>
  </si>
  <si>
    <t>SECRETARIA DE LA RECTORIA</t>
  </si>
  <si>
    <t>DIRECCION DE ASUNTOS JURIDICOS</t>
  </si>
  <si>
    <t>DIRECCION DE PLANEACION Y DESARROLLO UNIVERSITARIO</t>
  </si>
  <si>
    <t>CONTRALORIA</t>
  </si>
  <si>
    <t>DIRECCION DE MEDIOS</t>
  </si>
  <si>
    <t>SECRETARIA GENERAL</t>
  </si>
  <si>
    <t xml:space="preserve">       FUNCION : ADMON. Y DE RECURSOS ECON.</t>
  </si>
  <si>
    <t>SRIA. ADMVA. Y DE RECURSOS ECONOMICOS</t>
  </si>
  <si>
    <t>DIRECCION DE RECURSOS FINANCIEROS</t>
  </si>
  <si>
    <t>DIRECCION DE RECURSOS HUMANOS</t>
  </si>
  <si>
    <t>DIRECCION DE RECURSOS MATERIALES</t>
  </si>
  <si>
    <t>DIRECCION DE SERVICIOS GENERALES</t>
  </si>
  <si>
    <t>DIRECCION DE COMPUTO ADMINISTRATIVO</t>
  </si>
  <si>
    <t xml:space="preserve"> DIRECCION DE SERVICIOS MEDICOS</t>
  </si>
  <si>
    <t xml:space="preserve">          FUNCION : APOYO ACADEMIC0</t>
  </si>
  <si>
    <t>SECRETARIA ACADEMICA</t>
  </si>
  <si>
    <t>DIRECCION DE EDUCACION SUPERIOR</t>
  </si>
  <si>
    <t>POR ESCUELA DE PRIMER INGRESO. CICLO ESCOLAR 1999/2000.</t>
  </si>
  <si>
    <t>DIRECCION DE EDUCACION MEDIA SUP.</t>
  </si>
  <si>
    <t>DIR. DE EDUC. CONTINUA Y A DISTANCIA</t>
  </si>
  <si>
    <t>DIR. DE DESARROLLO BIBLIOTECARIO</t>
  </si>
  <si>
    <t>DIRECCION DE INTERCAMBIO ACADEMICO</t>
  </si>
  <si>
    <t>DIRECCION DE INFRAESTRUCTURA ACADEMICA</t>
  </si>
  <si>
    <t xml:space="preserve">   C.  SOC.Y ADMVAS.</t>
  </si>
  <si>
    <t>DIRECCION  DE INOVACION EDUCATIVA</t>
  </si>
  <si>
    <t>DIRECCION DE SERVICIOS ESCOLARES</t>
  </si>
  <si>
    <t>DIRECCION DE ACTIVIDADES DEPORTIVAS</t>
  </si>
  <si>
    <t xml:space="preserve">          FUNCION : INVESTIGACION</t>
  </si>
  <si>
    <t>DIRECCION DE POSGRADO</t>
  </si>
  <si>
    <t>DIRECCION DE INVESTIGACION CIENTIFICA</t>
  </si>
  <si>
    <t xml:space="preserve">          FUNCION : VINCULACION Y EXTENSION</t>
  </si>
  <si>
    <t>DIRECCION DE VINCULACION SOCIAL</t>
  </si>
  <si>
    <t>DIRECCION DE DIFUSION CULTURAL</t>
  </si>
  <si>
    <t>DIRECCION DE SERVICIO SOCIAL Y BECAS</t>
  </si>
  <si>
    <t>DIRECCION DE EDITORIAL UNIVERSITARIO</t>
  </si>
  <si>
    <t>ORGANIZACIONES SINDICALES</t>
  </si>
  <si>
    <t>SERVICIOS ASISTENCIALES</t>
  </si>
  <si>
    <t xml:space="preserve">    CENDI (GUARDERIA INFANTIL</t>
  </si>
  <si>
    <t xml:space="preserve">    CLINICA DENTAL</t>
  </si>
  <si>
    <t>PERSONAL DIRECTIVO, DOCENTE, ADMINISTRATIVO, DE INTENDENCIA Y</t>
  </si>
  <si>
    <t>MANTENIMIENTO POR SEXO, NIVEL  LICENCIATURA POR ESCUELA. CICLO ESCOLAR 1999/2000*.</t>
  </si>
  <si>
    <t>CUADRO No. 58</t>
  </si>
  <si>
    <t xml:space="preserve">   T   O   T   A   L</t>
  </si>
  <si>
    <t xml:space="preserve">  D I R E C T I V O</t>
  </si>
  <si>
    <t xml:space="preserve">   D  O  C  E  N  T  E </t>
  </si>
  <si>
    <t xml:space="preserve"> ADMINISTRATIVO</t>
  </si>
  <si>
    <t xml:space="preserve">  INTENDENC. Y MANT.</t>
  </si>
  <si>
    <t>MU-</t>
  </si>
  <si>
    <t>JERES</t>
  </si>
  <si>
    <t xml:space="preserve">  FACULTAD DE AGRICULTURA</t>
  </si>
  <si>
    <t xml:space="preserve">  FACULTAD DE CIENCIAS DE LA EDUCACION</t>
  </si>
  <si>
    <t xml:space="preserve">   FACULTAD DE CS. E INGENIERIAS</t>
  </si>
  <si>
    <t xml:space="preserve">   FACULTAD DE CONTADURIA Y ADMON.</t>
  </si>
  <si>
    <t xml:space="preserve">      ADMINISTRACION </t>
  </si>
  <si>
    <t xml:space="preserve">  FACULTAD DE DERECHO</t>
  </si>
  <si>
    <t xml:space="preserve">  FACULTAD DE ECONOMIA</t>
  </si>
  <si>
    <t xml:space="preserve">      INFORMATICA Y ESTAD. (UNIDAD SUR)</t>
  </si>
  <si>
    <t xml:space="preserve">  FACULTAD DE ENFERMERIA Y OBST.</t>
  </si>
  <si>
    <t xml:space="preserve">  FACULTAD DE ING. PESQUERA</t>
  </si>
  <si>
    <t xml:space="preserve">  ESC. SUP. DE MATEMATICAS </t>
  </si>
  <si>
    <t xml:space="preserve">  FACULTAD DE  MEDICINA HUMANA</t>
  </si>
  <si>
    <t xml:space="preserve">  FACULTAD DE MED. VETERINARIA Y ZOOT.</t>
  </si>
  <si>
    <t xml:space="preserve">  FACULTAD DE ODONTOLOGIA</t>
  </si>
  <si>
    <t xml:space="preserve">  FACULTAD DE TURISMO</t>
  </si>
  <si>
    <t>*        DATOS A DICIEMBRE DE 1999.</t>
  </si>
  <si>
    <t>MANTENIMIENTO POR SEXO, NIVEL MEDIO SUPERIOR POR ESCUELA. CICLO ESCOLAR 1999/2000*.</t>
  </si>
  <si>
    <t>CUADRO No. 59</t>
  </si>
  <si>
    <t xml:space="preserve">  ADMINISTRATIVO</t>
  </si>
  <si>
    <t>*               DATOS A DICIEMBRE DE 1999.</t>
  </si>
  <si>
    <t>MANTENIMIENTO POR SEXO, POR DEPENDENCIA ADMINISTRATIVA. CICLO ESCOLAR 1999/2000.*</t>
  </si>
  <si>
    <t>CUADRO No. 60</t>
  </si>
  <si>
    <t xml:space="preserve">  INT. Y MANTENIM.</t>
  </si>
  <si>
    <t>DEPENDENCIAS ADMINISTRATIVAS</t>
  </si>
  <si>
    <t xml:space="preserve">     FUNCION: ADMINISTRACION</t>
  </si>
  <si>
    <t xml:space="preserve">     SECRETARIA ADMVA. Y DE RECURSOS ECONOMICOS</t>
  </si>
  <si>
    <t>SECRETARIA ADMVA. Y DE RECURSOS ECONOMICOS</t>
  </si>
  <si>
    <t>DIRECCION DE SERVICIOS MEDICOS</t>
  </si>
  <si>
    <t xml:space="preserve">    SECRETARIA DE APOYO ACADEMICO</t>
  </si>
  <si>
    <t>ALUMNOS INSCRITOS A PRIMER AÑO SEGÚN ENTIDAD FEDERATIVA DE NACIMIENTO</t>
  </si>
  <si>
    <t>DIRECCION DE EDUCACION MEDIA SUPERIOR</t>
  </si>
  <si>
    <t>DIRECCION DE EDUCACION CONTINUA Y A DISTANCIA</t>
  </si>
  <si>
    <t>DIRECCION DE DESARROLLO BIBLIOTECARIO</t>
  </si>
  <si>
    <t>DIRECCION DE INOVACION EDUCATIVA</t>
  </si>
  <si>
    <t xml:space="preserve">     SECRETARIA DE INVEST. CIENTIFICA Y POSG.</t>
  </si>
  <si>
    <t>DIRECCION  DE POSGRADO</t>
  </si>
  <si>
    <t>DIRECCION  DE INVESTIGACION CIENTIFICA</t>
  </si>
  <si>
    <t xml:space="preserve">     SECRETARIA DE VINCULACION Y EXTENSION</t>
  </si>
  <si>
    <t>DIRECCION DE VINCULACION  SOCIAL</t>
  </si>
  <si>
    <t>DIRECCION DE SERVICIOS SOCIAL Y BECAS</t>
  </si>
  <si>
    <t>DIRECCION EDITORIAL UNIVERSITARIA</t>
  </si>
  <si>
    <t xml:space="preserve">     SERVICIOS ASISTENCIALES</t>
  </si>
  <si>
    <t>CENDI (GUARDERIA INFANTIL)</t>
  </si>
  <si>
    <t>CLINICA DENTAL.</t>
  </si>
  <si>
    <t xml:space="preserve">PERSONAL DIRECTIVO, DOCENTE, ADMINISTRATIVO, DE INTENDENCIA Y MANTENIMIENTO </t>
  </si>
  <si>
    <t>POR SEXO, NIVEL Y DEPENDENCIA. CICLO ESCOLAR 1999/2000.*</t>
  </si>
  <si>
    <t>CUADRO No. 61</t>
  </si>
  <si>
    <t xml:space="preserve">         T O T A L</t>
  </si>
  <si>
    <t>DOCENTE</t>
  </si>
  <si>
    <t>ADMINISTRATIVO</t>
  </si>
  <si>
    <t xml:space="preserve">   INT. Y MANT.</t>
  </si>
  <si>
    <t xml:space="preserve">  DEPENDENCIAS UNIVERSITARIAS</t>
  </si>
  <si>
    <t xml:space="preserve">     *    DATOS A DICIEMBRE DE 1999.</t>
  </si>
  <si>
    <t xml:space="preserve">    **  SE REFIERE A PLAZAS NO A PERSONAS FISICAS.</t>
  </si>
  <si>
    <t xml:space="preserve">ALUMNOS BECADOS POR NIVEL, ESCUELA Y SEXO, </t>
  </si>
  <si>
    <t>SEGUN TIPO DE BECA OTORGADA. CICLO ESCOLAR 1999/2000.</t>
  </si>
  <si>
    <t>CUADRO No. 50</t>
  </si>
  <si>
    <t>ALUMNOS   BECADOS</t>
  </si>
  <si>
    <t>TIPO DE BECA</t>
  </si>
  <si>
    <t>OTRAS</t>
  </si>
  <si>
    <t>BECADOS</t>
  </si>
  <si>
    <t xml:space="preserve">    AGRICULTURA</t>
  </si>
  <si>
    <t xml:space="preserve">    ENFERMERIA </t>
  </si>
  <si>
    <t xml:space="preserve">    INGENIERIA PESQUERA</t>
  </si>
  <si>
    <t xml:space="preserve">    MATEMATICAS</t>
  </si>
  <si>
    <t xml:space="preserve">    MEDICINA HUMANA</t>
  </si>
  <si>
    <t xml:space="preserve">    MEDICINA VETERINARIA Y ZOOTECNIA</t>
  </si>
  <si>
    <t xml:space="preserve">    ODONTOLOGIA</t>
  </si>
  <si>
    <t>FUENTE: DEPARTAMENTO DE BECAS DE LA U.A.N.</t>
  </si>
  <si>
    <t xml:space="preserve">NIVEL MEDIO SUPERIOR </t>
  </si>
  <si>
    <t xml:space="preserve">           UAN-DPDU</t>
  </si>
  <si>
    <t>B:            PAGO DE INSCRIPCION DE $ 130.00</t>
  </si>
  <si>
    <t>C:            PAGO DE INSCRIPCION DE $ 230.00</t>
  </si>
  <si>
    <t>OTRAS:   PAGO DE INSCRIPCION DE $ 200.00 ( A CRITERIO DE ESTUDIO SOCIOECONO-</t>
  </si>
  <si>
    <t xml:space="preserve">               MICO, TRAMITES DE TITULACION, CARTA DE PASANTE, ADEUDOS, CERTIFICA-</t>
  </si>
  <si>
    <t>UNIVERSIDAD AUTONOMA DE NAYARIT</t>
  </si>
  <si>
    <t>POBLACION ESCOLAR DE LA UNIVERSIDAD Y DISTRIBUCION</t>
  </si>
  <si>
    <t>CUADRO No. 1</t>
  </si>
  <si>
    <t xml:space="preserve">POBLACION </t>
  </si>
  <si>
    <t>ESCOLAR</t>
  </si>
  <si>
    <t xml:space="preserve">  NIVEL POSGRADO</t>
  </si>
  <si>
    <t xml:space="preserve">  DOCTORADO</t>
  </si>
  <si>
    <t xml:space="preserve">   CIENCIAS PECUARIAS</t>
  </si>
  <si>
    <t xml:space="preserve">  MAESTRIA</t>
  </si>
  <si>
    <t xml:space="preserve">   CIENCIAS AMBIENTALES</t>
  </si>
  <si>
    <t xml:space="preserve">   EDUCACION SUPERIOR</t>
  </si>
  <si>
    <t xml:space="preserve">   FINANZAS</t>
  </si>
  <si>
    <t xml:space="preserve">   HORTICULTURA TROPICAL</t>
  </si>
  <si>
    <t xml:space="preserve">   NEGOCIOS Y ESTUDIOS ECONOMICOS</t>
  </si>
  <si>
    <t xml:space="preserve">  ESPECIALIDAD</t>
  </si>
  <si>
    <t xml:space="preserve">   ANESTESIOLOGIA</t>
  </si>
  <si>
    <t xml:space="preserve">   CIRUGIA BUCAL</t>
  </si>
  <si>
    <t xml:space="preserve">   CIRUGIA GENERAL</t>
  </si>
  <si>
    <t xml:space="preserve">   GINECOLOGIA Y OBSTETRICIA</t>
  </si>
  <si>
    <t xml:space="preserve">   MEDICINA INTERNA</t>
  </si>
  <si>
    <t xml:space="preserve">   PEDIATRIA</t>
  </si>
  <si>
    <t xml:space="preserve">   PERIODONCIA</t>
  </si>
  <si>
    <t xml:space="preserve">  NIVEL MEDIO SUPERIOR</t>
  </si>
  <si>
    <t xml:space="preserve">   PREPA No. 1  TEPIC</t>
  </si>
  <si>
    <t xml:space="preserve">   PREPA No. 2  SANTIAGO IXCUINTLA</t>
  </si>
  <si>
    <t xml:space="preserve">   PREPA No. 3  ACAPONETA</t>
  </si>
  <si>
    <t xml:space="preserve">   PREPA No. 4  TECUALA</t>
  </si>
  <si>
    <t xml:space="preserve">   PREPA No. 5  TUXPAN</t>
  </si>
  <si>
    <t xml:space="preserve">   PREPA No. 6  IXTLAN DEL RIO</t>
  </si>
  <si>
    <t xml:space="preserve">   PREPA No. 7  COMPOSTELA</t>
  </si>
  <si>
    <t xml:space="preserve">   PREPA No. 8  AHUACATLAN</t>
  </si>
  <si>
    <t xml:space="preserve">   PREPA No. 9  VILLA HIDALGO</t>
  </si>
  <si>
    <t xml:space="preserve">   PREPA No. 10 VALLE DE BANDERAS</t>
  </si>
  <si>
    <t xml:space="preserve">   PREPA No. 11 RUIZ</t>
  </si>
  <si>
    <t xml:space="preserve">   PREPA No. 12 SAN BLAS</t>
  </si>
  <si>
    <t xml:space="preserve">   PREPA No. 13 TEPIC</t>
  </si>
  <si>
    <t xml:space="preserve">   PREPA No. 14 TEPIC</t>
  </si>
  <si>
    <t xml:space="preserve">   PREPA No. 15 PUENTE DE CAMOTLAN </t>
  </si>
  <si>
    <t xml:space="preserve"> </t>
  </si>
  <si>
    <t xml:space="preserve"> UAN-DPDU</t>
  </si>
  <si>
    <t>ASPIRANTES, INSCRITOS E INDICE DE ACEPTACION A PRIMER GRADO EN</t>
  </si>
  <si>
    <t>CUADRO No. 2</t>
  </si>
  <si>
    <t>NIVEL Y ESCUELA</t>
  </si>
  <si>
    <t>ACEPTACION</t>
  </si>
  <si>
    <t>A</t>
  </si>
  <si>
    <t>B</t>
  </si>
  <si>
    <t>C</t>
  </si>
  <si>
    <t>UNIVERSIDAD</t>
  </si>
  <si>
    <t>NIVEL POSGRADO</t>
  </si>
  <si>
    <t>DOCTORADO</t>
  </si>
  <si>
    <t xml:space="preserve">  CIENCIAS PECUARIAS</t>
  </si>
  <si>
    <t xml:space="preserve">MAESTRIA </t>
  </si>
  <si>
    <t xml:space="preserve">  CIENCIAS AMBIENTALES</t>
  </si>
  <si>
    <t xml:space="preserve">  EDUCACION SUPERIOR</t>
  </si>
  <si>
    <t xml:space="preserve">  FINANZAS</t>
  </si>
  <si>
    <t xml:space="preserve">  HORTICULTURA TROPICAL</t>
  </si>
  <si>
    <t xml:space="preserve">  NEGOCIOS Y ESTUDIOS ECONOMICOS</t>
  </si>
  <si>
    <t>ESPECIALIDAD</t>
  </si>
  <si>
    <t xml:space="preserve">  ANESTESIOLOGIA</t>
  </si>
  <si>
    <t xml:space="preserve">  CIRUGIA BUCAL</t>
  </si>
  <si>
    <t xml:space="preserve">  CIRUGIA GENERAL</t>
  </si>
  <si>
    <t xml:space="preserve">  GINECOLOGIA Y OBSTETRICIA</t>
  </si>
  <si>
    <t xml:space="preserve">  MEDICINA INTERNA</t>
  </si>
  <si>
    <t xml:space="preserve">  PEDIATRIA</t>
  </si>
  <si>
    <t xml:space="preserve">  PERIODONCIA</t>
  </si>
  <si>
    <t>NIVEL LICENCIATURA</t>
  </si>
  <si>
    <t>UAN-DPDU</t>
  </si>
  <si>
    <t>POBLACION ESCOLAR POR SEXO Y GRADO</t>
  </si>
  <si>
    <t xml:space="preserve">                     </t>
  </si>
  <si>
    <t xml:space="preserve">  NIVEL  Y  ESCUELA</t>
  </si>
  <si>
    <t xml:space="preserve">     PRIMERO</t>
  </si>
  <si>
    <t xml:space="preserve">     H</t>
  </si>
  <si>
    <t>TOTAL</t>
  </si>
  <si>
    <t xml:space="preserve">   H</t>
  </si>
  <si>
    <t xml:space="preserve">   M</t>
  </si>
  <si>
    <t>CUADRO No. 4</t>
  </si>
  <si>
    <t>SUMA</t>
  </si>
  <si>
    <t xml:space="preserve">    PREPA No. 1  TEPIC</t>
  </si>
  <si>
    <t xml:space="preserve">    PREPA No. 2  SANTIAGO IXCUINTLA</t>
  </si>
  <si>
    <t xml:space="preserve">    PREPA No. 3  ACAPONETA</t>
  </si>
  <si>
    <t xml:space="preserve">    PREPA No. 4  TECUALA</t>
  </si>
  <si>
    <t xml:space="preserve">    PREPA No. 5  TUXPAN</t>
  </si>
  <si>
    <t xml:space="preserve">    PREPA No. 6  IXTLAN DEL RIO</t>
  </si>
  <si>
    <t xml:space="preserve">    PREPA No. 7  COMPOSTELA</t>
  </si>
  <si>
    <t xml:space="preserve">    PREPA No. 9  VILLA HIDALGO</t>
  </si>
  <si>
    <t xml:space="preserve">    PREPA No. 10 VALLE DE BANDERAS</t>
  </si>
  <si>
    <t xml:space="preserve">    PREPA No. 12 SAN BLAS</t>
  </si>
  <si>
    <t>IXC.</t>
  </si>
  <si>
    <t xml:space="preserve">       UAN-DPDU</t>
  </si>
  <si>
    <t xml:space="preserve">  BAJA CALIFORNIA NTE.</t>
  </si>
  <si>
    <t xml:space="preserve">    PREPA No. 13 TEPIC</t>
  </si>
  <si>
    <t xml:space="preserve">    PREPA No. 14 TEPIC</t>
  </si>
  <si>
    <t xml:space="preserve">    PREPA No. 15 PUENTE DE CAMOTLAN </t>
  </si>
  <si>
    <t xml:space="preserve">    MUSICA *</t>
  </si>
  <si>
    <t>DISTRIBUCION PORCENTUAL DE ALUMNOS DE PRIMER GRADO, EN RELACION</t>
  </si>
  <si>
    <t>NUMERO DE</t>
  </si>
  <si>
    <t xml:space="preserve">% RESPECTO A </t>
  </si>
  <si>
    <t xml:space="preserve">% RESPECTO </t>
  </si>
  <si>
    <t xml:space="preserve"> % RESP. AL 1ER.</t>
  </si>
  <si>
    <t>ALUMNOS</t>
  </si>
  <si>
    <t>LA ESCUELA</t>
  </si>
  <si>
    <t>AL NIVEL</t>
  </si>
  <si>
    <t>GRADO DEL NIVEL</t>
  </si>
  <si>
    <t>CUADRO No. 6</t>
  </si>
  <si>
    <t>POBLACION</t>
  </si>
  <si>
    <t xml:space="preserve">    PREPA No. 11 RUIZ</t>
  </si>
  <si>
    <t>CUADRO No. 7</t>
  </si>
  <si>
    <t>TRONCO  COMUN</t>
  </si>
  <si>
    <t>B  A  C  H  I  L  L  E  R  A  T  O</t>
  </si>
  <si>
    <t>PRIMER</t>
  </si>
  <si>
    <t>SEGUNDO</t>
  </si>
  <si>
    <t>TERCER GRADO</t>
  </si>
  <si>
    <t>GRADO</t>
  </si>
  <si>
    <t>TRONCO COMUN</t>
  </si>
  <si>
    <t xml:space="preserve">    PREPA No. 8  AHUCATLAN</t>
  </si>
  <si>
    <t>POBLACION ESCOLAR DE PRIMER INGRESO, REINGRESO Y REPETIDOR, DEL</t>
  </si>
  <si>
    <t xml:space="preserve"> P  R  I  M  E  R  O </t>
  </si>
  <si>
    <t xml:space="preserve">     C  U  A  R  T  O</t>
  </si>
  <si>
    <t>REIN-</t>
  </si>
  <si>
    <t>REPE-</t>
  </si>
  <si>
    <t xml:space="preserve"> SUMA</t>
  </si>
  <si>
    <t>INGRESO</t>
  </si>
  <si>
    <t>GRESO</t>
  </si>
  <si>
    <t>TIDOR</t>
  </si>
  <si>
    <t xml:space="preserve">    CIENCIAS PECUARIAS</t>
  </si>
  <si>
    <t xml:space="preserve">    CIENCIAS AMBIENTALES</t>
  </si>
  <si>
    <t xml:space="preserve">    EDUCACION SUPERIOR</t>
  </si>
  <si>
    <t xml:space="preserve">    FINANZAS</t>
  </si>
  <si>
    <t xml:space="preserve">    HORTICULTURA TROPICAL</t>
  </si>
  <si>
    <t xml:space="preserve">    NEGOCIOS Y ESTUDIOS ECONOMICOS</t>
  </si>
  <si>
    <t xml:space="preserve">    ANESTESIOLOGIA</t>
  </si>
  <si>
    <t xml:space="preserve">    CIRUGIA BUCAL</t>
  </si>
  <si>
    <t xml:space="preserve">    CIRUGIA GENERAL</t>
  </si>
  <si>
    <t xml:space="preserve">    GINECOLOGIA Y OBSTETRICIA</t>
  </si>
  <si>
    <t xml:space="preserve">    MEDICINA INTERNA</t>
  </si>
  <si>
    <t xml:space="preserve">    PEDIATRIA</t>
  </si>
  <si>
    <t xml:space="preserve">    PERIODONCIA</t>
  </si>
  <si>
    <t xml:space="preserve">  NIVEL  Y  ESCUELA  </t>
  </si>
  <si>
    <t xml:space="preserve">    CIENCIAS E INGENIERIAS</t>
  </si>
  <si>
    <t xml:space="preserve">  UAN-DPDU</t>
  </si>
  <si>
    <t>CUADRO No. 9</t>
  </si>
  <si>
    <t>PROVENIENTES</t>
  </si>
  <si>
    <t xml:space="preserve">DE LAS </t>
  </si>
  <si>
    <t xml:space="preserve"> PROVENIENTES  DE  OTRAS  INSTITUCIONES</t>
  </si>
  <si>
    <t xml:space="preserve">  NIVEL Y ESCUELA</t>
  </si>
  <si>
    <t>ESCUELAS</t>
  </si>
  <si>
    <t xml:space="preserve">    DEL ESTADO DE NAYARIT</t>
  </si>
  <si>
    <t xml:space="preserve">        DE  OTRAS  ENTIDADES</t>
  </si>
  <si>
    <t>DE LA U.A.N.</t>
  </si>
  <si>
    <t>FEDERAL</t>
  </si>
  <si>
    <t>PRIVADA</t>
  </si>
  <si>
    <t xml:space="preserve"> OTROS</t>
  </si>
  <si>
    <t>AUTONOMA</t>
  </si>
  <si>
    <t>OTROS</t>
  </si>
  <si>
    <t>EXTRAN.</t>
  </si>
  <si>
    <t xml:space="preserve">ALUMNOS INSCRITOS A PRIMER GRADO AL NIVEL POSGRADO  </t>
  </si>
  <si>
    <t>CUADRO No. 10</t>
  </si>
  <si>
    <t xml:space="preserve"> DEL ESTADO DE NAYARIT</t>
  </si>
  <si>
    <t xml:space="preserve">   NEGOCIOS Y ESTUDIOS ESCONOMICOS</t>
  </si>
  <si>
    <t xml:space="preserve">ALUMNOS INSCRITOS A PRIMER GRADO AL NIVEL MEDIO SUPERIOR </t>
  </si>
  <si>
    <t>PROVENIENTES DE INSTITUCIONES EDUCATIVAS DEL ESTADO DE NAYARIT</t>
  </si>
  <si>
    <t>INSTITUCIONES        EDUCATIVAS</t>
  </si>
  <si>
    <t xml:space="preserve">     DEL ESTADO DE NAYARIT</t>
  </si>
  <si>
    <t xml:space="preserve">     DE OTRAS ENTIDADES</t>
  </si>
  <si>
    <t>ESTATAL</t>
  </si>
  <si>
    <t>E      S      P      E      C      I       A      L      I      D      A      D</t>
  </si>
  <si>
    <t>ENTIDAD FEDERATIVA</t>
  </si>
  <si>
    <t>POR</t>
  </si>
  <si>
    <t>CIENCIAS</t>
  </si>
  <si>
    <t>DERECHO</t>
  </si>
  <si>
    <t>EDUCACION</t>
  </si>
  <si>
    <t>FINAN-</t>
  </si>
  <si>
    <t xml:space="preserve">NEGOCIOS </t>
  </si>
  <si>
    <t>ANESTE-</t>
  </si>
  <si>
    <t>CIRUGIA</t>
  </si>
  <si>
    <t>EDUC.</t>
  </si>
  <si>
    <t xml:space="preserve">GINECOLOGIA </t>
  </si>
  <si>
    <t>MEDICINA</t>
  </si>
  <si>
    <t>PEDIA-</t>
  </si>
  <si>
    <t>PERIO-</t>
  </si>
  <si>
    <t>T. COMUN</t>
  </si>
  <si>
    <t>EDO.</t>
  </si>
  <si>
    <t>PECUARIAS</t>
  </si>
  <si>
    <t>SUPERIOR</t>
  </si>
  <si>
    <t>ZAS</t>
  </si>
  <si>
    <t>SIOLOGIA</t>
  </si>
  <si>
    <t>BUCAL</t>
  </si>
  <si>
    <t>GENERAL</t>
  </si>
  <si>
    <t>INTERNA</t>
  </si>
  <si>
    <t>TRIA</t>
  </si>
  <si>
    <t>DONCIA</t>
  </si>
  <si>
    <t xml:space="preserve">  AGUASCALIENTES</t>
  </si>
  <si>
    <t xml:space="preserve">  BAJA CALIFORNIA NORTE</t>
  </si>
  <si>
    <t xml:space="preserve">  BAJA CALIFORNIA SUR</t>
  </si>
  <si>
    <t xml:space="preserve">  CAMPECHE</t>
  </si>
  <si>
    <t xml:space="preserve">  COAHUILA</t>
  </si>
  <si>
    <t xml:space="preserve">  CHIHUAHUA</t>
  </si>
  <si>
    <t xml:space="preserve">  COLIMA</t>
  </si>
  <si>
    <t xml:space="preserve">  CHIAPAS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</si>
  <si>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</si>
  <si>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</si>
  <si>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</si>
  <si>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</si>
  <si>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</si>
  <si>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</si>
  <si>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ESTADO DE MEXICO</t>
  </si>
  <si>
    <t xml:space="preserve">  MICHOACAN</t>
  </si>
  <si>
    <t>GINECOLOGIA</t>
  </si>
  <si>
    <t xml:space="preserve">     UAN-DPDU</t>
  </si>
  <si>
    <t xml:space="preserve">        UAN-DPDU</t>
  </si>
  <si>
    <t xml:space="preserve">  MORELOS</t>
  </si>
  <si>
    <t xml:space="preserve">  NAYARIT</t>
  </si>
  <si>
    <t xml:space="preserve">  NUEVO LEON</t>
  </si>
  <si>
    <t xml:space="preserve">  OAXACA</t>
  </si>
  <si>
    <t xml:space="preserve">  PUEBLA</t>
  </si>
  <si>
    <t xml:space="preserve">  QUERETARO</t>
  </si>
  <si>
    <t xml:space="preserve">  QUINTANA ROO</t>
  </si>
  <si>
    <t xml:space="preserve">  SAN LUIS POTOSI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</si>
  <si>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</si>
  <si>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</si>
  <si>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</si>
  <si>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</si>
  <si>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</si>
  <si>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</si>
  <si>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YUCATAN</t>
  </si>
  <si>
    <t xml:space="preserve">  ZACATECAS</t>
  </si>
  <si>
    <t xml:space="preserve">  EXTRANJEROS</t>
  </si>
  <si>
    <t>CONT. Y ADMON.</t>
  </si>
  <si>
    <t>I. PESQ.</t>
  </si>
  <si>
    <t>TURISMO</t>
  </si>
  <si>
    <t xml:space="preserve">  POR</t>
  </si>
  <si>
    <t>ESCOLA-</t>
  </si>
  <si>
    <t>SEMIESCO-</t>
  </si>
  <si>
    <t>PSIC.</t>
  </si>
  <si>
    <t>QUIM.</t>
  </si>
  <si>
    <t>ELEC-</t>
  </si>
  <si>
    <t>MECA-</t>
  </si>
  <si>
    <t>TEPIC</t>
  </si>
  <si>
    <t>UNID</t>
  </si>
  <si>
    <t>ENFER-</t>
  </si>
  <si>
    <t>TRONCO</t>
  </si>
  <si>
    <t>U. A.</t>
  </si>
  <si>
    <t xml:space="preserve"> EDO.</t>
  </si>
  <si>
    <t>RIZADO</t>
  </si>
  <si>
    <t>LARIZADO</t>
  </si>
  <si>
    <t>DE LA</t>
  </si>
  <si>
    <t>IND.</t>
  </si>
  <si>
    <t>COMP.</t>
  </si>
  <si>
    <t>TRO-</t>
  </si>
  <si>
    <t>FARM.</t>
  </si>
  <si>
    <t>NICA</t>
  </si>
  <si>
    <t>TE-</t>
  </si>
  <si>
    <t>ACAD.</t>
  </si>
  <si>
    <t>MERIA</t>
  </si>
  <si>
    <t>COMUN</t>
  </si>
  <si>
    <t>SUR</t>
  </si>
  <si>
    <t>BIOL.</t>
  </si>
  <si>
    <t>PIC</t>
  </si>
  <si>
    <t>CUADRO No. 14</t>
  </si>
  <si>
    <t>PREPA 1</t>
  </si>
  <si>
    <t>PREPA 2</t>
  </si>
  <si>
    <t>PREPA 3</t>
  </si>
  <si>
    <t>PREPA 7</t>
  </si>
  <si>
    <t>PREPA 8</t>
  </si>
  <si>
    <t>PREPA 9</t>
  </si>
  <si>
    <t>PREPA 10</t>
  </si>
  <si>
    <t>PREPA 11</t>
  </si>
  <si>
    <t>PREPA 12</t>
  </si>
  <si>
    <t>PREPA 13</t>
  </si>
  <si>
    <t>PREPA 15</t>
  </si>
  <si>
    <t>SANTIAGO</t>
  </si>
  <si>
    <t>ACAPO-</t>
  </si>
  <si>
    <t>TECUALA</t>
  </si>
  <si>
    <t>TUXPAN</t>
  </si>
  <si>
    <t>IXTLAN</t>
  </si>
  <si>
    <t>COMPOS-</t>
  </si>
  <si>
    <t>AHUACA-</t>
  </si>
  <si>
    <t>RUIZ</t>
  </si>
  <si>
    <t>SAN BLAS</t>
  </si>
  <si>
    <t>NETA</t>
  </si>
  <si>
    <t>TELA</t>
  </si>
  <si>
    <t>TLAN</t>
  </si>
  <si>
    <t>CUADRO Nº 15</t>
  </si>
  <si>
    <t>CUADRO Nº 16</t>
  </si>
  <si>
    <t>CS.  EDUCACION</t>
  </si>
  <si>
    <t>ECONOMIA</t>
  </si>
  <si>
    <t>MATEMA-</t>
  </si>
  <si>
    <t>MED. VET.</t>
  </si>
  <si>
    <t>ODONTO-</t>
  </si>
  <si>
    <t xml:space="preserve">CONTROL </t>
  </si>
  <si>
    <t>TICAS</t>
  </si>
  <si>
    <t>HUMANA</t>
  </si>
  <si>
    <t>Y ZOOT.</t>
  </si>
  <si>
    <t>LOGIA</t>
  </si>
  <si>
    <t>Y COMPU-</t>
  </si>
  <si>
    <t>TRONI-</t>
  </si>
  <si>
    <t>TACION</t>
  </si>
  <si>
    <t>CA</t>
  </si>
  <si>
    <t xml:space="preserve">  TEPIC</t>
  </si>
  <si>
    <t xml:space="preserve">  TUXPAN</t>
  </si>
  <si>
    <t xml:space="preserve">  SAN BLAS</t>
  </si>
  <si>
    <t>NIVEL MEDIO SUPERIOR</t>
  </si>
  <si>
    <t>ALUMNOS INSCRITOS A PRIMER AÑO  SEGÚN MUNICIPIO DE NACIMIENTO DEL NIVEL POSGRADO.</t>
  </si>
  <si>
    <t>CUADRO Nº 18</t>
  </si>
  <si>
    <t xml:space="preserve">MUNICIPIOS </t>
  </si>
  <si>
    <t>DE NAYARIT</t>
  </si>
  <si>
    <t xml:space="preserve">  ACAPONETA</t>
  </si>
  <si>
    <t xml:space="preserve">  AHUACATLAN</t>
  </si>
  <si>
    <t xml:space="preserve">  AMATLAN DE CAÑAS</t>
  </si>
  <si>
    <t xml:space="preserve">  BAHIA DE BANDERAS</t>
  </si>
  <si>
    <t xml:space="preserve">  COMPOSTELA</t>
  </si>
  <si>
    <t xml:space="preserve">  EL NAYAR</t>
  </si>
  <si>
    <t xml:space="preserve">  HUAJICORI</t>
  </si>
  <si>
    <t xml:space="preserve">  IXTLAN DEL RIO</t>
  </si>
  <si>
    <t xml:space="preserve">  JALA</t>
  </si>
  <si>
    <t xml:space="preserve">  LA YESCA</t>
  </si>
  <si>
    <t xml:space="preserve">  ROSAMORADA</t>
  </si>
  <si>
    <t xml:space="preserve">  RUIZ</t>
  </si>
  <si>
    <t xml:space="preserve">  SANTIAGO IXCUINTLA</t>
  </si>
  <si>
    <t xml:space="preserve">  STA. MARIA DEL ORO</t>
  </si>
  <si>
    <t xml:space="preserve">  SAN PEDRO LAGUNILLAS</t>
  </si>
  <si>
    <t xml:space="preserve">  TECUALA</t>
  </si>
  <si>
    <t xml:space="preserve">  XALISCO</t>
  </si>
  <si>
    <t xml:space="preserve">  OTROS</t>
  </si>
  <si>
    <t>ALUMNOS INSCRITOS A PRIMER AÑO POR ESCUELA, SEGUN MUNICIPIO DE NACIMIENTO DEL NIVEL LICENCIATURA.</t>
  </si>
  <si>
    <t>CUADRO Nº 19</t>
  </si>
  <si>
    <t>MUNICIPIOS</t>
  </si>
  <si>
    <t>U.</t>
  </si>
  <si>
    <t>U. ACAD.</t>
  </si>
  <si>
    <t>PREPA 4</t>
  </si>
  <si>
    <t>PREPA 5</t>
  </si>
  <si>
    <t>PREPA 6</t>
  </si>
  <si>
    <t>ALUMNOS INSCRITOS A PRIMER AÑO SEGUN MUNICIPIO DONDE CURSARON EL ANTECEDENTE DE ESTUDIO DEL NIVEL LICENCIATURA POR ESCUELA,</t>
  </si>
  <si>
    <t xml:space="preserve">  NIVEL  POSGRADO</t>
  </si>
  <si>
    <t xml:space="preserve">     S  U  M  A</t>
  </si>
  <si>
    <t>25 O MAS</t>
  </si>
  <si>
    <t xml:space="preserve">  H</t>
  </si>
  <si>
    <t xml:space="preserve">  M</t>
  </si>
  <si>
    <t xml:space="preserve"> M</t>
  </si>
  <si>
    <t>NIVEL  Y  ESCUELA</t>
  </si>
  <si>
    <t xml:space="preserve">NIVEL  Y  ESCUELA  </t>
  </si>
  <si>
    <t xml:space="preserve">PRIVADA </t>
  </si>
  <si>
    <t xml:space="preserve">ALUMNOS INSCRITOS A PRIMER GRADO AL NIVEL LICENCIATURA  </t>
  </si>
  <si>
    <t xml:space="preserve"> AGRICULTURA</t>
  </si>
  <si>
    <t xml:space="preserve">  CIENCIAS   E  INGENIERIAS</t>
  </si>
  <si>
    <t xml:space="preserve">  SAN PEDRO LAG.</t>
  </si>
  <si>
    <t>GINEC.</t>
  </si>
  <si>
    <t>MED.</t>
  </si>
  <si>
    <t>SUP.</t>
  </si>
  <si>
    <t>GRAL.</t>
  </si>
  <si>
    <t>ANES-</t>
  </si>
  <si>
    <t>TESIO-</t>
  </si>
  <si>
    <t>ECON.</t>
  </si>
  <si>
    <t>PECUA-</t>
  </si>
  <si>
    <t>RIAS</t>
  </si>
  <si>
    <t>AMBIEN-</t>
  </si>
  <si>
    <t>TALES</t>
  </si>
  <si>
    <t>AGRICULTURA</t>
  </si>
  <si>
    <t xml:space="preserve">CS. </t>
  </si>
  <si>
    <t>ESCO-</t>
  </si>
  <si>
    <t>LARI-</t>
  </si>
  <si>
    <t>ZADO</t>
  </si>
  <si>
    <t>SEMIES-</t>
  </si>
  <si>
    <t>COLARI-</t>
  </si>
  <si>
    <t>MATE-</t>
  </si>
  <si>
    <t>MATI-</t>
  </si>
  <si>
    <t>CAS</t>
  </si>
  <si>
    <t>HUMA-</t>
  </si>
  <si>
    <t>NA</t>
  </si>
  <si>
    <t>MEDI-</t>
  </si>
  <si>
    <t>CINA</t>
  </si>
  <si>
    <t>VET.</t>
  </si>
  <si>
    <t>ZOOT.</t>
  </si>
  <si>
    <t>VETER.</t>
  </si>
  <si>
    <t>ODON-</t>
  </si>
  <si>
    <t>TOLO-</t>
  </si>
  <si>
    <t>GIA</t>
  </si>
  <si>
    <t>CS.  EDUC.</t>
  </si>
  <si>
    <t>Y</t>
  </si>
  <si>
    <t>EDUCA-</t>
  </si>
  <si>
    <t>CION</t>
  </si>
  <si>
    <t>OBST.</t>
  </si>
  <si>
    <t>INSCRIPCION A PRIMER AÑO SEGUN MUNICIPIO DONDE CURSARON EL ANTECEDENTE DE ESTUDIO DEL NIVEL POSGRADO.</t>
  </si>
  <si>
    <t xml:space="preserve"> CIENCIAS  E  INGENIERIAS</t>
  </si>
  <si>
    <t>TIVA</t>
  </si>
  <si>
    <t>CONTROL</t>
  </si>
  <si>
    <t xml:space="preserve">MED. </t>
  </si>
  <si>
    <t>HUM.</t>
  </si>
  <si>
    <t>NIVEL SUPERIOR</t>
  </si>
  <si>
    <t>PORCENTUAL DE LA MATRICULA POR ESCUELA. CICLO ESCOLAR 1999/2000.</t>
  </si>
  <si>
    <t xml:space="preserve">   % RESPECTO A LA</t>
  </si>
  <si>
    <t xml:space="preserve">   % RESPECTO </t>
  </si>
  <si>
    <t xml:space="preserve">       UNIVERSIDAD</t>
  </si>
  <si>
    <t xml:space="preserve">       AL NIVEL</t>
  </si>
  <si>
    <t xml:space="preserve"> TOTAL</t>
  </si>
  <si>
    <t xml:space="preserve">    S U M A</t>
  </si>
  <si>
    <t xml:space="preserve">         SEGUNDO</t>
  </si>
  <si>
    <t xml:space="preserve">     TERCERO</t>
  </si>
  <si>
    <t xml:space="preserve">      CUARTO</t>
  </si>
  <si>
    <t xml:space="preserve">      QUINTO</t>
  </si>
  <si>
    <t>ASPIRANTES</t>
  </si>
  <si>
    <t>INSCRITOS  EN</t>
  </si>
  <si>
    <t xml:space="preserve">INDICE DE </t>
  </si>
  <si>
    <t>LA UAN</t>
  </si>
  <si>
    <t>CICLO ESCOLAR 1999/2000.</t>
  </si>
  <si>
    <t>POB.</t>
  </si>
  <si>
    <t>ESC.</t>
  </si>
  <si>
    <t xml:space="preserve">    S  E  G  U  N  D  O</t>
  </si>
  <si>
    <t xml:space="preserve">   T  E  R  C  E  R  O</t>
  </si>
  <si>
    <t xml:space="preserve">Q  U  I  N  T  O         </t>
  </si>
  <si>
    <t>POR INSTITUCIONES DE PROCEDENCIA. CICLO ESCOLAR 1999/2000.</t>
  </si>
  <si>
    <t>FACULTAD DE AGRICULTURA</t>
  </si>
  <si>
    <t>FACULTAD DE DERECHO</t>
  </si>
  <si>
    <t>FACULTAD DE ECONOMIA</t>
  </si>
  <si>
    <t xml:space="preserve">FACULTAD DE ENFERMERIA  </t>
  </si>
  <si>
    <t xml:space="preserve">FACULTAD DE MEDICINA HUMANA </t>
  </si>
  <si>
    <t>FACULTAD DE ODONTOLOGIA</t>
  </si>
  <si>
    <t>FACULTAD DE TURISMO</t>
  </si>
  <si>
    <t xml:space="preserve">FACULTAD DE AGRICULTURA </t>
  </si>
  <si>
    <t>FACULTAD DE CS. E INGENIERIAS</t>
  </si>
  <si>
    <t>FACULTAD DE ENFERMERIA</t>
  </si>
  <si>
    <t>FACULTAD DE ING. PESQUERA</t>
  </si>
  <si>
    <t>FACULTAD DE MEDICINA HUMANA</t>
  </si>
  <si>
    <t xml:space="preserve">  TRONCO COMUN  CIENCIAS MEDICAS</t>
  </si>
  <si>
    <t xml:space="preserve">FACULTAD DE ENFERMERIA </t>
  </si>
  <si>
    <t xml:space="preserve">FACULTAD DE AGRICULTURA  </t>
  </si>
  <si>
    <t>MAESTRIA</t>
  </si>
  <si>
    <t xml:space="preserve">  TRONCO COMUN CIENCIAS MEDICAS</t>
  </si>
  <si>
    <t>INSCRIPCION A PRIMER AÑO SEGUN ENTIDAD FEDERATIVA DE NACIMIENTO DEL NIVEL POSGRADO. CICLO ESCOLAR 1999/2000.</t>
  </si>
  <si>
    <t>CIENCIAS E INGENIERIAS</t>
  </si>
  <si>
    <t>NTE.</t>
  </si>
  <si>
    <t>T.  COMUN</t>
  </si>
  <si>
    <t xml:space="preserve">Y </t>
  </si>
  <si>
    <t>CS. EDUCACION</t>
  </si>
  <si>
    <t>CONT.</t>
  </si>
  <si>
    <t xml:space="preserve">ALUMNOS INSCRITOS A PRIMER AÑO POR ESCUELA, SEGUN ENTIDAD FEDERATIVA DE NACIMIENTO DEL NIVEL LICENCIATURA. </t>
  </si>
  <si>
    <t xml:space="preserve">        M  A  E  S  T  R  I  A</t>
  </si>
  <si>
    <t xml:space="preserve">ALUMNOS INSCRITOS A PRIMER AÑO SEGUN ENTIDAD FEDERATIVA DONDE CURSARON EL ANTECEDENTE DE ESTUDIO </t>
  </si>
  <si>
    <t>U.  A.</t>
  </si>
  <si>
    <t>DEL NIVEL POSGRADO. CICLO ESCOLAR 1999/2000.</t>
  </si>
  <si>
    <t>CIRU-</t>
  </si>
  <si>
    <t>SUPE-</t>
  </si>
  <si>
    <t>RIOR</t>
  </si>
  <si>
    <t>ECONOM.</t>
  </si>
  <si>
    <t xml:space="preserve">U.    </t>
  </si>
  <si>
    <t xml:space="preserve">           M  A  E  S  T  R  I  A</t>
  </si>
  <si>
    <t>ALUMNOS INSCRITOS A PRIMER AÑO DEL NIVEL POSGRADO POR  EDAD Y SEXO. CICLO ESCOLAR 1999/2000.</t>
  </si>
  <si>
    <t>ALUMNOS INSCRITOS A PRIMER AÑO DEL NIVEL LICENCIATURA  POR ESCUELA, EDAD Y SEXO. CICLO ESCOLAR 1999/2000.</t>
  </si>
  <si>
    <t>FACULTAD DE CONTADURIA Y ADMON.</t>
  </si>
  <si>
    <t>25 a 29</t>
  </si>
  <si>
    <t>30 a 34</t>
  </si>
  <si>
    <t>35 a 39</t>
  </si>
  <si>
    <t>40 y MAS</t>
  </si>
  <si>
    <t>HASTA 18</t>
  </si>
  <si>
    <t>FACULTAD DE CONTADURIA Y ADMINISTRACION</t>
  </si>
  <si>
    <t xml:space="preserve">   MUSICA*</t>
  </si>
  <si>
    <t>* CORRESPONDE A INSTRUCTOR DE MUSICA (MEDIA TERMINAL).</t>
  </si>
  <si>
    <t>ESCUELA SUP. DE MATEMATICAS</t>
  </si>
  <si>
    <t xml:space="preserve">   RECURSOS ACUATICOS</t>
  </si>
  <si>
    <t xml:space="preserve">   TECNOLOGIAS DE CAPTURAS</t>
  </si>
  <si>
    <t xml:space="preserve">   TRONCO COMUN (U. ACAD. SUR)</t>
  </si>
  <si>
    <t>M A E S T R I A</t>
  </si>
  <si>
    <t>E  S  P  E  C  I   A  L  I  D  A  D</t>
  </si>
  <si>
    <t xml:space="preserve">    AGRONOMO (SEMIESCOLARIZADO)</t>
  </si>
  <si>
    <t xml:space="preserve">    AGRONOMO (ESCOLARIZADO)</t>
  </si>
  <si>
    <t xml:space="preserve">    CIENCIAS DE LA EDUCACION</t>
  </si>
  <si>
    <t xml:space="preserve">    PSICOLOGIA EDUCATIVA</t>
  </si>
  <si>
    <t xml:space="preserve">    CONTROL Y COMPUTACION</t>
  </si>
  <si>
    <t xml:space="preserve">    ELECTRONICA</t>
  </si>
  <si>
    <t xml:space="preserve">    MECANICA</t>
  </si>
  <si>
    <t xml:space="preserve">    QUIMICO INDUSTRIAL</t>
  </si>
  <si>
    <t xml:space="preserve">    QUIMICO FARMACO-BIOLOGO</t>
  </si>
  <si>
    <t xml:space="preserve">    TRONCO COMUN </t>
  </si>
  <si>
    <t xml:space="preserve">    TRONCO COMUN (U. ACAD. NTE.)</t>
  </si>
  <si>
    <t xml:space="preserve">    ADMINISTRACION (U. ACAD. NTE.)</t>
  </si>
  <si>
    <t xml:space="preserve">     TRONCO COMUN (U. ACAD. SUR)</t>
  </si>
  <si>
    <t xml:space="preserve">    ADMINISTRACION</t>
  </si>
  <si>
    <t xml:space="preserve">    CONTADURIA</t>
  </si>
  <si>
    <t xml:space="preserve">    CONTADURIA (U. ACAD. NTE.)</t>
  </si>
  <si>
    <t xml:space="preserve">    TRONCO COMUN (U. ACAD. SUR)</t>
  </si>
  <si>
    <t xml:space="preserve">    CONTADURIA (U. ACAD. SUR)</t>
  </si>
  <si>
    <t xml:space="preserve">    DERECHO </t>
  </si>
  <si>
    <t xml:space="preserve">    DERECHO (U. ACAD. SUR)</t>
  </si>
  <si>
    <t xml:space="preserve">    ECONOMIA</t>
  </si>
  <si>
    <t xml:space="preserve">    INFORMATICA Y ESTADISTICAS</t>
  </si>
  <si>
    <t xml:space="preserve">    INFORMATICA Y ESTADISTICAS (U. ACAD. SUR)</t>
  </si>
  <si>
    <t xml:space="preserve">    ADMON. DE EMPRESAS PESQUERAS</t>
  </si>
  <si>
    <t xml:space="preserve">    RECURSOS ACUATICOS</t>
  </si>
  <si>
    <t xml:space="preserve">    TURISMO </t>
  </si>
  <si>
    <t xml:space="preserve">      CIENCIAS DE LA EDUCACION</t>
  </si>
  <si>
    <t xml:space="preserve">      PSICOLOGIA EDUCATIVA</t>
  </si>
  <si>
    <t xml:space="preserve">     CONTROL Y COMPUTACION</t>
  </si>
  <si>
    <t xml:space="preserve">      AGRONOMO (ESCOLARIZADO)</t>
  </si>
  <si>
    <t xml:space="preserve">      AGRONOMO (SEMIESCOLARIZADO)</t>
  </si>
  <si>
    <t xml:space="preserve">      CONTROL Y COMPUTACION</t>
  </si>
  <si>
    <t xml:space="preserve">      ELECTRONICA</t>
  </si>
  <si>
    <t xml:space="preserve">      MECANICA</t>
  </si>
  <si>
    <t xml:space="preserve">      QUIMICO FARMACO-BIOLOGO</t>
  </si>
  <si>
    <t xml:space="preserve">      QUIMICO INDUSTRIAL</t>
  </si>
  <si>
    <t xml:space="preserve">      TRONCO COMUN</t>
  </si>
  <si>
    <t xml:space="preserve">      TRONCO COMUN (U. ACAD. NTE.)</t>
  </si>
  <si>
    <t xml:space="preserve">      TRONCO COMUN (U. ACAD. SUR)</t>
  </si>
  <si>
    <t xml:space="preserve">      DERECHO</t>
  </si>
  <si>
    <t xml:space="preserve">      DERECHO (U. ACAD. SUR)</t>
  </si>
  <si>
    <t xml:space="preserve">      TURISMO</t>
  </si>
  <si>
    <t xml:space="preserve">      TURISMO (U. ACAD. SUR)</t>
  </si>
  <si>
    <t xml:space="preserve"> TRONCO COMUN EN CIENCIAS MEDICAS</t>
  </si>
  <si>
    <t>FACULTAD DE CIENCIAS E INGENIERIAS</t>
  </si>
  <si>
    <t xml:space="preserve">      ADMINISTRACION</t>
  </si>
  <si>
    <t xml:space="preserve">      ADMINISTRACION (U. ACAD. NTE.)</t>
  </si>
  <si>
    <t xml:space="preserve">      CONTADURIA</t>
  </si>
  <si>
    <t xml:space="preserve">      CONTADURIA (U. ACAD. NTE.)</t>
  </si>
  <si>
    <t xml:space="preserve">      CONTADURIA (U. ACAD. SUR)</t>
  </si>
  <si>
    <t xml:space="preserve">   TRONCO COMUN EN CIENCIAS MEDICAS</t>
  </si>
  <si>
    <t xml:space="preserve">     DERECHO (U. ACAD. SUR)</t>
  </si>
  <si>
    <t xml:space="preserve">     TRONCO COMUN</t>
  </si>
  <si>
    <t xml:space="preserve">      ECONOMIA</t>
  </si>
  <si>
    <t xml:space="preserve">      INFORMATICA Y ESTADISTICAS</t>
  </si>
  <si>
    <t>GRADO Y CATEGORIA ACADEMICO DEL PERSONAL DOCENTE DEL  NIVEL MEDIO SUPERIOR. CICLO ESCOLAR 1999/2000.</t>
  </si>
  <si>
    <t>*SE REFIERE A PLAZAS NO A PERSONAS FISICAS</t>
  </si>
  <si>
    <t xml:space="preserve">      INFORMATICA Y ESTAD. (U. ACAD. SUR)</t>
  </si>
  <si>
    <t xml:space="preserve">      TECNOLOGIA DE CAPTURAS</t>
  </si>
  <si>
    <t xml:space="preserve">      RECURSOS ACUATICOS</t>
  </si>
  <si>
    <t xml:space="preserve">      ADMON. DE EMP. PESQUERAS</t>
  </si>
  <si>
    <t xml:space="preserve">      TURISMO (U.ACAD. SUR )</t>
  </si>
  <si>
    <t>FACULTAD DE CS. DE LA EDUCACION</t>
  </si>
  <si>
    <t xml:space="preserve">       TRONCO COMUN</t>
  </si>
  <si>
    <t xml:space="preserve">       CONTADURIA (U. ACAD. SUR)</t>
  </si>
  <si>
    <t xml:space="preserve">      ADMON. EMPRESAS PESQUERAS</t>
  </si>
  <si>
    <t xml:space="preserve">      TECNOLOGIAS DE CAPTURAS</t>
  </si>
  <si>
    <t xml:space="preserve">      TURISMO  (U. ACAD. SUR)</t>
  </si>
  <si>
    <t xml:space="preserve">    TRONCO COMUN EN CIENCIAS MEDICAS</t>
  </si>
  <si>
    <t xml:space="preserve">   AGRONOMO (SEMIESCOLARIZADO)</t>
  </si>
  <si>
    <t xml:space="preserve">   CIENCIAS DE LA EDUCACION</t>
  </si>
  <si>
    <t xml:space="preserve">   PSICOLOGIA EDUCATIVA</t>
  </si>
  <si>
    <t xml:space="preserve">   CONTROL Y COMPUTACION</t>
  </si>
  <si>
    <t xml:space="preserve">   ELECTRONICA</t>
  </si>
  <si>
    <t xml:space="preserve">   MECANICA</t>
  </si>
  <si>
    <t xml:space="preserve">   QUIMICO FARMACO-BIOLOGO</t>
  </si>
  <si>
    <t xml:space="preserve">   QUIMICO INDUSTRIAL</t>
  </si>
  <si>
    <t xml:space="preserve">   TRONCO COMUN</t>
  </si>
  <si>
    <t xml:space="preserve">   TRONCO COMUN (U. ACAD. NTE.)</t>
  </si>
  <si>
    <t xml:space="preserve">     ADMINISTRACION (U. ACAD. NTE.)</t>
  </si>
  <si>
    <t xml:space="preserve">     CONTADURIA</t>
  </si>
  <si>
    <t xml:space="preserve">    DERECHO</t>
  </si>
  <si>
    <t xml:space="preserve">    TRONCO COMUN</t>
  </si>
  <si>
    <t xml:space="preserve">    INFORMATICA Y ESTADISTICA</t>
  </si>
  <si>
    <t xml:space="preserve">    INF. Y ESTAD. (U. ACAD. SUR)</t>
  </si>
  <si>
    <t xml:space="preserve">    TECNOLOGIAS DE CAPTURAS</t>
  </si>
  <si>
    <t xml:space="preserve">    ADMON. EMPRESAS PESQUERAS</t>
  </si>
  <si>
    <t xml:space="preserve">   TURISMO</t>
  </si>
  <si>
    <t xml:space="preserve">   TURISMO (U. ACAD. SUR)</t>
  </si>
  <si>
    <t xml:space="preserve">     ELECTRONICA</t>
  </si>
  <si>
    <t xml:space="preserve">     MECANICA</t>
  </si>
  <si>
    <t xml:space="preserve">     QUIMICO INDUSTRIAL</t>
  </si>
  <si>
    <t xml:space="preserve">     QUIMICO FARMACO-BIOLOGO</t>
  </si>
  <si>
    <t xml:space="preserve">     TRONCO COMUN </t>
  </si>
  <si>
    <t xml:space="preserve">     TRONCO COMUN (U. ACAD. NTE.)</t>
  </si>
  <si>
    <t xml:space="preserve">     ADMINISTRACION</t>
  </si>
  <si>
    <t xml:space="preserve">     CONTADURIA (U. ACAD. NTE.)</t>
  </si>
  <si>
    <t xml:space="preserve">     CONTADURIA (U. ACAD. SUR)</t>
  </si>
  <si>
    <t xml:space="preserve">     DERECHO</t>
  </si>
  <si>
    <t xml:space="preserve">    ECONOMIA </t>
  </si>
  <si>
    <t xml:space="preserve">    INFORMATICA Y EST. (U. ACAD. SUR)</t>
  </si>
  <si>
    <t xml:space="preserve">POBLACION ESCOLAR POR SEXO, GRADO, ESCUELA  DEL NIVEL POSGRADO. CICLO ESCOLAR 1999/2000. </t>
  </si>
  <si>
    <t>CON LA MATRICULA DE LA UNIVERSIDAD, DEL NIVEL SUPERIOR POR ESCUELA.</t>
  </si>
  <si>
    <t xml:space="preserve">  NIVEL LICENCIATURA</t>
  </si>
</sst>
</file>

<file path=xl/styles.xml><?xml version="1.0" encoding="utf-8"?>
<styleSheet xmlns="http://schemas.openxmlformats.org/spreadsheetml/2006/main">
  <numFmts count="5">
    <numFmt numFmtId="179" formatCode="_(* #,##0.00_);_(* \(#,##0.00\);_(* &quot;-&quot;??_);_(@_)"/>
    <numFmt numFmtId="180" formatCode="0.0_)"/>
    <numFmt numFmtId="181" formatCode="0_)"/>
    <numFmt numFmtId="182" formatCode="0.00_)"/>
    <numFmt numFmtId="192" formatCode="0.0"/>
  </numFmts>
  <fonts count="133">
    <font>
      <i/>
      <sz val="8"/>
      <name val="Helv"/>
    </font>
    <font>
      <sz val="10"/>
      <name val="Arial"/>
    </font>
    <font>
      <sz val="10"/>
      <name val="Arial"/>
    </font>
    <font>
      <i/>
      <sz val="7"/>
      <name val="Helv"/>
    </font>
    <font>
      <b/>
      <i/>
      <sz val="9"/>
      <name val="Helv"/>
    </font>
    <font>
      <i/>
      <sz val="9"/>
      <name val="Helv"/>
    </font>
    <font>
      <b/>
      <i/>
      <sz val="11"/>
      <name val="Helv"/>
    </font>
    <font>
      <b/>
      <i/>
      <sz val="10"/>
      <name val="Helv"/>
    </font>
    <font>
      <sz val="7"/>
      <name val="Helv"/>
    </font>
    <font>
      <b/>
      <i/>
      <sz val="12"/>
      <name val="Helv"/>
    </font>
    <font>
      <i/>
      <sz val="8"/>
      <name val="Helv"/>
    </font>
    <font>
      <b/>
      <i/>
      <sz val="8"/>
      <name val="Helv"/>
    </font>
    <font>
      <b/>
      <sz val="7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i/>
      <sz val="7"/>
      <name val="Helv"/>
    </font>
    <font>
      <b/>
      <i/>
      <sz val="14"/>
      <name val="Times New Roman"/>
    </font>
    <font>
      <b/>
      <i/>
      <u/>
      <sz val="7"/>
      <name val="Helv"/>
    </font>
    <font>
      <b/>
      <i/>
      <u/>
      <sz val="8"/>
      <name val="Helv"/>
    </font>
    <font>
      <b/>
      <sz val="5"/>
      <name val="Helv"/>
    </font>
    <font>
      <u/>
      <sz val="7"/>
      <name val="Helv"/>
    </font>
    <font>
      <sz val="5"/>
      <name val="Helv"/>
    </font>
    <font>
      <sz val="5"/>
      <color indexed="11"/>
      <name val="Helv"/>
    </font>
    <font>
      <u val="double"/>
      <sz val="7"/>
      <color indexed="10"/>
      <name val="Helv"/>
    </font>
    <font>
      <sz val="7"/>
      <color indexed="15"/>
      <name val="Helv"/>
    </font>
    <font>
      <i/>
      <sz val="6"/>
      <name val="Times New Roman"/>
    </font>
    <font>
      <u val="double"/>
      <sz val="5"/>
      <name val="Helv"/>
    </font>
    <font>
      <i/>
      <sz val="6"/>
      <name val="Helv"/>
    </font>
    <font>
      <b/>
      <u/>
      <sz val="8"/>
      <name val="Helv"/>
    </font>
    <font>
      <b/>
      <sz val="12"/>
      <name val="Helv"/>
    </font>
    <font>
      <u/>
      <sz val="8"/>
      <name val="Helv"/>
    </font>
    <font>
      <b/>
      <sz val="9"/>
      <name val="Helv"/>
    </font>
    <font>
      <b/>
      <sz val="11"/>
      <name val="Helv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u/>
      <sz val="8"/>
      <name val="Helv"/>
    </font>
    <font>
      <b/>
      <i/>
      <sz val="8"/>
      <name val="Arial"/>
      <family val="2"/>
    </font>
    <font>
      <sz val="9"/>
      <name val="Helv"/>
    </font>
    <font>
      <i/>
      <sz val="8"/>
      <name val="Arial"/>
      <family val="2"/>
    </font>
    <font>
      <i/>
      <sz val="9"/>
      <name val="Arial"/>
      <family val="2"/>
    </font>
    <font>
      <u/>
      <sz val="10"/>
      <name val="Helv"/>
    </font>
    <font>
      <b/>
      <i/>
      <sz val="8"/>
      <name val="Arial Black"/>
      <family val="2"/>
    </font>
    <font>
      <i/>
      <sz val="8"/>
      <name val="Arial Black"/>
      <family val="2"/>
    </font>
    <font>
      <b/>
      <i/>
      <sz val="12"/>
      <name val="Arial Black"/>
      <family val="2"/>
    </font>
    <font>
      <i/>
      <sz val="11"/>
      <name val="Arial Black"/>
      <family val="2"/>
    </font>
    <font>
      <b/>
      <i/>
      <sz val="11"/>
      <name val="Arial Black"/>
      <family val="2"/>
    </font>
    <font>
      <b/>
      <i/>
      <sz val="10"/>
      <name val="Arial Black"/>
      <family val="2"/>
    </font>
    <font>
      <i/>
      <sz val="10"/>
      <name val="Arial Black"/>
      <family val="2"/>
    </font>
    <font>
      <b/>
      <i/>
      <sz val="9"/>
      <name val="Arial Black"/>
      <family val="2"/>
    </font>
    <font>
      <b/>
      <sz val="14"/>
      <name val="Arial Black"/>
      <family val="2"/>
    </font>
    <font>
      <b/>
      <sz val="7"/>
      <name val="Arial Black"/>
      <family val="2"/>
    </font>
    <font>
      <sz val="7"/>
      <name val="Arial Black"/>
      <family val="2"/>
    </font>
    <font>
      <b/>
      <sz val="12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11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u/>
      <sz val="7"/>
      <name val="Arial Black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sz val="8"/>
      <name val="Arial"/>
      <family val="2"/>
    </font>
    <font>
      <b/>
      <i/>
      <sz val="14"/>
      <name val="Arial Black"/>
      <family val="2"/>
    </font>
    <font>
      <b/>
      <sz val="13.5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 Black"/>
      <family val="2"/>
    </font>
    <font>
      <b/>
      <sz val="9.5"/>
      <name val="Arial Black"/>
      <family val="2"/>
    </font>
    <font>
      <sz val="9.5"/>
      <name val="Arial Black"/>
      <family val="2"/>
    </font>
    <font>
      <u/>
      <sz val="9.5"/>
      <name val="Arial Black"/>
      <family val="2"/>
    </font>
    <font>
      <sz val="9.5"/>
      <name val="Arial"/>
      <family val="2"/>
    </font>
    <font>
      <b/>
      <sz val="13"/>
      <name val="Arial Black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3"/>
      <name val="Arial Black"/>
      <family val="2"/>
    </font>
    <font>
      <b/>
      <i/>
      <sz val="7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u/>
      <sz val="10"/>
      <name val="Arial"/>
      <family val="2"/>
    </font>
    <font>
      <b/>
      <i/>
      <sz val="7"/>
      <name val="Arial Black"/>
      <family val="2"/>
    </font>
    <font>
      <i/>
      <sz val="12"/>
      <name val="Arial Black"/>
      <family val="2"/>
    </font>
    <font>
      <i/>
      <sz val="9"/>
      <name val="Arial Black"/>
      <family val="2"/>
    </font>
    <font>
      <b/>
      <i/>
      <sz val="6"/>
      <name val="Arial Black"/>
      <family val="2"/>
    </font>
    <font>
      <i/>
      <sz val="7"/>
      <name val="Arial Black"/>
      <family val="2"/>
    </font>
    <font>
      <b/>
      <sz val="6"/>
      <name val="Helv"/>
    </font>
    <font>
      <i/>
      <sz val="6"/>
      <name val="Arial Black"/>
      <family val="2"/>
    </font>
    <font>
      <sz val="6"/>
      <name val="Helv"/>
    </font>
    <font>
      <i/>
      <sz val="10"/>
      <name val="Helv"/>
    </font>
    <font>
      <b/>
      <i/>
      <sz val="6"/>
      <name val="Times New Roman"/>
    </font>
    <font>
      <b/>
      <i/>
      <u/>
      <sz val="6"/>
      <name val="Times New Roman"/>
    </font>
    <font>
      <i/>
      <u/>
      <sz val="7"/>
      <name val="Helv"/>
    </font>
    <font>
      <i/>
      <u/>
      <sz val="9"/>
      <name val="Helv"/>
    </font>
    <font>
      <i/>
      <sz val="7"/>
      <name val="Times New Roman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4"/>
      <name val="Helv"/>
    </font>
    <font>
      <i/>
      <sz val="12"/>
      <name val="Helv"/>
    </font>
    <font>
      <i/>
      <sz val="11"/>
      <name val="Helv"/>
    </font>
    <font>
      <b/>
      <i/>
      <sz val="16"/>
      <name val="Arial Black"/>
      <family val="2"/>
    </font>
    <font>
      <b/>
      <i/>
      <sz val="13"/>
      <name val="Helv"/>
    </font>
    <font>
      <b/>
      <i/>
      <sz val="15"/>
      <name val="Helv"/>
    </font>
    <font>
      <i/>
      <sz val="13"/>
      <name val="Helv"/>
    </font>
    <font>
      <b/>
      <i/>
      <sz val="7"/>
      <name val="Times New Roman"/>
    </font>
    <font>
      <b/>
      <i/>
      <sz val="7.5"/>
      <name val="Arial Black"/>
      <family val="2"/>
    </font>
    <font>
      <b/>
      <sz val="7.5"/>
      <name val="Arial Black"/>
      <family val="2"/>
    </font>
    <font>
      <b/>
      <sz val="6.5"/>
      <name val="Arial"/>
      <family val="2"/>
    </font>
    <font>
      <b/>
      <i/>
      <sz val="8"/>
      <name val="Times New Roman"/>
    </font>
    <font>
      <i/>
      <sz val="8"/>
      <name val="Times New Roman"/>
    </font>
    <font>
      <i/>
      <sz val="9.5"/>
      <name val="Arial"/>
      <family val="2"/>
    </font>
    <font>
      <sz val="11"/>
      <name val="Arial Black"/>
      <family val="2"/>
    </font>
    <font>
      <b/>
      <i/>
      <sz val="8.5"/>
      <name val="Arial Black"/>
      <family val="2"/>
    </font>
    <font>
      <b/>
      <sz val="16"/>
      <name val="Arial Black"/>
      <family val="2"/>
    </font>
    <font>
      <b/>
      <sz val="14"/>
      <name val="Arial"/>
      <family val="2"/>
    </font>
    <font>
      <sz val="8"/>
      <name val="Arial"/>
    </font>
    <font>
      <sz val="24"/>
      <name val="Arial Black"/>
      <family val="2"/>
    </font>
    <font>
      <sz val="22"/>
      <name val="Arial"/>
    </font>
    <font>
      <sz val="20"/>
      <name val="Arial"/>
      <family val="2"/>
    </font>
    <font>
      <sz val="20"/>
      <name val="Arial"/>
    </font>
    <font>
      <sz val="20"/>
      <name val="Arial Black"/>
      <family val="2"/>
    </font>
    <font>
      <sz val="16"/>
      <name val="Arial Black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50">
    <xf numFmtId="0" fontId="0" fillId="0" borderId="0"/>
    <xf numFmtId="179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Font="0"/>
    <xf numFmtId="0" fontId="8" fillId="0" borderId="0"/>
    <xf numFmtId="0" fontId="8" fillId="0" borderId="0"/>
    <xf numFmtId="0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81" fontId="13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181" fontId="10" fillId="0" borderId="0"/>
    <xf numFmtId="182" fontId="10" fillId="0" borderId="0"/>
    <xf numFmtId="181" fontId="10" fillId="0" borderId="0"/>
    <xf numFmtId="181" fontId="10" fillId="0" borderId="0"/>
    <xf numFmtId="181" fontId="10" fillId="0" borderId="0"/>
    <xf numFmtId="0" fontId="15" fillId="0" borderId="0"/>
    <xf numFmtId="181" fontId="8" fillId="0" borderId="0"/>
    <xf numFmtId="181" fontId="10" fillId="0" borderId="0"/>
    <xf numFmtId="0" fontId="8" fillId="0" borderId="0"/>
    <xf numFmtId="0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181" fontId="102" fillId="0" borderId="0"/>
    <xf numFmtId="181" fontId="10" fillId="0" borderId="0"/>
    <xf numFmtId="0" fontId="15" fillId="0" borderId="0"/>
    <xf numFmtId="0" fontId="10" fillId="0" borderId="0"/>
    <xf numFmtId="181" fontId="3" fillId="0" borderId="0"/>
    <xf numFmtId="181" fontId="10" fillId="0" borderId="0"/>
    <xf numFmtId="0" fontId="1" fillId="0" borderId="0"/>
    <xf numFmtId="0" fontId="1" fillId="0" borderId="0"/>
  </cellStyleXfs>
  <cellXfs count="3628">
    <xf numFmtId="0" fontId="0" fillId="0" borderId="0" xfId="0"/>
    <xf numFmtId="0" fontId="0" fillId="0" borderId="0" xfId="0" applyAlignment="1" applyProtection="1">
      <alignment horizontal="left"/>
    </xf>
    <xf numFmtId="0" fontId="3" fillId="0" borderId="0" xfId="0" applyFont="1"/>
    <xf numFmtId="0" fontId="0" fillId="2" borderId="1" xfId="0" applyFill="1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0" fillId="0" borderId="1" xfId="0" applyBorder="1"/>
    <xf numFmtId="0" fontId="0" fillId="0" borderId="0" xfId="0" applyFill="1"/>
    <xf numFmtId="0" fontId="4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0" borderId="0" xfId="10" applyFont="1"/>
    <xf numFmtId="0" fontId="8" fillId="0" borderId="0" xfId="10"/>
    <xf numFmtId="0" fontId="10" fillId="0" borderId="0" xfId="10" applyFont="1" applyAlignment="1" applyProtection="1">
      <alignment horizontal="center"/>
    </xf>
    <xf numFmtId="0" fontId="8" fillId="0" borderId="0" xfId="10" applyFill="1"/>
    <xf numFmtId="0" fontId="8" fillId="0" borderId="2" xfId="10" applyBorder="1"/>
    <xf numFmtId="0" fontId="12" fillId="0" borderId="0" xfId="10" applyFont="1"/>
    <xf numFmtId="0" fontId="8" fillId="0" borderId="0" xfId="10" applyBorder="1"/>
    <xf numFmtId="0" fontId="12" fillId="3" borderId="0" xfId="10" applyFont="1" applyFill="1" applyBorder="1"/>
    <xf numFmtId="0" fontId="8" fillId="3" borderId="0" xfId="10" applyFill="1"/>
    <xf numFmtId="181" fontId="8" fillId="3" borderId="0" xfId="10" applyNumberFormat="1" applyFill="1" applyProtection="1"/>
    <xf numFmtId="181" fontId="8" fillId="0" borderId="0" xfId="10" applyNumberFormat="1" applyProtection="1"/>
    <xf numFmtId="180" fontId="8" fillId="0" borderId="0" xfId="10" applyNumberFormat="1" applyProtection="1"/>
    <xf numFmtId="181" fontId="15" fillId="0" borderId="0" xfId="21" applyFont="1"/>
    <xf numFmtId="181" fontId="13" fillId="0" borderId="0" xfId="21"/>
    <xf numFmtId="181" fontId="13" fillId="0" borderId="0" xfId="21" applyAlignment="1" applyProtection="1">
      <alignment horizontal="left"/>
    </xf>
    <xf numFmtId="180" fontId="13" fillId="0" borderId="0" xfId="21" applyNumberFormat="1" applyProtection="1"/>
    <xf numFmtId="181" fontId="3" fillId="0" borderId="0" xfId="21" applyFont="1"/>
    <xf numFmtId="181" fontId="14" fillId="0" borderId="0" xfId="21" applyFont="1"/>
    <xf numFmtId="181" fontId="15" fillId="0" borderId="0" xfId="21" applyNumberFormat="1" applyFont="1" applyProtection="1"/>
    <xf numFmtId="181" fontId="17" fillId="0" borderId="0" xfId="21" applyFont="1"/>
    <xf numFmtId="181" fontId="10" fillId="0" borderId="0" xfId="43"/>
    <xf numFmtId="181" fontId="11" fillId="0" borderId="0" xfId="43" applyFont="1"/>
    <xf numFmtId="181" fontId="17" fillId="0" borderId="0" xfId="43" applyFont="1"/>
    <xf numFmtId="181" fontId="3" fillId="0" borderId="0" xfId="43" applyFont="1"/>
    <xf numFmtId="181" fontId="11" fillId="0" borderId="0" xfId="43" applyFont="1" applyAlignment="1" applyProtection="1">
      <alignment horizontal="center"/>
    </xf>
    <xf numFmtId="181" fontId="10" fillId="0" borderId="0" xfId="43" applyAlignment="1" applyProtection="1">
      <alignment horizontal="left"/>
    </xf>
    <xf numFmtId="181" fontId="10" fillId="0" borderId="4" xfId="43" applyBorder="1"/>
    <xf numFmtId="181" fontId="10" fillId="0" borderId="0" xfId="43" applyBorder="1"/>
    <xf numFmtId="181" fontId="10" fillId="0" borderId="0" xfId="43" applyNumberFormat="1" applyProtection="1"/>
    <xf numFmtId="181" fontId="3" fillId="0" borderId="0" xfId="43" applyFont="1" applyBorder="1"/>
    <xf numFmtId="180" fontId="10" fillId="0" borderId="0" xfId="43" applyNumberFormat="1" applyProtection="1"/>
    <xf numFmtId="181" fontId="10" fillId="0" borderId="0" xfId="43" applyProtection="1"/>
    <xf numFmtId="0" fontId="15" fillId="0" borderId="0" xfId="44"/>
    <xf numFmtId="0" fontId="7" fillId="0" borderId="0" xfId="0" applyFont="1" applyAlignment="1" applyProtection="1">
      <alignment horizontal="center"/>
    </xf>
    <xf numFmtId="0" fontId="11" fillId="0" borderId="0" xfId="0" applyFont="1"/>
    <xf numFmtId="0" fontId="11" fillId="0" borderId="0" xfId="0" applyFont="1" applyAlignment="1" applyProtection="1">
      <alignment horizontal="left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81" fontId="3" fillId="0" borderId="0" xfId="0" applyNumberFormat="1" applyFont="1" applyProtection="1"/>
    <xf numFmtId="181" fontId="11" fillId="0" borderId="0" xfId="0" applyNumberFormat="1" applyFont="1" applyProtection="1"/>
    <xf numFmtId="0" fontId="3" fillId="0" borderId="0" xfId="0" applyFont="1" applyBorder="1"/>
    <xf numFmtId="0" fontId="17" fillId="0" borderId="0" xfId="0" applyFont="1" applyBorder="1"/>
    <xf numFmtId="0" fontId="17" fillId="0" borderId="0" xfId="0" applyFont="1"/>
    <xf numFmtId="0" fontId="3" fillId="0" borderId="0" xfId="0" applyFont="1" applyFill="1"/>
    <xf numFmtId="0" fontId="11" fillId="0" borderId="0" xfId="0" applyFont="1" applyFill="1" applyAlignment="1" applyProtection="1">
      <alignment horizontal="left"/>
    </xf>
    <xf numFmtId="0" fontId="18" fillId="0" borderId="0" xfId="0" applyFont="1"/>
    <xf numFmtId="0" fontId="4" fillId="0" borderId="0" xfId="0" applyFont="1" applyAlignment="1" applyProtection="1">
      <alignment horizontal="center"/>
    </xf>
    <xf numFmtId="0" fontId="19" fillId="0" borderId="0" xfId="0" applyFont="1" applyBorder="1"/>
    <xf numFmtId="0" fontId="20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8" fillId="0" borderId="0" xfId="3"/>
    <xf numFmtId="0" fontId="16" fillId="0" borderId="5" xfId="3" applyFont="1" applyBorder="1"/>
    <xf numFmtId="0" fontId="16" fillId="0" borderId="1" xfId="3" applyFont="1" applyBorder="1" applyAlignment="1">
      <alignment horizontal="center"/>
    </xf>
    <xf numFmtId="0" fontId="8" fillId="0" borderId="0" xfId="4"/>
    <xf numFmtId="0" fontId="12" fillId="0" borderId="0" xfId="4" applyFont="1"/>
    <xf numFmtId="0" fontId="12" fillId="0" borderId="2" xfId="4" applyFont="1" applyBorder="1"/>
    <xf numFmtId="0" fontId="12" fillId="0" borderId="6" xfId="4" applyFont="1" applyBorder="1"/>
    <xf numFmtId="0" fontId="8" fillId="0" borderId="1" xfId="4" applyFont="1" applyBorder="1"/>
    <xf numFmtId="0" fontId="8" fillId="0" borderId="0" xfId="4" applyFont="1"/>
    <xf numFmtId="0" fontId="12" fillId="0" borderId="1" xfId="4" applyFont="1" applyBorder="1"/>
    <xf numFmtId="0" fontId="12" fillId="0" borderId="7" xfId="4" applyFont="1" applyBorder="1"/>
    <xf numFmtId="0" fontId="8" fillId="0" borderId="7" xfId="4" applyFont="1" applyBorder="1"/>
    <xf numFmtId="0" fontId="8" fillId="0" borderId="6" xfId="4" applyFont="1" applyBorder="1"/>
    <xf numFmtId="0" fontId="23" fillId="0" borderId="0" xfId="4" applyFont="1"/>
    <xf numFmtId="0" fontId="24" fillId="0" borderId="0" xfId="4" applyFont="1"/>
    <xf numFmtId="0" fontId="25" fillId="0" borderId="0" xfId="4" applyFont="1"/>
    <xf numFmtId="0" fontId="24" fillId="0" borderId="8" xfId="4" applyFont="1" applyBorder="1"/>
    <xf numFmtId="0" fontId="24" fillId="4" borderId="8" xfId="4" applyFont="1" applyFill="1" applyBorder="1"/>
    <xf numFmtId="0" fontId="26" fillId="0" borderId="2" xfId="4" applyFont="1" applyBorder="1"/>
    <xf numFmtId="0" fontId="27" fillId="4" borderId="9" xfId="4" applyFont="1" applyFill="1" applyBorder="1"/>
    <xf numFmtId="0" fontId="28" fillId="5" borderId="3" xfId="4" applyFont="1" applyFill="1" applyBorder="1"/>
    <xf numFmtId="0" fontId="8" fillId="0" borderId="10" xfId="4" applyBorder="1"/>
    <xf numFmtId="0" fontId="21" fillId="0" borderId="6" xfId="4" applyFont="1" applyBorder="1"/>
    <xf numFmtId="0" fontId="8" fillId="4" borderId="3" xfId="4" applyFill="1" applyBorder="1"/>
    <xf numFmtId="0" fontId="8" fillId="0" borderId="0" xfId="5"/>
    <xf numFmtId="0" fontId="12" fillId="0" borderId="0" xfId="5" applyFont="1"/>
    <xf numFmtId="0" fontId="8" fillId="0" borderId="0" xfId="5" applyFont="1"/>
    <xf numFmtId="0" fontId="8" fillId="0" borderId="0" xfId="6"/>
    <xf numFmtId="0" fontId="12" fillId="0" borderId="0" xfId="6" applyFont="1"/>
    <xf numFmtId="0" fontId="13" fillId="0" borderId="0" xfId="6" applyFont="1" applyAlignment="1" applyProtection="1">
      <alignment horizontal="center"/>
    </xf>
    <xf numFmtId="0" fontId="12" fillId="2" borderId="0" xfId="6" applyFont="1" applyFill="1"/>
    <xf numFmtId="0" fontId="16" fillId="0" borderId="2" xfId="6" applyFont="1" applyBorder="1"/>
    <xf numFmtId="0" fontId="16" fillId="0" borderId="6" xfId="6" applyFont="1" applyBorder="1"/>
    <xf numFmtId="0" fontId="16" fillId="0" borderId="0" xfId="6" applyFont="1"/>
    <xf numFmtId="0" fontId="15" fillId="0" borderId="1" xfId="6" applyFont="1" applyBorder="1"/>
    <xf numFmtId="0" fontId="15" fillId="0" borderId="0" xfId="6" applyFont="1"/>
    <xf numFmtId="0" fontId="16" fillId="0" borderId="1" xfId="6" applyFont="1" applyBorder="1"/>
    <xf numFmtId="0" fontId="16" fillId="0" borderId="7" xfId="6" applyFont="1" applyBorder="1"/>
    <xf numFmtId="0" fontId="15" fillId="0" borderId="7" xfId="6" applyFont="1" applyBorder="1"/>
    <xf numFmtId="0" fontId="15" fillId="0" borderId="6" xfId="6" applyFont="1" applyBorder="1"/>
    <xf numFmtId="0" fontId="16" fillId="0" borderId="2" xfId="6" applyFont="1" applyBorder="1" applyAlignment="1" applyProtection="1">
      <alignment horizontal="left"/>
    </xf>
    <xf numFmtId="0" fontId="30" fillId="0" borderId="6" xfId="6" applyFont="1" applyBorder="1" applyProtection="1"/>
    <xf numFmtId="0" fontId="30" fillId="0" borderId="0" xfId="6" applyFont="1"/>
    <xf numFmtId="0" fontId="30" fillId="0" borderId="1" xfId="6" applyFont="1" applyBorder="1"/>
    <xf numFmtId="0" fontId="30" fillId="0" borderId="7" xfId="6" applyFont="1" applyBorder="1"/>
    <xf numFmtId="0" fontId="30" fillId="0" borderId="0" xfId="6" applyFont="1" applyProtection="1"/>
    <xf numFmtId="0" fontId="30" fillId="0" borderId="1" xfId="6" applyFont="1" applyBorder="1" applyProtection="1"/>
    <xf numFmtId="0" fontId="30" fillId="0" borderId="6" xfId="6" applyFont="1" applyBorder="1"/>
    <xf numFmtId="0" fontId="32" fillId="0" borderId="0" xfId="6" applyFont="1"/>
    <xf numFmtId="0" fontId="32" fillId="0" borderId="7" xfId="6" applyFont="1" applyBorder="1"/>
    <xf numFmtId="0" fontId="32" fillId="0" borderId="1" xfId="6" applyFont="1" applyBorder="1"/>
    <xf numFmtId="0" fontId="32" fillId="0" borderId="6" xfId="6" applyFont="1" applyBorder="1"/>
    <xf numFmtId="0" fontId="23" fillId="0" borderId="11" xfId="6" applyFont="1" applyBorder="1"/>
    <xf numFmtId="0" fontId="23" fillId="0" borderId="0" xfId="6" applyFont="1"/>
    <xf numFmtId="0" fontId="24" fillId="0" borderId="0" xfId="6" applyFont="1"/>
    <xf numFmtId="0" fontId="25" fillId="0" borderId="0" xfId="6" applyFont="1"/>
    <xf numFmtId="0" fontId="24" fillId="0" borderId="8" xfId="6" applyFont="1" applyBorder="1"/>
    <xf numFmtId="0" fontId="24" fillId="4" borderId="8" xfId="6" applyFont="1" applyFill="1" applyBorder="1"/>
    <xf numFmtId="0" fontId="26" fillId="0" borderId="2" xfId="6" applyFont="1" applyBorder="1"/>
    <xf numFmtId="0" fontId="27" fillId="4" borderId="9" xfId="6" applyFont="1" applyFill="1" applyBorder="1"/>
    <xf numFmtId="0" fontId="28" fillId="5" borderId="3" xfId="6" applyFont="1" applyFill="1" applyBorder="1"/>
    <xf numFmtId="0" fontId="8" fillId="0" borderId="10" xfId="6" applyBorder="1"/>
    <xf numFmtId="0" fontId="21" fillId="0" borderId="6" xfId="6" applyFont="1" applyBorder="1"/>
    <xf numFmtId="0" fontId="8" fillId="4" borderId="3" xfId="6" applyFill="1" applyBorder="1"/>
    <xf numFmtId="0" fontId="31" fillId="0" borderId="0" xfId="8" applyFont="1" applyAlignment="1" applyProtection="1">
      <alignment horizontal="center"/>
    </xf>
    <xf numFmtId="0" fontId="8" fillId="0" borderId="0" xfId="8"/>
    <xf numFmtId="0" fontId="6" fillId="0" borderId="0" xfId="0" applyFont="1" applyAlignment="1" applyProtection="1">
      <alignment horizontal="center"/>
    </xf>
    <xf numFmtId="0" fontId="16" fillId="0" borderId="2" xfId="8" applyFont="1" applyBorder="1"/>
    <xf numFmtId="0" fontId="16" fillId="0" borderId="6" xfId="8" applyFont="1" applyBorder="1"/>
    <xf numFmtId="0" fontId="16" fillId="0" borderId="12" xfId="8" applyFont="1" applyBorder="1"/>
    <xf numFmtId="0" fontId="16" fillId="0" borderId="7" xfId="8" applyFont="1" applyBorder="1"/>
    <xf numFmtId="0" fontId="16" fillId="0" borderId="1" xfId="8" applyFont="1" applyBorder="1"/>
    <xf numFmtId="0" fontId="16" fillId="0" borderId="13" xfId="8" applyFont="1" applyBorder="1"/>
    <xf numFmtId="0" fontId="8" fillId="0" borderId="0" xfId="9"/>
    <xf numFmtId="0" fontId="12" fillId="0" borderId="0" xfId="9" applyFont="1"/>
    <xf numFmtId="0" fontId="12" fillId="2" borderId="0" xfId="9" applyFont="1" applyFill="1"/>
    <xf numFmtId="0" fontId="23" fillId="0" borderId="11" xfId="9" applyFont="1" applyBorder="1"/>
    <xf numFmtId="0" fontId="23" fillId="0" borderId="0" xfId="9" applyFont="1"/>
    <xf numFmtId="0" fontId="24" fillId="0" borderId="0" xfId="9" applyFont="1"/>
    <xf numFmtId="0" fontId="25" fillId="0" borderId="0" xfId="9" applyFont="1"/>
    <xf numFmtId="0" fontId="24" fillId="0" borderId="8" xfId="9" applyFont="1" applyBorder="1"/>
    <xf numFmtId="0" fontId="24" fillId="4" borderId="8" xfId="9" applyFont="1" applyFill="1" applyBorder="1"/>
    <xf numFmtId="0" fontId="26" fillId="0" borderId="2" xfId="9" applyFont="1" applyBorder="1"/>
    <xf numFmtId="0" fontId="8" fillId="0" borderId="0" xfId="9" applyAlignment="1" applyProtection="1">
      <alignment horizontal="left"/>
    </xf>
    <xf numFmtId="0" fontId="27" fillId="4" borderId="9" xfId="9" applyFont="1" applyFill="1" applyBorder="1"/>
    <xf numFmtId="0" fontId="28" fillId="5" borderId="3" xfId="9" applyFont="1" applyFill="1" applyBorder="1"/>
    <xf numFmtId="0" fontId="8" fillId="0" borderId="10" xfId="9" applyBorder="1"/>
    <xf numFmtId="0" fontId="21" fillId="0" borderId="6" xfId="9" applyFont="1" applyBorder="1"/>
    <xf numFmtId="0" fontId="8" fillId="4" borderId="3" xfId="9" applyFill="1" applyBorder="1"/>
    <xf numFmtId="0" fontId="8" fillId="0" borderId="0" xfId="12"/>
    <xf numFmtId="0" fontId="12" fillId="0" borderId="0" xfId="12" applyFont="1"/>
    <xf numFmtId="0" fontId="14" fillId="0" borderId="0" xfId="12" applyFont="1" applyAlignment="1" applyProtection="1">
      <alignment horizontal="center"/>
    </xf>
    <xf numFmtId="0" fontId="12" fillId="0" borderId="13" xfId="12" applyFont="1" applyBorder="1"/>
    <xf numFmtId="0" fontId="12" fillId="0" borderId="1" xfId="12" applyFont="1" applyBorder="1"/>
    <xf numFmtId="0" fontId="12" fillId="0" borderId="12" xfId="12" applyFont="1" applyBorder="1"/>
    <xf numFmtId="0" fontId="12" fillId="0" borderId="2" xfId="12" applyFont="1" applyBorder="1"/>
    <xf numFmtId="0" fontId="8" fillId="0" borderId="4" xfId="12" applyFont="1" applyBorder="1"/>
    <xf numFmtId="0" fontId="8" fillId="0" borderId="0" xfId="13"/>
    <xf numFmtId="0" fontId="12" fillId="0" borderId="0" xfId="13" applyFont="1"/>
    <xf numFmtId="0" fontId="13" fillId="0" borderId="0" xfId="13" applyFont="1" applyAlignment="1" applyProtection="1">
      <alignment horizontal="center"/>
    </xf>
    <xf numFmtId="0" fontId="12" fillId="0" borderId="2" xfId="13" applyFont="1" applyBorder="1"/>
    <xf numFmtId="0" fontId="12" fillId="0" borderId="6" xfId="13" applyFont="1" applyBorder="1"/>
    <xf numFmtId="0" fontId="8" fillId="0" borderId="1" xfId="13" applyFont="1" applyBorder="1"/>
    <xf numFmtId="0" fontId="8" fillId="0" borderId="0" xfId="13" applyFont="1"/>
    <xf numFmtId="0" fontId="12" fillId="0" borderId="1" xfId="13" applyFont="1" applyBorder="1"/>
    <xf numFmtId="0" fontId="12" fillId="0" borderId="7" xfId="13" applyFont="1" applyBorder="1"/>
    <xf numFmtId="0" fontId="8" fillId="0" borderId="7" xfId="13" applyFont="1" applyBorder="1"/>
    <xf numFmtId="0" fontId="22" fillId="0" borderId="0" xfId="13" applyFont="1"/>
    <xf numFmtId="0" fontId="22" fillId="0" borderId="13" xfId="13" applyFont="1" applyBorder="1"/>
    <xf numFmtId="0" fontId="22" fillId="0" borderId="1" xfId="13" applyFont="1" applyBorder="1"/>
    <xf numFmtId="0" fontId="22" fillId="0" borderId="6" xfId="13" applyFont="1" applyBorder="1"/>
    <xf numFmtId="0" fontId="22" fillId="0" borderId="7" xfId="13" applyFont="1" applyBorder="1"/>
    <xf numFmtId="0" fontId="12" fillId="0" borderId="14" xfId="13" applyFont="1" applyBorder="1"/>
    <xf numFmtId="0" fontId="23" fillId="0" borderId="0" xfId="13" applyFont="1"/>
    <xf numFmtId="0" fontId="24" fillId="0" borderId="0" xfId="13" applyFont="1"/>
    <xf numFmtId="0" fontId="25" fillId="0" borderId="0" xfId="13" applyFont="1"/>
    <xf numFmtId="0" fontId="24" fillId="0" borderId="8" xfId="13" applyFont="1" applyBorder="1"/>
    <xf numFmtId="0" fontId="24" fillId="4" borderId="8" xfId="13" applyFont="1" applyFill="1" applyBorder="1"/>
    <xf numFmtId="0" fontId="26" fillId="0" borderId="2" xfId="13" applyFont="1" applyBorder="1"/>
    <xf numFmtId="0" fontId="8" fillId="0" borderId="0" xfId="13" applyAlignment="1" applyProtection="1">
      <alignment horizontal="left"/>
    </xf>
    <xf numFmtId="0" fontId="27" fillId="4" borderId="9" xfId="13" applyFont="1" applyFill="1" applyBorder="1"/>
    <xf numFmtId="0" fontId="28" fillId="5" borderId="3" xfId="13" applyFont="1" applyFill="1" applyBorder="1"/>
    <xf numFmtId="0" fontId="8" fillId="0" borderId="10" xfId="13" applyBorder="1"/>
    <xf numFmtId="0" fontId="21" fillId="0" borderId="6" xfId="13" applyFont="1" applyBorder="1"/>
    <xf numFmtId="0" fontId="8" fillId="4" borderId="3" xfId="13" applyFill="1" applyBorder="1"/>
    <xf numFmtId="181" fontId="11" fillId="0" borderId="0" xfId="15" applyFont="1"/>
    <xf numFmtId="181" fontId="10" fillId="0" borderId="0" xfId="15"/>
    <xf numFmtId="181" fontId="10" fillId="0" borderId="0" xfId="15" applyFont="1" applyAlignment="1" applyProtection="1">
      <alignment horizontal="center"/>
    </xf>
    <xf numFmtId="181" fontId="11" fillId="2" borderId="15" xfId="15" applyFont="1" applyFill="1" applyBorder="1"/>
    <xf numFmtId="181" fontId="11" fillId="0" borderId="0" xfId="15" applyFont="1" applyAlignment="1" applyProtection="1">
      <alignment horizontal="left"/>
    </xf>
    <xf numFmtId="181" fontId="11" fillId="2" borderId="1" xfId="15" applyFont="1" applyFill="1" applyBorder="1"/>
    <xf numFmtId="181" fontId="11" fillId="2" borderId="3" xfId="15" applyFont="1" applyFill="1" applyBorder="1"/>
    <xf numFmtId="181" fontId="10" fillId="0" borderId="0" xfId="15" applyAlignment="1" applyProtection="1">
      <alignment horizontal="left"/>
    </xf>
    <xf numFmtId="181" fontId="10" fillId="0" borderId="15" xfId="15" applyBorder="1"/>
    <xf numFmtId="181" fontId="10" fillId="0" borderId="3" xfId="15" applyBorder="1"/>
    <xf numFmtId="181" fontId="17" fillId="0" borderId="3" xfId="15" applyFont="1" applyBorder="1"/>
    <xf numFmtId="181" fontId="3" fillId="0" borderId="0" xfId="15" applyFont="1"/>
    <xf numFmtId="181" fontId="3" fillId="0" borderId="3" xfId="15" applyFont="1" applyBorder="1"/>
    <xf numFmtId="180" fontId="10" fillId="0" borderId="0" xfId="15" applyNumberFormat="1" applyProtection="1"/>
    <xf numFmtId="181" fontId="38" fillId="0" borderId="0" xfId="15" applyFont="1"/>
    <xf numFmtId="181" fontId="10" fillId="0" borderId="0" xfId="15" applyNumberFormat="1" applyProtection="1"/>
    <xf numFmtId="181" fontId="10" fillId="0" borderId="0" xfId="16"/>
    <xf numFmtId="181" fontId="10" fillId="0" borderId="0" xfId="16" applyFont="1" applyAlignment="1" applyProtection="1">
      <alignment horizontal="center"/>
    </xf>
    <xf numFmtId="181" fontId="10" fillId="3" borderId="0" xfId="16" applyFill="1"/>
    <xf numFmtId="181" fontId="10" fillId="0" borderId="0" xfId="16" applyNumberFormat="1" applyProtection="1"/>
    <xf numFmtId="180" fontId="10" fillId="0" borderId="0" xfId="16" applyNumberFormat="1" applyProtection="1"/>
    <xf numFmtId="181" fontId="10" fillId="0" borderId="0" xfId="16" applyAlignment="1" applyProtection="1">
      <alignment horizontal="left"/>
    </xf>
    <xf numFmtId="0" fontId="5" fillId="0" borderId="0" xfId="0" applyFont="1"/>
    <xf numFmtId="0" fontId="7" fillId="0" borderId="0" xfId="0" applyFont="1" applyAlignment="1" applyProtection="1">
      <alignment horizontal="left"/>
    </xf>
    <xf numFmtId="0" fontId="16" fillId="0" borderId="6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0" fontId="16" fillId="0" borderId="16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12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0" fontId="40" fillId="0" borderId="5" xfId="3" applyFont="1" applyBorder="1"/>
    <xf numFmtId="0" fontId="40" fillId="0" borderId="6" xfId="3" applyFont="1" applyBorder="1" applyAlignment="1">
      <alignment horizontal="center"/>
    </xf>
    <xf numFmtId="0" fontId="40" fillId="0" borderId="12" xfId="3" applyFont="1" applyBorder="1" applyAlignment="1">
      <alignment horizontal="center"/>
    </xf>
    <xf numFmtId="0" fontId="40" fillId="0" borderId="0" xfId="3" applyFont="1" applyAlignment="1">
      <alignment horizontal="center"/>
    </xf>
    <xf numFmtId="0" fontId="40" fillId="0" borderId="2" xfId="3" applyFont="1" applyBorder="1" applyAlignment="1">
      <alignment horizontal="center"/>
    </xf>
    <xf numFmtId="0" fontId="40" fillId="0" borderId="1" xfId="3" applyFont="1" applyBorder="1" applyAlignment="1">
      <alignment horizontal="center"/>
    </xf>
    <xf numFmtId="0" fontId="40" fillId="0" borderId="14" xfId="3" applyFont="1" applyBorder="1" applyAlignment="1">
      <alignment horizontal="center"/>
    </xf>
    <xf numFmtId="0" fontId="40" fillId="0" borderId="17" xfId="3" applyFont="1" applyBorder="1" applyAlignment="1">
      <alignment horizontal="center"/>
    </xf>
    <xf numFmtId="0" fontId="40" fillId="0" borderId="7" xfId="3" applyFont="1" applyBorder="1" applyAlignment="1">
      <alignment horizontal="center"/>
    </xf>
    <xf numFmtId="0" fontId="40" fillId="0" borderId="3" xfId="3" applyFont="1" applyBorder="1" applyAlignment="1">
      <alignment horizontal="center"/>
    </xf>
    <xf numFmtId="0" fontId="40" fillId="0" borderId="0" xfId="3" applyFont="1"/>
    <xf numFmtId="0" fontId="13" fillId="0" borderId="0" xfId="3" applyFont="1" applyAlignment="1" applyProtection="1">
      <alignment horizontal="left"/>
    </xf>
    <xf numFmtId="0" fontId="34" fillId="0" borderId="0" xfId="3" applyFont="1" applyAlignment="1" applyProtection="1">
      <alignment horizontal="left"/>
    </xf>
    <xf numFmtId="0" fontId="15" fillId="0" borderId="0" xfId="5" applyFont="1" applyAlignment="1" applyProtection="1">
      <alignment horizontal="left"/>
    </xf>
    <xf numFmtId="0" fontId="33" fillId="0" borderId="2" xfId="5" applyFont="1" applyFill="1" applyBorder="1"/>
    <xf numFmtId="0" fontId="33" fillId="0" borderId="6" xfId="5" applyFont="1" applyFill="1" applyBorder="1"/>
    <xf numFmtId="0" fontId="33" fillId="0" borderId="12" xfId="5" applyFont="1" applyFill="1" applyBorder="1" applyAlignment="1" applyProtection="1">
      <alignment horizontal="left"/>
    </xf>
    <xf numFmtId="0" fontId="33" fillId="0" borderId="0" xfId="5" applyFont="1" applyFill="1" applyBorder="1" applyAlignment="1" applyProtection="1">
      <alignment horizontal="left"/>
    </xf>
    <xf numFmtId="0" fontId="33" fillId="0" borderId="6" xfId="5" applyFont="1" applyFill="1" applyBorder="1" applyAlignment="1" applyProtection="1">
      <alignment horizontal="left"/>
    </xf>
    <xf numFmtId="0" fontId="33" fillId="0" borderId="18" xfId="5" applyFont="1" applyFill="1" applyBorder="1" applyAlignment="1" applyProtection="1">
      <alignment horizontal="left"/>
    </xf>
    <xf numFmtId="0" fontId="33" fillId="0" borderId="16" xfId="5" applyFont="1" applyFill="1" applyBorder="1" applyAlignment="1" applyProtection="1">
      <alignment horizontal="left"/>
    </xf>
    <xf numFmtId="0" fontId="33" fillId="0" borderId="13" xfId="5" applyFont="1" applyFill="1" applyBorder="1" applyAlignment="1" applyProtection="1">
      <alignment horizontal="left"/>
    </xf>
    <xf numFmtId="0" fontId="33" fillId="0" borderId="1" xfId="5" applyFont="1" applyFill="1" applyBorder="1" applyAlignment="1" applyProtection="1">
      <alignment horizontal="left"/>
    </xf>
    <xf numFmtId="0" fontId="33" fillId="0" borderId="7" xfId="5" applyFont="1" applyFill="1" applyBorder="1" applyAlignment="1" applyProtection="1">
      <alignment horizontal="left"/>
    </xf>
    <xf numFmtId="0" fontId="40" fillId="0" borderId="2" xfId="5" applyFont="1" applyBorder="1"/>
    <xf numFmtId="0" fontId="40" fillId="0" borderId="6" xfId="5" applyFont="1" applyBorder="1" applyAlignment="1">
      <alignment horizontal="center"/>
    </xf>
    <xf numFmtId="0" fontId="40" fillId="0" borderId="12" xfId="5" applyFont="1" applyBorder="1" applyAlignment="1">
      <alignment horizontal="center"/>
    </xf>
    <xf numFmtId="0" fontId="40" fillId="0" borderId="0" xfId="5" applyFont="1" applyAlignment="1">
      <alignment horizontal="center"/>
    </xf>
    <xf numFmtId="0" fontId="40" fillId="0" borderId="2" xfId="5" applyFont="1" applyBorder="1" applyAlignment="1">
      <alignment horizontal="center"/>
    </xf>
    <xf numFmtId="0" fontId="40" fillId="0" borderId="1" xfId="5" applyFont="1" applyBorder="1" applyAlignment="1">
      <alignment horizontal="center"/>
    </xf>
    <xf numFmtId="0" fontId="40" fillId="0" borderId="14" xfId="5" applyFont="1" applyBorder="1" applyAlignment="1">
      <alignment horizontal="center"/>
    </xf>
    <xf numFmtId="0" fontId="40" fillId="0" borderId="17" xfId="5" applyFont="1" applyBorder="1" applyAlignment="1">
      <alignment horizontal="center"/>
    </xf>
    <xf numFmtId="0" fontId="40" fillId="0" borderId="7" xfId="5" applyFont="1" applyBorder="1" applyAlignment="1">
      <alignment horizontal="center"/>
    </xf>
    <xf numFmtId="0" fontId="16" fillId="0" borderId="6" xfId="6" applyFont="1" applyBorder="1" applyAlignment="1">
      <alignment horizontal="center"/>
    </xf>
    <xf numFmtId="0" fontId="16" fillId="0" borderId="0" xfId="6" applyFont="1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0" xfId="6" applyFont="1" applyAlignment="1">
      <alignment horizontal="center"/>
    </xf>
    <xf numFmtId="0" fontId="15" fillId="0" borderId="7" xfId="6" applyFont="1" applyBorder="1" applyAlignment="1">
      <alignment horizontal="center"/>
    </xf>
    <xf numFmtId="0" fontId="15" fillId="0" borderId="19" xfId="6" applyFont="1" applyBorder="1" applyAlignment="1">
      <alignment horizontal="center"/>
    </xf>
    <xf numFmtId="0" fontId="16" fillId="0" borderId="7" xfId="6" applyFont="1" applyBorder="1" applyAlignment="1">
      <alignment horizontal="center"/>
    </xf>
    <xf numFmtId="0" fontId="32" fillId="0" borderId="1" xfId="6" applyFont="1" applyBorder="1" applyAlignment="1">
      <alignment horizontal="center"/>
    </xf>
    <xf numFmtId="0" fontId="15" fillId="0" borderId="6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0" fontId="40" fillId="0" borderId="2" xfId="8" applyFont="1" applyBorder="1"/>
    <xf numFmtId="0" fontId="40" fillId="0" borderId="6" xfId="8" applyFont="1" applyBorder="1" applyAlignment="1">
      <alignment horizontal="center"/>
    </xf>
    <xf numFmtId="0" fontId="40" fillId="0" borderId="12" xfId="8" applyFont="1" applyBorder="1" applyAlignment="1">
      <alignment horizontal="center"/>
    </xf>
    <xf numFmtId="0" fontId="40" fillId="0" borderId="0" xfId="8" applyFont="1" applyAlignment="1">
      <alignment horizontal="center"/>
    </xf>
    <xf numFmtId="0" fontId="40" fillId="0" borderId="14" xfId="8" applyFont="1" applyBorder="1" applyAlignment="1">
      <alignment horizontal="center"/>
    </xf>
    <xf numFmtId="0" fontId="40" fillId="0" borderId="1" xfId="8" applyFont="1" applyBorder="1" applyAlignment="1">
      <alignment horizontal="center"/>
    </xf>
    <xf numFmtId="0" fontId="40" fillId="0" borderId="19" xfId="8" applyFont="1" applyBorder="1" applyAlignment="1">
      <alignment horizontal="center"/>
    </xf>
    <xf numFmtId="0" fontId="40" fillId="0" borderId="17" xfId="8" applyFont="1" applyBorder="1" applyAlignment="1">
      <alignment horizontal="center"/>
    </xf>
    <xf numFmtId="0" fontId="14" fillId="0" borderId="2" xfId="9" applyFont="1" applyBorder="1"/>
    <xf numFmtId="0" fontId="14" fillId="0" borderId="6" xfId="9" applyFont="1" applyBorder="1"/>
    <xf numFmtId="0" fontId="14" fillId="0" borderId="0" xfId="9" applyFont="1"/>
    <xf numFmtId="0" fontId="13" fillId="0" borderId="1" xfId="9" applyFont="1" applyBorder="1"/>
    <xf numFmtId="0" fontId="13" fillId="0" borderId="0" xfId="9" applyFont="1"/>
    <xf numFmtId="0" fontId="14" fillId="0" borderId="1" xfId="9" applyFont="1" applyBorder="1"/>
    <xf numFmtId="0" fontId="14" fillId="0" borderId="7" xfId="9" applyFont="1" applyBorder="1"/>
    <xf numFmtId="0" fontId="13" fillId="0" borderId="7" xfId="9" applyFont="1" applyBorder="1"/>
    <xf numFmtId="0" fontId="43" fillId="0" borderId="0" xfId="9" applyFont="1"/>
    <xf numFmtId="0" fontId="43" fillId="0" borderId="13" xfId="9" applyFont="1" applyBorder="1"/>
    <xf numFmtId="0" fontId="43" fillId="0" borderId="1" xfId="9" applyFont="1" applyBorder="1"/>
    <xf numFmtId="0" fontId="43" fillId="0" borderId="6" xfId="9" applyFont="1" applyBorder="1"/>
    <xf numFmtId="0" fontId="43" fillId="0" borderId="7" xfId="9" applyFont="1" applyBorder="1"/>
    <xf numFmtId="0" fontId="8" fillId="0" borderId="6" xfId="12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0" xfId="12" applyFont="1" applyAlignment="1">
      <alignment horizontal="center"/>
    </xf>
    <xf numFmtId="0" fontId="8" fillId="0" borderId="2" xfId="12" applyFont="1" applyBorder="1" applyAlignment="1">
      <alignment horizontal="center"/>
    </xf>
    <xf numFmtId="0" fontId="8" fillId="0" borderId="12" xfId="12" applyFont="1" applyBorder="1" applyAlignment="1">
      <alignment horizontal="center"/>
    </xf>
    <xf numFmtId="0" fontId="8" fillId="0" borderId="1" xfId="12" applyFont="1" applyBorder="1" applyAlignment="1">
      <alignment horizontal="center"/>
    </xf>
    <xf numFmtId="0" fontId="8" fillId="0" borderId="17" xfId="12" applyFont="1" applyBorder="1" applyAlignment="1">
      <alignment horizontal="center"/>
    </xf>
    <xf numFmtId="0" fontId="8" fillId="0" borderId="19" xfId="13" applyFont="1" applyBorder="1" applyAlignment="1">
      <alignment horizontal="center"/>
    </xf>
    <xf numFmtId="0" fontId="12" fillId="0" borderId="0" xfId="13" applyFont="1" applyAlignment="1">
      <alignment horizontal="center"/>
    </xf>
    <xf numFmtId="0" fontId="8" fillId="0" borderId="1" xfId="13" applyFont="1" applyBorder="1" applyAlignment="1">
      <alignment horizontal="center"/>
    </xf>
    <xf numFmtId="0" fontId="8" fillId="0" borderId="0" xfId="13" applyFont="1" applyAlignment="1">
      <alignment horizontal="center"/>
    </xf>
    <xf numFmtId="0" fontId="8" fillId="0" borderId="7" xfId="13" applyFont="1" applyBorder="1" applyAlignment="1">
      <alignment horizontal="center"/>
    </xf>
    <xf numFmtId="0" fontId="12" fillId="0" borderId="7" xfId="13" applyFont="1" applyBorder="1" applyAlignment="1">
      <alignment horizontal="center"/>
    </xf>
    <xf numFmtId="0" fontId="8" fillId="0" borderId="13" xfId="13" applyFont="1" applyBorder="1" applyAlignment="1">
      <alignment horizontal="center"/>
    </xf>
    <xf numFmtId="0" fontId="22" fillId="0" borderId="1" xfId="13" applyFont="1" applyBorder="1" applyAlignment="1">
      <alignment horizontal="center"/>
    </xf>
    <xf numFmtId="0" fontId="8" fillId="0" borderId="6" xfId="13" applyFont="1" applyBorder="1" applyAlignment="1">
      <alignment horizontal="center"/>
    </xf>
    <xf numFmtId="0" fontId="12" fillId="0" borderId="1" xfId="13" applyFont="1" applyBorder="1" applyAlignment="1">
      <alignment horizontal="center"/>
    </xf>
    <xf numFmtId="181" fontId="5" fillId="0" borderId="0" xfId="16" applyFont="1"/>
    <xf numFmtId="181" fontId="15" fillId="3" borderId="0" xfId="21" applyFont="1" applyFill="1"/>
    <xf numFmtId="181" fontId="13" fillId="3" borderId="0" xfId="21" applyFill="1"/>
    <xf numFmtId="180" fontId="13" fillId="3" borderId="0" xfId="21" applyNumberFormat="1" applyFill="1" applyProtection="1"/>
    <xf numFmtId="181" fontId="16" fillId="0" borderId="0" xfId="21" applyFont="1" applyAlignment="1" applyProtection="1">
      <alignment horizontal="left"/>
    </xf>
    <xf numFmtId="180" fontId="14" fillId="3" borderId="0" xfId="10" applyNumberFormat="1" applyFont="1" applyFill="1" applyAlignment="1" applyProtection="1">
      <alignment horizontal="left"/>
    </xf>
    <xf numFmtId="0" fontId="8" fillId="0" borderId="0" xfId="10" applyFont="1"/>
    <xf numFmtId="181" fontId="3" fillId="0" borderId="0" xfId="43" applyFont="1" applyFill="1"/>
    <xf numFmtId="0" fontId="8" fillId="0" borderId="13" xfId="4" applyFont="1" applyBorder="1"/>
    <xf numFmtId="0" fontId="40" fillId="0" borderId="0" xfId="5" applyFont="1" applyBorder="1" applyAlignment="1">
      <alignment horizontal="center"/>
    </xf>
    <xf numFmtId="181" fontId="10" fillId="0" borderId="0" xfId="16" applyFill="1"/>
    <xf numFmtId="181" fontId="5" fillId="0" borderId="0" xfId="16" applyFont="1" applyFill="1"/>
    <xf numFmtId="181" fontId="4" fillId="0" borderId="0" xfId="16" applyFont="1" applyFill="1" applyAlignment="1" applyProtection="1">
      <alignment horizontal="left"/>
    </xf>
    <xf numFmtId="181" fontId="3" fillId="0" borderId="0" xfId="16" applyFont="1" applyFill="1"/>
    <xf numFmtId="0" fontId="39" fillId="0" borderId="17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0" fontId="39" fillId="0" borderId="17" xfId="0" applyFont="1" applyBorder="1" applyAlignment="1" applyProtection="1">
      <alignment horizontal="left"/>
    </xf>
    <xf numFmtId="0" fontId="39" fillId="0" borderId="17" xfId="0" applyFont="1" applyBorder="1" applyAlignment="1" applyProtection="1">
      <alignment horizontal="center"/>
    </xf>
    <xf numFmtId="0" fontId="39" fillId="0" borderId="3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41" fillId="0" borderId="17" xfId="0" applyFont="1" applyFill="1" applyBorder="1" applyAlignment="1" applyProtection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20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39" fillId="0" borderId="17" xfId="0" applyFont="1" applyFill="1" applyBorder="1" applyAlignment="1" applyProtection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3" xfId="0" applyFont="1" applyFill="1" applyBorder="1" applyAlignment="1" applyProtection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21" xfId="0" applyFont="1" applyFill="1" applyBorder="1" applyAlignment="1" applyProtection="1">
      <alignment horizontal="center"/>
    </xf>
    <xf numFmtId="0" fontId="39" fillId="0" borderId="21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41" fillId="0" borderId="21" xfId="0" applyFont="1" applyFill="1" applyBorder="1" applyAlignment="1" applyProtection="1">
      <alignment horizontal="center"/>
    </xf>
    <xf numFmtId="0" fontId="39" fillId="0" borderId="17" xfId="0" applyFont="1" applyFill="1" applyBorder="1" applyAlignment="1">
      <alignment horizontal="center"/>
    </xf>
    <xf numFmtId="0" fontId="41" fillId="0" borderId="22" xfId="0" applyFont="1" applyFill="1" applyBorder="1" applyAlignment="1" applyProtection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 applyAlignment="1" applyProtection="1">
      <alignment horizontal="center"/>
    </xf>
    <xf numFmtId="181" fontId="39" fillId="0" borderId="3" xfId="0" applyNumberFormat="1" applyFont="1" applyBorder="1" applyAlignment="1" applyProtection="1">
      <alignment horizontal="center"/>
    </xf>
    <xf numFmtId="0" fontId="41" fillId="0" borderId="3" xfId="0" applyFont="1" applyBorder="1" applyAlignment="1" applyProtection="1">
      <alignment horizontal="center"/>
    </xf>
    <xf numFmtId="0" fontId="41" fillId="0" borderId="3" xfId="0" applyFont="1" applyBorder="1" applyAlignment="1">
      <alignment horizontal="center"/>
    </xf>
    <xf numFmtId="0" fontId="53" fillId="0" borderId="0" xfId="3" applyFont="1"/>
    <xf numFmtId="0" fontId="54" fillId="0" borderId="0" xfId="3" applyFont="1"/>
    <xf numFmtId="0" fontId="53" fillId="0" borderId="0" xfId="3" applyFont="1" applyAlignment="1" applyProtection="1">
      <alignment horizontal="left"/>
    </xf>
    <xf numFmtId="0" fontId="56" fillId="0" borderId="23" xfId="3" applyFont="1" applyFill="1" applyBorder="1"/>
    <xf numFmtId="0" fontId="56" fillId="0" borderId="24" xfId="3" applyFont="1" applyFill="1" applyBorder="1" applyAlignment="1" applyProtection="1">
      <alignment horizontal="left"/>
    </xf>
    <xf numFmtId="0" fontId="56" fillId="0" borderId="25" xfId="3" applyFont="1" applyFill="1" applyBorder="1"/>
    <xf numFmtId="0" fontId="58" fillId="0" borderId="5" xfId="3" applyFont="1" applyFill="1" applyBorder="1" applyAlignment="1" applyProtection="1">
      <alignment horizontal="left"/>
    </xf>
    <xf numFmtId="0" fontId="56" fillId="0" borderId="12" xfId="3" applyFont="1" applyFill="1" applyBorder="1" applyAlignment="1" applyProtection="1">
      <alignment horizontal="left"/>
    </xf>
    <xf numFmtId="0" fontId="56" fillId="0" borderId="0" xfId="3" applyFont="1" applyFill="1" applyAlignment="1" applyProtection="1">
      <alignment horizontal="left"/>
    </xf>
    <xf numFmtId="0" fontId="56" fillId="0" borderId="2" xfId="3" applyFont="1" applyFill="1" applyBorder="1" applyAlignment="1" applyProtection="1">
      <alignment horizontal="left"/>
    </xf>
    <xf numFmtId="0" fontId="56" fillId="0" borderId="18" xfId="3" applyFont="1" applyFill="1" applyBorder="1" applyAlignment="1" applyProtection="1">
      <alignment horizontal="left"/>
    </xf>
    <xf numFmtId="0" fontId="56" fillId="0" borderId="16" xfId="3" applyFont="1" applyFill="1" applyBorder="1" applyAlignment="1" applyProtection="1">
      <alignment horizontal="left"/>
    </xf>
    <xf numFmtId="0" fontId="56" fillId="0" borderId="1" xfId="3" applyFont="1" applyFill="1" applyBorder="1" applyAlignment="1" applyProtection="1">
      <alignment horizontal="left"/>
    </xf>
    <xf numFmtId="0" fontId="56" fillId="0" borderId="26" xfId="3" applyFont="1" applyFill="1" applyBorder="1" applyAlignment="1" applyProtection="1">
      <alignment horizontal="left"/>
    </xf>
    <xf numFmtId="0" fontId="56" fillId="0" borderId="5" xfId="3" applyFont="1" applyFill="1" applyBorder="1"/>
    <xf numFmtId="0" fontId="56" fillId="0" borderId="13" xfId="3" applyFont="1" applyFill="1" applyBorder="1" applyAlignment="1" applyProtection="1">
      <alignment horizontal="left"/>
    </xf>
    <xf numFmtId="0" fontId="56" fillId="0" borderId="21" xfId="3" applyFont="1" applyFill="1" applyBorder="1"/>
    <xf numFmtId="0" fontId="56" fillId="0" borderId="10" xfId="3" applyFont="1" applyFill="1" applyBorder="1"/>
    <xf numFmtId="0" fontId="56" fillId="0" borderId="14" xfId="3" applyFont="1" applyFill="1" applyBorder="1" applyAlignment="1" applyProtection="1">
      <alignment horizontal="left"/>
    </xf>
    <xf numFmtId="0" fontId="56" fillId="0" borderId="20" xfId="3" applyFont="1" applyFill="1" applyBorder="1" applyAlignment="1" applyProtection="1">
      <alignment horizontal="left"/>
    </xf>
    <xf numFmtId="0" fontId="56" fillId="0" borderId="3" xfId="3" applyFont="1" applyFill="1" applyBorder="1" applyAlignment="1" applyProtection="1">
      <alignment horizontal="left"/>
    </xf>
    <xf numFmtId="0" fontId="56" fillId="0" borderId="17" xfId="3" applyFont="1" applyFill="1" applyBorder="1" applyAlignment="1" applyProtection="1">
      <alignment horizontal="left"/>
    </xf>
    <xf numFmtId="0" fontId="56" fillId="0" borderId="19" xfId="3" applyFont="1" applyFill="1" applyBorder="1" applyAlignment="1" applyProtection="1">
      <alignment horizontal="left"/>
    </xf>
    <xf numFmtId="0" fontId="58" fillId="0" borderId="5" xfId="3" applyFont="1" applyBorder="1" applyAlignment="1" applyProtection="1">
      <alignment horizontal="left"/>
    </xf>
    <xf numFmtId="0" fontId="58" fillId="0" borderId="6" xfId="3" applyFont="1" applyBorder="1" applyAlignment="1">
      <alignment horizontal="center"/>
    </xf>
    <xf numFmtId="0" fontId="58" fillId="0" borderId="12" xfId="3" applyFont="1" applyBorder="1" applyAlignment="1" applyProtection="1">
      <alignment horizontal="center"/>
    </xf>
    <xf numFmtId="0" fontId="58" fillId="0" borderId="0" xfId="3" applyFont="1" applyAlignment="1" applyProtection="1">
      <alignment horizontal="center"/>
    </xf>
    <xf numFmtId="0" fontId="58" fillId="0" borderId="6" xfId="3" applyFont="1" applyBorder="1" applyAlignment="1" applyProtection="1">
      <alignment horizontal="center"/>
    </xf>
    <xf numFmtId="0" fontId="58" fillId="0" borderId="2" xfId="3" applyFont="1" applyBorder="1" applyAlignment="1" applyProtection="1">
      <alignment horizontal="center"/>
    </xf>
    <xf numFmtId="0" fontId="58" fillId="0" borderId="2" xfId="3" applyFont="1" applyBorder="1" applyAlignment="1">
      <alignment horizontal="center"/>
    </xf>
    <xf numFmtId="0" fontId="58" fillId="0" borderId="12" xfId="3" applyFont="1" applyBorder="1" applyAlignment="1">
      <alignment horizontal="center"/>
    </xf>
    <xf numFmtId="0" fontId="58" fillId="0" borderId="1" xfId="3" applyFont="1" applyBorder="1" applyAlignment="1" applyProtection="1">
      <alignment horizontal="center"/>
    </xf>
    <xf numFmtId="0" fontId="58" fillId="0" borderId="13" xfId="3" applyFont="1" applyBorder="1" applyAlignment="1" applyProtection="1">
      <alignment horizontal="center"/>
    </xf>
    <xf numFmtId="0" fontId="58" fillId="0" borderId="7" xfId="3" applyFont="1" applyBorder="1" applyAlignment="1" applyProtection="1">
      <alignment horizontal="center"/>
    </xf>
    <xf numFmtId="0" fontId="59" fillId="0" borderId="27" xfId="3" applyFont="1" applyBorder="1" applyAlignment="1" applyProtection="1">
      <alignment horizontal="left"/>
    </xf>
    <xf numFmtId="0" fontId="59" fillId="0" borderId="11" xfId="3" applyFont="1" applyBorder="1" applyAlignment="1" applyProtection="1">
      <alignment horizontal="center"/>
    </xf>
    <xf numFmtId="0" fontId="59" fillId="0" borderId="28" xfId="3" applyFont="1" applyBorder="1" applyAlignment="1">
      <alignment horizontal="center"/>
    </xf>
    <xf numFmtId="0" fontId="59" fillId="0" borderId="29" xfId="3" applyFont="1" applyBorder="1" applyAlignment="1">
      <alignment horizontal="center"/>
    </xf>
    <xf numFmtId="0" fontId="59" fillId="0" borderId="11" xfId="3" applyFont="1" applyBorder="1" applyAlignment="1">
      <alignment horizontal="center"/>
    </xf>
    <xf numFmtId="0" fontId="59" fillId="0" borderId="8" xfId="3" applyFont="1" applyBorder="1" applyAlignment="1">
      <alignment horizontal="center"/>
    </xf>
    <xf numFmtId="0" fontId="59" fillId="0" borderId="3" xfId="3" applyFont="1" applyBorder="1" applyAlignment="1">
      <alignment horizontal="center"/>
    </xf>
    <xf numFmtId="0" fontId="56" fillId="0" borderId="12" xfId="3" applyFont="1" applyFill="1" applyBorder="1" applyAlignment="1" applyProtection="1">
      <alignment horizontal="center"/>
    </xf>
    <xf numFmtId="0" fontId="56" fillId="0" borderId="30" xfId="3" applyFont="1" applyFill="1" applyBorder="1" applyAlignment="1" applyProtection="1">
      <alignment horizontal="left"/>
    </xf>
    <xf numFmtId="0" fontId="53" fillId="0" borderId="0" xfId="4" applyFont="1"/>
    <xf numFmtId="0" fontId="54" fillId="0" borderId="0" xfId="4" applyFont="1"/>
    <xf numFmtId="0" fontId="61" fillId="0" borderId="0" xfId="4" applyFont="1" applyAlignment="1" applyProtection="1">
      <alignment horizontal="center"/>
    </xf>
    <xf numFmtId="0" fontId="53" fillId="0" borderId="2" xfId="4" applyFont="1" applyFill="1" applyBorder="1"/>
    <xf numFmtId="0" fontId="53" fillId="0" borderId="31" xfId="4" applyFont="1" applyFill="1" applyBorder="1" applyAlignment="1" applyProtection="1">
      <alignment horizontal="left"/>
    </xf>
    <xf numFmtId="0" fontId="53" fillId="0" borderId="32" xfId="4" applyFont="1" applyFill="1" applyBorder="1" applyAlignment="1" applyProtection="1">
      <alignment horizontal="left"/>
    </xf>
    <xf numFmtId="0" fontId="63" fillId="0" borderId="33" xfId="4" applyFont="1" applyFill="1" applyBorder="1"/>
    <xf numFmtId="0" fontId="53" fillId="0" borderId="24" xfId="4" applyFont="1" applyFill="1" applyBorder="1" applyAlignment="1" applyProtection="1">
      <alignment horizontal="left"/>
    </xf>
    <xf numFmtId="0" fontId="56" fillId="0" borderId="2" xfId="4" applyFont="1" applyFill="1" applyBorder="1" applyAlignment="1" applyProtection="1">
      <alignment horizontal="left"/>
    </xf>
    <xf numFmtId="0" fontId="53" fillId="0" borderId="6" xfId="4" applyFont="1" applyFill="1" applyBorder="1" applyAlignment="1" applyProtection="1">
      <alignment horizontal="left"/>
    </xf>
    <xf numFmtId="0" fontId="53" fillId="0" borderId="1" xfId="4" applyFont="1" applyFill="1" applyBorder="1" applyAlignment="1" applyProtection="1">
      <alignment horizontal="left"/>
    </xf>
    <xf numFmtId="0" fontId="53" fillId="0" borderId="7" xfId="4" applyFont="1" applyFill="1" applyBorder="1" applyAlignment="1" applyProtection="1">
      <alignment horizontal="left"/>
    </xf>
    <xf numFmtId="0" fontId="53" fillId="0" borderId="0" xfId="4" applyFont="1" applyFill="1" applyAlignment="1" applyProtection="1">
      <alignment horizontal="left"/>
    </xf>
    <xf numFmtId="0" fontId="53" fillId="0" borderId="12" xfId="4" applyFont="1" applyFill="1" applyBorder="1" applyAlignment="1" applyProtection="1">
      <alignment horizontal="left"/>
    </xf>
    <xf numFmtId="0" fontId="53" fillId="0" borderId="34" xfId="4" applyFont="1" applyFill="1" applyBorder="1" applyAlignment="1" applyProtection="1">
      <alignment horizontal="left"/>
    </xf>
    <xf numFmtId="0" fontId="53" fillId="0" borderId="24" xfId="4" applyFont="1" applyFill="1" applyBorder="1"/>
    <xf numFmtId="0" fontId="53" fillId="0" borderId="35" xfId="4" applyFont="1" applyFill="1" applyBorder="1" applyAlignment="1" applyProtection="1">
      <alignment horizontal="center"/>
    </xf>
    <xf numFmtId="0" fontId="53" fillId="0" borderId="1" xfId="4" applyFont="1" applyFill="1" applyBorder="1" applyAlignment="1" applyProtection="1">
      <alignment horizontal="center"/>
    </xf>
    <xf numFmtId="0" fontId="53" fillId="0" borderId="36" xfId="4" applyFont="1" applyFill="1" applyBorder="1" applyAlignment="1" applyProtection="1">
      <alignment horizontal="left"/>
    </xf>
    <xf numFmtId="0" fontId="53" fillId="0" borderId="13" xfId="4" applyFont="1" applyFill="1" applyBorder="1" applyAlignment="1" applyProtection="1">
      <alignment horizontal="left"/>
    </xf>
    <xf numFmtId="0" fontId="53" fillId="0" borderId="0" xfId="4" applyFont="1" applyFill="1"/>
    <xf numFmtId="0" fontId="53" fillId="0" borderId="6" xfId="4" applyFont="1" applyFill="1" applyBorder="1" applyAlignment="1">
      <alignment horizontal="center"/>
    </xf>
    <xf numFmtId="0" fontId="53" fillId="0" borderId="12" xfId="4" applyFont="1" applyFill="1" applyBorder="1"/>
    <xf numFmtId="0" fontId="53" fillId="0" borderId="37" xfId="4" applyFont="1" applyFill="1" applyBorder="1"/>
    <xf numFmtId="0" fontId="53" fillId="0" borderId="10" xfId="4" applyFont="1" applyFill="1" applyBorder="1"/>
    <xf numFmtId="0" fontId="53" fillId="0" borderId="3" xfId="4" applyFont="1" applyFill="1" applyBorder="1"/>
    <xf numFmtId="0" fontId="53" fillId="0" borderId="3" xfId="4" applyFont="1" applyFill="1" applyBorder="1" applyAlignment="1" applyProtection="1">
      <alignment horizontal="left"/>
    </xf>
    <xf numFmtId="0" fontId="53" fillId="0" borderId="19" xfId="4" applyFont="1" applyFill="1" applyBorder="1"/>
    <xf numFmtId="0" fontId="53" fillId="0" borderId="20" xfId="4" applyFont="1" applyFill="1" applyBorder="1"/>
    <xf numFmtId="181" fontId="53" fillId="0" borderId="14" xfId="4" applyNumberFormat="1" applyFont="1" applyFill="1" applyBorder="1" applyAlignment="1" applyProtection="1">
      <alignment horizontal="left"/>
    </xf>
    <xf numFmtId="181" fontId="53" fillId="0" borderId="19" xfId="4" applyNumberFormat="1" applyFont="1" applyFill="1" applyBorder="1" applyAlignment="1" applyProtection="1">
      <alignment horizontal="left"/>
    </xf>
    <xf numFmtId="0" fontId="53" fillId="0" borderId="22" xfId="4" applyFont="1" applyFill="1" applyBorder="1"/>
    <xf numFmtId="0" fontId="53" fillId="0" borderId="17" xfId="4" applyFont="1" applyFill="1" applyBorder="1"/>
    <xf numFmtId="0" fontId="53" fillId="0" borderId="10" xfId="4" applyFont="1" applyFill="1" applyBorder="1" applyAlignment="1">
      <alignment horizontal="center"/>
    </xf>
    <xf numFmtId="181" fontId="53" fillId="0" borderId="3" xfId="4" applyNumberFormat="1" applyFont="1" applyFill="1" applyBorder="1" applyProtection="1"/>
    <xf numFmtId="0" fontId="53" fillId="0" borderId="14" xfId="4" applyFont="1" applyFill="1" applyBorder="1"/>
    <xf numFmtId="0" fontId="65" fillId="0" borderId="2" xfId="4" applyFont="1" applyBorder="1"/>
    <xf numFmtId="0" fontId="65" fillId="0" borderId="6" xfId="4" applyFont="1" applyBorder="1" applyAlignment="1">
      <alignment horizontal="center"/>
    </xf>
    <xf numFmtId="0" fontId="65" fillId="0" borderId="0" xfId="4" applyFont="1" applyAlignment="1">
      <alignment horizontal="center"/>
    </xf>
    <xf numFmtId="0" fontId="66" fillId="0" borderId="1" xfId="4" applyFont="1" applyBorder="1" applyAlignment="1">
      <alignment horizontal="center"/>
    </xf>
    <xf numFmtId="0" fontId="66" fillId="0" borderId="0" xfId="4" applyFont="1" applyAlignment="1">
      <alignment horizontal="center"/>
    </xf>
    <xf numFmtId="0" fontId="66" fillId="0" borderId="7" xfId="4" applyFont="1" applyBorder="1" applyAlignment="1">
      <alignment horizontal="center"/>
    </xf>
    <xf numFmtId="0" fontId="65" fillId="0" borderId="7" xfId="4" applyFont="1" applyBorder="1" applyAlignment="1">
      <alignment horizontal="center"/>
    </xf>
    <xf numFmtId="0" fontId="66" fillId="0" borderId="17" xfId="4" applyFont="1" applyBorder="1" applyAlignment="1">
      <alignment horizontal="center"/>
    </xf>
    <xf numFmtId="0" fontId="67" fillId="0" borderId="1" xfId="4" applyFont="1" applyBorder="1" applyAlignment="1">
      <alignment horizontal="center"/>
    </xf>
    <xf numFmtId="0" fontId="66" fillId="0" borderId="6" xfId="4" applyFont="1" applyBorder="1" applyAlignment="1">
      <alignment horizontal="center"/>
    </xf>
    <xf numFmtId="0" fontId="65" fillId="0" borderId="1" xfId="4" applyFont="1" applyBorder="1" applyAlignment="1">
      <alignment horizontal="center"/>
    </xf>
    <xf numFmtId="0" fontId="68" fillId="0" borderId="11" xfId="4" applyFont="1" applyBorder="1" applyAlignment="1" applyProtection="1">
      <alignment horizontal="left"/>
    </xf>
    <xf numFmtId="0" fontId="68" fillId="0" borderId="11" xfId="4" applyFont="1" applyBorder="1" applyAlignment="1" applyProtection="1">
      <alignment horizontal="center"/>
    </xf>
    <xf numFmtId="0" fontId="68" fillId="0" borderId="11" xfId="4" applyFont="1" applyBorder="1" applyAlignment="1">
      <alignment horizontal="center"/>
    </xf>
    <xf numFmtId="0" fontId="68" fillId="0" borderId="8" xfId="4" applyFont="1" applyBorder="1" applyAlignment="1">
      <alignment horizontal="center"/>
    </xf>
    <xf numFmtId="0" fontId="68" fillId="0" borderId="28" xfId="4" applyFont="1" applyBorder="1" applyAlignment="1">
      <alignment horizontal="center"/>
    </xf>
    <xf numFmtId="181" fontId="68" fillId="0" borderId="11" xfId="4" applyNumberFormat="1" applyFont="1" applyBorder="1" applyAlignment="1" applyProtection="1">
      <alignment horizontal="center"/>
    </xf>
    <xf numFmtId="0" fontId="68" fillId="0" borderId="38" xfId="4" applyFont="1" applyBorder="1" applyAlignment="1">
      <alignment horizontal="center"/>
    </xf>
    <xf numFmtId="0" fontId="68" fillId="0" borderId="25" xfId="4" applyFont="1" applyBorder="1" applyAlignment="1">
      <alignment horizontal="center"/>
    </xf>
    <xf numFmtId="0" fontId="68" fillId="0" borderId="39" xfId="4" applyFont="1" applyBorder="1" applyAlignment="1">
      <alignment horizontal="center"/>
    </xf>
    <xf numFmtId="0" fontId="68" fillId="0" borderId="19" xfId="4" applyFont="1" applyBorder="1" applyAlignment="1">
      <alignment horizontal="center"/>
    </xf>
    <xf numFmtId="0" fontId="68" fillId="0" borderId="3" xfId="4" applyFont="1" applyBorder="1" applyAlignment="1">
      <alignment horizontal="center"/>
    </xf>
    <xf numFmtId="0" fontId="68" fillId="0" borderId="8" xfId="4" applyFont="1" applyBorder="1" applyAlignment="1" applyProtection="1">
      <alignment horizontal="center"/>
    </xf>
    <xf numFmtId="0" fontId="68" fillId="0" borderId="10" xfId="4" applyFont="1" applyBorder="1" applyAlignment="1" applyProtection="1">
      <alignment horizontal="left"/>
    </xf>
    <xf numFmtId="0" fontId="68" fillId="0" borderId="3" xfId="4" applyFont="1" applyBorder="1" applyAlignment="1" applyProtection="1">
      <alignment horizontal="center"/>
    </xf>
    <xf numFmtId="181" fontId="68" fillId="0" borderId="3" xfId="4" applyNumberFormat="1" applyFont="1" applyBorder="1" applyAlignment="1" applyProtection="1">
      <alignment horizontal="center"/>
    </xf>
    <xf numFmtId="0" fontId="68" fillId="0" borderId="14" xfId="4" applyFont="1" applyBorder="1" applyAlignment="1">
      <alignment horizontal="center"/>
    </xf>
    <xf numFmtId="181" fontId="68" fillId="0" borderId="19" xfId="4" applyNumberFormat="1" applyFont="1" applyBorder="1" applyAlignment="1" applyProtection="1">
      <alignment horizontal="center"/>
    </xf>
    <xf numFmtId="180" fontId="68" fillId="0" borderId="3" xfId="4" applyNumberFormat="1" applyFont="1" applyBorder="1" applyAlignment="1" applyProtection="1">
      <alignment horizontal="center"/>
    </xf>
    <xf numFmtId="0" fontId="56" fillId="0" borderId="2" xfId="4" applyFont="1" applyBorder="1" applyAlignment="1" applyProtection="1">
      <alignment horizontal="left"/>
    </xf>
    <xf numFmtId="0" fontId="56" fillId="0" borderId="6" xfId="4" applyFont="1" applyBorder="1" applyAlignment="1" applyProtection="1">
      <alignment horizontal="center"/>
    </xf>
    <xf numFmtId="0" fontId="56" fillId="0" borderId="0" xfId="4" applyFont="1" applyAlignment="1" applyProtection="1">
      <alignment horizontal="center"/>
    </xf>
    <xf numFmtId="0" fontId="56" fillId="0" borderId="1" xfId="4" applyFont="1" applyBorder="1" applyAlignment="1">
      <alignment horizontal="center"/>
    </xf>
    <xf numFmtId="0" fontId="56" fillId="0" borderId="1" xfId="4" applyFont="1" applyBorder="1" applyAlignment="1" applyProtection="1">
      <alignment horizontal="center"/>
    </xf>
    <xf numFmtId="0" fontId="56" fillId="0" borderId="7" xfId="4" applyFont="1" applyBorder="1" applyAlignment="1" applyProtection="1">
      <alignment horizontal="center"/>
    </xf>
    <xf numFmtId="0" fontId="56" fillId="0" borderId="7" xfId="4" applyFont="1" applyBorder="1" applyAlignment="1">
      <alignment horizontal="center"/>
    </xf>
    <xf numFmtId="0" fontId="56" fillId="0" borderId="13" xfId="4" applyFont="1" applyBorder="1" applyAlignment="1" applyProtection="1">
      <alignment horizontal="center"/>
    </xf>
    <xf numFmtId="0" fontId="62" fillId="0" borderId="0" xfId="4" applyFont="1" applyAlignment="1" applyProtection="1">
      <alignment horizontal="left"/>
    </xf>
    <xf numFmtId="0" fontId="53" fillId="0" borderId="22" xfId="4" applyFont="1" applyFill="1" applyBorder="1" applyAlignment="1" applyProtection="1">
      <alignment horizontal="left"/>
    </xf>
    <xf numFmtId="0" fontId="53" fillId="0" borderId="35" xfId="4" applyFont="1" applyFill="1" applyBorder="1" applyAlignment="1" applyProtection="1">
      <alignment horizontal="left"/>
    </xf>
    <xf numFmtId="0" fontId="53" fillId="0" borderId="1" xfId="4" applyFont="1" applyFill="1" applyBorder="1" applyAlignment="1">
      <alignment horizontal="center"/>
    </xf>
    <xf numFmtId="0" fontId="53" fillId="0" borderId="7" xfId="4" applyFont="1" applyFill="1" applyBorder="1" applyAlignment="1">
      <alignment horizontal="center"/>
    </xf>
    <xf numFmtId="0" fontId="39" fillId="0" borderId="13" xfId="0" applyFont="1" applyFill="1" applyBorder="1" applyAlignment="1" applyProtection="1">
      <alignment horizontal="center"/>
    </xf>
    <xf numFmtId="0" fontId="62" fillId="0" borderId="0" xfId="5" applyFont="1" applyAlignment="1" applyProtection="1">
      <alignment horizontal="center"/>
    </xf>
    <xf numFmtId="0" fontId="58" fillId="0" borderId="6" xfId="5" applyFont="1" applyBorder="1" applyAlignment="1">
      <alignment horizontal="center"/>
    </xf>
    <xf numFmtId="0" fontId="58" fillId="0" borderId="12" xfId="5" applyFont="1" applyBorder="1" applyAlignment="1" applyProtection="1">
      <alignment horizontal="center"/>
    </xf>
    <xf numFmtId="0" fontId="58" fillId="0" borderId="0" xfId="5" applyFont="1" applyAlignment="1" applyProtection="1">
      <alignment horizontal="center"/>
    </xf>
    <xf numFmtId="0" fontId="58" fillId="0" borderId="6" xfId="5" applyFont="1" applyBorder="1" applyAlignment="1" applyProtection="1">
      <alignment horizontal="center"/>
    </xf>
    <xf numFmtId="0" fontId="58" fillId="0" borderId="2" xfId="5" applyFont="1" applyBorder="1" applyAlignment="1" applyProtection="1">
      <alignment horizontal="center"/>
    </xf>
    <xf numFmtId="0" fontId="58" fillId="0" borderId="2" xfId="5" applyFont="1" applyBorder="1" applyAlignment="1">
      <alignment horizontal="center"/>
    </xf>
    <xf numFmtId="0" fontId="58" fillId="0" borderId="12" xfId="5" applyFont="1" applyBorder="1" applyAlignment="1">
      <alignment horizontal="center"/>
    </xf>
    <xf numFmtId="0" fontId="58" fillId="0" borderId="13" xfId="5" applyFont="1" applyBorder="1" applyAlignment="1" applyProtection="1">
      <alignment horizontal="center"/>
    </xf>
    <xf numFmtId="0" fontId="58" fillId="0" borderId="1" xfId="5" applyFont="1" applyBorder="1" applyAlignment="1" applyProtection="1">
      <alignment horizontal="center"/>
    </xf>
    <xf numFmtId="0" fontId="58" fillId="0" borderId="7" xfId="5" applyFont="1" applyBorder="1" applyAlignment="1" applyProtection="1">
      <alignment horizontal="center"/>
    </xf>
    <xf numFmtId="0" fontId="56" fillId="0" borderId="2" xfId="5" applyFont="1" applyBorder="1" applyAlignment="1" applyProtection="1">
      <alignment horizontal="left"/>
    </xf>
    <xf numFmtId="0" fontId="59" fillId="0" borderId="11" xfId="5" applyFont="1" applyBorder="1" applyAlignment="1" applyProtection="1">
      <alignment horizontal="left"/>
    </xf>
    <xf numFmtId="0" fontId="59" fillId="0" borderId="11" xfId="5" applyFont="1" applyBorder="1" applyAlignment="1" applyProtection="1">
      <alignment horizontal="center"/>
    </xf>
    <xf numFmtId="0" fontId="59" fillId="0" borderId="28" xfId="5" applyFont="1" applyBorder="1" applyAlignment="1">
      <alignment horizontal="center"/>
    </xf>
    <xf numFmtId="0" fontId="59" fillId="0" borderId="29" xfId="5" applyFont="1" applyBorder="1" applyAlignment="1">
      <alignment horizontal="center"/>
    </xf>
    <xf numFmtId="0" fontId="59" fillId="0" borderId="11" xfId="5" applyFont="1" applyBorder="1" applyAlignment="1">
      <alignment horizontal="center"/>
    </xf>
    <xf numFmtId="0" fontId="59" fillId="0" borderId="8" xfId="5" applyFont="1" applyBorder="1" applyAlignment="1">
      <alignment horizontal="center"/>
    </xf>
    <xf numFmtId="0" fontId="60" fillId="0" borderId="0" xfId="5" applyFont="1" applyAlignment="1" applyProtection="1">
      <alignment horizontal="left"/>
    </xf>
    <xf numFmtId="0" fontId="64" fillId="0" borderId="40" xfId="6" applyFont="1" applyFill="1" applyBorder="1"/>
    <xf numFmtId="0" fontId="71" fillId="0" borderId="41" xfId="6" applyFont="1" applyFill="1" applyBorder="1" applyAlignment="1" applyProtection="1">
      <alignment horizontal="left"/>
    </xf>
    <xf numFmtId="0" fontId="71" fillId="0" borderId="42" xfId="6" applyFont="1" applyFill="1" applyBorder="1"/>
    <xf numFmtId="0" fontId="71" fillId="0" borderId="43" xfId="6" applyFont="1" applyFill="1" applyBorder="1" applyAlignment="1" applyProtection="1">
      <alignment horizontal="left"/>
    </xf>
    <xf numFmtId="0" fontId="71" fillId="0" borderId="44" xfId="6" applyFont="1" applyFill="1" applyBorder="1"/>
    <xf numFmtId="0" fontId="71" fillId="0" borderId="45" xfId="6" applyFont="1" applyFill="1" applyBorder="1" applyAlignment="1" applyProtection="1">
      <alignment horizontal="left"/>
    </xf>
    <xf numFmtId="0" fontId="71" fillId="0" borderId="44" xfId="6" applyFont="1" applyFill="1" applyBorder="1" applyAlignment="1" applyProtection="1">
      <alignment horizontal="left"/>
    </xf>
    <xf numFmtId="0" fontId="71" fillId="0" borderId="42" xfId="6" applyFont="1" applyFill="1" applyBorder="1" applyAlignment="1" applyProtection="1">
      <alignment horizontal="left"/>
    </xf>
    <xf numFmtId="0" fontId="71" fillId="0" borderId="46" xfId="6" applyFont="1" applyFill="1" applyBorder="1" applyAlignment="1" applyProtection="1">
      <alignment horizontal="left"/>
    </xf>
    <xf numFmtId="0" fontId="71" fillId="0" borderId="2" xfId="6" applyFont="1" applyFill="1" applyBorder="1" applyAlignment="1" applyProtection="1">
      <alignment horizontal="left"/>
    </xf>
    <xf numFmtId="0" fontId="71" fillId="0" borderId="6" xfId="6" applyFont="1" applyFill="1" applyBorder="1" applyAlignment="1" applyProtection="1">
      <alignment horizontal="left"/>
    </xf>
    <xf numFmtId="0" fontId="64" fillId="0" borderId="1" xfId="6" applyFont="1" applyFill="1" applyBorder="1" applyAlignment="1" applyProtection="1">
      <alignment horizontal="left"/>
    </xf>
    <xf numFmtId="0" fontId="64" fillId="0" borderId="7" xfId="6" applyFont="1" applyFill="1" applyBorder="1" applyAlignment="1" applyProtection="1">
      <alignment horizontal="left"/>
    </xf>
    <xf numFmtId="0" fontId="71" fillId="0" borderId="34" xfId="6" applyFont="1" applyFill="1" applyBorder="1" applyAlignment="1" applyProtection="1">
      <alignment horizontal="left"/>
    </xf>
    <xf numFmtId="0" fontId="71" fillId="0" borderId="47" xfId="6" applyFont="1" applyFill="1" applyBorder="1" applyAlignment="1" applyProtection="1">
      <alignment horizontal="left"/>
    </xf>
    <xf numFmtId="0" fontId="64" fillId="0" borderId="48" xfId="6" applyFont="1" applyFill="1" applyBorder="1"/>
    <xf numFmtId="0" fontId="64" fillId="0" borderId="0" xfId="6" applyFont="1" applyFill="1" applyAlignment="1" applyProtection="1">
      <alignment horizontal="left"/>
    </xf>
    <xf numFmtId="0" fontId="64" fillId="0" borderId="12" xfId="6" applyFont="1" applyFill="1" applyBorder="1" applyAlignment="1" applyProtection="1">
      <alignment horizontal="left"/>
    </xf>
    <xf numFmtId="0" fontId="64" fillId="0" borderId="34" xfId="6" applyFont="1" applyFill="1" applyBorder="1" applyAlignment="1" applyProtection="1">
      <alignment horizontal="left"/>
    </xf>
    <xf numFmtId="0" fontId="64" fillId="0" borderId="39" xfId="6" applyFont="1" applyFill="1" applyBorder="1"/>
    <xf numFmtId="0" fontId="64" fillId="0" borderId="7" xfId="6" applyFont="1" applyFill="1" applyBorder="1" applyAlignment="1" applyProtection="1">
      <alignment horizontal="center"/>
    </xf>
    <xf numFmtId="0" fontId="71" fillId="0" borderId="1" xfId="6" applyFont="1" applyFill="1" applyBorder="1" applyAlignment="1" applyProtection="1">
      <alignment horizontal="left"/>
    </xf>
    <xf numFmtId="0" fontId="64" fillId="0" borderId="6" xfId="6" applyFont="1" applyFill="1" applyBorder="1" applyAlignment="1" applyProtection="1">
      <alignment horizontal="left"/>
    </xf>
    <xf numFmtId="0" fontId="64" fillId="0" borderId="2" xfId="6" applyFont="1" applyFill="1" applyBorder="1"/>
    <xf numFmtId="0" fontId="64" fillId="0" borderId="49" xfId="6" applyFont="1" applyFill="1" applyBorder="1" applyAlignment="1" applyProtection="1">
      <alignment horizontal="left"/>
    </xf>
    <xf numFmtId="0" fontId="64" fillId="0" borderId="0" xfId="6" applyFont="1" applyFill="1"/>
    <xf numFmtId="0" fontId="64" fillId="0" borderId="1" xfId="6" applyFont="1" applyFill="1" applyBorder="1"/>
    <xf numFmtId="0" fontId="64" fillId="0" borderId="6" xfId="6" applyFont="1" applyFill="1" applyBorder="1"/>
    <xf numFmtId="0" fontId="64" fillId="0" borderId="37" xfId="6" applyFont="1" applyFill="1" applyBorder="1"/>
    <xf numFmtId="0" fontId="64" fillId="0" borderId="10" xfId="6" applyFont="1" applyFill="1" applyBorder="1"/>
    <xf numFmtId="0" fontId="64" fillId="0" borderId="3" xfId="6" applyFont="1" applyFill="1" applyBorder="1"/>
    <xf numFmtId="0" fontId="64" fillId="0" borderId="31" xfId="6" applyFont="1" applyFill="1" applyBorder="1" applyAlignment="1" applyProtection="1">
      <alignment horizontal="left"/>
    </xf>
    <xf numFmtId="0" fontId="64" fillId="0" borderId="14" xfId="6" applyFont="1" applyFill="1" applyBorder="1" applyAlignment="1" applyProtection="1">
      <alignment horizontal="left"/>
    </xf>
    <xf numFmtId="0" fontId="64" fillId="0" borderId="19" xfId="6" applyFont="1" applyFill="1" applyBorder="1"/>
    <xf numFmtId="0" fontId="64" fillId="0" borderId="3" xfId="6" applyFont="1" applyFill="1" applyBorder="1" applyAlignment="1" applyProtection="1">
      <alignment horizontal="left"/>
    </xf>
    <xf numFmtId="0" fontId="64" fillId="0" borderId="17" xfId="6" applyFont="1" applyFill="1" applyBorder="1" applyAlignment="1" applyProtection="1">
      <alignment horizontal="left"/>
    </xf>
    <xf numFmtId="0" fontId="64" fillId="0" borderId="20" xfId="6" applyFont="1" applyFill="1" applyBorder="1"/>
    <xf numFmtId="181" fontId="64" fillId="0" borderId="14" xfId="6" applyNumberFormat="1" applyFont="1" applyFill="1" applyBorder="1" applyAlignment="1" applyProtection="1">
      <alignment horizontal="left"/>
    </xf>
    <xf numFmtId="181" fontId="64" fillId="0" borderId="19" xfId="6" applyNumberFormat="1" applyFont="1" applyFill="1" applyBorder="1" applyAlignment="1" applyProtection="1">
      <alignment horizontal="left"/>
    </xf>
    <xf numFmtId="181" fontId="64" fillId="0" borderId="3" xfId="6" applyNumberFormat="1" applyFont="1" applyFill="1" applyBorder="1" applyProtection="1"/>
    <xf numFmtId="0" fontId="64" fillId="0" borderId="19" xfId="6" applyFont="1" applyFill="1" applyBorder="1" applyAlignment="1" applyProtection="1">
      <alignment horizontal="left"/>
    </xf>
    <xf numFmtId="0" fontId="72" fillId="0" borderId="2" xfId="6" applyFont="1" applyBorder="1" applyAlignment="1" applyProtection="1">
      <alignment horizontal="left"/>
    </xf>
    <xf numFmtId="0" fontId="72" fillId="0" borderId="6" xfId="6" applyFont="1" applyBorder="1" applyAlignment="1">
      <alignment horizontal="center"/>
    </xf>
    <xf numFmtId="0" fontId="72" fillId="0" borderId="0" xfId="6" applyFont="1" applyAlignment="1" applyProtection="1">
      <alignment horizontal="center"/>
    </xf>
    <xf numFmtId="0" fontId="72" fillId="0" borderId="7" xfId="6" applyFont="1" applyBorder="1" applyAlignment="1" applyProtection="1">
      <alignment horizontal="center"/>
    </xf>
    <xf numFmtId="0" fontId="72" fillId="0" borderId="1" xfId="6" applyFont="1" applyBorder="1" applyAlignment="1" applyProtection="1">
      <alignment horizontal="center"/>
    </xf>
    <xf numFmtId="0" fontId="72" fillId="0" borderId="6" xfId="6" applyFont="1" applyBorder="1" applyAlignment="1" applyProtection="1">
      <alignment horizontal="center"/>
    </xf>
    <xf numFmtId="0" fontId="59" fillId="0" borderId="11" xfId="6" applyFont="1" applyBorder="1" applyAlignment="1" applyProtection="1">
      <alignment horizontal="left"/>
    </xf>
    <xf numFmtId="0" fontId="59" fillId="0" borderId="11" xfId="6" applyFont="1" applyBorder="1" applyAlignment="1" applyProtection="1">
      <alignment horizontal="center"/>
    </xf>
    <xf numFmtId="0" fontId="59" fillId="0" borderId="11" xfId="6" applyFont="1" applyBorder="1" applyAlignment="1">
      <alignment horizontal="center"/>
    </xf>
    <xf numFmtId="0" fontId="59" fillId="0" borderId="8" xfId="6" applyFont="1" applyBorder="1" applyAlignment="1">
      <alignment horizontal="center"/>
    </xf>
    <xf numFmtId="0" fontId="59" fillId="0" borderId="28" xfId="6" applyFont="1" applyBorder="1" applyAlignment="1">
      <alignment horizontal="center"/>
    </xf>
    <xf numFmtId="181" fontId="59" fillId="0" borderId="11" xfId="6" applyNumberFormat="1" applyFont="1" applyBorder="1" applyAlignment="1" applyProtection="1">
      <alignment horizontal="center"/>
    </xf>
    <xf numFmtId="0" fontId="59" fillId="0" borderId="38" xfId="6" applyFont="1" applyBorder="1" applyAlignment="1">
      <alignment horizontal="center"/>
    </xf>
    <xf numFmtId="0" fontId="59" fillId="0" borderId="25" xfId="6" applyFont="1" applyBorder="1" applyAlignment="1">
      <alignment horizontal="center"/>
    </xf>
    <xf numFmtId="0" fontId="59" fillId="0" borderId="3" xfId="6" applyFont="1" applyBorder="1" applyAlignment="1">
      <alignment horizontal="center"/>
    </xf>
    <xf numFmtId="0" fontId="59" fillId="0" borderId="3" xfId="6" applyFont="1" applyBorder="1" applyAlignment="1" applyProtection="1">
      <alignment horizontal="center"/>
    </xf>
    <xf numFmtId="0" fontId="59" fillId="0" borderId="29" xfId="6" applyFont="1" applyBorder="1" applyAlignment="1">
      <alignment horizontal="center"/>
    </xf>
    <xf numFmtId="0" fontId="59" fillId="0" borderId="8" xfId="6" applyFont="1" applyBorder="1" applyAlignment="1" applyProtection="1">
      <alignment horizontal="center"/>
    </xf>
    <xf numFmtId="0" fontId="59" fillId="0" borderId="50" xfId="6" applyFont="1" applyBorder="1" applyAlignment="1">
      <alignment horizontal="center"/>
    </xf>
    <xf numFmtId="0" fontId="59" fillId="0" borderId="10" xfId="6" applyFont="1" applyBorder="1" applyAlignment="1" applyProtection="1">
      <alignment horizontal="left"/>
    </xf>
    <xf numFmtId="0" fontId="59" fillId="0" borderId="19" xfId="6" applyFont="1" applyBorder="1" applyAlignment="1">
      <alignment horizontal="center"/>
    </xf>
    <xf numFmtId="181" fontId="59" fillId="0" borderId="3" xfId="6" applyNumberFormat="1" applyFont="1" applyBorder="1" applyAlignment="1" applyProtection="1">
      <alignment horizontal="center"/>
    </xf>
    <xf numFmtId="0" fontId="59" fillId="0" borderId="30" xfId="6" applyFont="1" applyBorder="1" applyAlignment="1">
      <alignment horizontal="center"/>
    </xf>
    <xf numFmtId="181" fontId="59" fillId="0" borderId="19" xfId="6" applyNumberFormat="1" applyFont="1" applyBorder="1" applyAlignment="1" applyProtection="1">
      <alignment horizontal="center"/>
    </xf>
    <xf numFmtId="0" fontId="59" fillId="0" borderId="14" xfId="6" applyFont="1" applyBorder="1" applyAlignment="1">
      <alignment horizontal="center"/>
    </xf>
    <xf numFmtId="180" fontId="59" fillId="0" borderId="3" xfId="6" applyNumberFormat="1" applyFont="1" applyBorder="1" applyAlignment="1" applyProtection="1">
      <alignment horizontal="center"/>
    </xf>
    <xf numFmtId="0" fontId="55" fillId="0" borderId="0" xfId="6" applyFont="1"/>
    <xf numFmtId="0" fontId="61" fillId="0" borderId="0" xfId="8" applyFont="1" applyAlignment="1" applyProtection="1">
      <alignment horizontal="center"/>
    </xf>
    <xf numFmtId="0" fontId="57" fillId="0" borderId="0" xfId="8" applyFont="1"/>
    <xf numFmtId="0" fontId="60" fillId="0" borderId="0" xfId="8" applyFont="1" applyAlignment="1" applyProtection="1">
      <alignment horizontal="left"/>
    </xf>
    <xf numFmtId="0" fontId="59" fillId="0" borderId="11" xfId="8" applyFont="1" applyBorder="1" applyAlignment="1" applyProtection="1">
      <alignment horizontal="left"/>
    </xf>
    <xf numFmtId="0" fontId="59" fillId="0" borderId="11" xfId="8" applyFont="1" applyBorder="1" applyAlignment="1" applyProtection="1">
      <alignment horizontal="center"/>
    </xf>
    <xf numFmtId="0" fontId="59" fillId="0" borderId="28" xfId="8" applyFont="1" applyBorder="1" applyAlignment="1">
      <alignment horizontal="center"/>
    </xf>
    <xf numFmtId="0" fontId="59" fillId="0" borderId="29" xfId="8" applyFont="1" applyBorder="1" applyAlignment="1">
      <alignment horizontal="center"/>
    </xf>
    <xf numFmtId="0" fontId="59" fillId="0" borderId="11" xfId="8" applyFont="1" applyBorder="1" applyAlignment="1">
      <alignment horizontal="center"/>
    </xf>
    <xf numFmtId="0" fontId="59" fillId="0" borderId="8" xfId="8" applyFont="1" applyBorder="1" applyAlignment="1">
      <alignment horizontal="center"/>
    </xf>
    <xf numFmtId="0" fontId="61" fillId="0" borderId="0" xfId="9" applyFont="1" applyAlignment="1" applyProtection="1">
      <alignment horizontal="center"/>
    </xf>
    <xf numFmtId="0" fontId="58" fillId="0" borderId="2" xfId="9" applyFont="1" applyFill="1" applyBorder="1"/>
    <xf numFmtId="0" fontId="58" fillId="0" borderId="12" xfId="9" applyFont="1" applyFill="1" applyBorder="1" applyAlignment="1" applyProtection="1">
      <alignment horizontal="left"/>
    </xf>
    <xf numFmtId="0" fontId="58" fillId="0" borderId="39" xfId="9" applyFont="1" applyFill="1" applyBorder="1" applyAlignment="1" applyProtection="1">
      <alignment horizontal="left"/>
    </xf>
    <xf numFmtId="0" fontId="58" fillId="0" borderId="6" xfId="9" applyFont="1" applyFill="1" applyBorder="1" applyAlignment="1" applyProtection="1">
      <alignment horizontal="left"/>
    </xf>
    <xf numFmtId="0" fontId="58" fillId="0" borderId="1" xfId="9" applyFont="1" applyFill="1" applyBorder="1" applyAlignment="1" applyProtection="1">
      <alignment horizontal="left"/>
    </xf>
    <xf numFmtId="0" fontId="58" fillId="0" borderId="7" xfId="9" applyFont="1" applyFill="1" applyBorder="1" applyAlignment="1" applyProtection="1">
      <alignment horizontal="left"/>
    </xf>
    <xf numFmtId="0" fontId="58" fillId="0" borderId="0" xfId="9" applyFont="1" applyFill="1" applyAlignment="1" applyProtection="1">
      <alignment horizontal="left"/>
    </xf>
    <xf numFmtId="0" fontId="58" fillId="0" borderId="7" xfId="9" applyFont="1" applyFill="1" applyBorder="1"/>
    <xf numFmtId="0" fontId="58" fillId="0" borderId="7" xfId="9" applyFont="1" applyFill="1" applyBorder="1" applyAlignment="1" applyProtection="1">
      <alignment horizontal="center"/>
    </xf>
    <xf numFmtId="0" fontId="58" fillId="0" borderId="1" xfId="9" applyFont="1" applyFill="1" applyBorder="1" applyAlignment="1" applyProtection="1">
      <alignment horizontal="center"/>
    </xf>
    <xf numFmtId="0" fontId="73" fillId="0" borderId="0" xfId="9" applyFont="1" applyFill="1"/>
    <xf numFmtId="0" fontId="58" fillId="0" borderId="13" xfId="9" applyFont="1" applyFill="1" applyBorder="1" applyAlignment="1" applyProtection="1">
      <alignment horizontal="left"/>
    </xf>
    <xf numFmtId="0" fontId="58" fillId="0" borderId="1" xfId="9" applyFont="1" applyFill="1" applyBorder="1"/>
    <xf numFmtId="0" fontId="58" fillId="0" borderId="0" xfId="9" applyFont="1" applyFill="1"/>
    <xf numFmtId="0" fontId="58" fillId="0" borderId="6" xfId="9" applyFont="1" applyFill="1" applyBorder="1"/>
    <xf numFmtId="0" fontId="58" fillId="0" borderId="37" xfId="9" applyFont="1" applyFill="1" applyBorder="1"/>
    <xf numFmtId="0" fontId="58" fillId="0" borderId="10" xfId="9" applyFont="1" applyFill="1" applyBorder="1"/>
    <xf numFmtId="0" fontId="58" fillId="0" borderId="3" xfId="9" applyFont="1" applyFill="1" applyBorder="1"/>
    <xf numFmtId="0" fontId="58" fillId="0" borderId="3" xfId="9" applyFont="1" applyFill="1" applyBorder="1" applyAlignment="1" applyProtection="1">
      <alignment horizontal="left"/>
    </xf>
    <xf numFmtId="0" fontId="58" fillId="0" borderId="19" xfId="9" applyFont="1" applyFill="1" applyBorder="1"/>
    <xf numFmtId="0" fontId="58" fillId="0" borderId="19" xfId="9" applyFont="1" applyFill="1" applyBorder="1" applyAlignment="1" applyProtection="1">
      <alignment horizontal="left"/>
    </xf>
    <xf numFmtId="0" fontId="58" fillId="0" borderId="20" xfId="9" applyFont="1" applyFill="1" applyBorder="1"/>
    <xf numFmtId="181" fontId="58" fillId="0" borderId="14" xfId="9" applyNumberFormat="1" applyFont="1" applyFill="1" applyBorder="1" applyAlignment="1" applyProtection="1">
      <alignment horizontal="left"/>
    </xf>
    <xf numFmtId="181" fontId="58" fillId="0" borderId="19" xfId="9" applyNumberFormat="1" applyFont="1" applyFill="1" applyBorder="1" applyAlignment="1" applyProtection="1">
      <alignment horizontal="left"/>
    </xf>
    <xf numFmtId="0" fontId="58" fillId="0" borderId="17" xfId="9" applyFont="1" applyFill="1" applyBorder="1"/>
    <xf numFmtId="181" fontId="58" fillId="0" borderId="3" xfId="9" applyNumberFormat="1" applyFont="1" applyFill="1" applyBorder="1" applyProtection="1"/>
    <xf numFmtId="0" fontId="74" fillId="0" borderId="6" xfId="9" applyFont="1" applyBorder="1" applyAlignment="1">
      <alignment horizontal="center"/>
    </xf>
    <xf numFmtId="0" fontId="74" fillId="0" borderId="1" xfId="9" applyFont="1" applyBorder="1" applyAlignment="1">
      <alignment horizontal="center"/>
    </xf>
    <xf numFmtId="0" fontId="74" fillId="0" borderId="7" xfId="9" applyFont="1" applyBorder="1" applyAlignment="1">
      <alignment horizontal="center"/>
    </xf>
    <xf numFmtId="0" fontId="62" fillId="0" borderId="2" xfId="9" applyFont="1" applyBorder="1"/>
    <xf numFmtId="0" fontId="74" fillId="0" borderId="0" xfId="9" applyFont="1" applyAlignment="1">
      <alignment horizontal="center"/>
    </xf>
    <xf numFmtId="0" fontId="75" fillId="0" borderId="1" xfId="9" applyFont="1" applyBorder="1" applyAlignment="1">
      <alignment horizontal="center"/>
    </xf>
    <xf numFmtId="0" fontId="75" fillId="0" borderId="0" xfId="9" applyFont="1" applyAlignment="1">
      <alignment horizontal="center"/>
    </xf>
    <xf numFmtId="0" fontId="75" fillId="0" borderId="7" xfId="9" applyFont="1" applyBorder="1" applyAlignment="1">
      <alignment horizontal="center"/>
    </xf>
    <xf numFmtId="0" fontId="75" fillId="0" borderId="13" xfId="9" applyFont="1" applyBorder="1" applyAlignment="1">
      <alignment horizontal="center"/>
    </xf>
    <xf numFmtId="0" fontId="76" fillId="0" borderId="1" xfId="9" applyFont="1" applyBorder="1" applyAlignment="1">
      <alignment horizontal="center"/>
    </xf>
    <xf numFmtId="0" fontId="75" fillId="0" borderId="6" xfId="9" applyFont="1" applyBorder="1" applyAlignment="1">
      <alignment horizontal="center"/>
    </xf>
    <xf numFmtId="0" fontId="57" fillId="0" borderId="0" xfId="9" applyFont="1" applyBorder="1"/>
    <xf numFmtId="181" fontId="57" fillId="0" borderId="0" xfId="9" applyNumberFormat="1" applyFont="1" applyBorder="1" applyProtection="1"/>
    <xf numFmtId="0" fontId="55" fillId="0" borderId="0" xfId="9" applyFont="1" applyBorder="1" applyAlignment="1" applyProtection="1">
      <alignment horizontal="left"/>
    </xf>
    <xf numFmtId="0" fontId="77" fillId="0" borderId="11" xfId="9" applyFont="1" applyBorder="1" applyAlignment="1" applyProtection="1">
      <alignment horizontal="left"/>
    </xf>
    <xf numFmtId="0" fontId="77" fillId="0" borderId="11" xfId="9" applyFont="1" applyBorder="1" applyAlignment="1" applyProtection="1">
      <alignment horizontal="center"/>
    </xf>
    <xf numFmtId="0" fontId="77" fillId="0" borderId="11" xfId="9" applyFont="1" applyBorder="1" applyAlignment="1">
      <alignment horizontal="center"/>
    </xf>
    <xf numFmtId="0" fontId="77" fillId="0" borderId="8" xfId="9" applyFont="1" applyBorder="1" applyAlignment="1">
      <alignment horizontal="center"/>
    </xf>
    <xf numFmtId="0" fontId="77" fillId="0" borderId="28" xfId="9" applyFont="1" applyBorder="1" applyAlignment="1">
      <alignment horizontal="center"/>
    </xf>
    <xf numFmtId="181" fontId="77" fillId="0" borderId="8" xfId="9" applyNumberFormat="1" applyFont="1" applyBorder="1" applyAlignment="1" applyProtection="1">
      <alignment horizontal="center"/>
    </xf>
    <xf numFmtId="181" fontId="77" fillId="0" borderId="29" xfId="9" applyNumberFormat="1" applyFont="1" applyBorder="1" applyAlignment="1" applyProtection="1">
      <alignment horizontal="center"/>
    </xf>
    <xf numFmtId="0" fontId="77" fillId="0" borderId="29" xfId="9" applyFont="1" applyBorder="1" applyAlignment="1">
      <alignment horizontal="center"/>
    </xf>
    <xf numFmtId="0" fontId="77" fillId="0" borderId="51" xfId="9" applyFont="1" applyBorder="1" applyAlignment="1">
      <alignment horizontal="center"/>
    </xf>
    <xf numFmtId="181" fontId="77" fillId="0" borderId="11" xfId="9" applyNumberFormat="1" applyFont="1" applyBorder="1" applyAlignment="1" applyProtection="1">
      <alignment horizontal="center"/>
    </xf>
    <xf numFmtId="0" fontId="77" fillId="0" borderId="3" xfId="9" applyFont="1" applyBorder="1" applyAlignment="1">
      <alignment horizontal="center"/>
    </xf>
    <xf numFmtId="0" fontId="77" fillId="0" borderId="25" xfId="9" applyFont="1" applyBorder="1" applyAlignment="1">
      <alignment horizontal="center"/>
    </xf>
    <xf numFmtId="0" fontId="77" fillId="0" borderId="8" xfId="9" applyFont="1" applyBorder="1" applyAlignment="1" applyProtection="1">
      <alignment horizontal="center"/>
    </xf>
    <xf numFmtId="0" fontId="77" fillId="0" borderId="10" xfId="9" applyFont="1" applyBorder="1" applyAlignment="1" applyProtection="1">
      <alignment horizontal="left"/>
    </xf>
    <xf numFmtId="0" fontId="77" fillId="0" borderId="3" xfId="9" applyFont="1" applyBorder="1" applyAlignment="1" applyProtection="1">
      <alignment horizontal="center"/>
    </xf>
    <xf numFmtId="0" fontId="77" fillId="0" borderId="19" xfId="9" applyFont="1" applyBorder="1" applyAlignment="1">
      <alignment horizontal="center"/>
    </xf>
    <xf numFmtId="181" fontId="77" fillId="0" borderId="3" xfId="9" applyNumberFormat="1" applyFont="1" applyBorder="1" applyAlignment="1" applyProtection="1">
      <alignment horizontal="center"/>
    </xf>
    <xf numFmtId="181" fontId="77" fillId="0" borderId="14" xfId="9" applyNumberFormat="1" applyFont="1" applyBorder="1" applyAlignment="1" applyProtection="1">
      <alignment horizontal="center"/>
    </xf>
    <xf numFmtId="0" fontId="77" fillId="0" borderId="17" xfId="9" applyFont="1" applyBorder="1" applyAlignment="1">
      <alignment horizontal="center"/>
    </xf>
    <xf numFmtId="181" fontId="77" fillId="0" borderId="19" xfId="9" applyNumberFormat="1" applyFont="1" applyBorder="1" applyAlignment="1" applyProtection="1">
      <alignment horizontal="center"/>
    </xf>
    <xf numFmtId="0" fontId="77" fillId="0" borderId="46" xfId="9" applyFont="1" applyBorder="1" applyAlignment="1" applyProtection="1">
      <alignment horizontal="left"/>
    </xf>
    <xf numFmtId="0" fontId="77" fillId="0" borderId="42" xfId="9" applyFont="1" applyBorder="1" applyAlignment="1" applyProtection="1">
      <alignment horizontal="center"/>
    </xf>
    <xf numFmtId="0" fontId="77" fillId="0" borderId="42" xfId="9" applyFont="1" applyBorder="1" applyAlignment="1">
      <alignment horizontal="center"/>
    </xf>
    <xf numFmtId="0" fontId="77" fillId="0" borderId="44" xfId="9" applyFont="1" applyBorder="1" applyAlignment="1">
      <alignment horizontal="center"/>
    </xf>
    <xf numFmtId="181" fontId="77" fillId="0" borderId="42" xfId="9" applyNumberFormat="1" applyFont="1" applyBorder="1" applyAlignment="1" applyProtection="1">
      <alignment horizontal="center"/>
    </xf>
    <xf numFmtId="181" fontId="77" fillId="0" borderId="50" xfId="9" applyNumberFormat="1" applyFont="1" applyBorder="1" applyAlignment="1" applyProtection="1">
      <alignment horizontal="center"/>
    </xf>
    <xf numFmtId="0" fontId="77" fillId="0" borderId="45" xfId="9" applyFont="1" applyBorder="1" applyAlignment="1">
      <alignment horizontal="center"/>
    </xf>
    <xf numFmtId="0" fontId="58" fillId="0" borderId="24" xfId="9" applyFont="1" applyFill="1" applyBorder="1" applyAlignment="1" applyProtection="1">
      <alignment horizontal="left"/>
    </xf>
    <xf numFmtId="0" fontId="80" fillId="0" borderId="4" xfId="12" applyFont="1" applyFill="1" applyBorder="1" applyAlignment="1" applyProtection="1">
      <alignment horizontal="left"/>
    </xf>
    <xf numFmtId="0" fontId="64" fillId="0" borderId="6" xfId="12" applyFont="1" applyFill="1" applyBorder="1" applyAlignment="1" applyProtection="1">
      <alignment horizontal="left"/>
    </xf>
    <xf numFmtId="0" fontId="64" fillId="0" borderId="12" xfId="12" applyFont="1" applyFill="1" applyBorder="1" applyAlignment="1" applyProtection="1">
      <alignment horizontal="left"/>
    </xf>
    <xf numFmtId="0" fontId="64" fillId="0" borderId="0" xfId="12" applyFont="1" applyFill="1" applyAlignment="1" applyProtection="1">
      <alignment horizontal="left"/>
    </xf>
    <xf numFmtId="0" fontId="64" fillId="0" borderId="2" xfId="12" applyFont="1" applyFill="1" applyBorder="1" applyAlignment="1" applyProtection="1">
      <alignment horizontal="left"/>
    </xf>
    <xf numFmtId="0" fontId="64" fillId="0" borderId="18" xfId="12" applyFont="1" applyFill="1" applyBorder="1" applyAlignment="1" applyProtection="1">
      <alignment horizontal="left"/>
    </xf>
    <xf numFmtId="0" fontId="64" fillId="0" borderId="7" xfId="12" applyFont="1" applyFill="1" applyBorder="1" applyAlignment="1" applyProtection="1">
      <alignment horizontal="left"/>
    </xf>
    <xf numFmtId="0" fontId="64" fillId="0" borderId="16" xfId="12" applyFont="1" applyFill="1" applyBorder="1" applyAlignment="1" applyProtection="1">
      <alignment horizontal="left"/>
    </xf>
    <xf numFmtId="0" fontId="64" fillId="0" borderId="1" xfId="12" applyFont="1" applyFill="1" applyBorder="1" applyAlignment="1" applyProtection="1">
      <alignment horizontal="left"/>
    </xf>
    <xf numFmtId="0" fontId="64" fillId="0" borderId="18" xfId="12" applyFont="1" applyFill="1" applyBorder="1" applyAlignment="1" applyProtection="1">
      <alignment horizontal="center"/>
    </xf>
    <xf numFmtId="0" fontId="80" fillId="0" borderId="4" xfId="12" applyFont="1" applyFill="1" applyBorder="1"/>
    <xf numFmtId="0" fontId="64" fillId="0" borderId="13" xfId="12" applyFont="1" applyFill="1" applyBorder="1" applyAlignment="1" applyProtection="1">
      <alignment horizontal="left"/>
    </xf>
    <xf numFmtId="0" fontId="64" fillId="0" borderId="12" xfId="12" applyFont="1" applyFill="1" applyBorder="1" applyAlignment="1" applyProtection="1">
      <alignment horizontal="center"/>
    </xf>
    <xf numFmtId="0" fontId="72" fillId="0" borderId="52" xfId="12" applyFont="1" applyFill="1" applyBorder="1"/>
    <xf numFmtId="0" fontId="64" fillId="0" borderId="14" xfId="12" applyFont="1" applyFill="1" applyBorder="1" applyAlignment="1" applyProtection="1">
      <alignment horizontal="left"/>
    </xf>
    <xf numFmtId="0" fontId="64" fillId="0" borderId="17" xfId="12" applyFont="1" applyFill="1" applyBorder="1" applyAlignment="1" applyProtection="1">
      <alignment horizontal="left"/>
    </xf>
    <xf numFmtId="0" fontId="64" fillId="0" borderId="3" xfId="12" applyFont="1" applyFill="1" applyBorder="1" applyAlignment="1" applyProtection="1">
      <alignment horizontal="left"/>
    </xf>
    <xf numFmtId="0" fontId="64" fillId="0" borderId="53" xfId="12" applyFont="1" applyFill="1" applyBorder="1" applyAlignment="1" applyProtection="1">
      <alignment horizontal="left"/>
    </xf>
    <xf numFmtId="0" fontId="64" fillId="0" borderId="14" xfId="12" applyFont="1" applyFill="1" applyBorder="1" applyAlignment="1" applyProtection="1">
      <alignment horizontal="center"/>
    </xf>
    <xf numFmtId="0" fontId="59" fillId="0" borderId="27" xfId="12" applyFont="1" applyBorder="1" applyAlignment="1" applyProtection="1">
      <alignment horizontal="left"/>
    </xf>
    <xf numFmtId="0" fontId="59" fillId="0" borderId="11" xfId="12" applyFont="1" applyBorder="1" applyAlignment="1" applyProtection="1">
      <alignment horizontal="center"/>
    </xf>
    <xf numFmtId="0" fontId="59" fillId="0" borderId="11" xfId="12" applyFont="1" applyBorder="1" applyAlignment="1">
      <alignment horizontal="center"/>
    </xf>
    <xf numFmtId="0" fontId="59" fillId="0" borderId="29" xfId="12" applyFont="1" applyBorder="1" applyAlignment="1">
      <alignment horizontal="center"/>
    </xf>
    <xf numFmtId="0" fontId="59" fillId="0" borderId="28" xfId="12" applyFont="1" applyBorder="1" applyAlignment="1">
      <alignment horizontal="center"/>
    </xf>
    <xf numFmtId="0" fontId="59" fillId="0" borderId="8" xfId="12" applyFont="1" applyBorder="1" applyAlignment="1">
      <alignment horizontal="center"/>
    </xf>
    <xf numFmtId="0" fontId="65" fillId="0" borderId="40" xfId="13" applyFont="1" applyFill="1" applyBorder="1"/>
    <xf numFmtId="0" fontId="64" fillId="0" borderId="41" xfId="13" applyFont="1" applyFill="1" applyBorder="1" applyAlignment="1" applyProtection="1">
      <alignment horizontal="center"/>
    </xf>
    <xf numFmtId="0" fontId="64" fillId="0" borderId="54" xfId="13" applyFont="1" applyFill="1" applyBorder="1" applyAlignment="1" applyProtection="1">
      <alignment horizontal="left"/>
    </xf>
    <xf numFmtId="0" fontId="64" fillId="0" borderId="42" xfId="13" applyFont="1" applyFill="1" applyBorder="1"/>
    <xf numFmtId="0" fontId="64" fillId="0" borderId="43" xfId="13" applyFont="1" applyFill="1" applyBorder="1" applyAlignment="1" applyProtection="1">
      <alignment horizontal="left"/>
    </xf>
    <xf numFmtId="0" fontId="64" fillId="0" borderId="44" xfId="13" applyFont="1" applyFill="1" applyBorder="1"/>
    <xf numFmtId="0" fontId="64" fillId="0" borderId="45" xfId="13" applyFont="1" applyFill="1" applyBorder="1" applyAlignment="1" applyProtection="1">
      <alignment horizontal="left"/>
    </xf>
    <xf numFmtId="0" fontId="64" fillId="0" borderId="42" xfId="13" applyFont="1" applyFill="1" applyBorder="1" applyAlignment="1" applyProtection="1">
      <alignment horizontal="left"/>
    </xf>
    <xf numFmtId="0" fontId="64" fillId="0" borderId="46" xfId="13" applyFont="1" applyFill="1" applyBorder="1" applyAlignment="1" applyProtection="1">
      <alignment horizontal="left"/>
    </xf>
    <xf numFmtId="0" fontId="64" fillId="0" borderId="42" xfId="13" applyFont="1" applyFill="1" applyBorder="1" applyAlignment="1" applyProtection="1">
      <alignment horizontal="center"/>
    </xf>
    <xf numFmtId="0" fontId="72" fillId="0" borderId="2" xfId="13" applyFont="1" applyFill="1" applyBorder="1" applyAlignment="1" applyProtection="1">
      <alignment horizontal="left"/>
    </xf>
    <xf numFmtId="0" fontId="64" fillId="0" borderId="6" xfId="13" applyFont="1" applyFill="1" applyBorder="1" applyAlignment="1" applyProtection="1">
      <alignment horizontal="center"/>
    </xf>
    <xf numFmtId="0" fontId="64" fillId="0" borderId="1" xfId="13" applyFont="1" applyFill="1" applyBorder="1" applyAlignment="1" applyProtection="1">
      <alignment horizontal="left"/>
    </xf>
    <xf numFmtId="0" fontId="64" fillId="0" borderId="7" xfId="13" applyFont="1" applyFill="1" applyBorder="1" applyAlignment="1" applyProtection="1">
      <alignment horizontal="left"/>
    </xf>
    <xf numFmtId="0" fontId="64" fillId="0" borderId="34" xfId="13" applyFont="1" applyFill="1" applyBorder="1" applyAlignment="1" applyProtection="1">
      <alignment horizontal="left"/>
    </xf>
    <xf numFmtId="0" fontId="64" fillId="0" borderId="47" xfId="13" applyFont="1" applyFill="1" applyBorder="1" applyAlignment="1" applyProtection="1">
      <alignment horizontal="left"/>
    </xf>
    <xf numFmtId="0" fontId="64" fillId="0" borderId="39" xfId="13" applyFont="1" applyFill="1" applyBorder="1"/>
    <xf numFmtId="0" fontId="64" fillId="0" borderId="0" xfId="13" applyFont="1" applyFill="1" applyAlignment="1" applyProtection="1">
      <alignment horizontal="left"/>
    </xf>
    <xf numFmtId="0" fontId="64" fillId="0" borderId="12" xfId="13" applyFont="1" applyFill="1" applyBorder="1" applyAlignment="1" applyProtection="1">
      <alignment horizontal="left"/>
    </xf>
    <xf numFmtId="0" fontId="64" fillId="0" borderId="13" xfId="13" applyFont="1" applyFill="1" applyBorder="1" applyAlignment="1" applyProtection="1">
      <alignment horizontal="center"/>
    </xf>
    <xf numFmtId="0" fontId="64" fillId="0" borderId="6" xfId="13" applyFont="1" applyFill="1" applyBorder="1" applyAlignment="1" applyProtection="1">
      <alignment horizontal="left"/>
    </xf>
    <xf numFmtId="0" fontId="64" fillId="0" borderId="1" xfId="13" applyFont="1" applyFill="1" applyBorder="1" applyAlignment="1" applyProtection="1">
      <alignment horizontal="center"/>
    </xf>
    <xf numFmtId="0" fontId="72" fillId="0" borderId="2" xfId="13" applyFont="1" applyFill="1" applyBorder="1"/>
    <xf numFmtId="0" fontId="68" fillId="0" borderId="0" xfId="13" applyFont="1" applyFill="1"/>
    <xf numFmtId="0" fontId="64" fillId="0" borderId="13" xfId="13" applyFont="1" applyFill="1" applyBorder="1" applyAlignment="1" applyProtection="1">
      <alignment horizontal="left"/>
    </xf>
    <xf numFmtId="0" fontId="64" fillId="0" borderId="1" xfId="13" applyFont="1" applyFill="1" applyBorder="1"/>
    <xf numFmtId="0" fontId="64" fillId="0" borderId="0" xfId="13" applyFont="1" applyFill="1"/>
    <xf numFmtId="0" fontId="64" fillId="0" borderId="6" xfId="13" applyFont="1" applyFill="1" applyBorder="1" applyAlignment="1">
      <alignment horizontal="center"/>
    </xf>
    <xf numFmtId="0" fontId="65" fillId="0" borderId="37" xfId="13" applyFont="1" applyFill="1" applyBorder="1"/>
    <xf numFmtId="0" fontId="64" fillId="0" borderId="10" xfId="13" applyFont="1" applyFill="1" applyBorder="1"/>
    <xf numFmtId="0" fontId="64" fillId="0" borderId="3" xfId="13" applyFont="1" applyFill="1" applyBorder="1"/>
    <xf numFmtId="0" fontId="64" fillId="0" borderId="3" xfId="13" applyFont="1" applyFill="1" applyBorder="1" applyAlignment="1">
      <alignment horizontal="center"/>
    </xf>
    <xf numFmtId="0" fontId="64" fillId="0" borderId="3" xfId="13" applyFont="1" applyFill="1" applyBorder="1" applyAlignment="1" applyProtection="1">
      <alignment horizontal="left"/>
    </xf>
    <xf numFmtId="0" fontId="64" fillId="0" borderId="19" xfId="13" applyFont="1" applyFill="1" applyBorder="1"/>
    <xf numFmtId="0" fontId="64" fillId="0" borderId="19" xfId="13" applyFont="1" applyFill="1" applyBorder="1" applyAlignment="1" applyProtection="1">
      <alignment horizontal="left"/>
    </xf>
    <xf numFmtId="0" fontId="64" fillId="0" borderId="20" xfId="13" applyFont="1" applyFill="1" applyBorder="1"/>
    <xf numFmtId="181" fontId="64" fillId="0" borderId="14" xfId="13" applyNumberFormat="1" applyFont="1" applyFill="1" applyBorder="1" applyAlignment="1" applyProtection="1">
      <alignment horizontal="left"/>
    </xf>
    <xf numFmtId="181" fontId="64" fillId="0" borderId="19" xfId="13" applyNumberFormat="1" applyFont="1" applyFill="1" applyBorder="1" applyAlignment="1" applyProtection="1">
      <alignment horizontal="left"/>
    </xf>
    <xf numFmtId="0" fontId="64" fillId="0" borderId="17" xfId="13" applyFont="1" applyFill="1" applyBorder="1"/>
    <xf numFmtId="0" fontId="64" fillId="0" borderId="14" xfId="13" applyFont="1" applyFill="1" applyBorder="1"/>
    <xf numFmtId="181" fontId="64" fillId="0" borderId="3" xfId="13" applyNumberFormat="1" applyFont="1" applyFill="1" applyBorder="1" applyProtection="1"/>
    <xf numFmtId="0" fontId="72" fillId="0" borderId="2" xfId="13" applyFont="1" applyBorder="1" applyAlignment="1" applyProtection="1">
      <alignment horizontal="left"/>
    </xf>
    <xf numFmtId="0" fontId="64" fillId="0" borderId="6" xfId="13" applyFont="1" applyBorder="1" applyAlignment="1">
      <alignment horizontal="center"/>
    </xf>
    <xf numFmtId="0" fontId="64" fillId="0" borderId="0" xfId="13" applyFont="1" applyAlignment="1" applyProtection="1">
      <alignment horizontal="center"/>
    </xf>
    <xf numFmtId="0" fontId="64" fillId="0" borderId="7" xfId="13" applyFont="1" applyBorder="1" applyAlignment="1" applyProtection="1">
      <alignment horizontal="center"/>
    </xf>
    <xf numFmtId="0" fontId="64" fillId="0" borderId="1" xfId="13" applyFont="1" applyBorder="1" applyAlignment="1" applyProtection="1">
      <alignment horizontal="center"/>
    </xf>
    <xf numFmtId="0" fontId="64" fillId="0" borderId="0" xfId="13" applyFont="1" applyBorder="1" applyAlignment="1" applyProtection="1">
      <alignment horizontal="center"/>
    </xf>
    <xf numFmtId="0" fontId="64" fillId="0" borderId="13" xfId="13" applyFont="1" applyBorder="1" applyAlignment="1" applyProtection="1">
      <alignment horizontal="center"/>
    </xf>
    <xf numFmtId="0" fontId="64" fillId="0" borderId="6" xfId="13" applyFont="1" applyBorder="1" applyAlignment="1" applyProtection="1">
      <alignment horizontal="center"/>
    </xf>
    <xf numFmtId="0" fontId="59" fillId="0" borderId="11" xfId="13" applyFont="1" applyBorder="1" applyAlignment="1" applyProtection="1">
      <alignment horizontal="left"/>
    </xf>
    <xf numFmtId="0" fontId="59" fillId="0" borderId="11" xfId="13" applyFont="1" applyBorder="1" applyAlignment="1" applyProtection="1">
      <alignment horizontal="center"/>
    </xf>
    <xf numFmtId="0" fontId="59" fillId="0" borderId="11" xfId="13" applyFont="1" applyBorder="1" applyAlignment="1">
      <alignment horizontal="center"/>
    </xf>
    <xf numFmtId="0" fontId="59" fillId="0" borderId="8" xfId="13" applyFont="1" applyBorder="1" applyAlignment="1">
      <alignment horizontal="center"/>
    </xf>
    <xf numFmtId="0" fontId="59" fillId="0" borderId="28" xfId="13" applyFont="1" applyBorder="1" applyAlignment="1">
      <alignment horizontal="center"/>
    </xf>
    <xf numFmtId="181" fontId="59" fillId="0" borderId="8" xfId="13" applyNumberFormat="1" applyFont="1" applyBorder="1" applyAlignment="1" applyProtection="1">
      <alignment horizontal="center"/>
    </xf>
    <xf numFmtId="181" fontId="59" fillId="0" borderId="28" xfId="13" applyNumberFormat="1" applyFont="1" applyBorder="1" applyAlignment="1" applyProtection="1">
      <alignment horizontal="center"/>
    </xf>
    <xf numFmtId="0" fontId="59" fillId="0" borderId="25" xfId="13" applyFont="1" applyBorder="1" applyAlignment="1">
      <alignment horizontal="center"/>
    </xf>
    <xf numFmtId="0" fontId="59" fillId="0" borderId="29" xfId="13" applyFont="1" applyBorder="1" applyAlignment="1">
      <alignment horizontal="center"/>
    </xf>
    <xf numFmtId="0" fontId="59" fillId="0" borderId="51" xfId="13" applyFont="1" applyBorder="1" applyAlignment="1">
      <alignment horizontal="center"/>
    </xf>
    <xf numFmtId="181" fontId="59" fillId="0" borderId="11" xfId="13" applyNumberFormat="1" applyFont="1" applyBorder="1" applyAlignment="1" applyProtection="1">
      <alignment horizontal="center"/>
    </xf>
    <xf numFmtId="0" fontId="59" fillId="0" borderId="3" xfId="13" applyFont="1" applyBorder="1" applyAlignment="1">
      <alignment horizontal="center"/>
    </xf>
    <xf numFmtId="0" fontId="59" fillId="0" borderId="8" xfId="13" applyFont="1" applyBorder="1" applyAlignment="1" applyProtection="1">
      <alignment horizontal="center"/>
    </xf>
    <xf numFmtId="0" fontId="59" fillId="0" borderId="10" xfId="13" applyFont="1" applyBorder="1" applyAlignment="1" applyProtection="1">
      <alignment horizontal="left"/>
    </xf>
    <xf numFmtId="0" fontId="59" fillId="0" borderId="3" xfId="13" applyFont="1" applyBorder="1" applyAlignment="1" applyProtection="1">
      <alignment horizontal="center"/>
    </xf>
    <xf numFmtId="0" fontId="59" fillId="0" borderId="19" xfId="13" applyFont="1" applyBorder="1" applyAlignment="1">
      <alignment horizontal="center"/>
    </xf>
    <xf numFmtId="181" fontId="59" fillId="0" borderId="3" xfId="13" applyNumberFormat="1" applyFont="1" applyBorder="1" applyAlignment="1" applyProtection="1">
      <alignment horizontal="center"/>
    </xf>
    <xf numFmtId="181" fontId="59" fillId="0" borderId="14" xfId="13" applyNumberFormat="1" applyFont="1" applyBorder="1" applyAlignment="1" applyProtection="1">
      <alignment horizontal="center"/>
    </xf>
    <xf numFmtId="0" fontId="59" fillId="0" borderId="17" xfId="13" applyFont="1" applyBorder="1" applyAlignment="1">
      <alignment horizontal="center"/>
    </xf>
    <xf numFmtId="181" fontId="59" fillId="0" borderId="19" xfId="13" applyNumberFormat="1" applyFont="1" applyBorder="1" applyAlignment="1" applyProtection="1">
      <alignment horizontal="center"/>
    </xf>
    <xf numFmtId="0" fontId="59" fillId="0" borderId="0" xfId="13" applyFont="1"/>
    <xf numFmtId="181" fontId="59" fillId="0" borderId="0" xfId="13" applyNumberFormat="1" applyFont="1" applyProtection="1"/>
    <xf numFmtId="0" fontId="79" fillId="0" borderId="0" xfId="13" applyFont="1" applyAlignment="1" applyProtection="1">
      <alignment horizontal="left"/>
    </xf>
    <xf numFmtId="0" fontId="71" fillId="0" borderId="0" xfId="13" applyFont="1" applyAlignment="1" applyProtection="1">
      <alignment horizontal="left"/>
    </xf>
    <xf numFmtId="181" fontId="41" fillId="0" borderId="23" xfId="15" applyFont="1" applyBorder="1"/>
    <xf numFmtId="181" fontId="41" fillId="0" borderId="15" xfId="15" applyFont="1" applyBorder="1"/>
    <xf numFmtId="181" fontId="39" fillId="0" borderId="21" xfId="15" applyFont="1" applyBorder="1" applyAlignment="1" applyProtection="1">
      <alignment horizontal="left"/>
    </xf>
    <xf numFmtId="181" fontId="39" fillId="0" borderId="3" xfId="15" applyFont="1" applyBorder="1" applyProtection="1"/>
    <xf numFmtId="181" fontId="39" fillId="0" borderId="3" xfId="15" applyFont="1" applyBorder="1"/>
    <xf numFmtId="181" fontId="82" fillId="0" borderId="3" xfId="15" applyFont="1" applyBorder="1" applyProtection="1"/>
    <xf numFmtId="181" fontId="82" fillId="0" borderId="3" xfId="15" applyFont="1" applyBorder="1"/>
    <xf numFmtId="181" fontId="41" fillId="0" borderId="21" xfId="15" applyFont="1" applyBorder="1" applyAlignment="1" applyProtection="1">
      <alignment horizontal="left"/>
    </xf>
    <xf numFmtId="181" fontId="83" fillId="0" borderId="3" xfId="15" applyFont="1" applyBorder="1"/>
    <xf numFmtId="181" fontId="41" fillId="0" borderId="3" xfId="15" applyFont="1" applyBorder="1" applyProtection="1"/>
    <xf numFmtId="181" fontId="41" fillId="0" borderId="3" xfId="15" applyFont="1" applyBorder="1"/>
    <xf numFmtId="181" fontId="83" fillId="0" borderId="3" xfId="15" applyFont="1" applyBorder="1" applyProtection="1"/>
    <xf numFmtId="181" fontId="49" fillId="0" borderId="0" xfId="15" applyFont="1"/>
    <xf numFmtId="181" fontId="37" fillId="0" borderId="9" xfId="16" applyFont="1" applyFill="1" applyBorder="1"/>
    <xf numFmtId="181" fontId="37" fillId="0" borderId="15" xfId="16" applyFont="1" applyFill="1" applyBorder="1"/>
    <xf numFmtId="181" fontId="37" fillId="0" borderId="9" xfId="16" applyFont="1" applyFill="1" applyBorder="1" applyAlignment="1"/>
    <xf numFmtId="181" fontId="37" fillId="0" borderId="26" xfId="16" applyFont="1" applyFill="1" applyBorder="1"/>
    <xf numFmtId="181" fontId="35" fillId="0" borderId="5" xfId="16" applyFont="1" applyFill="1" applyBorder="1" applyAlignment="1" applyProtection="1">
      <alignment horizontal="left"/>
    </xf>
    <xf numFmtId="181" fontId="35" fillId="0" borderId="37" xfId="16" applyFont="1" applyFill="1" applyBorder="1" applyAlignment="1" applyProtection="1">
      <alignment horizontal="left"/>
    </xf>
    <xf numFmtId="181" fontId="37" fillId="0" borderId="20" xfId="16" applyFont="1" applyFill="1" applyBorder="1"/>
    <xf numFmtId="181" fontId="37" fillId="0" borderId="37" xfId="16" applyFont="1" applyFill="1" applyBorder="1" applyAlignment="1" applyProtection="1">
      <alignment horizontal="left"/>
    </xf>
    <xf numFmtId="181" fontId="37" fillId="0" borderId="53" xfId="16" applyFont="1" applyFill="1" applyBorder="1"/>
    <xf numFmtId="181" fontId="37" fillId="0" borderId="3" xfId="16" applyFont="1" applyFill="1" applyBorder="1" applyAlignment="1" applyProtection="1">
      <alignment horizontal="center"/>
    </xf>
    <xf numFmtId="181" fontId="37" fillId="0" borderId="19" xfId="16" applyFont="1" applyFill="1" applyBorder="1" applyAlignment="1" applyProtection="1">
      <alignment horizontal="center"/>
    </xf>
    <xf numFmtId="181" fontId="37" fillId="0" borderId="3" xfId="16" applyFont="1" applyFill="1" applyBorder="1" applyAlignment="1" applyProtection="1">
      <alignment horizontal="left"/>
    </xf>
    <xf numFmtId="181" fontId="37" fillId="0" borderId="21" xfId="16" applyFont="1" applyBorder="1"/>
    <xf numFmtId="181" fontId="37" fillId="0" borderId="3" xfId="16" applyFont="1" applyBorder="1" applyAlignment="1" applyProtection="1">
      <alignment horizontal="right"/>
    </xf>
    <xf numFmtId="181" fontId="37" fillId="0" borderId="28" xfId="16" applyFont="1" applyBorder="1" applyAlignment="1" applyProtection="1">
      <alignment horizontal="right"/>
    </xf>
    <xf numFmtId="181" fontId="37" fillId="0" borderId="21" xfId="16" applyFont="1" applyBorder="1" applyAlignment="1" applyProtection="1">
      <alignment horizontal="left"/>
    </xf>
    <xf numFmtId="181" fontId="37" fillId="0" borderId="3" xfId="16" applyFont="1" applyBorder="1"/>
    <xf numFmtId="181" fontId="84" fillId="0" borderId="21" xfId="16" applyFont="1" applyFill="1" applyBorder="1" applyAlignment="1" applyProtection="1">
      <alignment horizontal="left"/>
    </xf>
    <xf numFmtId="181" fontId="42" fillId="0" borderId="3" xfId="16" applyFont="1" applyFill="1" applyBorder="1" applyProtection="1"/>
    <xf numFmtId="181" fontId="84" fillId="0" borderId="3" xfId="16" applyFont="1" applyFill="1" applyBorder="1"/>
    <xf numFmtId="181" fontId="84" fillId="0" borderId="19" xfId="16" applyFont="1" applyFill="1" applyBorder="1"/>
    <xf numFmtId="181" fontId="37" fillId="0" borderId="3" xfId="16" applyFont="1" applyFill="1" applyBorder="1" applyProtection="1"/>
    <xf numFmtId="181" fontId="37" fillId="0" borderId="3" xfId="16" applyFont="1" applyBorder="1" applyProtection="1"/>
    <xf numFmtId="181" fontId="37" fillId="0" borderId="19" xfId="16" applyFont="1" applyBorder="1" applyProtection="1"/>
    <xf numFmtId="181" fontId="42" fillId="0" borderId="21" xfId="16" applyFont="1" applyFill="1" applyBorder="1" applyAlignment="1" applyProtection="1">
      <alignment horizontal="left"/>
    </xf>
    <xf numFmtId="181" fontId="42" fillId="0" borderId="3" xfId="16" applyFont="1" applyFill="1" applyBorder="1"/>
    <xf numFmtId="181" fontId="42" fillId="0" borderId="19" xfId="16" applyFont="1" applyFill="1" applyBorder="1"/>
    <xf numFmtId="181" fontId="37" fillId="0" borderId="21" xfId="16" applyFont="1" applyFill="1" applyBorder="1" applyAlignment="1" applyProtection="1">
      <alignment horizontal="left"/>
    </xf>
    <xf numFmtId="181" fontId="37" fillId="0" borderId="19" xfId="16" applyFont="1" applyFill="1" applyBorder="1" applyProtection="1"/>
    <xf numFmtId="181" fontId="42" fillId="0" borderId="3" xfId="16" applyNumberFormat="1" applyFont="1" applyFill="1" applyBorder="1" applyProtection="1"/>
    <xf numFmtId="181" fontId="37" fillId="0" borderId="3" xfId="16" applyFont="1" applyFill="1" applyBorder="1"/>
    <xf numFmtId="181" fontId="37" fillId="0" borderId="19" xfId="16" applyFont="1" applyFill="1" applyBorder="1"/>
    <xf numFmtId="181" fontId="51" fillId="0" borderId="0" xfId="16" applyFont="1" applyFill="1" applyAlignment="1" applyProtection="1">
      <alignment horizontal="left"/>
    </xf>
    <xf numFmtId="181" fontId="37" fillId="0" borderId="23" xfId="16" applyFont="1" applyFill="1" applyBorder="1"/>
    <xf numFmtId="181" fontId="37" fillId="0" borderId="21" xfId="16" applyFont="1" applyFill="1" applyBorder="1"/>
    <xf numFmtId="0" fontId="39" fillId="0" borderId="23" xfId="0" applyFont="1" applyFill="1" applyBorder="1"/>
    <xf numFmtId="0" fontId="41" fillId="0" borderId="9" xfId="0" applyFont="1" applyFill="1" applyBorder="1"/>
    <xf numFmtId="0" fontId="41" fillId="0" borderId="15" xfId="0" applyFont="1" applyFill="1" applyBorder="1"/>
    <xf numFmtId="0" fontId="39" fillId="0" borderId="5" xfId="0" applyFont="1" applyFill="1" applyBorder="1"/>
    <xf numFmtId="0" fontId="39" fillId="0" borderId="0" xfId="0" applyFont="1" applyFill="1"/>
    <xf numFmtId="0" fontId="39" fillId="0" borderId="19" xfId="0" applyFont="1" applyFill="1" applyBorder="1"/>
    <xf numFmtId="0" fontId="39" fillId="0" borderId="0" xfId="0" applyFont="1" applyFill="1" applyAlignment="1" applyProtection="1">
      <alignment horizontal="center"/>
    </xf>
    <xf numFmtId="0" fontId="39" fillId="0" borderId="1" xfId="0" applyFont="1" applyFill="1" applyBorder="1"/>
    <xf numFmtId="0" fontId="41" fillId="0" borderId="0" xfId="0" applyFont="1" applyFill="1"/>
    <xf numFmtId="0" fontId="39" fillId="0" borderId="5" xfId="0" applyFont="1" applyFill="1" applyBorder="1" applyAlignment="1" applyProtection="1">
      <alignment horizontal="left"/>
    </xf>
    <xf numFmtId="0" fontId="82" fillId="0" borderId="15" xfId="0" applyFont="1" applyFill="1" applyBorder="1" applyAlignment="1" applyProtection="1">
      <alignment horizontal="center"/>
    </xf>
    <xf numFmtId="0" fontId="82" fillId="0" borderId="18" xfId="0" applyFont="1" applyFill="1" applyBorder="1" applyAlignment="1" applyProtection="1">
      <alignment horizontal="center"/>
    </xf>
    <xf numFmtId="0" fontId="39" fillId="0" borderId="55" xfId="0" applyFont="1" applyFill="1" applyBorder="1"/>
    <xf numFmtId="0" fontId="39" fillId="0" borderId="33" xfId="0" applyFont="1" applyFill="1" applyBorder="1" applyAlignment="1" applyProtection="1">
      <alignment horizontal="center"/>
    </xf>
    <xf numFmtId="0" fontId="82" fillId="0" borderId="33" xfId="0" applyFont="1" applyFill="1" applyBorder="1" applyAlignment="1" applyProtection="1">
      <alignment horizontal="center"/>
    </xf>
    <xf numFmtId="0" fontId="82" fillId="0" borderId="30" xfId="0" applyFont="1" applyFill="1" applyBorder="1" applyAlignment="1" applyProtection="1">
      <alignment horizontal="center"/>
    </xf>
    <xf numFmtId="0" fontId="39" fillId="0" borderId="53" xfId="0" applyFont="1" applyFill="1" applyBorder="1"/>
    <xf numFmtId="0" fontId="39" fillId="0" borderId="30" xfId="0" applyFont="1" applyFill="1" applyBorder="1"/>
    <xf numFmtId="0" fontId="39" fillId="0" borderId="33" xfId="0" applyFont="1" applyFill="1" applyBorder="1"/>
    <xf numFmtId="0" fontId="39" fillId="0" borderId="21" xfId="0" applyFont="1" applyBorder="1" applyAlignment="1" applyProtection="1">
      <alignment horizontal="left"/>
    </xf>
    <xf numFmtId="0" fontId="39" fillId="0" borderId="3" xfId="0" applyFont="1" applyBorder="1" applyAlignment="1" applyProtection="1">
      <alignment horizontal="center"/>
    </xf>
    <xf numFmtId="0" fontId="39" fillId="0" borderId="56" xfId="0" applyFont="1" applyBorder="1" applyAlignment="1" applyProtection="1">
      <alignment horizontal="center"/>
    </xf>
    <xf numFmtId="0" fontId="39" fillId="0" borderId="14" xfId="0" applyFont="1" applyBorder="1" applyAlignment="1" applyProtection="1">
      <alignment horizontal="center"/>
    </xf>
    <xf numFmtId="0" fontId="41" fillId="0" borderId="21" xfId="0" applyFont="1" applyBorder="1" applyAlignment="1" applyProtection="1">
      <alignment horizontal="left"/>
    </xf>
    <xf numFmtId="0" fontId="41" fillId="0" borderId="14" xfId="0" applyFont="1" applyBorder="1" applyAlignment="1" applyProtection="1">
      <alignment horizontal="center"/>
    </xf>
    <xf numFmtId="0" fontId="41" fillId="0" borderId="14" xfId="0" applyFont="1" applyBorder="1" applyAlignment="1">
      <alignment horizontal="center"/>
    </xf>
    <xf numFmtId="181" fontId="41" fillId="0" borderId="3" xfId="0" applyNumberFormat="1" applyFont="1" applyBorder="1" applyAlignment="1" applyProtection="1">
      <alignment horizontal="center"/>
    </xf>
    <xf numFmtId="0" fontId="44" fillId="0" borderId="0" xfId="0" applyFont="1" applyBorder="1"/>
    <xf numFmtId="0" fontId="51" fillId="0" borderId="0" xfId="44" applyFont="1"/>
    <xf numFmtId="0" fontId="37" fillId="0" borderId="49" xfId="0" applyFont="1" applyFill="1" applyBorder="1"/>
    <xf numFmtId="0" fontId="37" fillId="0" borderId="36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left"/>
    </xf>
    <xf numFmtId="0" fontId="37" fillId="0" borderId="36" xfId="0" applyFont="1" applyFill="1" applyBorder="1" applyAlignment="1" applyProtection="1">
      <alignment horizontal="left"/>
    </xf>
    <xf numFmtId="0" fontId="37" fillId="0" borderId="21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center"/>
    </xf>
    <xf numFmtId="0" fontId="37" fillId="0" borderId="2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21" xfId="0" applyFont="1" applyBorder="1" applyAlignment="1" applyProtection="1">
      <alignment horizontal="left"/>
    </xf>
    <xf numFmtId="0" fontId="37" fillId="0" borderId="14" xfId="0" applyFont="1" applyBorder="1" applyAlignment="1" applyProtection="1">
      <alignment horizontal="center"/>
    </xf>
    <xf numFmtId="180" fontId="37" fillId="0" borderId="20" xfId="0" applyNumberFormat="1" applyFont="1" applyBorder="1" applyAlignment="1" applyProtection="1">
      <alignment horizontal="center"/>
    </xf>
    <xf numFmtId="180" fontId="37" fillId="0" borderId="14" xfId="0" applyNumberFormat="1" applyFont="1" applyBorder="1" applyAlignment="1" applyProtection="1">
      <alignment horizontal="center"/>
    </xf>
    <xf numFmtId="180" fontId="41" fillId="0" borderId="20" xfId="0" applyNumberFormat="1" applyFont="1" applyBorder="1" applyAlignment="1" applyProtection="1">
      <alignment horizontal="center"/>
    </xf>
    <xf numFmtId="180" fontId="41" fillId="0" borderId="14" xfId="0" applyNumberFormat="1" applyFont="1" applyBorder="1" applyAlignment="1" applyProtection="1">
      <alignment horizontal="center"/>
    </xf>
    <xf numFmtId="0" fontId="37" fillId="0" borderId="21" xfId="0" applyFont="1" applyBorder="1"/>
    <xf numFmtId="0" fontId="37" fillId="0" borderId="14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42" fillId="0" borderId="21" xfId="0" applyFont="1" applyBorder="1"/>
    <xf numFmtId="0" fontId="42" fillId="0" borderId="14" xfId="0" applyFont="1" applyBorder="1" applyAlignment="1">
      <alignment horizontal="center"/>
    </xf>
    <xf numFmtId="180" fontId="42" fillId="0" borderId="20" xfId="0" applyNumberFormat="1" applyFont="1" applyBorder="1" applyAlignment="1" applyProtection="1">
      <alignment horizontal="center"/>
    </xf>
    <xf numFmtId="180" fontId="42" fillId="0" borderId="14" xfId="0" applyNumberFormat="1" applyFont="1" applyBorder="1" applyAlignment="1" applyProtection="1">
      <alignment horizontal="center"/>
    </xf>
    <xf numFmtId="0" fontId="42" fillId="0" borderId="20" xfId="0" applyFont="1" applyBorder="1" applyAlignment="1">
      <alignment horizontal="center"/>
    </xf>
    <xf numFmtId="180" fontId="39" fillId="0" borderId="20" xfId="0" applyNumberFormat="1" applyFont="1" applyBorder="1" applyAlignment="1" applyProtection="1">
      <alignment horizontal="center"/>
    </xf>
    <xf numFmtId="180" fontId="39" fillId="0" borderId="14" xfId="0" applyNumberFormat="1" applyFont="1" applyBorder="1" applyAlignment="1" applyProtection="1">
      <alignment horizontal="center"/>
    </xf>
    <xf numFmtId="0" fontId="41" fillId="0" borderId="21" xfId="0" applyFont="1" applyFill="1" applyBorder="1" applyAlignment="1" applyProtection="1">
      <alignment horizontal="left"/>
    </xf>
    <xf numFmtId="0" fontId="41" fillId="0" borderId="14" xfId="0" applyFont="1" applyFill="1" applyBorder="1" applyAlignment="1" applyProtection="1">
      <alignment horizontal="center"/>
    </xf>
    <xf numFmtId="180" fontId="41" fillId="0" borderId="20" xfId="0" applyNumberFormat="1" applyFont="1" applyFill="1" applyBorder="1" applyAlignment="1" applyProtection="1">
      <alignment horizontal="center"/>
    </xf>
    <xf numFmtId="180" fontId="41" fillId="0" borderId="14" xfId="0" applyNumberFormat="1" applyFont="1" applyFill="1" applyBorder="1" applyAlignment="1" applyProtection="1">
      <alignment horizontal="center"/>
    </xf>
    <xf numFmtId="0" fontId="39" fillId="0" borderId="21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center"/>
    </xf>
    <xf numFmtId="180" fontId="39" fillId="0" borderId="20" xfId="0" applyNumberFormat="1" applyFont="1" applyFill="1" applyBorder="1" applyAlignment="1" applyProtection="1">
      <alignment horizontal="center"/>
    </xf>
    <xf numFmtId="180" fontId="39" fillId="0" borderId="14" xfId="0" applyNumberFormat="1" applyFont="1" applyFill="1" applyBorder="1" applyAlignment="1" applyProtection="1">
      <alignment horizontal="center"/>
    </xf>
    <xf numFmtId="0" fontId="39" fillId="3" borderId="21" xfId="0" applyFont="1" applyFill="1" applyBorder="1" applyAlignment="1" applyProtection="1">
      <alignment horizontal="left"/>
    </xf>
    <xf numFmtId="0" fontId="39" fillId="3" borderId="14" xfId="0" applyFont="1" applyFill="1" applyBorder="1" applyAlignment="1" applyProtection="1">
      <alignment horizontal="center"/>
    </xf>
    <xf numFmtId="180" fontId="39" fillId="3" borderId="20" xfId="0" applyNumberFormat="1" applyFont="1" applyFill="1" applyBorder="1" applyAlignment="1" applyProtection="1">
      <alignment horizontal="center"/>
    </xf>
    <xf numFmtId="180" fontId="39" fillId="3" borderId="14" xfId="0" applyNumberFormat="1" applyFont="1" applyFill="1" applyBorder="1" applyAlignment="1" applyProtection="1">
      <alignment horizontal="center"/>
    </xf>
    <xf numFmtId="0" fontId="41" fillId="3" borderId="14" xfId="0" applyFont="1" applyFill="1" applyBorder="1" applyAlignment="1" applyProtection="1">
      <alignment horizontal="center"/>
    </xf>
    <xf numFmtId="180" fontId="41" fillId="3" borderId="20" xfId="0" applyNumberFormat="1" applyFont="1" applyFill="1" applyBorder="1" applyAlignment="1" applyProtection="1">
      <alignment horizontal="center"/>
    </xf>
    <xf numFmtId="180" fontId="41" fillId="3" borderId="14" xfId="0" applyNumberFormat="1" applyFont="1" applyFill="1" applyBorder="1" applyAlignment="1" applyProtection="1">
      <alignment horizontal="center"/>
    </xf>
    <xf numFmtId="0" fontId="37" fillId="3" borderId="21" xfId="0" applyFont="1" applyFill="1" applyBorder="1" applyAlignment="1" applyProtection="1">
      <alignment horizontal="left"/>
    </xf>
    <xf numFmtId="0" fontId="37" fillId="3" borderId="14" xfId="0" applyFont="1" applyFill="1" applyBorder="1" applyAlignment="1" applyProtection="1">
      <alignment horizontal="center"/>
    </xf>
    <xf numFmtId="180" fontId="37" fillId="3" borderId="20" xfId="0" applyNumberFormat="1" applyFont="1" applyFill="1" applyBorder="1" applyAlignment="1" applyProtection="1">
      <alignment horizontal="center"/>
    </xf>
    <xf numFmtId="180" fontId="37" fillId="3" borderId="14" xfId="0" applyNumberFormat="1" applyFont="1" applyFill="1" applyBorder="1" applyAlignment="1" applyProtection="1">
      <alignment horizontal="center"/>
    </xf>
    <xf numFmtId="0" fontId="41" fillId="3" borderId="21" xfId="0" applyFont="1" applyFill="1" applyBorder="1" applyAlignment="1" applyProtection="1">
      <alignment horizontal="left"/>
    </xf>
    <xf numFmtId="0" fontId="42" fillId="3" borderId="0" xfId="0" applyFont="1" applyFill="1"/>
    <xf numFmtId="0" fontId="39" fillId="0" borderId="23" xfId="10" applyFont="1" applyFill="1" applyBorder="1"/>
    <xf numFmtId="0" fontId="39" fillId="0" borderId="5" xfId="10" applyFont="1" applyFill="1" applyBorder="1" applyAlignment="1" applyProtection="1">
      <alignment horizontal="left"/>
    </xf>
    <xf numFmtId="0" fontId="39" fillId="0" borderId="37" xfId="10" applyFont="1" applyFill="1" applyBorder="1"/>
    <xf numFmtId="0" fontId="39" fillId="0" borderId="20" xfId="10" applyFont="1" applyFill="1" applyBorder="1"/>
    <xf numFmtId="0" fontId="41" fillId="0" borderId="22" xfId="10" applyFont="1" applyFill="1" applyBorder="1"/>
    <xf numFmtId="0" fontId="37" fillId="3" borderId="52" xfId="10" applyFont="1" applyFill="1" applyBorder="1" applyAlignment="1" applyProtection="1">
      <alignment horizontal="left"/>
    </xf>
    <xf numFmtId="0" fontId="37" fillId="3" borderId="21" xfId="10" applyFont="1" applyFill="1" applyBorder="1" applyAlignment="1" applyProtection="1">
      <alignment horizontal="center"/>
    </xf>
    <xf numFmtId="0" fontId="37" fillId="3" borderId="20" xfId="10" applyFont="1" applyFill="1" applyBorder="1" applyAlignment="1" applyProtection="1">
      <alignment horizontal="center"/>
    </xf>
    <xf numFmtId="180" fontId="37" fillId="3" borderId="20" xfId="10" applyNumberFormat="1" applyFont="1" applyFill="1" applyBorder="1" applyAlignment="1" applyProtection="1">
      <alignment horizontal="center"/>
    </xf>
    <xf numFmtId="180" fontId="37" fillId="3" borderId="10" xfId="10" applyNumberFormat="1" applyFont="1" applyFill="1" applyBorder="1" applyAlignment="1" applyProtection="1">
      <alignment horizontal="center"/>
    </xf>
    <xf numFmtId="180" fontId="42" fillId="3" borderId="3" xfId="10" applyNumberFormat="1" applyFont="1" applyFill="1" applyBorder="1" applyAlignment="1" applyProtection="1">
      <alignment horizontal="center"/>
    </xf>
    <xf numFmtId="0" fontId="39" fillId="3" borderId="52" xfId="10" applyFont="1" applyFill="1" applyBorder="1" applyAlignment="1" applyProtection="1">
      <alignment horizontal="left"/>
    </xf>
    <xf numFmtId="0" fontId="39" fillId="3" borderId="21" xfId="10" applyFont="1" applyFill="1" applyBorder="1" applyAlignment="1" applyProtection="1">
      <alignment horizontal="center"/>
    </xf>
    <xf numFmtId="0" fontId="39" fillId="3" borderId="10" xfId="10" applyFont="1" applyFill="1" applyBorder="1" applyAlignment="1" applyProtection="1">
      <alignment horizontal="center"/>
    </xf>
    <xf numFmtId="0" fontId="39" fillId="3" borderId="20" xfId="10" applyFont="1" applyFill="1" applyBorder="1" applyAlignment="1" applyProtection="1">
      <alignment horizontal="center"/>
    </xf>
    <xf numFmtId="180" fontId="39" fillId="3" borderId="20" xfId="10" applyNumberFormat="1" applyFont="1" applyFill="1" applyBorder="1" applyAlignment="1" applyProtection="1">
      <alignment horizontal="center"/>
    </xf>
    <xf numFmtId="180" fontId="39" fillId="3" borderId="10" xfId="10" applyNumberFormat="1" applyFont="1" applyFill="1" applyBorder="1" applyAlignment="1" applyProtection="1">
      <alignment horizontal="center"/>
    </xf>
    <xf numFmtId="180" fontId="41" fillId="3" borderId="3" xfId="10" applyNumberFormat="1" applyFont="1" applyFill="1" applyBorder="1" applyAlignment="1" applyProtection="1">
      <alignment horizontal="center"/>
    </xf>
    <xf numFmtId="0" fontId="64" fillId="3" borderId="21" xfId="10" applyFont="1" applyFill="1" applyBorder="1" applyAlignment="1" applyProtection="1">
      <alignment horizontal="center"/>
    </xf>
    <xf numFmtId="0" fontId="64" fillId="3" borderId="10" xfId="10" applyFont="1" applyFill="1" applyBorder="1" applyAlignment="1" applyProtection="1">
      <alignment horizontal="center"/>
    </xf>
    <xf numFmtId="0" fontId="64" fillId="3" borderId="20" xfId="10" applyFont="1" applyFill="1" applyBorder="1" applyAlignment="1">
      <alignment horizontal="center"/>
    </xf>
    <xf numFmtId="0" fontId="64" fillId="3" borderId="20" xfId="10" applyFont="1" applyFill="1" applyBorder="1" applyAlignment="1" applyProtection="1">
      <alignment horizontal="center"/>
    </xf>
    <xf numFmtId="0" fontId="64" fillId="3" borderId="10" xfId="10" applyFont="1" applyFill="1" applyBorder="1" applyAlignment="1">
      <alignment horizontal="center"/>
    </xf>
    <xf numFmtId="180" fontId="64" fillId="3" borderId="20" xfId="10" applyNumberFormat="1" applyFont="1" applyFill="1" applyBorder="1" applyAlignment="1" applyProtection="1">
      <alignment horizontal="center"/>
    </xf>
    <xf numFmtId="180" fontId="64" fillId="3" borderId="10" xfId="10" applyNumberFormat="1" applyFont="1" applyFill="1" applyBorder="1" applyAlignment="1" applyProtection="1">
      <alignment horizontal="center"/>
    </xf>
    <xf numFmtId="180" fontId="64" fillId="3" borderId="3" xfId="10" applyNumberFormat="1" applyFont="1" applyFill="1" applyBorder="1" applyAlignment="1" applyProtection="1">
      <alignment horizontal="center"/>
    </xf>
    <xf numFmtId="0" fontId="68" fillId="3" borderId="52" xfId="10" applyFont="1" applyFill="1" applyBorder="1" applyAlignment="1" applyProtection="1">
      <alignment horizontal="left"/>
    </xf>
    <xf numFmtId="0" fontId="64" fillId="3" borderId="21" xfId="10" applyFont="1" applyFill="1" applyBorder="1" applyAlignment="1">
      <alignment horizontal="center"/>
    </xf>
    <xf numFmtId="0" fontId="64" fillId="3" borderId="3" xfId="10" applyFont="1" applyFill="1" applyBorder="1" applyAlignment="1">
      <alignment horizontal="center"/>
    </xf>
    <xf numFmtId="0" fontId="66" fillId="3" borderId="52" xfId="10" applyFont="1" applyFill="1" applyBorder="1"/>
    <xf numFmtId="0" fontId="65" fillId="3" borderId="21" xfId="10" applyFont="1" applyFill="1" applyBorder="1" applyAlignment="1">
      <alignment horizontal="center"/>
    </xf>
    <xf numFmtId="0" fontId="65" fillId="3" borderId="37" xfId="10" applyFont="1" applyFill="1" applyBorder="1" applyAlignment="1">
      <alignment horizontal="center"/>
    </xf>
    <xf numFmtId="0" fontId="65" fillId="3" borderId="10" xfId="10" applyFont="1" applyFill="1" applyBorder="1" applyAlignment="1">
      <alignment horizontal="center"/>
    </xf>
    <xf numFmtId="180" fontId="65" fillId="3" borderId="37" xfId="10" applyNumberFormat="1" applyFont="1" applyFill="1" applyBorder="1" applyAlignment="1" applyProtection="1">
      <alignment horizontal="center"/>
    </xf>
    <xf numFmtId="180" fontId="65" fillId="3" borderId="10" xfId="10" applyNumberFormat="1" applyFont="1" applyFill="1" applyBorder="1" applyAlignment="1" applyProtection="1">
      <alignment horizontal="center"/>
    </xf>
    <xf numFmtId="180" fontId="39" fillId="3" borderId="3" xfId="10" applyNumberFormat="1" applyFont="1" applyFill="1" applyBorder="1" applyAlignment="1" applyProtection="1">
      <alignment horizontal="center"/>
    </xf>
    <xf numFmtId="0" fontId="68" fillId="3" borderId="21" xfId="10" applyFont="1" applyFill="1" applyBorder="1" applyAlignment="1">
      <alignment horizontal="center"/>
    </xf>
    <xf numFmtId="0" fontId="68" fillId="3" borderId="10" xfId="10" applyFont="1" applyFill="1" applyBorder="1" applyAlignment="1">
      <alignment horizontal="center"/>
    </xf>
    <xf numFmtId="0" fontId="68" fillId="3" borderId="20" xfId="10" applyFont="1" applyFill="1" applyBorder="1" applyAlignment="1">
      <alignment horizontal="center"/>
    </xf>
    <xf numFmtId="180" fontId="68" fillId="3" borderId="20" xfId="10" applyNumberFormat="1" applyFont="1" applyFill="1" applyBorder="1" applyAlignment="1" applyProtection="1">
      <alignment horizontal="center"/>
    </xf>
    <xf numFmtId="180" fontId="68" fillId="3" borderId="10" xfId="10" applyNumberFormat="1" applyFont="1" applyFill="1" applyBorder="1" applyAlignment="1" applyProtection="1">
      <alignment horizontal="center"/>
    </xf>
    <xf numFmtId="180" fontId="68" fillId="3" borderId="3" xfId="10" applyNumberFormat="1" applyFont="1" applyFill="1" applyBorder="1" applyAlignment="1">
      <alignment horizontal="center"/>
    </xf>
    <xf numFmtId="180" fontId="68" fillId="3" borderId="3" xfId="10" applyNumberFormat="1" applyFont="1" applyFill="1" applyBorder="1" applyAlignment="1" applyProtection="1">
      <alignment horizontal="center"/>
    </xf>
    <xf numFmtId="181" fontId="68" fillId="3" borderId="20" xfId="10" applyNumberFormat="1" applyFont="1" applyFill="1" applyBorder="1" applyAlignment="1" applyProtection="1">
      <alignment horizontal="center"/>
    </xf>
    <xf numFmtId="180" fontId="41" fillId="3" borderId="10" xfId="10" applyNumberFormat="1" applyFont="1" applyFill="1" applyBorder="1" applyAlignment="1" applyProtection="1">
      <alignment horizontal="center"/>
    </xf>
    <xf numFmtId="0" fontId="68" fillId="3" borderId="4" xfId="10" applyFont="1" applyFill="1" applyBorder="1"/>
    <xf numFmtId="0" fontId="39" fillId="3" borderId="34" xfId="10" applyFont="1" applyFill="1" applyBorder="1" applyAlignment="1" applyProtection="1">
      <alignment horizontal="left"/>
    </xf>
    <xf numFmtId="0" fontId="39" fillId="3" borderId="20" xfId="10" applyFont="1" applyFill="1" applyBorder="1" applyAlignment="1">
      <alignment horizontal="center"/>
    </xf>
    <xf numFmtId="180" fontId="68" fillId="0" borderId="10" xfId="10" applyNumberFormat="1" applyFont="1" applyFill="1" applyBorder="1" applyAlignment="1" applyProtection="1">
      <alignment horizontal="center"/>
    </xf>
    <xf numFmtId="180" fontId="64" fillId="3" borderId="3" xfId="1" applyNumberFormat="1" applyFont="1" applyFill="1" applyBorder="1" applyAlignment="1" applyProtection="1">
      <alignment horizontal="center"/>
    </xf>
    <xf numFmtId="0" fontId="64" fillId="3" borderId="52" xfId="10" applyFont="1" applyFill="1" applyBorder="1" applyAlignment="1" applyProtection="1">
      <alignment horizontal="left"/>
    </xf>
    <xf numFmtId="181" fontId="64" fillId="3" borderId="20" xfId="10" applyNumberFormat="1" applyFont="1" applyFill="1" applyBorder="1" applyAlignment="1" applyProtection="1">
      <alignment horizontal="center"/>
    </xf>
    <xf numFmtId="0" fontId="85" fillId="0" borderId="52" xfId="10" applyFont="1" applyFill="1" applyBorder="1" applyAlignment="1" applyProtection="1">
      <alignment horizontal="left"/>
    </xf>
    <xf numFmtId="0" fontId="85" fillId="0" borderId="21" xfId="10" applyFont="1" applyFill="1" applyBorder="1" applyAlignment="1">
      <alignment horizontal="center"/>
    </xf>
    <xf numFmtId="0" fontId="85" fillId="0" borderId="10" xfId="10" applyFont="1" applyFill="1" applyBorder="1" applyAlignment="1">
      <alignment horizontal="center"/>
    </xf>
    <xf numFmtId="0" fontId="85" fillId="0" borderId="20" xfId="10" applyFont="1" applyFill="1" applyBorder="1" applyAlignment="1">
      <alignment horizontal="center"/>
    </xf>
    <xf numFmtId="180" fontId="68" fillId="0" borderId="20" xfId="10" applyNumberFormat="1" applyFont="1" applyFill="1" applyBorder="1" applyAlignment="1" applyProtection="1">
      <alignment horizontal="center"/>
    </xf>
    <xf numFmtId="180" fontId="85" fillId="0" borderId="3" xfId="10" applyNumberFormat="1" applyFont="1" applyFill="1" applyBorder="1" applyAlignment="1">
      <alignment horizontal="center"/>
    </xf>
    <xf numFmtId="0" fontId="64" fillId="0" borderId="52" xfId="10" applyFont="1" applyFill="1" applyBorder="1" applyAlignment="1" applyProtection="1">
      <alignment horizontal="left"/>
    </xf>
    <xf numFmtId="0" fontId="64" fillId="0" borderId="21" xfId="10" applyFont="1" applyFill="1" applyBorder="1" applyAlignment="1" applyProtection="1">
      <alignment horizontal="center"/>
    </xf>
    <xf numFmtId="0" fontId="64" fillId="0" borderId="10" xfId="10" applyFont="1" applyFill="1" applyBorder="1" applyAlignment="1" applyProtection="1">
      <alignment horizontal="center"/>
    </xf>
    <xf numFmtId="181" fontId="64" fillId="0" borderId="20" xfId="10" applyNumberFormat="1" applyFont="1" applyFill="1" applyBorder="1" applyAlignment="1" applyProtection="1">
      <alignment horizontal="center"/>
    </xf>
    <xf numFmtId="0" fontId="64" fillId="0" borderId="20" xfId="10" applyFont="1" applyFill="1" applyBorder="1" applyAlignment="1" applyProtection="1">
      <alignment horizontal="center"/>
    </xf>
    <xf numFmtId="0" fontId="64" fillId="0" borderId="10" xfId="10" applyFont="1" applyFill="1" applyBorder="1" applyAlignment="1">
      <alignment horizontal="center"/>
    </xf>
    <xf numFmtId="180" fontId="64" fillId="0" borderId="20" xfId="10" applyNumberFormat="1" applyFont="1" applyFill="1" applyBorder="1" applyAlignment="1" applyProtection="1">
      <alignment horizontal="center"/>
    </xf>
    <xf numFmtId="180" fontId="64" fillId="0" borderId="10" xfId="10" applyNumberFormat="1" applyFont="1" applyFill="1" applyBorder="1" applyAlignment="1" applyProtection="1">
      <alignment horizontal="center"/>
    </xf>
    <xf numFmtId="180" fontId="64" fillId="0" borderId="3" xfId="10" applyNumberFormat="1" applyFont="1" applyFill="1" applyBorder="1" applyAlignment="1" applyProtection="1">
      <alignment horizontal="center"/>
    </xf>
    <xf numFmtId="0" fontId="68" fillId="0" borderId="52" xfId="10" applyFont="1" applyFill="1" applyBorder="1" applyAlignment="1" applyProtection="1">
      <alignment horizontal="left"/>
    </xf>
    <xf numFmtId="0" fontId="68" fillId="0" borderId="21" xfId="10" applyFont="1" applyFill="1" applyBorder="1" applyAlignment="1">
      <alignment horizontal="center"/>
    </xf>
    <xf numFmtId="0" fontId="68" fillId="0" borderId="10" xfId="10" applyFont="1" applyFill="1" applyBorder="1" applyAlignment="1">
      <alignment horizontal="center"/>
    </xf>
    <xf numFmtId="0" fontId="68" fillId="0" borderId="20" xfId="10" applyFont="1" applyFill="1" applyBorder="1" applyAlignment="1">
      <alignment horizontal="center"/>
    </xf>
    <xf numFmtId="180" fontId="68" fillId="0" borderId="3" xfId="10" applyNumberFormat="1" applyFont="1" applyFill="1" applyBorder="1" applyAlignment="1" applyProtection="1">
      <alignment horizontal="center"/>
    </xf>
    <xf numFmtId="180" fontId="68" fillId="0" borderId="3" xfId="10" applyNumberFormat="1" applyFont="1" applyFill="1" applyBorder="1" applyAlignment="1">
      <alignment horizontal="center"/>
    </xf>
    <xf numFmtId="181" fontId="68" fillId="0" borderId="20" xfId="10" applyNumberFormat="1" applyFont="1" applyFill="1" applyBorder="1" applyAlignment="1" applyProtection="1">
      <alignment horizontal="center"/>
    </xf>
    <xf numFmtId="180" fontId="64" fillId="0" borderId="3" xfId="1" applyNumberFormat="1" applyFont="1" applyFill="1" applyBorder="1" applyAlignment="1" applyProtection="1">
      <alignment horizontal="center"/>
    </xf>
    <xf numFmtId="181" fontId="72" fillId="0" borderId="23" xfId="21" applyFont="1" applyFill="1" applyBorder="1"/>
    <xf numFmtId="181" fontId="72" fillId="0" borderId="29" xfId="21" applyFont="1" applyFill="1" applyBorder="1"/>
    <xf numFmtId="181" fontId="86" fillId="0" borderId="29" xfId="21" applyFont="1" applyFill="1" applyBorder="1"/>
    <xf numFmtId="181" fontId="72" fillId="0" borderId="25" xfId="21" applyFont="1" applyFill="1" applyBorder="1"/>
    <xf numFmtId="181" fontId="72" fillId="0" borderId="5" xfId="21" applyFont="1" applyFill="1" applyBorder="1" applyAlignment="1" applyProtection="1">
      <alignment horizontal="left"/>
    </xf>
    <xf numFmtId="181" fontId="72" fillId="0" borderId="1" xfId="21" applyFont="1" applyFill="1" applyBorder="1"/>
    <xf numFmtId="181" fontId="72" fillId="0" borderId="0" xfId="21" applyFont="1" applyFill="1"/>
    <xf numFmtId="181" fontId="72" fillId="0" borderId="26" xfId="21" applyFont="1" applyFill="1" applyBorder="1"/>
    <xf numFmtId="181" fontId="72" fillId="0" borderId="7" xfId="21" applyFont="1" applyFill="1" applyBorder="1"/>
    <xf numFmtId="181" fontId="72" fillId="0" borderId="13" xfId="21" applyFont="1" applyFill="1" applyBorder="1" applyAlignment="1" applyProtection="1">
      <alignment horizontal="left"/>
    </xf>
    <xf numFmtId="181" fontId="72" fillId="0" borderId="0" xfId="21" applyFont="1" applyFill="1" applyAlignment="1" applyProtection="1">
      <alignment horizontal="left"/>
    </xf>
    <xf numFmtId="181" fontId="86" fillId="0" borderId="0" xfId="21" applyFont="1" applyFill="1"/>
    <xf numFmtId="181" fontId="72" fillId="0" borderId="5" xfId="21" applyFont="1" applyFill="1" applyBorder="1"/>
    <xf numFmtId="181" fontId="72" fillId="0" borderId="31" xfId="21" applyFont="1" applyFill="1" applyBorder="1"/>
    <xf numFmtId="181" fontId="72" fillId="0" borderId="19" xfId="21" applyFont="1" applyFill="1" applyBorder="1"/>
    <xf numFmtId="181" fontId="72" fillId="0" borderId="21" xfId="21" applyFont="1" applyFill="1" applyBorder="1" applyAlignment="1" applyProtection="1">
      <alignment horizontal="left"/>
    </xf>
    <xf numFmtId="181" fontId="86" fillId="0" borderId="1" xfId="21" applyFont="1" applyFill="1" applyBorder="1"/>
    <xf numFmtId="181" fontId="72" fillId="0" borderId="8" xfId="21" applyFont="1" applyFill="1" applyBorder="1" applyAlignment="1" applyProtection="1">
      <alignment horizontal="left"/>
    </xf>
    <xf numFmtId="181" fontId="72" fillId="0" borderId="28" xfId="21" applyFont="1" applyFill="1" applyBorder="1" applyAlignment="1" applyProtection="1">
      <alignment horizontal="left"/>
    </xf>
    <xf numFmtId="181" fontId="72" fillId="0" borderId="8" xfId="21" applyFont="1" applyFill="1" applyBorder="1" applyAlignment="1" applyProtection="1"/>
    <xf numFmtId="181" fontId="64" fillId="0" borderId="27" xfId="21" applyFont="1" applyBorder="1" applyAlignment="1" applyProtection="1">
      <alignment horizontal="left"/>
    </xf>
    <xf numFmtId="181" fontId="64" fillId="0" borderId="8" xfId="21" applyFont="1" applyBorder="1" applyProtection="1"/>
    <xf numFmtId="181" fontId="64" fillId="0" borderId="15" xfId="21" applyFont="1" applyBorder="1" applyProtection="1"/>
    <xf numFmtId="181" fontId="64" fillId="0" borderId="18" xfId="21" applyFont="1" applyBorder="1" applyProtection="1"/>
    <xf numFmtId="181" fontId="64" fillId="0" borderId="8" xfId="21" applyFont="1" applyBorder="1" applyAlignment="1" applyProtection="1"/>
    <xf numFmtId="181" fontId="64" fillId="0" borderId="8" xfId="21" applyFont="1" applyBorder="1" applyAlignment="1" applyProtection="1">
      <alignment horizontal="center"/>
    </xf>
    <xf numFmtId="181" fontId="64" fillId="0" borderId="21" xfId="21" applyFont="1" applyBorder="1" applyAlignment="1" applyProtection="1">
      <alignment horizontal="left"/>
    </xf>
    <xf numFmtId="181" fontId="64" fillId="0" borderId="28" xfId="21" applyFont="1" applyBorder="1" applyProtection="1"/>
    <xf numFmtId="181" fontId="64" fillId="0" borderId="3" xfId="21" applyFont="1" applyBorder="1" applyProtection="1"/>
    <xf numFmtId="181" fontId="64" fillId="0" borderId="3" xfId="21" applyFont="1" applyBorder="1"/>
    <xf numFmtId="181" fontId="64" fillId="0" borderId="14" xfId="21" applyFont="1" applyBorder="1" applyProtection="1"/>
    <xf numFmtId="181" fontId="68" fillId="0" borderId="21" xfId="21" applyFont="1" applyBorder="1" applyAlignment="1" applyProtection="1">
      <alignment horizontal="left"/>
    </xf>
    <xf numFmtId="181" fontId="68" fillId="0" borderId="3" xfId="21" applyFont="1" applyBorder="1" applyProtection="1"/>
    <xf numFmtId="181" fontId="68" fillId="0" borderId="3" xfId="21" applyNumberFormat="1" applyFont="1" applyBorder="1" applyProtection="1"/>
    <xf numFmtId="181" fontId="68" fillId="0" borderId="3" xfId="21" applyFont="1" applyBorder="1"/>
    <xf numFmtId="181" fontId="68" fillId="0" borderId="14" xfId="21" applyFont="1" applyBorder="1" applyProtection="1"/>
    <xf numFmtId="181" fontId="68" fillId="0" borderId="3" xfId="21" applyFont="1" applyBorder="1" applyAlignment="1" applyProtection="1">
      <alignment horizontal="right"/>
    </xf>
    <xf numFmtId="181" fontId="68" fillId="0" borderId="1" xfId="21" applyFont="1" applyBorder="1"/>
    <xf numFmtId="181" fontId="68" fillId="0" borderId="26" xfId="21" applyFont="1" applyBorder="1"/>
    <xf numFmtId="181" fontId="64" fillId="0" borderId="19" xfId="21" applyFont="1" applyBorder="1"/>
    <xf numFmtId="181" fontId="68" fillId="0" borderId="20" xfId="21" applyFont="1" applyBorder="1"/>
    <xf numFmtId="181" fontId="68" fillId="0" borderId="24" xfId="21" applyFont="1" applyBorder="1"/>
    <xf numFmtId="181" fontId="68" fillId="0" borderId="25" xfId="21" applyFont="1" applyBorder="1"/>
    <xf numFmtId="181" fontId="68" fillId="0" borderId="14" xfId="21" applyFont="1" applyBorder="1"/>
    <xf numFmtId="181" fontId="64" fillId="0" borderId="3" xfId="21" applyNumberFormat="1" applyFont="1" applyBorder="1" applyProtection="1"/>
    <xf numFmtId="181" fontId="68" fillId="0" borderId="21" xfId="21" applyFont="1" applyFill="1" applyBorder="1" applyAlignment="1" applyProtection="1">
      <alignment horizontal="left"/>
    </xf>
    <xf numFmtId="181" fontId="68" fillId="0" borderId="3" xfId="21" applyFont="1" applyFill="1" applyBorder="1" applyProtection="1"/>
    <xf numFmtId="181" fontId="68" fillId="0" borderId="3" xfId="21" applyNumberFormat="1" applyFont="1" applyFill="1" applyBorder="1" applyProtection="1"/>
    <xf numFmtId="181" fontId="68" fillId="0" borderId="14" xfId="21" applyFont="1" applyFill="1" applyBorder="1" applyProtection="1"/>
    <xf numFmtId="181" fontId="68" fillId="0" borderId="3" xfId="21" applyFont="1" applyFill="1" applyBorder="1"/>
    <xf numFmtId="181" fontId="64" fillId="0" borderId="3" xfId="21" applyFont="1" applyBorder="1" applyAlignment="1" applyProtection="1">
      <alignment horizontal="right"/>
    </xf>
    <xf numFmtId="181" fontId="68" fillId="0" borderId="3" xfId="21" applyFont="1" applyFill="1" applyBorder="1" applyAlignment="1" applyProtection="1">
      <alignment horizontal="right"/>
    </xf>
    <xf numFmtId="181" fontId="68" fillId="0" borderId="14" xfId="21" applyFont="1" applyFill="1" applyBorder="1"/>
    <xf numFmtId="181" fontId="64" fillId="3" borderId="3" xfId="21" applyFont="1" applyFill="1" applyBorder="1" applyProtection="1"/>
    <xf numFmtId="181" fontId="64" fillId="3" borderId="3" xfId="21" applyNumberFormat="1" applyFont="1" applyFill="1" applyBorder="1" applyProtection="1"/>
    <xf numFmtId="181" fontId="64" fillId="3" borderId="14" xfId="21" applyFont="1" applyFill="1" applyBorder="1" applyProtection="1"/>
    <xf numFmtId="181" fontId="64" fillId="3" borderId="3" xfId="21" applyFont="1" applyFill="1" applyBorder="1"/>
    <xf numFmtId="181" fontId="64" fillId="3" borderId="14" xfId="21" applyFont="1" applyFill="1" applyBorder="1" applyAlignment="1" applyProtection="1">
      <alignment horizontal="right"/>
    </xf>
    <xf numFmtId="181" fontId="64" fillId="0" borderId="5" xfId="21" applyFont="1" applyBorder="1" applyAlignment="1" applyProtection="1">
      <alignment horizontal="left"/>
    </xf>
    <xf numFmtId="181" fontId="64" fillId="3" borderId="3" xfId="21" applyFont="1" applyFill="1" applyBorder="1" applyAlignment="1" applyProtection="1">
      <alignment horizontal="right"/>
    </xf>
    <xf numFmtId="181" fontId="64" fillId="3" borderId="1" xfId="21" applyFont="1" applyFill="1" applyBorder="1" applyAlignment="1" applyProtection="1">
      <alignment horizontal="right"/>
    </xf>
    <xf numFmtId="181" fontId="64" fillId="3" borderId="3" xfId="21" applyFont="1" applyFill="1" applyBorder="1" applyAlignment="1">
      <alignment horizontal="right"/>
    </xf>
    <xf numFmtId="181" fontId="68" fillId="0" borderId="23" xfId="21" applyFont="1" applyFill="1" applyBorder="1" applyAlignment="1" applyProtection="1">
      <alignment horizontal="left"/>
    </xf>
    <xf numFmtId="181" fontId="68" fillId="0" borderId="15" xfId="21" applyFont="1" applyFill="1" applyBorder="1" applyAlignment="1" applyProtection="1">
      <alignment horizontal="right"/>
    </xf>
    <xf numFmtId="181" fontId="68" fillId="0" borderId="14" xfId="21" applyFont="1" applyFill="1" applyBorder="1" applyAlignment="1" applyProtection="1">
      <alignment horizontal="right"/>
    </xf>
    <xf numFmtId="181" fontId="68" fillId="0" borderId="27" xfId="21" applyFont="1" applyFill="1" applyBorder="1" applyAlignment="1" applyProtection="1">
      <alignment horizontal="left"/>
    </xf>
    <xf numFmtId="181" fontId="68" fillId="0" borderId="8" xfId="21" applyFont="1" applyFill="1" applyBorder="1" applyAlignment="1" applyProtection="1">
      <alignment horizontal="right"/>
    </xf>
    <xf numFmtId="181" fontId="68" fillId="0" borderId="8" xfId="21" applyNumberFormat="1" applyFont="1" applyFill="1" applyBorder="1" applyAlignment="1" applyProtection="1">
      <alignment horizontal="right"/>
    </xf>
    <xf numFmtId="181" fontId="68" fillId="0" borderId="46" xfId="21" applyFont="1" applyFill="1" applyBorder="1" applyAlignment="1" applyProtection="1">
      <alignment horizontal="right"/>
    </xf>
    <xf numFmtId="181" fontId="62" fillId="0" borderId="0" xfId="21" applyFont="1" applyAlignment="1" applyProtection="1">
      <alignment horizontal="left"/>
    </xf>
    <xf numFmtId="181" fontId="39" fillId="0" borderId="23" xfId="43" applyFont="1" applyFill="1" applyBorder="1"/>
    <xf numFmtId="181" fontId="39" fillId="0" borderId="18" xfId="43" applyFont="1" applyFill="1" applyBorder="1"/>
    <xf numFmtId="181" fontId="39" fillId="0" borderId="43" xfId="43" applyFont="1" applyFill="1" applyBorder="1"/>
    <xf numFmtId="181" fontId="39" fillId="0" borderId="44" xfId="43" applyFont="1" applyFill="1" applyBorder="1"/>
    <xf numFmtId="181" fontId="39" fillId="0" borderId="5" xfId="43" applyFont="1" applyFill="1" applyBorder="1" applyAlignment="1" applyProtection="1">
      <alignment horizontal="left"/>
    </xf>
    <xf numFmtId="181" fontId="39" fillId="0" borderId="12" xfId="43" applyFont="1" applyFill="1" applyBorder="1" applyAlignment="1" applyProtection="1">
      <alignment horizontal="center"/>
    </xf>
    <xf numFmtId="181" fontId="82" fillId="0" borderId="12" xfId="43" applyFont="1" applyFill="1" applyBorder="1" applyAlignment="1" applyProtection="1">
      <alignment horizontal="center"/>
    </xf>
    <xf numFmtId="181" fontId="82" fillId="0" borderId="7" xfId="43" applyFont="1" applyFill="1" applyBorder="1" applyAlignment="1" applyProtection="1">
      <alignment horizontal="left"/>
    </xf>
    <xf numFmtId="181" fontId="39" fillId="0" borderId="21" xfId="43" applyFont="1" applyFill="1" applyBorder="1"/>
    <xf numFmtId="181" fontId="39" fillId="0" borderId="14" xfId="43" applyFont="1" applyFill="1" applyBorder="1" applyAlignment="1" applyProtection="1">
      <alignment horizontal="center"/>
    </xf>
    <xf numFmtId="181" fontId="82" fillId="0" borderId="14" xfId="43" applyFont="1" applyFill="1" applyBorder="1" applyAlignment="1" applyProtection="1">
      <alignment horizontal="center"/>
    </xf>
    <xf numFmtId="181" fontId="82" fillId="0" borderId="17" xfId="43" applyFont="1" applyFill="1" applyBorder="1" applyAlignment="1" applyProtection="1">
      <alignment horizontal="center"/>
    </xf>
    <xf numFmtId="181" fontId="82" fillId="0" borderId="14" xfId="43" applyFont="1" applyFill="1" applyBorder="1" applyAlignment="1" applyProtection="1">
      <alignment horizontal="left"/>
    </xf>
    <xf numFmtId="181" fontId="41" fillId="0" borderId="23" xfId="43" applyFont="1" applyBorder="1"/>
    <xf numFmtId="181" fontId="41" fillId="0" borderId="18" xfId="43" applyFont="1" applyBorder="1"/>
    <xf numFmtId="181" fontId="41" fillId="0" borderId="16" xfId="43" applyFont="1" applyBorder="1"/>
    <xf numFmtId="181" fontId="41" fillId="0" borderId="26" xfId="43" applyFont="1" applyBorder="1"/>
    <xf numFmtId="181" fontId="39" fillId="0" borderId="21" xfId="43" applyFont="1" applyBorder="1" applyAlignment="1" applyProtection="1">
      <alignment horizontal="left"/>
    </xf>
    <xf numFmtId="181" fontId="39" fillId="0" borderId="14" xfId="43" applyNumberFormat="1" applyFont="1" applyBorder="1" applyProtection="1"/>
    <xf numFmtId="180" fontId="41" fillId="0" borderId="19" xfId="43" applyNumberFormat="1" applyFont="1" applyBorder="1" applyProtection="1"/>
    <xf numFmtId="181" fontId="82" fillId="0" borderId="21" xfId="43" applyFont="1" applyBorder="1" applyAlignment="1" applyProtection="1">
      <alignment horizontal="left"/>
    </xf>
    <xf numFmtId="181" fontId="82" fillId="0" borderId="14" xfId="43" applyFont="1" applyBorder="1" applyProtection="1"/>
    <xf numFmtId="181" fontId="83" fillId="0" borderId="21" xfId="43" applyFont="1" applyBorder="1" applyAlignment="1" applyProtection="1">
      <alignment horizontal="left"/>
    </xf>
    <xf numFmtId="181" fontId="83" fillId="0" borderId="14" xfId="43" applyFont="1" applyBorder="1"/>
    <xf numFmtId="181" fontId="82" fillId="0" borderId="14" xfId="43" applyFont="1" applyBorder="1"/>
    <xf numFmtId="181" fontId="83" fillId="0" borderId="21" xfId="43" applyFont="1" applyFill="1" applyBorder="1" applyAlignment="1" applyProtection="1">
      <alignment horizontal="left"/>
    </xf>
    <xf numFmtId="181" fontId="83" fillId="0" borderId="14" xfId="43" applyFont="1" applyFill="1" applyBorder="1"/>
    <xf numFmtId="181" fontId="82" fillId="0" borderId="21" xfId="43" applyFont="1" applyFill="1" applyBorder="1" applyAlignment="1" applyProtection="1">
      <alignment horizontal="left"/>
    </xf>
    <xf numFmtId="181" fontId="82" fillId="0" borderId="14" xfId="43" applyFont="1" applyFill="1" applyBorder="1"/>
    <xf numFmtId="181" fontId="82" fillId="0" borderId="14" xfId="43" applyFont="1" applyFill="1" applyBorder="1" applyProtection="1"/>
    <xf numFmtId="181" fontId="83" fillId="0" borderId="57" xfId="43" applyFont="1" applyFill="1" applyBorder="1" applyAlignment="1" applyProtection="1">
      <alignment horizontal="left"/>
    </xf>
    <xf numFmtId="181" fontId="83" fillId="0" borderId="50" xfId="43" applyFont="1" applyFill="1" applyBorder="1"/>
    <xf numFmtId="181" fontId="44" fillId="0" borderId="0" xfId="43" applyFont="1" applyFill="1" applyAlignment="1" applyProtection="1">
      <alignment horizontal="left"/>
    </xf>
    <xf numFmtId="0" fontId="39" fillId="0" borderId="49" xfId="0" applyFont="1" applyFill="1" applyBorder="1"/>
    <xf numFmtId="0" fontId="39" fillId="0" borderId="58" xfId="0" applyFont="1" applyFill="1" applyBorder="1"/>
    <xf numFmtId="0" fontId="37" fillId="0" borderId="59" xfId="0" applyFont="1" applyFill="1" applyBorder="1"/>
    <xf numFmtId="0" fontId="39" fillId="0" borderId="59" xfId="0" applyFont="1" applyFill="1" applyBorder="1" applyAlignment="1" applyProtection="1">
      <alignment horizontal="center"/>
    </xf>
    <xf numFmtId="0" fontId="39" fillId="0" borderId="0" xfId="0" applyFont="1" applyFill="1" applyBorder="1"/>
    <xf numFmtId="0" fontId="82" fillId="0" borderId="7" xfId="0" applyFont="1" applyFill="1" applyBorder="1"/>
    <xf numFmtId="0" fontId="35" fillId="0" borderId="5" xfId="0" applyFont="1" applyFill="1" applyBorder="1" applyAlignment="1" applyProtection="1">
      <alignment horizontal="left"/>
    </xf>
    <xf numFmtId="0" fontId="39" fillId="0" borderId="41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/>
    </xf>
    <xf numFmtId="0" fontId="39" fillId="0" borderId="18" xfId="0" applyFont="1" applyFill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9" xfId="0" applyFont="1" applyFill="1" applyBorder="1"/>
    <xf numFmtId="0" fontId="39" fillId="0" borderId="21" xfId="0" applyFont="1" applyFill="1" applyBorder="1"/>
    <xf numFmtId="0" fontId="39" fillId="0" borderId="10" xfId="0" applyFont="1" applyFill="1" applyBorder="1" applyAlignment="1" applyProtection="1">
      <alignment horizontal="center"/>
    </xf>
    <xf numFmtId="0" fontId="39" fillId="0" borderId="14" xfId="0" applyFont="1" applyFill="1" applyBorder="1"/>
    <xf numFmtId="0" fontId="39" fillId="0" borderId="3" xfId="0" applyFont="1" applyFill="1" applyBorder="1"/>
    <xf numFmtId="0" fontId="39" fillId="0" borderId="20" xfId="0" applyFont="1" applyFill="1" applyBorder="1"/>
    <xf numFmtId="0" fontId="39" fillId="0" borderId="19" xfId="0" applyFont="1" applyFill="1" applyBorder="1" applyAlignment="1" applyProtection="1">
      <alignment horizontal="center"/>
    </xf>
    <xf numFmtId="0" fontId="35" fillId="0" borderId="21" xfId="0" applyFont="1" applyBorder="1" applyAlignment="1" applyProtection="1">
      <alignment horizontal="left"/>
    </xf>
    <xf numFmtId="181" fontId="37" fillId="0" borderId="3" xfId="0" applyNumberFormat="1" applyFont="1" applyBorder="1" applyAlignment="1" applyProtection="1">
      <alignment horizontal="center"/>
    </xf>
    <xf numFmtId="0" fontId="37" fillId="0" borderId="3" xfId="0" applyFont="1" applyBorder="1" applyAlignment="1" applyProtection="1">
      <alignment horizontal="center"/>
    </xf>
    <xf numFmtId="0" fontId="37" fillId="0" borderId="3" xfId="0" applyFont="1" applyBorder="1" applyAlignment="1">
      <alignment horizontal="center"/>
    </xf>
    <xf numFmtId="0" fontId="37" fillId="0" borderId="19" xfId="0" applyFont="1" applyBorder="1" applyAlignment="1" applyProtection="1">
      <alignment horizontal="center"/>
    </xf>
    <xf numFmtId="181" fontId="37" fillId="0" borderId="14" xfId="0" applyNumberFormat="1" applyFont="1" applyBorder="1" applyAlignment="1" applyProtection="1">
      <alignment horizontal="center"/>
    </xf>
    <xf numFmtId="0" fontId="37" fillId="0" borderId="20" xfId="0" applyFont="1" applyBorder="1" applyAlignment="1" applyProtection="1">
      <alignment horizontal="center"/>
    </xf>
    <xf numFmtId="0" fontId="37" fillId="0" borderId="21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42" fillId="0" borderId="21" xfId="0" applyFont="1" applyFill="1" applyBorder="1" applyAlignment="1" applyProtection="1">
      <alignment horizontal="left"/>
    </xf>
    <xf numFmtId="0" fontId="42" fillId="0" borderId="3" xfId="0" applyFont="1" applyFill="1" applyBorder="1" applyAlignment="1" applyProtection="1">
      <alignment horizontal="center"/>
    </xf>
    <xf numFmtId="181" fontId="42" fillId="0" borderId="3" xfId="0" applyNumberFormat="1" applyFont="1" applyFill="1" applyBorder="1" applyAlignment="1" applyProtection="1">
      <alignment horizontal="center"/>
    </xf>
    <xf numFmtId="181" fontId="42" fillId="0" borderId="14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14" xfId="0" applyFont="1" applyFill="1" applyBorder="1" applyAlignment="1" applyProtection="1">
      <alignment horizontal="center"/>
    </xf>
    <xf numFmtId="0" fontId="42" fillId="0" borderId="20" xfId="0" applyFont="1" applyFill="1" applyBorder="1" applyAlignment="1" applyProtection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0" fontId="37" fillId="0" borderId="51" xfId="0" applyFont="1" applyBorder="1" applyAlignment="1" applyProtection="1">
      <alignment horizontal="center"/>
    </xf>
    <xf numFmtId="0" fontId="42" fillId="0" borderId="14" xfId="0" applyFont="1" applyFill="1" applyBorder="1" applyAlignment="1">
      <alignment horizontal="center"/>
    </xf>
    <xf numFmtId="0" fontId="37" fillId="0" borderId="21" xfId="0" applyFont="1" applyBorder="1" applyAlignment="1" applyProtection="1">
      <alignment horizontal="center"/>
    </xf>
    <xf numFmtId="181" fontId="42" fillId="0" borderId="14" xfId="0" applyNumberFormat="1" applyFont="1" applyFill="1" applyBorder="1" applyAlignment="1" applyProtection="1">
      <alignment horizontal="center"/>
    </xf>
    <xf numFmtId="0" fontId="42" fillId="0" borderId="20" xfId="0" applyFont="1" applyFill="1" applyBorder="1" applyAlignment="1">
      <alignment horizontal="center"/>
    </xf>
    <xf numFmtId="181" fontId="37" fillId="0" borderId="20" xfId="0" applyNumberFormat="1" applyFont="1" applyBorder="1" applyAlignment="1" applyProtection="1">
      <alignment horizontal="center"/>
    </xf>
    <xf numFmtId="181" fontId="37" fillId="0" borderId="21" xfId="0" applyNumberFormat="1" applyFont="1" applyBorder="1" applyAlignment="1" applyProtection="1">
      <alignment horizontal="center"/>
    </xf>
    <xf numFmtId="181" fontId="42" fillId="0" borderId="20" xfId="0" applyNumberFormat="1" applyFont="1" applyFill="1" applyBorder="1" applyAlignment="1" applyProtection="1">
      <alignment horizontal="center"/>
    </xf>
    <xf numFmtId="181" fontId="37" fillId="0" borderId="28" xfId="0" applyNumberFormat="1" applyFont="1" applyBorder="1" applyAlignment="1" applyProtection="1">
      <alignment horizontal="center"/>
    </xf>
    <xf numFmtId="0" fontId="37" fillId="3" borderId="3" xfId="0" applyFont="1" applyFill="1" applyBorder="1" applyAlignment="1" applyProtection="1">
      <alignment horizontal="center"/>
    </xf>
    <xf numFmtId="0" fontId="42" fillId="0" borderId="55" xfId="0" applyFont="1" applyFill="1" applyBorder="1" applyAlignment="1" applyProtection="1">
      <alignment horizontal="left"/>
    </xf>
    <xf numFmtId="0" fontId="42" fillId="0" borderId="33" xfId="0" applyFont="1" applyFill="1" applyBorder="1" applyAlignment="1" applyProtection="1">
      <alignment horizontal="center"/>
    </xf>
    <xf numFmtId="181" fontId="42" fillId="0" borderId="33" xfId="0" applyNumberFormat="1" applyFont="1" applyFill="1" applyBorder="1" applyAlignment="1" applyProtection="1">
      <alignment horizontal="center"/>
    </xf>
    <xf numFmtId="181" fontId="42" fillId="0" borderId="30" xfId="0" applyNumberFormat="1" applyFont="1" applyFill="1" applyBorder="1" applyAlignment="1" applyProtection="1">
      <alignment horizontal="center"/>
    </xf>
    <xf numFmtId="0" fontId="42" fillId="0" borderId="33" xfId="0" applyFont="1" applyFill="1" applyBorder="1" applyAlignment="1">
      <alignment horizontal="center"/>
    </xf>
    <xf numFmtId="0" fontId="42" fillId="0" borderId="30" xfId="0" applyFont="1" applyFill="1" applyBorder="1" applyAlignment="1" applyProtection="1">
      <alignment horizontal="center"/>
    </xf>
    <xf numFmtId="181" fontId="42" fillId="0" borderId="32" xfId="0" applyNumberFormat="1" applyFont="1" applyFill="1" applyBorder="1" applyAlignment="1" applyProtection="1">
      <alignment horizontal="center"/>
    </xf>
    <xf numFmtId="0" fontId="42" fillId="0" borderId="55" xfId="0" applyFont="1" applyFill="1" applyBorder="1" applyAlignment="1">
      <alignment horizontal="center"/>
    </xf>
    <xf numFmtId="0" fontId="42" fillId="0" borderId="53" xfId="0" applyFont="1" applyFill="1" applyBorder="1" applyAlignment="1">
      <alignment horizontal="center"/>
    </xf>
    <xf numFmtId="0" fontId="49" fillId="0" borderId="0" xfId="0" applyFont="1" applyAlignment="1" applyProtection="1">
      <alignment horizontal="left"/>
    </xf>
    <xf numFmtId="0" fontId="39" fillId="0" borderId="12" xfId="0" applyFont="1" applyFill="1" applyBorder="1"/>
    <xf numFmtId="0" fontId="39" fillId="0" borderId="1" xfId="0" applyFont="1" applyFill="1" applyBorder="1" applyAlignment="1" applyProtection="1">
      <alignment horizontal="left"/>
    </xf>
    <xf numFmtId="0" fontId="41" fillId="0" borderId="0" xfId="0" applyFont="1" applyFill="1" applyBorder="1"/>
    <xf numFmtId="0" fontId="41" fillId="0" borderId="1" xfId="0" applyFont="1" applyFill="1" applyBorder="1"/>
    <xf numFmtId="0" fontId="39" fillId="0" borderId="12" xfId="0" applyFont="1" applyFill="1" applyBorder="1" applyAlignment="1" applyProtection="1">
      <alignment horizontal="center"/>
    </xf>
    <xf numFmtId="0" fontId="39" fillId="0" borderId="3" xfId="0" applyFont="1" applyFill="1" applyBorder="1" applyAlignment="1" applyProtection="1">
      <alignment horizontal="left"/>
    </xf>
    <xf numFmtId="0" fontId="39" fillId="0" borderId="8" xfId="0" applyFont="1" applyFill="1" applyBorder="1" applyAlignment="1" applyProtection="1">
      <alignment horizontal="left"/>
    </xf>
    <xf numFmtId="0" fontId="39" fillId="0" borderId="46" xfId="0" applyFont="1" applyFill="1" applyBorder="1" applyAlignment="1" applyProtection="1">
      <alignment horizontal="left"/>
    </xf>
    <xf numFmtId="0" fontId="39" fillId="0" borderId="29" xfId="0" applyFont="1" applyFill="1" applyBorder="1" applyAlignment="1" applyProtection="1">
      <alignment horizontal="left"/>
    </xf>
    <xf numFmtId="0" fontId="39" fillId="0" borderId="24" xfId="0" applyFont="1" applyFill="1" applyBorder="1" applyAlignment="1" applyProtection="1">
      <alignment horizontal="left"/>
    </xf>
    <xf numFmtId="0" fontId="39" fillId="0" borderId="20" xfId="0" applyFont="1" applyBorder="1" applyAlignment="1" applyProtection="1">
      <alignment horizontal="center"/>
    </xf>
    <xf numFmtId="0" fontId="41" fillId="0" borderId="21" xfId="0" applyFont="1" applyBorder="1" applyAlignment="1" applyProtection="1">
      <alignment horizontal="center"/>
    </xf>
    <xf numFmtId="0" fontId="41" fillId="0" borderId="50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57" xfId="0" applyFont="1" applyBorder="1" applyAlignment="1" applyProtection="1">
      <alignment horizontal="left"/>
    </xf>
    <xf numFmtId="0" fontId="41" fillId="0" borderId="50" xfId="0" applyFont="1" applyBorder="1" applyAlignment="1" applyProtection="1">
      <alignment horizontal="center"/>
    </xf>
    <xf numFmtId="0" fontId="41" fillId="0" borderId="42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60" xfId="0" applyFont="1" applyBorder="1" applyAlignment="1" applyProtection="1">
      <alignment horizontal="left"/>
    </xf>
    <xf numFmtId="0" fontId="41" fillId="0" borderId="61" xfId="0" applyFont="1" applyBorder="1" applyAlignment="1" applyProtection="1">
      <alignment horizontal="center"/>
    </xf>
    <xf numFmtId="0" fontId="41" fillId="0" borderId="48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1" fillId="0" borderId="60" xfId="0" applyFont="1" applyBorder="1" applyAlignment="1">
      <alignment horizontal="center"/>
    </xf>
    <xf numFmtId="0" fontId="41" fillId="0" borderId="0" xfId="0" applyFont="1" applyBorder="1" applyProtection="1"/>
    <xf numFmtId="0" fontId="41" fillId="0" borderId="0" xfId="0" applyFont="1" applyBorder="1"/>
    <xf numFmtId="0" fontId="39" fillId="0" borderId="0" xfId="0" applyFont="1" applyBorder="1" applyAlignment="1" applyProtection="1">
      <alignment horizontal="left"/>
    </xf>
    <xf numFmtId="0" fontId="64" fillId="0" borderId="2" xfId="5" applyFont="1" applyFill="1" applyBorder="1"/>
    <xf numFmtId="0" fontId="64" fillId="0" borderId="6" xfId="5" applyFont="1" applyFill="1" applyBorder="1" applyAlignment="1" applyProtection="1">
      <alignment horizontal="left"/>
    </xf>
    <xf numFmtId="0" fontId="64" fillId="0" borderId="56" xfId="5" applyFont="1" applyFill="1" applyBorder="1" applyAlignment="1" applyProtection="1">
      <alignment horizontal="left"/>
    </xf>
    <xf numFmtId="0" fontId="64" fillId="0" borderId="20" xfId="5" applyFont="1" applyFill="1" applyBorder="1" applyAlignment="1" applyProtection="1">
      <alignment horizontal="left"/>
    </xf>
    <xf numFmtId="0" fontId="64" fillId="0" borderId="2" xfId="5" applyFont="1" applyFill="1" applyBorder="1" applyAlignment="1" applyProtection="1">
      <alignment horizontal="left"/>
    </xf>
    <xf numFmtId="0" fontId="64" fillId="0" borderId="12" xfId="5" applyFont="1" applyFill="1" applyBorder="1" applyAlignment="1" applyProtection="1">
      <alignment horizontal="left"/>
    </xf>
    <xf numFmtId="0" fontId="64" fillId="0" borderId="0" xfId="5" applyFont="1" applyFill="1" applyAlignment="1" applyProtection="1">
      <alignment horizontal="left"/>
    </xf>
    <xf numFmtId="0" fontId="64" fillId="0" borderId="26" xfId="5" applyFont="1" applyFill="1" applyBorder="1" applyAlignment="1" applyProtection="1">
      <alignment horizontal="left"/>
    </xf>
    <xf numFmtId="0" fontId="64" fillId="0" borderId="1" xfId="5" applyFont="1" applyFill="1" applyBorder="1" applyAlignment="1" applyProtection="1">
      <alignment horizontal="left"/>
    </xf>
    <xf numFmtId="0" fontId="64" fillId="0" borderId="7" xfId="5" applyFont="1" applyFill="1" applyBorder="1" applyAlignment="1" applyProtection="1">
      <alignment horizontal="left"/>
    </xf>
    <xf numFmtId="0" fontId="64" fillId="0" borderId="13" xfId="5" applyFont="1" applyFill="1" applyBorder="1" applyAlignment="1" applyProtection="1">
      <alignment horizontal="left"/>
    </xf>
    <xf numFmtId="0" fontId="64" fillId="0" borderId="12" xfId="5" applyFont="1" applyFill="1" applyBorder="1" applyAlignment="1" applyProtection="1">
      <alignment horizontal="center"/>
    </xf>
    <xf numFmtId="0" fontId="64" fillId="0" borderId="37" xfId="5" applyFont="1" applyFill="1" applyBorder="1"/>
    <xf numFmtId="0" fontId="64" fillId="0" borderId="14" xfId="5" applyFont="1" applyFill="1" applyBorder="1" applyAlignment="1" applyProtection="1">
      <alignment horizontal="left"/>
    </xf>
    <xf numFmtId="0" fontId="64" fillId="0" borderId="10" xfId="5" applyFont="1" applyFill="1" applyBorder="1" applyAlignment="1" applyProtection="1">
      <alignment horizontal="left"/>
    </xf>
    <xf numFmtId="0" fontId="64" fillId="0" borderId="3" xfId="5" applyFont="1" applyFill="1" applyBorder="1" applyAlignment="1" applyProtection="1">
      <alignment horizontal="left"/>
    </xf>
    <xf numFmtId="0" fontId="64" fillId="0" borderId="19" xfId="5" applyFont="1" applyFill="1" applyBorder="1" applyAlignment="1" applyProtection="1">
      <alignment horizontal="left"/>
    </xf>
    <xf numFmtId="0" fontId="64" fillId="0" borderId="17" xfId="5" applyFont="1" applyFill="1" applyBorder="1" applyAlignment="1" applyProtection="1">
      <alignment horizontal="left"/>
    </xf>
    <xf numFmtId="0" fontId="64" fillId="0" borderId="14" xfId="5" applyFont="1" applyFill="1" applyBorder="1" applyAlignment="1" applyProtection="1">
      <alignment horizontal="center"/>
    </xf>
    <xf numFmtId="0" fontId="39" fillId="0" borderId="35" xfId="0" applyFont="1" applyFill="1" applyBorder="1" applyAlignment="1" applyProtection="1">
      <alignment horizontal="left"/>
    </xf>
    <xf numFmtId="0" fontId="39" fillId="0" borderId="13" xfId="0" applyFont="1" applyFill="1" applyBorder="1"/>
    <xf numFmtId="0" fontId="39" fillId="0" borderId="17" xfId="0" applyFont="1" applyFill="1" applyBorder="1"/>
    <xf numFmtId="0" fontId="45" fillId="0" borderId="17" xfId="0" applyFont="1" applyBorder="1" applyAlignment="1" applyProtection="1">
      <alignment horizontal="left"/>
    </xf>
    <xf numFmtId="0" fontId="45" fillId="0" borderId="17" xfId="0" applyFont="1" applyBorder="1" applyAlignment="1" applyProtection="1">
      <alignment horizontal="center"/>
    </xf>
    <xf numFmtId="0" fontId="45" fillId="0" borderId="3" xfId="0" applyFont="1" applyBorder="1" applyAlignment="1">
      <alignment horizontal="center"/>
    </xf>
    <xf numFmtId="0" fontId="79" fillId="0" borderId="2" xfId="8" applyFont="1" applyFill="1" applyBorder="1"/>
    <xf numFmtId="0" fontId="72" fillId="0" borderId="5" xfId="8" applyFont="1" applyFill="1" applyBorder="1" applyAlignment="1" applyProtection="1">
      <alignment horizontal="center"/>
    </xf>
    <xf numFmtId="0" fontId="79" fillId="0" borderId="2" xfId="8" applyFont="1" applyFill="1" applyBorder="1" applyAlignment="1" applyProtection="1">
      <alignment horizontal="left"/>
    </xf>
    <xf numFmtId="0" fontId="72" fillId="0" borderId="6" xfId="8" applyFont="1" applyFill="1" applyBorder="1" applyAlignment="1" applyProtection="1">
      <alignment horizontal="center"/>
    </xf>
    <xf numFmtId="0" fontId="64" fillId="0" borderId="12" xfId="8" applyFont="1" applyFill="1" applyBorder="1" applyAlignment="1" applyProtection="1">
      <alignment horizontal="left"/>
    </xf>
    <xf numFmtId="0" fontId="64" fillId="0" borderId="0" xfId="8" applyFont="1" applyFill="1" applyAlignment="1" applyProtection="1">
      <alignment horizontal="left"/>
    </xf>
    <xf numFmtId="0" fontId="64" fillId="0" borderId="18" xfId="8" applyFont="1" applyFill="1" applyBorder="1" applyAlignment="1" applyProtection="1">
      <alignment horizontal="left"/>
    </xf>
    <xf numFmtId="0" fontId="64" fillId="0" borderId="16" xfId="8" applyFont="1" applyFill="1" applyBorder="1" applyAlignment="1" applyProtection="1">
      <alignment horizontal="left"/>
    </xf>
    <xf numFmtId="0" fontId="64" fillId="0" borderId="7" xfId="8" applyFont="1" applyFill="1" applyBorder="1" applyAlignment="1" applyProtection="1">
      <alignment horizontal="left"/>
    </xf>
    <xf numFmtId="0" fontId="64" fillId="0" borderId="13" xfId="8" applyFont="1" applyFill="1" applyBorder="1" applyAlignment="1" applyProtection="1">
      <alignment horizontal="left"/>
    </xf>
    <xf numFmtId="0" fontId="64" fillId="0" borderId="1" xfId="8" applyFont="1" applyFill="1" applyBorder="1" applyAlignment="1" applyProtection="1">
      <alignment horizontal="left"/>
    </xf>
    <xf numFmtId="0" fontId="64" fillId="0" borderId="12" xfId="8" applyFont="1" applyFill="1" applyBorder="1" applyAlignment="1" applyProtection="1">
      <alignment horizontal="center"/>
    </xf>
    <xf numFmtId="0" fontId="79" fillId="0" borderId="37" xfId="8" applyFont="1" applyFill="1" applyBorder="1"/>
    <xf numFmtId="0" fontId="64" fillId="0" borderId="14" xfId="8" applyFont="1" applyFill="1" applyBorder="1" applyAlignment="1" applyProtection="1">
      <alignment horizontal="left"/>
    </xf>
    <xf numFmtId="0" fontId="64" fillId="0" borderId="17" xfId="8" applyFont="1" applyFill="1" applyBorder="1" applyAlignment="1" applyProtection="1">
      <alignment horizontal="left"/>
    </xf>
    <xf numFmtId="0" fontId="64" fillId="0" borderId="19" xfId="8" applyFont="1" applyFill="1" applyBorder="1" applyAlignment="1" applyProtection="1">
      <alignment horizontal="left"/>
    </xf>
    <xf numFmtId="0" fontId="64" fillId="0" borderId="3" xfId="8" applyFont="1" applyFill="1" applyBorder="1" applyAlignment="1" applyProtection="1">
      <alignment horizontal="left"/>
    </xf>
    <xf numFmtId="0" fontId="72" fillId="0" borderId="2" xfId="8" applyFont="1" applyBorder="1" applyAlignment="1" applyProtection="1">
      <alignment horizontal="left"/>
    </xf>
    <xf numFmtId="0" fontId="71" fillId="0" borderId="6" xfId="8" applyFont="1" applyBorder="1" applyAlignment="1">
      <alignment horizontal="center"/>
    </xf>
    <xf numFmtId="0" fontId="71" fillId="0" borderId="7" xfId="8" applyFont="1" applyBorder="1" applyAlignment="1">
      <alignment horizontal="center"/>
    </xf>
    <xf numFmtId="0" fontId="71" fillId="0" borderId="13" xfId="8" applyFont="1" applyBorder="1" applyAlignment="1">
      <alignment horizontal="center"/>
    </xf>
    <xf numFmtId="0" fontId="79" fillId="0" borderId="2" xfId="9" applyFont="1" applyFill="1" applyBorder="1" applyAlignment="1" applyProtection="1">
      <alignment horizontal="left"/>
    </xf>
    <xf numFmtId="0" fontId="79" fillId="0" borderId="2" xfId="9" applyFont="1" applyFill="1" applyBorder="1"/>
    <xf numFmtId="0" fontId="72" fillId="0" borderId="2" xfId="9" applyFont="1" applyBorder="1" applyAlignment="1" applyProtection="1">
      <alignment horizontal="left"/>
    </xf>
    <xf numFmtId="0" fontId="87" fillId="0" borderId="6" xfId="9" applyFont="1" applyBorder="1" applyAlignment="1">
      <alignment horizontal="center"/>
    </xf>
    <xf numFmtId="0" fontId="87" fillId="0" borderId="0" xfId="9" applyFont="1" applyAlignment="1" applyProtection="1">
      <alignment horizontal="center"/>
    </xf>
    <xf numFmtId="0" fontId="87" fillId="0" borderId="1" xfId="9" applyFont="1" applyBorder="1" applyAlignment="1">
      <alignment horizontal="center"/>
    </xf>
    <xf numFmtId="0" fontId="87" fillId="0" borderId="1" xfId="9" applyFont="1" applyBorder="1" applyAlignment="1" applyProtection="1">
      <alignment horizontal="center"/>
    </xf>
    <xf numFmtId="0" fontId="87" fillId="0" borderId="7" xfId="9" applyFont="1" applyBorder="1" applyAlignment="1" applyProtection="1">
      <alignment horizontal="center"/>
    </xf>
    <xf numFmtId="0" fontId="87" fillId="0" borderId="7" xfId="9" applyFont="1" applyBorder="1" applyAlignment="1">
      <alignment horizontal="center"/>
    </xf>
    <xf numFmtId="0" fontId="87" fillId="0" borderId="13" xfId="9" applyFont="1" applyBorder="1" applyAlignment="1" applyProtection="1">
      <alignment horizontal="center"/>
    </xf>
    <xf numFmtId="0" fontId="87" fillId="0" borderId="6" xfId="9" applyFont="1" applyBorder="1" applyAlignment="1" applyProtection="1">
      <alignment horizontal="center"/>
    </xf>
    <xf numFmtId="0" fontId="72" fillId="0" borderId="13" xfId="12" applyFont="1" applyBorder="1" applyAlignment="1" applyProtection="1">
      <alignment horizontal="left"/>
    </xf>
    <xf numFmtId="0" fontId="72" fillId="0" borderId="0" xfId="12" applyFont="1" applyAlignment="1">
      <alignment horizontal="center"/>
    </xf>
    <xf numFmtId="0" fontId="72" fillId="0" borderId="2" xfId="12" applyFont="1" applyBorder="1" applyAlignment="1">
      <alignment horizontal="center"/>
    </xf>
    <xf numFmtId="0" fontId="72" fillId="0" borderId="12" xfId="12" applyFont="1" applyBorder="1" applyAlignment="1">
      <alignment horizontal="center"/>
    </xf>
    <xf numFmtId="0" fontId="72" fillId="0" borderId="1" xfId="12" applyFont="1" applyBorder="1" applyAlignment="1">
      <alignment horizontal="center"/>
    </xf>
    <xf numFmtId="181" fontId="39" fillId="0" borderId="23" xfId="15" applyFont="1" applyFill="1" applyBorder="1"/>
    <xf numFmtId="181" fontId="39" fillId="0" borderId="9" xfId="15" applyFont="1" applyFill="1" applyBorder="1"/>
    <xf numFmtId="181" fontId="39" fillId="0" borderId="15" xfId="15" applyFont="1" applyFill="1" applyBorder="1"/>
    <xf numFmtId="181" fontId="39" fillId="0" borderId="5" xfId="15" applyFont="1" applyFill="1" applyBorder="1" applyAlignment="1" applyProtection="1">
      <alignment horizontal="left"/>
    </xf>
    <xf numFmtId="181" fontId="39" fillId="0" borderId="3" xfId="15" applyFont="1" applyFill="1" applyBorder="1" applyAlignment="1" applyProtection="1">
      <alignment horizontal="center"/>
    </xf>
    <xf numFmtId="181" fontId="41" fillId="0" borderId="4" xfId="15" applyFont="1" applyFill="1" applyBorder="1"/>
    <xf numFmtId="181" fontId="39" fillId="0" borderId="21" xfId="15" applyFont="1" applyFill="1" applyBorder="1" applyAlignment="1" applyProtection="1">
      <alignment horizontal="left"/>
    </xf>
    <xf numFmtId="181" fontId="39" fillId="0" borderId="3" xfId="15" applyFont="1" applyFill="1" applyBorder="1" applyAlignment="1" applyProtection="1">
      <alignment horizontal="left"/>
    </xf>
    <xf numFmtId="181" fontId="83" fillId="0" borderId="0" xfId="43" applyFont="1" applyFill="1" applyBorder="1" applyAlignment="1" applyProtection="1">
      <alignment horizontal="left"/>
    </xf>
    <xf numFmtId="181" fontId="83" fillId="0" borderId="0" xfId="43" applyFont="1" applyFill="1" applyBorder="1"/>
    <xf numFmtId="180" fontId="83" fillId="0" borderId="0" xfId="43" applyNumberFormat="1" applyFont="1" applyFill="1" applyBorder="1" applyProtection="1"/>
    <xf numFmtId="180" fontId="39" fillId="0" borderId="19" xfId="43" applyNumberFormat="1" applyFont="1" applyBorder="1" applyAlignment="1" applyProtection="1">
      <alignment horizontal="center"/>
    </xf>
    <xf numFmtId="180" fontId="82" fillId="0" borderId="19" xfId="43" applyNumberFormat="1" applyFont="1" applyBorder="1" applyAlignment="1" applyProtection="1">
      <alignment horizontal="center"/>
    </xf>
    <xf numFmtId="180" fontId="83" fillId="0" borderId="19" xfId="43" applyNumberFormat="1" applyFont="1" applyBorder="1" applyAlignment="1" applyProtection="1">
      <alignment horizontal="center"/>
    </xf>
    <xf numFmtId="180" fontId="83" fillId="0" borderId="19" xfId="43" applyNumberFormat="1" applyFont="1" applyFill="1" applyBorder="1" applyAlignment="1" applyProtection="1">
      <alignment horizontal="center"/>
    </xf>
    <xf numFmtId="180" fontId="82" fillId="0" borderId="19" xfId="43" applyNumberFormat="1" applyFont="1" applyFill="1" applyBorder="1" applyAlignment="1" applyProtection="1">
      <alignment horizontal="center"/>
    </xf>
    <xf numFmtId="180" fontId="83" fillId="0" borderId="44" xfId="43" applyNumberFormat="1" applyFont="1" applyFill="1" applyBorder="1" applyAlignment="1" applyProtection="1">
      <alignment horizontal="center"/>
    </xf>
    <xf numFmtId="181" fontId="39" fillId="0" borderId="14" xfId="43" applyNumberFormat="1" applyFont="1" applyBorder="1" applyAlignment="1" applyProtection="1">
      <alignment horizontal="center"/>
    </xf>
    <xf numFmtId="180" fontId="39" fillId="0" borderId="17" xfId="43" applyNumberFormat="1" applyFont="1" applyBorder="1" applyAlignment="1" applyProtection="1">
      <alignment horizontal="center"/>
    </xf>
    <xf numFmtId="180" fontId="39" fillId="0" borderId="14" xfId="43" applyNumberFormat="1" applyFont="1" applyBorder="1" applyAlignment="1" applyProtection="1">
      <alignment horizontal="center"/>
    </xf>
    <xf numFmtId="180" fontId="41" fillId="0" borderId="14" xfId="43" applyNumberFormat="1" applyFont="1" applyBorder="1" applyAlignment="1" applyProtection="1">
      <alignment horizontal="center"/>
    </xf>
    <xf numFmtId="181" fontId="82" fillId="0" borderId="14" xfId="43" applyFont="1" applyBorder="1" applyAlignment="1" applyProtection="1">
      <alignment horizontal="center"/>
    </xf>
    <xf numFmtId="180" fontId="83" fillId="0" borderId="14" xfId="43" applyNumberFormat="1" applyFont="1" applyBorder="1" applyAlignment="1" applyProtection="1">
      <alignment horizontal="center"/>
    </xf>
    <xf numFmtId="180" fontId="82" fillId="0" borderId="14" xfId="43" applyNumberFormat="1" applyFont="1" applyBorder="1" applyAlignment="1" applyProtection="1">
      <alignment horizontal="center"/>
    </xf>
    <xf numFmtId="181" fontId="83" fillId="0" borderId="14" xfId="43" applyFont="1" applyBorder="1" applyAlignment="1">
      <alignment horizontal="center"/>
    </xf>
    <xf numFmtId="180" fontId="83" fillId="0" borderId="17" xfId="43" applyNumberFormat="1" applyFont="1" applyBorder="1" applyAlignment="1" applyProtection="1">
      <alignment horizontal="center"/>
    </xf>
    <xf numFmtId="180" fontId="82" fillId="0" borderId="17" xfId="43" applyNumberFormat="1" applyFont="1" applyBorder="1" applyAlignment="1" applyProtection="1">
      <alignment horizontal="center"/>
    </xf>
    <xf numFmtId="181" fontId="83" fillId="0" borderId="37" xfId="43" applyFont="1" applyBorder="1" applyAlignment="1">
      <alignment horizontal="center"/>
    </xf>
    <xf numFmtId="181" fontId="82" fillId="0" borderId="37" xfId="43" applyFont="1" applyBorder="1" applyAlignment="1" applyProtection="1">
      <alignment horizontal="center"/>
    </xf>
    <xf numFmtId="180" fontId="83" fillId="0" borderId="17" xfId="43" applyNumberFormat="1" applyFont="1" applyFill="1" applyBorder="1" applyAlignment="1" applyProtection="1">
      <alignment horizontal="center"/>
    </xf>
    <xf numFmtId="181" fontId="82" fillId="0" borderId="14" xfId="43" applyFont="1" applyBorder="1" applyAlignment="1">
      <alignment horizontal="center"/>
    </xf>
    <xf numFmtId="181" fontId="83" fillId="0" borderId="37" xfId="43" applyFont="1" applyFill="1" applyBorder="1" applyAlignment="1">
      <alignment horizontal="center"/>
    </xf>
    <xf numFmtId="180" fontId="83" fillId="0" borderId="14" xfId="43" applyNumberFormat="1" applyFont="1" applyFill="1" applyBorder="1" applyAlignment="1" applyProtection="1">
      <alignment horizontal="center"/>
    </xf>
    <xf numFmtId="181" fontId="83" fillId="0" borderId="14" xfId="43" applyFont="1" applyFill="1" applyBorder="1" applyAlignment="1">
      <alignment horizontal="center"/>
    </xf>
    <xf numFmtId="181" fontId="83" fillId="0" borderId="37" xfId="43" applyNumberFormat="1" applyFont="1" applyFill="1" applyBorder="1" applyAlignment="1" applyProtection="1">
      <alignment horizontal="center"/>
    </xf>
    <xf numFmtId="181" fontId="82" fillId="0" borderId="37" xfId="43" applyFont="1" applyFill="1" applyBorder="1" applyAlignment="1">
      <alignment horizontal="center"/>
    </xf>
    <xf numFmtId="180" fontId="82" fillId="0" borderId="17" xfId="43" applyNumberFormat="1" applyFont="1" applyFill="1" applyBorder="1" applyAlignment="1" applyProtection="1">
      <alignment horizontal="center"/>
    </xf>
    <xf numFmtId="180" fontId="82" fillId="0" borderId="14" xfId="43" applyNumberFormat="1" applyFont="1" applyFill="1" applyBorder="1" applyAlignment="1" applyProtection="1">
      <alignment horizontal="center"/>
    </xf>
    <xf numFmtId="181" fontId="82" fillId="0" borderId="37" xfId="43" applyFont="1" applyFill="1" applyBorder="1" applyAlignment="1" applyProtection="1">
      <alignment horizontal="center"/>
    </xf>
    <xf numFmtId="181" fontId="83" fillId="0" borderId="54" xfId="43" applyFont="1" applyFill="1" applyBorder="1" applyAlignment="1">
      <alignment horizontal="center"/>
    </xf>
    <xf numFmtId="180" fontId="83" fillId="0" borderId="45" xfId="43" applyNumberFormat="1" applyFont="1" applyFill="1" applyBorder="1" applyAlignment="1" applyProtection="1">
      <alignment horizontal="center"/>
    </xf>
    <xf numFmtId="180" fontId="83" fillId="0" borderId="50" xfId="43" applyNumberFormat="1" applyFont="1" applyFill="1" applyBorder="1" applyAlignment="1" applyProtection="1">
      <alignment horizontal="center"/>
    </xf>
    <xf numFmtId="0" fontId="58" fillId="0" borderId="3" xfId="9" applyFont="1" applyFill="1" applyBorder="1" applyAlignment="1">
      <alignment horizontal="center"/>
    </xf>
    <xf numFmtId="0" fontId="58" fillId="0" borderId="6" xfId="9" applyFont="1" applyFill="1" applyBorder="1" applyAlignment="1" applyProtection="1"/>
    <xf numFmtId="0" fontId="64" fillId="0" borderId="1" xfId="13" applyFont="1" applyFill="1" applyBorder="1" applyAlignment="1" applyProtection="1"/>
    <xf numFmtId="0" fontId="64" fillId="0" borderId="7" xfId="13" applyFont="1" applyFill="1" applyBorder="1" applyAlignment="1" applyProtection="1">
      <alignment horizontal="center"/>
    </xf>
    <xf numFmtId="0" fontId="39" fillId="0" borderId="1" xfId="0" applyFont="1" applyFill="1" applyBorder="1" applyAlignment="1" applyProtection="1">
      <alignment horizontal="center"/>
    </xf>
    <xf numFmtId="0" fontId="35" fillId="0" borderId="5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left"/>
    </xf>
    <xf numFmtId="0" fontId="41" fillId="0" borderId="5" xfId="0" applyFont="1" applyFill="1" applyBorder="1"/>
    <xf numFmtId="0" fontId="49" fillId="0" borderId="0" xfId="0" applyFont="1" applyFill="1" applyBorder="1" applyAlignment="1" applyProtection="1">
      <alignment horizontal="left"/>
    </xf>
    <xf numFmtId="0" fontId="39" fillId="0" borderId="22" xfId="0" applyFont="1" applyFill="1" applyBorder="1" applyAlignment="1" applyProtection="1">
      <alignment horizontal="left"/>
    </xf>
    <xf numFmtId="0" fontId="0" fillId="0" borderId="35" xfId="0" applyBorder="1"/>
    <xf numFmtId="0" fontId="49" fillId="0" borderId="0" xfId="0" applyFont="1" applyFill="1" applyAlignment="1" applyProtection="1">
      <alignment horizontal="left"/>
    </xf>
    <xf numFmtId="0" fontId="35" fillId="0" borderId="13" xfId="0" applyFont="1" applyFill="1" applyBorder="1" applyAlignment="1" applyProtection="1">
      <alignment horizontal="center"/>
    </xf>
    <xf numFmtId="0" fontId="62" fillId="0" borderId="0" xfId="3" applyFont="1" applyAlignment="1" applyProtection="1">
      <alignment horizontal="left"/>
    </xf>
    <xf numFmtId="0" fontId="56" fillId="0" borderId="1" xfId="3" applyFont="1" applyFill="1" applyBorder="1" applyAlignment="1" applyProtection="1">
      <alignment horizontal="center"/>
    </xf>
    <xf numFmtId="0" fontId="56" fillId="0" borderId="16" xfId="3" applyFont="1" applyFill="1" applyBorder="1" applyAlignment="1" applyProtection="1">
      <alignment horizontal="center"/>
    </xf>
    <xf numFmtId="0" fontId="56" fillId="0" borderId="13" xfId="3" applyFont="1" applyFill="1" applyBorder="1" applyAlignment="1" applyProtection="1">
      <alignment horizontal="center"/>
    </xf>
    <xf numFmtId="0" fontId="56" fillId="0" borderId="6" xfId="3" applyFont="1" applyFill="1" applyBorder="1" applyAlignment="1" applyProtection="1">
      <alignment horizontal="center"/>
    </xf>
    <xf numFmtId="0" fontId="56" fillId="0" borderId="14" xfId="3" applyFont="1" applyFill="1" applyBorder="1" applyAlignment="1" applyProtection="1">
      <alignment horizontal="center"/>
    </xf>
    <xf numFmtId="0" fontId="56" fillId="0" borderId="10" xfId="3" applyFont="1" applyFill="1" applyBorder="1" applyAlignment="1" applyProtection="1">
      <alignment horizontal="center"/>
    </xf>
    <xf numFmtId="0" fontId="56" fillId="0" borderId="20" xfId="3" applyFont="1" applyFill="1" applyBorder="1" applyAlignment="1" applyProtection="1">
      <alignment horizontal="center"/>
    </xf>
    <xf numFmtId="0" fontId="56" fillId="0" borderId="0" xfId="3" applyFont="1" applyAlignment="1">
      <alignment horizontal="center"/>
    </xf>
    <xf numFmtId="0" fontId="56" fillId="0" borderId="18" xfId="3" applyFont="1" applyFill="1" applyBorder="1" applyAlignment="1" applyProtection="1">
      <alignment horizontal="center"/>
    </xf>
    <xf numFmtId="0" fontId="56" fillId="0" borderId="7" xfId="3" applyFont="1" applyFill="1" applyBorder="1" applyAlignment="1" applyProtection="1">
      <alignment horizontal="center"/>
    </xf>
    <xf numFmtId="181" fontId="48" fillId="0" borderId="0" xfId="47" applyFont="1" applyAlignment="1">
      <alignment horizontal="center"/>
    </xf>
    <xf numFmtId="181" fontId="11" fillId="0" borderId="0" xfId="47" applyFont="1"/>
    <xf numFmtId="181" fontId="10" fillId="0" borderId="0" xfId="47"/>
    <xf numFmtId="181" fontId="48" fillId="0" borderId="0" xfId="47" applyFont="1"/>
    <xf numFmtId="181" fontId="45" fillId="0" borderId="0" xfId="47" applyFont="1"/>
    <xf numFmtId="181" fontId="89" fillId="0" borderId="23" xfId="47" applyFont="1" applyFill="1" applyBorder="1"/>
    <xf numFmtId="181" fontId="49" fillId="0" borderId="15" xfId="47" applyFont="1" applyFill="1" applyBorder="1"/>
    <xf numFmtId="181" fontId="49" fillId="0" borderId="9" xfId="47" applyFont="1" applyFill="1" applyBorder="1"/>
    <xf numFmtId="181" fontId="49" fillId="0" borderId="40" xfId="47" applyFont="1" applyFill="1" applyBorder="1"/>
    <xf numFmtId="181" fontId="49" fillId="0" borderId="26" xfId="47" applyFont="1" applyFill="1" applyBorder="1"/>
    <xf numFmtId="181" fontId="3" fillId="2" borderId="15" xfId="47" applyFont="1" applyFill="1" applyBorder="1"/>
    <xf numFmtId="181" fontId="49" fillId="0" borderId="5" xfId="47" applyFont="1" applyFill="1" applyBorder="1" applyAlignment="1" applyProtection="1">
      <alignment horizontal="center"/>
    </xf>
    <xf numFmtId="181" fontId="49" fillId="0" borderId="1" xfId="47" applyFont="1" applyFill="1" applyBorder="1" applyAlignment="1" applyProtection="1">
      <alignment horizontal="center"/>
    </xf>
    <xf numFmtId="181" fontId="89" fillId="0" borderId="55" xfId="47" applyFont="1" applyFill="1" applyBorder="1" applyAlignment="1" applyProtection="1">
      <alignment horizontal="left"/>
    </xf>
    <xf numFmtId="181" fontId="49" fillId="0" borderId="33" xfId="47" applyFont="1" applyFill="1" applyBorder="1"/>
    <xf numFmtId="181" fontId="44" fillId="0" borderId="42" xfId="47" applyFont="1" applyFill="1" applyBorder="1" applyAlignment="1" applyProtection="1">
      <alignment horizontal="center"/>
    </xf>
    <xf numFmtId="181" fontId="44" fillId="0" borderId="46" xfId="47" applyFont="1" applyFill="1" applyBorder="1" applyAlignment="1" applyProtection="1">
      <alignment horizontal="center"/>
    </xf>
    <xf numFmtId="181" fontId="44" fillId="0" borderId="50" xfId="47" applyFont="1" applyFill="1" applyBorder="1" applyAlignment="1" applyProtection="1">
      <alignment horizontal="center"/>
    </xf>
    <xf numFmtId="181" fontId="3" fillId="2" borderId="1" xfId="47" applyFont="1" applyFill="1" applyBorder="1"/>
    <xf numFmtId="181" fontId="49" fillId="0" borderId="5" xfId="47" applyFont="1" applyBorder="1" applyAlignment="1" applyProtection="1">
      <alignment horizontal="left"/>
    </xf>
    <xf numFmtId="181" fontId="44" fillId="0" borderId="1" xfId="47" applyFont="1" applyBorder="1" applyProtection="1"/>
    <xf numFmtId="181" fontId="44" fillId="0" borderId="12" xfId="47" applyFont="1" applyBorder="1" applyProtection="1"/>
    <xf numFmtId="181" fontId="10" fillId="0" borderId="1" xfId="47" applyBorder="1"/>
    <xf numFmtId="181" fontId="10" fillId="0" borderId="23" xfId="47" applyBorder="1" applyAlignment="1" applyProtection="1">
      <alignment horizontal="left"/>
    </xf>
    <xf numFmtId="181" fontId="10" fillId="0" borderId="15" xfId="47" applyBorder="1" applyProtection="1"/>
    <xf numFmtId="181" fontId="10" fillId="0" borderId="15" xfId="47" applyNumberFormat="1" applyBorder="1" applyProtection="1"/>
    <xf numFmtId="181" fontId="10" fillId="0" borderId="15" xfId="47" applyBorder="1"/>
    <xf numFmtId="181" fontId="10" fillId="0" borderId="18" xfId="47" applyBorder="1"/>
    <xf numFmtId="181" fontId="10" fillId="0" borderId="57" xfId="47" applyBorder="1" applyAlignment="1" applyProtection="1">
      <alignment horizontal="left"/>
    </xf>
    <xf numFmtId="181" fontId="10" fillId="0" borderId="42" xfId="47" applyBorder="1" applyProtection="1"/>
    <xf numFmtId="181" fontId="10" fillId="0" borderId="42" xfId="47" applyBorder="1"/>
    <xf numFmtId="181" fontId="10" fillId="0" borderId="50" xfId="47" applyBorder="1"/>
    <xf numFmtId="181" fontId="10" fillId="0" borderId="20" xfId="47" applyBorder="1"/>
    <xf numFmtId="181" fontId="10" fillId="0" borderId="3" xfId="47" applyBorder="1"/>
    <xf numFmtId="181" fontId="10" fillId="0" borderId="9" xfId="47" applyBorder="1"/>
    <xf numFmtId="181" fontId="49" fillId="0" borderId="0" xfId="47" applyFont="1"/>
    <xf numFmtId="0" fontId="8" fillId="0" borderId="0" xfId="20"/>
    <xf numFmtId="0" fontId="11" fillId="0" borderId="0" xfId="20" applyFont="1" applyAlignment="1" applyProtection="1">
      <alignment horizontal="centerContinuous"/>
    </xf>
    <xf numFmtId="0" fontId="54" fillId="0" borderId="0" xfId="20" applyFont="1"/>
    <xf numFmtId="0" fontId="45" fillId="0" borderId="23" xfId="20" applyFont="1" applyFill="1" applyBorder="1"/>
    <xf numFmtId="0" fontId="44" fillId="0" borderId="40" xfId="20" applyFont="1" applyFill="1" applyBorder="1" applyAlignment="1" applyProtection="1">
      <alignment horizontal="centerContinuous"/>
    </xf>
    <xf numFmtId="0" fontId="45" fillId="0" borderId="9" xfId="20" applyFont="1" applyFill="1" applyBorder="1" applyAlignment="1" applyProtection="1">
      <alignment horizontal="centerContinuous"/>
    </xf>
    <xf numFmtId="0" fontId="45" fillId="0" borderId="15" xfId="20" applyFont="1" applyFill="1" applyBorder="1" applyAlignment="1" applyProtection="1">
      <alignment horizontal="centerContinuous"/>
    </xf>
    <xf numFmtId="0" fontId="45" fillId="0" borderId="26" xfId="20" applyFont="1" applyFill="1" applyBorder="1" applyAlignment="1" applyProtection="1">
      <alignment horizontal="centerContinuous"/>
    </xf>
    <xf numFmtId="0" fontId="49" fillId="0" borderId="5" xfId="20" applyFont="1" applyFill="1" applyBorder="1" applyAlignment="1" applyProtection="1">
      <alignment horizontal="left"/>
    </xf>
    <xf numFmtId="0" fontId="44" fillId="0" borderId="37" xfId="20" applyFont="1" applyFill="1" applyBorder="1"/>
    <xf numFmtId="0" fontId="44" fillId="0" borderId="20" xfId="20" applyFont="1" applyFill="1" applyBorder="1"/>
    <xf numFmtId="0" fontId="44" fillId="0" borderId="37" xfId="20" applyFont="1" applyFill="1" applyBorder="1" applyAlignment="1" applyProtection="1">
      <alignment horizontal="centerContinuous"/>
    </xf>
    <xf numFmtId="0" fontId="44" fillId="0" borderId="20" xfId="20" applyFont="1" applyFill="1" applyBorder="1" applyAlignment="1" applyProtection="1">
      <alignment horizontal="centerContinuous"/>
    </xf>
    <xf numFmtId="0" fontId="44" fillId="0" borderId="19" xfId="20" applyFont="1" applyFill="1" applyBorder="1" applyAlignment="1" applyProtection="1">
      <alignment horizontal="centerContinuous"/>
    </xf>
    <xf numFmtId="0" fontId="44" fillId="0" borderId="53" xfId="20" applyFont="1" applyFill="1" applyBorder="1" applyAlignment="1" applyProtection="1">
      <alignment horizontal="centerContinuous"/>
    </xf>
    <xf numFmtId="0" fontId="45" fillId="0" borderId="55" xfId="20" applyFont="1" applyFill="1" applyBorder="1"/>
    <xf numFmtId="0" fontId="45" fillId="0" borderId="46" xfId="20" applyFont="1" applyFill="1" applyBorder="1" applyAlignment="1" applyProtection="1">
      <alignment horizontal="center"/>
    </xf>
    <xf numFmtId="0" fontId="45" fillId="0" borderId="32" xfId="20" applyFont="1" applyFill="1" applyBorder="1" applyAlignment="1" applyProtection="1">
      <alignment horizontal="center"/>
    </xf>
    <xf numFmtId="0" fontId="45" fillId="0" borderId="62" xfId="20" applyFont="1" applyFill="1" applyBorder="1" applyAlignment="1" applyProtection="1">
      <alignment horizontal="center"/>
    </xf>
    <xf numFmtId="0" fontId="45" fillId="0" borderId="31" xfId="20" applyFont="1" applyFill="1" applyBorder="1" applyAlignment="1" applyProtection="1">
      <alignment horizontal="center"/>
    </xf>
    <xf numFmtId="0" fontId="45" fillId="0" borderId="53" xfId="20" applyFont="1" applyFill="1" applyBorder="1" applyAlignment="1" applyProtection="1">
      <alignment horizontal="center"/>
    </xf>
    <xf numFmtId="0" fontId="11" fillId="0" borderId="21" xfId="20" applyFont="1" applyBorder="1" applyAlignment="1" applyProtection="1">
      <alignment horizontal="left"/>
    </xf>
    <xf numFmtId="0" fontId="11" fillId="0" borderId="10" xfId="20" applyFont="1" applyBorder="1" applyProtection="1"/>
    <xf numFmtId="0" fontId="11" fillId="0" borderId="20" xfId="20" applyFont="1" applyBorder="1" applyProtection="1"/>
    <xf numFmtId="180" fontId="11" fillId="0" borderId="20" xfId="20" applyNumberFormat="1" applyFont="1" applyBorder="1" applyProtection="1"/>
    <xf numFmtId="180" fontId="11" fillId="0" borderId="10" xfId="20" applyNumberFormat="1" applyFont="1" applyBorder="1" applyProtection="1"/>
    <xf numFmtId="0" fontId="8" fillId="0" borderId="10" xfId="20" applyBorder="1"/>
    <xf numFmtId="0" fontId="8" fillId="0" borderId="20" xfId="20" applyBorder="1"/>
    <xf numFmtId="180" fontId="8" fillId="0" borderId="20" xfId="20" applyNumberFormat="1" applyBorder="1" applyProtection="1"/>
    <xf numFmtId="180" fontId="8" fillId="0" borderId="10" xfId="20" applyNumberFormat="1" applyBorder="1" applyProtection="1"/>
    <xf numFmtId="180" fontId="8" fillId="0" borderId="3" xfId="20" applyNumberFormat="1" applyBorder="1" applyProtection="1"/>
    <xf numFmtId="181" fontId="8" fillId="0" borderId="20" xfId="20" applyNumberFormat="1" applyBorder="1" applyProtection="1"/>
    <xf numFmtId="0" fontId="8" fillId="0" borderId="3" xfId="20" applyBorder="1"/>
    <xf numFmtId="181" fontId="8" fillId="0" borderId="3" xfId="20" applyNumberFormat="1" applyBorder="1" applyProtection="1"/>
    <xf numFmtId="181" fontId="8" fillId="0" borderId="0" xfId="20" applyNumberFormat="1" applyProtection="1"/>
    <xf numFmtId="180" fontId="8" fillId="0" borderId="0" xfId="20" applyNumberFormat="1" applyProtection="1"/>
    <xf numFmtId="180" fontId="7" fillId="0" borderId="0" xfId="20" applyNumberFormat="1" applyFont="1" applyAlignment="1" applyProtection="1">
      <alignment horizontal="left"/>
    </xf>
    <xf numFmtId="181" fontId="44" fillId="0" borderId="0" xfId="47" applyFont="1"/>
    <xf numFmtId="181" fontId="11" fillId="0" borderId="20" xfId="47" applyFont="1" applyBorder="1"/>
    <xf numFmtId="181" fontId="45" fillId="0" borderId="41" xfId="47" applyNumberFormat="1" applyFont="1" applyFill="1" applyBorder="1" applyAlignment="1" applyProtection="1">
      <alignment horizontal="left"/>
    </xf>
    <xf numFmtId="181" fontId="91" fillId="0" borderId="15" xfId="47" applyFont="1" applyFill="1" applyBorder="1"/>
    <xf numFmtId="181" fontId="10" fillId="2" borderId="9" xfId="47" applyFill="1" applyBorder="1"/>
    <xf numFmtId="181" fontId="49" fillId="0" borderId="6" xfId="47" applyNumberFormat="1" applyFont="1" applyFill="1" applyBorder="1" applyAlignment="1" applyProtection="1">
      <alignment horizontal="center"/>
    </xf>
    <xf numFmtId="181" fontId="89" fillId="0" borderId="6" xfId="47" applyNumberFormat="1" applyFont="1" applyFill="1" applyBorder="1" applyAlignment="1" applyProtection="1">
      <alignment horizontal="center"/>
    </xf>
    <xf numFmtId="181" fontId="89" fillId="0" borderId="41" xfId="47" applyNumberFormat="1" applyFont="1" applyFill="1" applyBorder="1" applyAlignment="1" applyProtection="1">
      <alignment horizontal="center"/>
    </xf>
    <xf numFmtId="181" fontId="89" fillId="0" borderId="15" xfId="47" applyFont="1" applyFill="1" applyBorder="1" applyAlignment="1">
      <alignment horizontal="center"/>
    </xf>
    <xf numFmtId="181" fontId="89" fillId="0" borderId="15" xfId="47" applyNumberFormat="1" applyFont="1" applyFill="1" applyBorder="1" applyAlignment="1" applyProtection="1">
      <alignment horizontal="center"/>
    </xf>
    <xf numFmtId="181" fontId="17" fillId="2" borderId="15" xfId="47" applyFont="1" applyFill="1" applyBorder="1"/>
    <xf numFmtId="181" fontId="45" fillId="0" borderId="13" xfId="47" applyFont="1" applyFill="1" applyBorder="1"/>
    <xf numFmtId="181" fontId="89" fillId="0" borderId="4" xfId="47" applyNumberFormat="1" applyFont="1" applyFill="1" applyBorder="1" applyAlignment="1" applyProtection="1">
      <alignment horizontal="center"/>
    </xf>
    <xf numFmtId="181" fontId="89" fillId="0" borderId="13" xfId="47" applyNumberFormat="1" applyFont="1" applyFill="1" applyBorder="1" applyAlignment="1" applyProtection="1">
      <alignment horizontal="center"/>
    </xf>
    <xf numFmtId="181" fontId="17" fillId="2" borderId="8" xfId="47" applyFont="1" applyFill="1" applyBorder="1"/>
    <xf numFmtId="181" fontId="45" fillId="0" borderId="10" xfId="47" applyFont="1" applyFill="1" applyBorder="1"/>
    <xf numFmtId="181" fontId="89" fillId="0" borderId="3" xfId="47" applyFont="1" applyFill="1" applyBorder="1"/>
    <xf numFmtId="181" fontId="89" fillId="0" borderId="10" xfId="47" applyFont="1" applyFill="1" applyBorder="1"/>
    <xf numFmtId="181" fontId="11" fillId="2" borderId="11" xfId="47" applyFont="1" applyFill="1" applyBorder="1"/>
    <xf numFmtId="181" fontId="51" fillId="0" borderId="10" xfId="47" applyNumberFormat="1" applyFont="1" applyBorder="1" applyAlignment="1" applyProtection="1">
      <alignment horizontal="left"/>
    </xf>
    <xf numFmtId="181" fontId="11" fillId="0" borderId="11" xfId="47" applyFont="1" applyBorder="1"/>
    <xf numFmtId="181" fontId="3" fillId="0" borderId="11" xfId="47" applyNumberFormat="1" applyFont="1" applyBorder="1" applyAlignment="1" applyProtection="1">
      <alignment horizontal="left"/>
    </xf>
    <xf numFmtId="181" fontId="3" fillId="0" borderId="11" xfId="47" applyFont="1" applyBorder="1"/>
    <xf numFmtId="181" fontId="10" fillId="0" borderId="0" xfId="47" applyNumberFormat="1" applyAlignment="1" applyProtection="1">
      <alignment horizontal="left"/>
    </xf>
    <xf numFmtId="181" fontId="3" fillId="0" borderId="0" xfId="47" applyFont="1"/>
    <xf numFmtId="181" fontId="11" fillId="0" borderId="0" xfId="47" applyFont="1" applyAlignment="1">
      <alignment horizontal="center"/>
    </xf>
    <xf numFmtId="0" fontId="57" fillId="0" borderId="0" xfId="44" applyFont="1"/>
    <xf numFmtId="0" fontId="44" fillId="0" borderId="13" xfId="44" applyFont="1" applyFill="1" applyBorder="1"/>
    <xf numFmtId="0" fontId="56" fillId="0" borderId="13" xfId="44" applyFont="1" applyFill="1" applyBorder="1"/>
    <xf numFmtId="0" fontId="44" fillId="0" borderId="13" xfId="44" applyFont="1" applyFill="1" applyBorder="1" applyAlignment="1" applyProtection="1">
      <alignment horizontal="center"/>
    </xf>
    <xf numFmtId="0" fontId="44" fillId="0" borderId="16" xfId="44" applyFont="1" applyFill="1" applyBorder="1" applyAlignment="1" applyProtection="1">
      <alignment horizontal="center"/>
    </xf>
    <xf numFmtId="0" fontId="44" fillId="0" borderId="9" xfId="44" applyFont="1" applyFill="1" applyBorder="1" applyAlignment="1" applyProtection="1">
      <alignment horizontal="center"/>
    </xf>
    <xf numFmtId="0" fontId="44" fillId="0" borderId="17" xfId="44" applyFont="1" applyFill="1" applyBorder="1"/>
    <xf numFmtId="0" fontId="44" fillId="0" borderId="22" xfId="44" applyFont="1" applyFill="1" applyBorder="1" applyAlignment="1" applyProtection="1">
      <alignment horizontal="center"/>
    </xf>
    <xf numFmtId="0" fontId="44" fillId="0" borderId="32" xfId="44" applyFont="1" applyFill="1" applyBorder="1" applyAlignment="1" applyProtection="1">
      <alignment horizontal="center"/>
    </xf>
    <xf numFmtId="0" fontId="44" fillId="0" borderId="30" xfId="44" applyFont="1" applyFill="1" applyBorder="1" applyAlignment="1" applyProtection="1">
      <alignment horizontal="center"/>
    </xf>
    <xf numFmtId="181" fontId="92" fillId="0" borderId="22" xfId="47" applyFont="1" applyFill="1" applyBorder="1" applyAlignment="1">
      <alignment horizontal="center"/>
    </xf>
    <xf numFmtId="0" fontId="92" fillId="0" borderId="22" xfId="44" applyFont="1" applyFill="1" applyBorder="1" applyAlignment="1">
      <alignment horizontal="center"/>
    </xf>
    <xf numFmtId="0" fontId="92" fillId="0" borderId="22" xfId="44" applyFont="1" applyFill="1" applyBorder="1" applyAlignment="1"/>
    <xf numFmtId="0" fontId="93" fillId="0" borderId="0" xfId="44" applyFont="1"/>
    <xf numFmtId="0" fontId="44" fillId="0" borderId="17" xfId="44" applyFont="1" applyFill="1" applyBorder="1" applyAlignment="1" applyProtection="1">
      <alignment horizontal="left"/>
    </xf>
    <xf numFmtId="0" fontId="45" fillId="0" borderId="0" xfId="44" applyFont="1"/>
    <xf numFmtId="0" fontId="15" fillId="0" borderId="17" xfId="44" applyFont="1" applyBorder="1" applyAlignment="1" applyProtection="1">
      <alignment horizontal="left"/>
    </xf>
    <xf numFmtId="0" fontId="15" fillId="0" borderId="19" xfId="44" applyBorder="1"/>
    <xf numFmtId="0" fontId="15" fillId="0" borderId="24" xfId="44" applyBorder="1"/>
    <xf numFmtId="0" fontId="15" fillId="0" borderId="17" xfId="44" applyBorder="1" applyAlignment="1" applyProtection="1">
      <alignment horizontal="left"/>
    </xf>
    <xf numFmtId="0" fontId="15" fillId="0" borderId="45" xfId="44" applyBorder="1" applyAlignment="1" applyProtection="1">
      <alignment horizontal="left"/>
    </xf>
    <xf numFmtId="0" fontId="15" fillId="0" borderId="44" xfId="44" applyBorder="1"/>
    <xf numFmtId="0" fontId="10" fillId="0" borderId="0" xfId="44" applyFont="1"/>
    <xf numFmtId="0" fontId="10" fillId="0" borderId="0" xfId="45"/>
    <xf numFmtId="0" fontId="49" fillId="0" borderId="0" xfId="45" applyFont="1"/>
    <xf numFmtId="0" fontId="47" fillId="0" borderId="0" xfId="45" applyFont="1" applyAlignment="1" applyProtection="1">
      <alignment horizontal="center"/>
    </xf>
    <xf numFmtId="0" fontId="3" fillId="0" borderId="0" xfId="45" applyFont="1"/>
    <xf numFmtId="0" fontId="44" fillId="0" borderId="23" xfId="45" applyFont="1" applyFill="1" applyBorder="1"/>
    <xf numFmtId="0" fontId="44" fillId="0" borderId="9" xfId="45" applyFont="1" applyFill="1" applyBorder="1"/>
    <xf numFmtId="0" fontId="44" fillId="0" borderId="15" xfId="45" applyFont="1" applyFill="1" applyBorder="1"/>
    <xf numFmtId="0" fontId="44" fillId="0" borderId="5" xfId="45" applyFont="1" applyFill="1" applyBorder="1"/>
    <xf numFmtId="0" fontId="89" fillId="0" borderId="15" xfId="45" applyFont="1" applyFill="1" applyBorder="1" applyAlignment="1">
      <alignment horizontal="center"/>
    </xf>
    <xf numFmtId="0" fontId="89" fillId="0" borderId="15" xfId="45" applyFont="1" applyFill="1" applyBorder="1"/>
    <xf numFmtId="0" fontId="89" fillId="0" borderId="18" xfId="45" applyFont="1" applyFill="1" applyBorder="1"/>
    <xf numFmtId="0" fontId="49" fillId="0" borderId="5" xfId="45" applyFont="1" applyFill="1" applyBorder="1" applyAlignment="1" applyProtection="1">
      <alignment horizontal="left"/>
    </xf>
    <xf numFmtId="0" fontId="89" fillId="0" borderId="1" xfId="45" applyFont="1" applyFill="1" applyBorder="1" applyAlignment="1" applyProtection="1">
      <alignment horizontal="center"/>
    </xf>
    <xf numFmtId="0" fontId="89" fillId="0" borderId="12" xfId="45" applyFont="1" applyFill="1" applyBorder="1" applyAlignment="1" applyProtection="1">
      <alignment horizontal="center"/>
    </xf>
    <xf numFmtId="0" fontId="89" fillId="0" borderId="1" xfId="45" applyFont="1" applyFill="1" applyBorder="1" applyAlignment="1" applyProtection="1">
      <alignment horizontal="left"/>
    </xf>
    <xf numFmtId="0" fontId="44" fillId="0" borderId="21" xfId="45" applyFont="1" applyFill="1" applyBorder="1"/>
    <xf numFmtId="0" fontId="89" fillId="0" borderId="3" xfId="45" applyFont="1" applyFill="1" applyBorder="1" applyAlignment="1" applyProtection="1">
      <alignment horizontal="center"/>
    </xf>
    <xf numFmtId="0" fontId="89" fillId="0" borderId="14" xfId="45" applyFont="1" applyFill="1" applyBorder="1"/>
    <xf numFmtId="0" fontId="89" fillId="0" borderId="21" xfId="45" applyFont="1" applyFill="1" applyBorder="1" applyAlignment="1" applyProtection="1">
      <alignment horizontal="center"/>
    </xf>
    <xf numFmtId="0" fontId="89" fillId="0" borderId="3" xfId="45" applyFont="1" applyFill="1" applyBorder="1" applyAlignment="1" applyProtection="1">
      <alignment horizontal="left"/>
    </xf>
    <xf numFmtId="0" fontId="93" fillId="0" borderId="5" xfId="45" applyFont="1" applyBorder="1"/>
    <xf numFmtId="0" fontId="93" fillId="0" borderId="1" xfId="45" applyFont="1" applyBorder="1"/>
    <xf numFmtId="181" fontId="93" fillId="0" borderId="1" xfId="45" applyNumberFormat="1" applyFont="1" applyBorder="1" applyProtection="1"/>
    <xf numFmtId="181" fontId="93" fillId="0" borderId="12" xfId="45" applyNumberFormat="1" applyFont="1" applyBorder="1" applyProtection="1"/>
    <xf numFmtId="0" fontId="93" fillId="0" borderId="12" xfId="45" applyFont="1" applyBorder="1"/>
    <xf numFmtId="0" fontId="49" fillId="0" borderId="21" xfId="45" applyFont="1" applyBorder="1" applyAlignment="1" applyProtection="1">
      <alignment horizontal="left"/>
    </xf>
    <xf numFmtId="0" fontId="49" fillId="0" borderId="3" xfId="45" applyFont="1" applyBorder="1" applyProtection="1"/>
    <xf numFmtId="181" fontId="49" fillId="0" borderId="3" xfId="45" applyNumberFormat="1" applyFont="1" applyBorder="1" applyProtection="1"/>
    <xf numFmtId="0" fontId="49" fillId="0" borderId="14" xfId="45" applyFont="1" applyBorder="1" applyProtection="1"/>
    <xf numFmtId="0" fontId="10" fillId="0" borderId="21" xfId="45" applyFont="1" applyBorder="1" applyAlignment="1" applyProtection="1">
      <alignment horizontal="left"/>
    </xf>
    <xf numFmtId="0" fontId="10" fillId="0" borderId="3" xfId="45" applyFont="1" applyBorder="1" applyProtection="1"/>
    <xf numFmtId="181" fontId="10" fillId="0" borderId="3" xfId="45" applyNumberFormat="1" applyFont="1" applyBorder="1" applyProtection="1"/>
    <xf numFmtId="0" fontId="10" fillId="0" borderId="14" xfId="45" applyFont="1" applyBorder="1" applyProtection="1"/>
    <xf numFmtId="0" fontId="10" fillId="0" borderId="3" xfId="45" applyFont="1" applyBorder="1"/>
    <xf numFmtId="0" fontId="45" fillId="0" borderId="0" xfId="45" applyFont="1"/>
    <xf numFmtId="0" fontId="10" fillId="0" borderId="0" xfId="2"/>
    <xf numFmtId="0" fontId="49" fillId="0" borderId="0" xfId="2" applyFont="1"/>
    <xf numFmtId="0" fontId="50" fillId="0" borderId="0" xfId="2" applyFont="1"/>
    <xf numFmtId="0" fontId="45" fillId="0" borderId="0" xfId="2" applyFont="1"/>
    <xf numFmtId="0" fontId="44" fillId="0" borderId="16" xfId="2" applyFont="1" applyFill="1" applyBorder="1"/>
    <xf numFmtId="0" fontId="44" fillId="0" borderId="15" xfId="2" applyFont="1" applyFill="1" applyBorder="1" applyAlignment="1" applyProtection="1">
      <alignment horizontal="left"/>
    </xf>
    <xf numFmtId="0" fontId="44" fillId="0" borderId="9" xfId="2" applyFont="1" applyFill="1" applyBorder="1"/>
    <xf numFmtId="0" fontId="45" fillId="0" borderId="9" xfId="2" applyFont="1" applyFill="1" applyBorder="1"/>
    <xf numFmtId="0" fontId="44" fillId="0" borderId="26" xfId="2" applyFont="1" applyFill="1" applyBorder="1"/>
    <xf numFmtId="0" fontId="10" fillId="2" borderId="15" xfId="2" applyFill="1" applyBorder="1" applyAlignment="1" applyProtection="1">
      <alignment horizontal="left"/>
    </xf>
    <xf numFmtId="0" fontId="44" fillId="0" borderId="13" xfId="2" applyFont="1" applyFill="1" applyBorder="1"/>
    <xf numFmtId="0" fontId="44" fillId="0" borderId="1" xfId="2" applyFont="1" applyFill="1" applyBorder="1"/>
    <xf numFmtId="0" fontId="44" fillId="0" borderId="0" xfId="2" applyFont="1" applyFill="1"/>
    <xf numFmtId="0" fontId="44" fillId="0" borderId="0" xfId="2" applyFont="1" applyFill="1" applyAlignment="1" applyProtection="1">
      <alignment horizontal="left"/>
    </xf>
    <xf numFmtId="0" fontId="44" fillId="0" borderId="7" xfId="2" applyFont="1" applyFill="1" applyBorder="1"/>
    <xf numFmtId="0" fontId="10" fillId="2" borderId="1" xfId="2" applyFill="1" applyBorder="1"/>
    <xf numFmtId="0" fontId="44" fillId="0" borderId="15" xfId="2" applyFont="1" applyFill="1" applyBorder="1"/>
    <xf numFmtId="0" fontId="49" fillId="0" borderId="13" xfId="2" applyFont="1" applyFill="1" applyBorder="1" applyAlignment="1" applyProtection="1">
      <alignment horizontal="left"/>
    </xf>
    <xf numFmtId="0" fontId="44" fillId="0" borderId="1" xfId="2" applyFont="1" applyFill="1" applyBorder="1" applyAlignment="1" applyProtection="1">
      <alignment horizontal="center"/>
    </xf>
    <xf numFmtId="0" fontId="44" fillId="0" borderId="20" xfId="2" applyFont="1" applyFill="1" applyBorder="1" applyAlignment="1" applyProtection="1">
      <alignment horizontal="left"/>
    </xf>
    <xf numFmtId="0" fontId="44" fillId="0" borderId="20" xfId="2" applyFont="1" applyFill="1" applyBorder="1"/>
    <xf numFmtId="0" fontId="44" fillId="0" borderId="3" xfId="2" applyFont="1" applyFill="1" applyBorder="1"/>
    <xf numFmtId="0" fontId="44" fillId="0" borderId="19" xfId="2" applyFont="1" applyFill="1" applyBorder="1"/>
    <xf numFmtId="0" fontId="10" fillId="2" borderId="3" xfId="2" applyFill="1" applyBorder="1"/>
    <xf numFmtId="0" fontId="44" fillId="0" borderId="17" xfId="2" applyFont="1" applyFill="1" applyBorder="1"/>
    <xf numFmtId="0" fontId="89" fillId="0" borderId="8" xfId="2" applyFont="1" applyFill="1" applyBorder="1" applyAlignment="1" applyProtection="1">
      <alignment horizontal="center"/>
    </xf>
    <xf numFmtId="0" fontId="10" fillId="2" borderId="8" xfId="2" applyFill="1" applyBorder="1"/>
    <xf numFmtId="0" fontId="44" fillId="0" borderId="17" xfId="2" applyFont="1" applyBorder="1" applyAlignment="1" applyProtection="1">
      <alignment horizontal="left"/>
    </xf>
    <xf numFmtId="181" fontId="44" fillId="0" borderId="3" xfId="2" applyNumberFormat="1" applyFont="1" applyBorder="1" applyProtection="1"/>
    <xf numFmtId="181" fontId="10" fillId="0" borderId="3" xfId="2" applyNumberFormat="1" applyBorder="1" applyProtection="1"/>
    <xf numFmtId="181" fontId="10" fillId="0" borderId="0" xfId="2" applyNumberFormat="1" applyProtection="1"/>
    <xf numFmtId="0" fontId="3" fillId="0" borderId="3" xfId="2" applyFont="1" applyBorder="1"/>
    <xf numFmtId="0" fontId="10" fillId="0" borderId="1" xfId="2" applyBorder="1"/>
    <xf numFmtId="0" fontId="10" fillId="0" borderId="3" xfId="2" applyBorder="1"/>
    <xf numFmtId="0" fontId="3" fillId="0" borderId="0" xfId="2" applyFont="1"/>
    <xf numFmtId="0" fontId="11" fillId="0" borderId="0" xfId="7" applyFont="1" applyAlignment="1" applyProtection="1">
      <alignment horizontal="left"/>
    </xf>
    <xf numFmtId="0" fontId="15" fillId="0" borderId="0" xfId="7"/>
    <xf numFmtId="0" fontId="49" fillId="0" borderId="0" xfId="7" applyFont="1"/>
    <xf numFmtId="0" fontId="62" fillId="0" borderId="0" xfId="7" applyFont="1"/>
    <xf numFmtId="0" fontId="57" fillId="0" borderId="0" xfId="7" applyFont="1"/>
    <xf numFmtId="0" fontId="94" fillId="2" borderId="40" xfId="7" applyFont="1" applyFill="1" applyBorder="1"/>
    <xf numFmtId="0" fontId="89" fillId="0" borderId="23" xfId="7" applyFont="1" applyFill="1" applyBorder="1" applyAlignment="1" applyProtection="1">
      <alignment horizontal="left"/>
    </xf>
    <xf numFmtId="0" fontId="89" fillId="0" borderId="41" xfId="7" applyFont="1" applyFill="1" applyBorder="1" applyAlignment="1" applyProtection="1">
      <alignment horizontal="center"/>
    </xf>
    <xf numFmtId="0" fontId="92" fillId="0" borderId="50" xfId="7" applyFont="1" applyFill="1" applyBorder="1" applyAlignment="1" applyProtection="1"/>
    <xf numFmtId="0" fontId="92" fillId="0" borderId="45" xfId="7" applyFont="1" applyFill="1" applyBorder="1" applyAlignment="1" applyProtection="1">
      <alignment horizontal="center"/>
    </xf>
    <xf numFmtId="0" fontId="92" fillId="0" borderId="44" xfId="7" applyFont="1" applyFill="1" applyBorder="1" applyAlignment="1" applyProtection="1">
      <alignment horizontal="center"/>
    </xf>
    <xf numFmtId="0" fontId="12" fillId="2" borderId="2" xfId="7" applyFont="1" applyFill="1" applyBorder="1"/>
    <xf numFmtId="0" fontId="89" fillId="0" borderId="5" xfId="7" applyFont="1" applyFill="1" applyBorder="1" applyAlignment="1" applyProtection="1">
      <alignment horizontal="center"/>
    </xf>
    <xf numFmtId="0" fontId="89" fillId="0" borderId="6" xfId="7" applyFont="1" applyFill="1" applyBorder="1" applyAlignment="1" applyProtection="1">
      <alignment horizontal="center"/>
    </xf>
    <xf numFmtId="0" fontId="92" fillId="0" borderId="12" xfId="7" applyFont="1" applyFill="1" applyBorder="1" applyAlignment="1" applyProtection="1">
      <alignment horizontal="center"/>
    </xf>
    <xf numFmtId="0" fontId="92" fillId="0" borderId="13" xfId="7" applyFont="1" applyFill="1" applyBorder="1" applyAlignment="1" applyProtection="1">
      <alignment horizontal="center"/>
    </xf>
    <xf numFmtId="0" fontId="92" fillId="0" borderId="7" xfId="7" applyFont="1" applyFill="1" applyBorder="1" applyAlignment="1" applyProtection="1">
      <alignment horizontal="center"/>
    </xf>
    <xf numFmtId="0" fontId="92" fillId="0" borderId="35" xfId="7" applyFont="1" applyFill="1" applyBorder="1" applyAlignment="1" applyProtection="1">
      <alignment horizontal="center"/>
    </xf>
    <xf numFmtId="0" fontId="94" fillId="2" borderId="2" xfId="7" applyFont="1" applyFill="1" applyBorder="1"/>
    <xf numFmtId="0" fontId="89" fillId="0" borderId="5" xfId="7" applyFont="1" applyFill="1" applyBorder="1"/>
    <xf numFmtId="0" fontId="92" fillId="0" borderId="12" xfId="7" applyFont="1" applyFill="1" applyBorder="1" applyAlignment="1"/>
    <xf numFmtId="0" fontId="92" fillId="0" borderId="13" xfId="7" applyFont="1" applyFill="1" applyBorder="1" applyAlignment="1">
      <alignment horizontal="center"/>
    </xf>
    <xf numFmtId="0" fontId="95" fillId="0" borderId="13" xfId="7" applyFont="1" applyFill="1" applyBorder="1" applyAlignment="1">
      <alignment horizontal="center"/>
    </xf>
    <xf numFmtId="0" fontId="94" fillId="2" borderId="37" xfId="7" applyFont="1" applyFill="1" applyBorder="1"/>
    <xf numFmtId="0" fontId="89" fillId="0" borderId="21" xfId="7" applyFont="1" applyFill="1" applyBorder="1"/>
    <xf numFmtId="0" fontId="89" fillId="0" borderId="10" xfId="7" applyFont="1" applyFill="1" applyBorder="1" applyAlignment="1"/>
    <xf numFmtId="0" fontId="92" fillId="0" borderId="17" xfId="7" applyFont="1" applyFill="1" applyBorder="1" applyAlignment="1" applyProtection="1">
      <alignment horizontal="center"/>
    </xf>
    <xf numFmtId="0" fontId="96" fillId="0" borderId="2" xfId="7" applyFont="1" applyBorder="1"/>
    <xf numFmtId="0" fontId="44" fillId="0" borderId="5" xfId="7" applyFont="1" applyBorder="1" applyAlignment="1" applyProtection="1">
      <alignment horizontal="left"/>
    </xf>
    <xf numFmtId="0" fontId="58" fillId="0" borderId="6" xfId="7" applyFont="1" applyBorder="1" applyProtection="1"/>
    <xf numFmtId="0" fontId="58" fillId="0" borderId="12" xfId="7" applyFont="1" applyBorder="1" applyProtection="1"/>
    <xf numFmtId="0" fontId="58" fillId="0" borderId="13" xfId="7" applyFont="1" applyBorder="1" applyProtection="1"/>
    <xf numFmtId="0" fontId="58" fillId="0" borderId="7" xfId="7" applyFont="1" applyBorder="1" applyProtection="1"/>
    <xf numFmtId="0" fontId="96" fillId="0" borderId="38" xfId="7" applyFont="1" applyBorder="1"/>
    <xf numFmtId="0" fontId="8" fillId="0" borderId="11" xfId="7" applyFont="1" applyBorder="1" applyProtection="1"/>
    <xf numFmtId="181" fontId="8" fillId="0" borderId="11" xfId="7" applyNumberFormat="1" applyFont="1" applyBorder="1" applyProtection="1"/>
    <xf numFmtId="0" fontId="8" fillId="0" borderId="11" xfId="7" applyFont="1" applyBorder="1"/>
    <xf numFmtId="0" fontId="8" fillId="0" borderId="63" xfId="7" applyFont="1" applyBorder="1"/>
    <xf numFmtId="0" fontId="8" fillId="0" borderId="8" xfId="7" applyFont="1" applyBorder="1"/>
    <xf numFmtId="0" fontId="8" fillId="0" borderId="10" xfId="7" applyFont="1" applyBorder="1"/>
    <xf numFmtId="0" fontId="8" fillId="0" borderId="3" xfId="7" applyFont="1" applyBorder="1" applyProtection="1"/>
    <xf numFmtId="0" fontId="8" fillId="0" borderId="3" xfId="7" applyFont="1" applyBorder="1"/>
    <xf numFmtId="0" fontId="96" fillId="0" borderId="11" xfId="7" applyFont="1" applyBorder="1"/>
    <xf numFmtId="0" fontId="8" fillId="0" borderId="0" xfId="7" applyFont="1"/>
    <xf numFmtId="0" fontId="9" fillId="0" borderId="0" xfId="7" applyFont="1"/>
    <xf numFmtId="0" fontId="29" fillId="0" borderId="0" xfId="11" applyFont="1"/>
    <xf numFmtId="0" fontId="10" fillId="0" borderId="0" xfId="11"/>
    <xf numFmtId="0" fontId="49" fillId="0" borderId="0" xfId="11" applyFont="1"/>
    <xf numFmtId="0" fontId="95" fillId="0" borderId="0" xfId="11" applyFont="1"/>
    <xf numFmtId="0" fontId="93" fillId="0" borderId="0" xfId="11" applyFont="1"/>
    <xf numFmtId="0" fontId="45" fillId="0" borderId="0" xfId="11" applyFont="1"/>
    <xf numFmtId="0" fontId="97" fillId="0" borderId="0" xfId="11" applyFont="1"/>
    <xf numFmtId="0" fontId="50" fillId="0" borderId="0" xfId="11" applyFont="1"/>
    <xf numFmtId="0" fontId="3" fillId="0" borderId="0" xfId="11" applyFont="1"/>
    <xf numFmtId="0" fontId="44" fillId="0" borderId="4" xfId="11" applyFont="1" applyFill="1" applyBorder="1"/>
    <xf numFmtId="0" fontId="89" fillId="0" borderId="13" xfId="11" applyFont="1" applyFill="1" applyBorder="1" applyAlignment="1">
      <alignment horizontal="center"/>
    </xf>
    <xf numFmtId="0" fontId="89" fillId="0" borderId="53" xfId="11" applyFont="1" applyFill="1" applyBorder="1" applyAlignment="1">
      <alignment horizontal="center"/>
    </xf>
    <xf numFmtId="0" fontId="89" fillId="0" borderId="32" xfId="11" applyFont="1" applyFill="1" applyBorder="1" applyAlignment="1">
      <alignment horizontal="center"/>
    </xf>
    <xf numFmtId="0" fontId="89" fillId="0" borderId="22" xfId="11" applyFont="1" applyFill="1" applyBorder="1" applyAlignment="1">
      <alignment horizontal="center"/>
    </xf>
    <xf numFmtId="0" fontId="89" fillId="0" borderId="22" xfId="11" applyFont="1" applyFill="1" applyBorder="1" applyAlignment="1"/>
    <xf numFmtId="0" fontId="51" fillId="0" borderId="13" xfId="11" applyFont="1" applyFill="1" applyBorder="1" applyAlignment="1">
      <alignment horizontal="center"/>
    </xf>
    <xf numFmtId="0" fontId="89" fillId="0" borderId="0" xfId="11" applyFont="1" applyFill="1" applyBorder="1" applyAlignment="1">
      <alignment horizontal="center"/>
    </xf>
    <xf numFmtId="0" fontId="44" fillId="0" borderId="13" xfId="11" applyFont="1" applyFill="1" applyBorder="1" applyAlignment="1">
      <alignment horizontal="center"/>
    </xf>
    <xf numFmtId="0" fontId="44" fillId="0" borderId="22" xfId="11" applyFont="1" applyFill="1" applyBorder="1"/>
    <xf numFmtId="0" fontId="51" fillId="0" borderId="13" xfId="11" applyFont="1" applyBorder="1"/>
    <xf numFmtId="0" fontId="51" fillId="0" borderId="7" xfId="11" applyFont="1" applyBorder="1"/>
    <xf numFmtId="0" fontId="91" fillId="0" borderId="13" xfId="11" applyFont="1" applyBorder="1"/>
    <xf numFmtId="0" fontId="5" fillId="0" borderId="24" xfId="11" applyFont="1" applyBorder="1"/>
    <xf numFmtId="0" fontId="11" fillId="0" borderId="0" xfId="14" applyFont="1" applyAlignment="1" applyProtection="1">
      <alignment horizontal="left"/>
    </xf>
    <xf numFmtId="0" fontId="10" fillId="0" borderId="0" xfId="14"/>
    <xf numFmtId="0" fontId="11" fillId="0" borderId="0" xfId="14" applyFont="1"/>
    <xf numFmtId="0" fontId="44" fillId="0" borderId="0" xfId="14" applyFont="1"/>
    <xf numFmtId="0" fontId="45" fillId="0" borderId="0" xfId="14" applyFont="1"/>
    <xf numFmtId="0" fontId="10" fillId="0" borderId="0" xfId="14" applyAlignment="1" applyProtection="1">
      <alignment horizontal="left"/>
    </xf>
    <xf numFmtId="0" fontId="98" fillId="2" borderId="40" xfId="14" applyFont="1" applyFill="1" applyBorder="1"/>
    <xf numFmtId="0" fontId="92" fillId="0" borderId="49" xfId="14" applyFont="1" applyFill="1" applyBorder="1" applyAlignment="1" applyProtection="1">
      <alignment horizontal="left"/>
    </xf>
    <xf numFmtId="0" fontId="89" fillId="0" borderId="64" xfId="14" applyFont="1" applyFill="1" applyBorder="1" applyAlignment="1" applyProtection="1">
      <alignment horizontal="center"/>
    </xf>
    <xf numFmtId="0" fontId="89" fillId="0" borderId="65" xfId="14" applyFont="1" applyFill="1" applyBorder="1" applyAlignment="1" applyProtection="1">
      <alignment horizontal="left"/>
    </xf>
    <xf numFmtId="0" fontId="89" fillId="0" borderId="24" xfId="14" applyFont="1" applyFill="1" applyBorder="1" applyAlignment="1" applyProtection="1">
      <alignment horizontal="center"/>
    </xf>
    <xf numFmtId="0" fontId="89" fillId="0" borderId="47" xfId="14" applyFont="1" applyFill="1" applyBorder="1" applyAlignment="1" applyProtection="1">
      <alignment horizontal="center"/>
    </xf>
    <xf numFmtId="0" fontId="89" fillId="0" borderId="39" xfId="14" applyFont="1" applyFill="1" applyBorder="1" applyAlignment="1" applyProtection="1">
      <alignment horizontal="center"/>
    </xf>
    <xf numFmtId="0" fontId="98" fillId="2" borderId="2" xfId="14" applyFont="1" applyFill="1" applyBorder="1"/>
    <xf numFmtId="0" fontId="51" fillId="0" borderId="5" xfId="14" applyFont="1" applyFill="1" applyBorder="1" applyAlignment="1" applyProtection="1">
      <alignment horizontal="center"/>
    </xf>
    <xf numFmtId="0" fontId="89" fillId="0" borderId="6" xfId="14" applyFont="1" applyFill="1" applyBorder="1" applyAlignment="1" applyProtection="1">
      <alignment horizontal="center"/>
    </xf>
    <xf numFmtId="0" fontId="89" fillId="0" borderId="0" xfId="14" applyFont="1" applyFill="1" applyBorder="1" applyAlignment="1" applyProtection="1">
      <alignment horizontal="center"/>
    </xf>
    <xf numFmtId="0" fontId="89" fillId="0" borderId="13" xfId="14" applyFont="1" applyFill="1" applyBorder="1" applyAlignment="1" applyProtection="1">
      <alignment horizontal="center"/>
    </xf>
    <xf numFmtId="0" fontId="89" fillId="0" borderId="0" xfId="14" applyFont="1" applyFill="1" applyBorder="1" applyAlignment="1" applyProtection="1"/>
    <xf numFmtId="0" fontId="89" fillId="0" borderId="7" xfId="14" applyFont="1" applyFill="1" applyBorder="1" applyAlignment="1" applyProtection="1">
      <alignment horizontal="center"/>
    </xf>
    <xf numFmtId="0" fontId="51" fillId="0" borderId="5" xfId="14" applyFont="1" applyFill="1" applyBorder="1" applyAlignment="1">
      <alignment horizontal="center"/>
    </xf>
    <xf numFmtId="0" fontId="89" fillId="0" borderId="12" xfId="14" applyFont="1" applyFill="1" applyBorder="1"/>
    <xf numFmtId="0" fontId="89" fillId="0" borderId="0" xfId="14" applyFont="1" applyFill="1" applyBorder="1"/>
    <xf numFmtId="0" fontId="89" fillId="0" borderId="13" xfId="14" applyFont="1" applyFill="1" applyBorder="1"/>
    <xf numFmtId="0" fontId="89" fillId="0" borderId="13" xfId="14" applyFont="1" applyFill="1" applyBorder="1" applyAlignment="1">
      <alignment horizontal="center"/>
    </xf>
    <xf numFmtId="0" fontId="89" fillId="0" borderId="7" xfId="14" applyFont="1" applyFill="1" applyBorder="1" applyAlignment="1">
      <alignment horizontal="center"/>
    </xf>
    <xf numFmtId="0" fontId="92" fillId="0" borderId="55" xfId="14" applyFont="1" applyFill="1" applyBorder="1"/>
    <xf numFmtId="0" fontId="89" fillId="0" borderId="31" xfId="14" applyFont="1" applyFill="1" applyBorder="1"/>
    <xf numFmtId="0" fontId="89" fillId="0" borderId="32" xfId="14" applyFont="1" applyFill="1" applyBorder="1" applyAlignment="1" applyProtection="1">
      <alignment horizontal="center"/>
    </xf>
    <xf numFmtId="0" fontId="89" fillId="0" borderId="22" xfId="14" applyFont="1" applyFill="1" applyBorder="1" applyAlignment="1" applyProtection="1">
      <alignment horizontal="center"/>
    </xf>
    <xf numFmtId="0" fontId="89" fillId="0" borderId="22" xfId="14" applyFont="1" applyFill="1" applyBorder="1" applyAlignment="1" applyProtection="1"/>
    <xf numFmtId="0" fontId="89" fillId="0" borderId="53" xfId="14" applyFont="1" applyFill="1" applyBorder="1" applyAlignment="1" applyProtection="1">
      <alignment horizontal="center"/>
    </xf>
    <xf numFmtId="0" fontId="99" fillId="0" borderId="2" xfId="14" applyFont="1" applyBorder="1"/>
    <xf numFmtId="0" fontId="51" fillId="0" borderId="5" xfId="14" applyFont="1" applyBorder="1" applyAlignment="1" applyProtection="1">
      <alignment horizontal="left"/>
    </xf>
    <xf numFmtId="0" fontId="51" fillId="0" borderId="12" xfId="14" applyFont="1" applyBorder="1" applyProtection="1"/>
    <xf numFmtId="0" fontId="51" fillId="0" borderId="13" xfId="14" applyFont="1" applyBorder="1" applyProtection="1"/>
    <xf numFmtId="0" fontId="51" fillId="0" borderId="7" xfId="14" applyFont="1" applyBorder="1" applyProtection="1"/>
    <xf numFmtId="0" fontId="51" fillId="0" borderId="24" xfId="14" applyFont="1" applyBorder="1" applyProtection="1"/>
    <xf numFmtId="0" fontId="100" fillId="0" borderId="38" xfId="14" applyFont="1" applyBorder="1"/>
    <xf numFmtId="0" fontId="5" fillId="0" borderId="27" xfId="14" applyFont="1" applyBorder="1" applyAlignment="1" applyProtection="1">
      <alignment horizontal="left"/>
    </xf>
    <xf numFmtId="0" fontId="5" fillId="0" borderId="11" xfId="14" applyFont="1" applyBorder="1" applyProtection="1"/>
    <xf numFmtId="0" fontId="5" fillId="0" borderId="11" xfId="14" applyFont="1" applyBorder="1"/>
    <xf numFmtId="181" fontId="5" fillId="0" borderId="11" xfId="14" applyNumberFormat="1" applyFont="1" applyBorder="1" applyProtection="1"/>
    <xf numFmtId="0" fontId="5" fillId="0" borderId="28" xfId="14" applyFont="1" applyBorder="1"/>
    <xf numFmtId="0" fontId="5" fillId="0" borderId="8" xfId="14" applyFont="1" applyBorder="1"/>
    <xf numFmtId="0" fontId="5" fillId="0" borderId="3" xfId="14" applyFont="1" applyBorder="1"/>
    <xf numFmtId="0" fontId="3" fillId="0" borderId="38" xfId="14" applyFont="1" applyBorder="1"/>
    <xf numFmtId="0" fontId="3" fillId="0" borderId="11" xfId="14" applyFont="1" applyBorder="1"/>
    <xf numFmtId="0" fontId="5" fillId="0" borderId="11" xfId="14" applyFont="1" applyBorder="1" applyAlignment="1" applyProtection="1">
      <alignment horizontal="left"/>
    </xf>
    <xf numFmtId="0" fontId="100" fillId="0" borderId="11" xfId="14" applyFont="1" applyBorder="1"/>
    <xf numFmtId="0" fontId="101" fillId="0" borderId="11" xfId="14" applyFont="1" applyBorder="1"/>
    <xf numFmtId="0" fontId="3" fillId="0" borderId="0" xfId="14" applyFont="1"/>
    <xf numFmtId="0" fontId="29" fillId="0" borderId="0" xfId="14" applyFont="1"/>
    <xf numFmtId="0" fontId="49" fillId="0" borderId="0" xfId="14" applyFont="1"/>
    <xf numFmtId="181" fontId="90" fillId="0" borderId="0" xfId="47" applyFont="1" applyAlignment="1" applyProtection="1">
      <alignment horizontal="center"/>
    </xf>
    <xf numFmtId="181" fontId="45" fillId="0" borderId="35" xfId="47" applyFont="1" applyFill="1" applyBorder="1"/>
    <xf numFmtId="181" fontId="49" fillId="0" borderId="13" xfId="47" applyFont="1" applyFill="1" applyBorder="1"/>
    <xf numFmtId="181" fontId="44" fillId="0" borderId="35" xfId="47" applyFont="1" applyFill="1" applyBorder="1"/>
    <xf numFmtId="181" fontId="44" fillId="0" borderId="7" xfId="47" applyFont="1" applyFill="1" applyBorder="1"/>
    <xf numFmtId="181" fontId="44" fillId="0" borderId="13" xfId="47" applyFont="1" applyFill="1" applyBorder="1"/>
    <xf numFmtId="181" fontId="45" fillId="0" borderId="17" xfId="47" applyFont="1" applyFill="1" applyBorder="1"/>
    <xf numFmtId="181" fontId="44" fillId="0" borderId="17" xfId="47" applyFont="1" applyFill="1" applyBorder="1"/>
    <xf numFmtId="181" fontId="44" fillId="0" borderId="19" xfId="47" applyFont="1" applyFill="1" applyBorder="1"/>
    <xf numFmtId="181" fontId="10" fillId="0" borderId="0" xfId="47" applyAlignment="1" applyProtection="1">
      <alignment horizontal="left"/>
    </xf>
    <xf numFmtId="181" fontId="44" fillId="0" borderId="57" xfId="47" applyFont="1" applyBorder="1" applyAlignment="1" applyProtection="1">
      <alignment horizontal="left"/>
    </xf>
    <xf numFmtId="181" fontId="44" fillId="0" borderId="42" xfId="47" applyFont="1" applyBorder="1" applyProtection="1"/>
    <xf numFmtId="181" fontId="44" fillId="0" borderId="44" xfId="47" applyFont="1" applyBorder="1" applyProtection="1"/>
    <xf numFmtId="180" fontId="10" fillId="0" borderId="0" xfId="47" applyNumberFormat="1" applyProtection="1"/>
    <xf numFmtId="181" fontId="10" fillId="0" borderId="21" xfId="47" applyBorder="1" applyAlignment="1" applyProtection="1">
      <alignment horizontal="left"/>
    </xf>
    <xf numFmtId="181" fontId="10" fillId="0" borderId="3" xfId="47" applyBorder="1" applyProtection="1"/>
    <xf numFmtId="181" fontId="10" fillId="0" borderId="19" xfId="47" applyBorder="1" applyProtection="1"/>
    <xf numFmtId="181" fontId="10" fillId="0" borderId="19" xfId="47" applyBorder="1"/>
    <xf numFmtId="181" fontId="10" fillId="0" borderId="0" xfId="47" applyNumberFormat="1" applyProtection="1"/>
    <xf numFmtId="181" fontId="49" fillId="0" borderId="0" xfId="47" applyFont="1" applyAlignment="1" applyProtection="1">
      <alignment horizontal="left"/>
    </xf>
    <xf numFmtId="181" fontId="17" fillId="0" borderId="0" xfId="46" applyFont="1"/>
    <xf numFmtId="181" fontId="3" fillId="0" borderId="0" xfId="46"/>
    <xf numFmtId="181" fontId="3" fillId="0" borderId="0" xfId="46" applyAlignment="1" applyProtection="1">
      <alignment horizontal="left"/>
    </xf>
    <xf numFmtId="181" fontId="9" fillId="0" borderId="0" xfId="46" applyFont="1" applyAlignment="1" applyProtection="1">
      <alignment horizontal="center"/>
    </xf>
    <xf numFmtId="181" fontId="4" fillId="0" borderId="0" xfId="46" applyFont="1" applyAlignment="1" applyProtection="1">
      <alignment horizontal="left"/>
    </xf>
    <xf numFmtId="181" fontId="17" fillId="0" borderId="0" xfId="46" applyFont="1" applyFill="1" applyBorder="1"/>
    <xf numFmtId="181" fontId="39" fillId="0" borderId="23" xfId="46" applyFont="1" applyFill="1" applyBorder="1"/>
    <xf numFmtId="181" fontId="39" fillId="0" borderId="9" xfId="46" applyFont="1" applyFill="1" applyBorder="1"/>
    <xf numFmtId="181" fontId="39" fillId="0" borderId="15" xfId="46" applyFont="1" applyFill="1" applyBorder="1"/>
    <xf numFmtId="181" fontId="39" fillId="0" borderId="26" xfId="46" applyFont="1" applyFill="1" applyBorder="1"/>
    <xf numFmtId="181" fontId="11" fillId="0" borderId="0" xfId="46" applyFont="1" applyFill="1" applyBorder="1"/>
    <xf numFmtId="181" fontId="39" fillId="0" borderId="5" xfId="46" applyFont="1" applyFill="1" applyBorder="1"/>
    <xf numFmtId="181" fontId="17" fillId="0" borderId="0" xfId="46" applyFont="1" applyFill="1" applyBorder="1" applyAlignment="1" applyProtection="1">
      <alignment horizontal="left"/>
    </xf>
    <xf numFmtId="181" fontId="103" fillId="0" borderId="5" xfId="46" applyFont="1" applyFill="1" applyBorder="1" applyAlignment="1" applyProtection="1">
      <alignment horizontal="left"/>
    </xf>
    <xf numFmtId="181" fontId="37" fillId="0" borderId="18" xfId="46" applyFont="1" applyFill="1" applyBorder="1"/>
    <xf numFmtId="181" fontId="37" fillId="0" borderId="15" xfId="46" applyFont="1" applyFill="1" applyBorder="1"/>
    <xf numFmtId="181" fontId="37" fillId="0" borderId="15" xfId="46" applyFont="1" applyFill="1" applyBorder="1" applyAlignment="1" applyProtection="1">
      <alignment horizontal="left"/>
    </xf>
    <xf numFmtId="181" fontId="37" fillId="0" borderId="26" xfId="46" applyFont="1" applyFill="1" applyBorder="1"/>
    <xf numFmtId="181" fontId="37" fillId="0" borderId="12" xfId="46" applyFont="1" applyFill="1" applyBorder="1" applyAlignment="1" applyProtection="1">
      <alignment horizontal="left"/>
    </xf>
    <xf numFmtId="181" fontId="37" fillId="0" borderId="1" xfId="46" applyFont="1" applyFill="1" applyBorder="1" applyAlignment="1" applyProtection="1">
      <alignment horizontal="left"/>
    </xf>
    <xf numFmtId="181" fontId="39" fillId="0" borderId="21" xfId="46" applyFont="1" applyFill="1" applyBorder="1"/>
    <xf numFmtId="181" fontId="37" fillId="0" borderId="14" xfId="46" applyFont="1" applyFill="1" applyBorder="1"/>
    <xf numFmtId="181" fontId="37" fillId="0" borderId="3" xfId="46" applyFont="1" applyFill="1" applyBorder="1"/>
    <xf numFmtId="181" fontId="37" fillId="0" borderId="19" xfId="46" applyFont="1" applyFill="1" applyBorder="1"/>
    <xf numFmtId="181" fontId="35" fillId="0" borderId="21" xfId="46" applyFont="1" applyBorder="1" applyAlignment="1" applyProtection="1">
      <alignment horizontal="left"/>
    </xf>
    <xf numFmtId="181" fontId="35" fillId="0" borderId="14" xfId="46" applyFont="1" applyBorder="1" applyAlignment="1" applyProtection="1">
      <alignment horizontal="center"/>
    </xf>
    <xf numFmtId="181" fontId="35" fillId="0" borderId="3" xfId="46" applyFont="1" applyBorder="1" applyAlignment="1" applyProtection="1">
      <alignment horizontal="center"/>
    </xf>
    <xf numFmtId="181" fontId="35" fillId="0" borderId="19" xfId="46" applyFont="1" applyBorder="1" applyAlignment="1" applyProtection="1">
      <alignment horizontal="center"/>
    </xf>
    <xf numFmtId="181" fontId="17" fillId="0" borderId="0" xfId="46" applyFont="1" applyBorder="1"/>
    <xf numFmtId="181" fontId="100" fillId="0" borderId="0" xfId="46" applyFont="1"/>
    <xf numFmtId="181" fontId="104" fillId="0" borderId="14" xfId="46" applyFont="1" applyBorder="1" applyAlignment="1">
      <alignment horizontal="center"/>
    </xf>
    <xf numFmtId="181" fontId="104" fillId="0" borderId="3" xfId="46" applyFont="1" applyBorder="1" applyAlignment="1">
      <alignment horizontal="center"/>
    </xf>
    <xf numFmtId="181" fontId="104" fillId="0" borderId="3" xfId="46" applyFont="1" applyBorder="1" applyAlignment="1" applyProtection="1">
      <alignment horizontal="center"/>
    </xf>
    <xf numFmtId="181" fontId="35" fillId="0" borderId="3" xfId="46" applyFont="1" applyBorder="1" applyAlignment="1">
      <alignment horizontal="center"/>
    </xf>
    <xf numFmtId="181" fontId="104" fillId="0" borderId="19" xfId="46" applyFont="1" applyBorder="1" applyAlignment="1">
      <alignment horizontal="center"/>
    </xf>
    <xf numFmtId="181" fontId="3" fillId="0" borderId="0" xfId="46" applyBorder="1"/>
    <xf numFmtId="181" fontId="42" fillId="0" borderId="21" xfId="46" applyFont="1" applyBorder="1" applyAlignment="1" applyProtection="1">
      <alignment horizontal="left"/>
    </xf>
    <xf numFmtId="181" fontId="42" fillId="0" borderId="14" xfId="46" applyFont="1" applyBorder="1" applyAlignment="1" applyProtection="1">
      <alignment horizontal="center"/>
    </xf>
    <xf numFmtId="181" fontId="42" fillId="0" borderId="3" xfId="46" applyFont="1" applyBorder="1" applyAlignment="1" applyProtection="1">
      <alignment horizontal="center"/>
    </xf>
    <xf numFmtId="181" fontId="42" fillId="0" borderId="14" xfId="46" applyFont="1" applyBorder="1" applyAlignment="1">
      <alignment horizontal="center"/>
    </xf>
    <xf numFmtId="181" fontId="42" fillId="0" borderId="3" xfId="46" applyFont="1" applyBorder="1" applyAlignment="1">
      <alignment horizontal="center"/>
    </xf>
    <xf numFmtId="181" fontId="42" fillId="0" borderId="19" xfId="46" applyFont="1" applyBorder="1" applyAlignment="1">
      <alignment horizontal="center"/>
    </xf>
    <xf numFmtId="181" fontId="35" fillId="0" borderId="14" xfId="46" applyFont="1" applyBorder="1" applyAlignment="1">
      <alignment horizontal="center"/>
    </xf>
    <xf numFmtId="181" fontId="42" fillId="0" borderId="19" xfId="46" applyFont="1" applyBorder="1" applyAlignment="1" applyProtection="1">
      <alignment horizontal="center"/>
    </xf>
    <xf numFmtId="181" fontId="104" fillId="0" borderId="19" xfId="46" applyFont="1" applyBorder="1" applyAlignment="1" applyProtection="1">
      <alignment horizontal="center"/>
    </xf>
    <xf numFmtId="181" fontId="10" fillId="0" borderId="0" xfId="46" applyFont="1" applyBorder="1"/>
    <xf numFmtId="181" fontId="10" fillId="0" borderId="0" xfId="46" applyFont="1"/>
    <xf numFmtId="181" fontId="48" fillId="0" borderId="0" xfId="46" applyFont="1" applyAlignment="1" applyProtection="1">
      <alignment horizontal="left"/>
    </xf>
    <xf numFmtId="181" fontId="6" fillId="0" borderId="0" xfId="46" applyFont="1" applyAlignment="1" applyProtection="1">
      <alignment horizontal="left"/>
    </xf>
    <xf numFmtId="181" fontId="17" fillId="0" borderId="0" xfId="46" applyFont="1" applyAlignment="1" applyProtection="1">
      <alignment horizontal="left"/>
    </xf>
    <xf numFmtId="181" fontId="3" fillId="0" borderId="0" xfId="46" applyProtection="1"/>
    <xf numFmtId="181" fontId="105" fillId="0" borderId="0" xfId="46" applyFont="1" applyAlignment="1" applyProtection="1">
      <alignment horizontal="center"/>
    </xf>
    <xf numFmtId="181" fontId="106" fillId="0" borderId="0" xfId="46" applyFont="1" applyAlignment="1" applyProtection="1">
      <alignment horizontal="center"/>
    </xf>
    <xf numFmtId="181" fontId="82" fillId="0" borderId="23" xfId="46" applyFont="1" applyFill="1" applyBorder="1"/>
    <xf numFmtId="181" fontId="35" fillId="0" borderId="29" xfId="46" applyFont="1" applyFill="1" applyBorder="1" applyAlignment="1" applyProtection="1">
      <alignment horizontal="left"/>
    </xf>
    <xf numFmtId="181" fontId="35" fillId="0" borderId="29" xfId="46" applyFont="1" applyFill="1" applyBorder="1"/>
    <xf numFmtId="181" fontId="35" fillId="0" borderId="8" xfId="46" applyFont="1" applyFill="1" applyBorder="1"/>
    <xf numFmtId="181" fontId="35" fillId="0" borderId="25" xfId="46" applyFont="1" applyFill="1" applyBorder="1"/>
    <xf numFmtId="181" fontId="83" fillId="0" borderId="0" xfId="46" applyFont="1"/>
    <xf numFmtId="181" fontId="82" fillId="0" borderId="18" xfId="46" applyFont="1" applyFill="1" applyBorder="1"/>
    <xf numFmtId="181" fontId="82" fillId="0" borderId="1" xfId="46" applyFont="1" applyFill="1" applyBorder="1"/>
    <xf numFmtId="181" fontId="82" fillId="0" borderId="1" xfId="46" applyFont="1" applyFill="1" applyBorder="1" applyAlignment="1" applyProtection="1">
      <alignment horizontal="left"/>
    </xf>
    <xf numFmtId="181" fontId="82" fillId="0" borderId="7" xfId="46" applyFont="1" applyFill="1" applyBorder="1" applyAlignment="1" applyProtection="1">
      <alignment horizontal="left"/>
    </xf>
    <xf numFmtId="181" fontId="82" fillId="0" borderId="0" xfId="46" applyFont="1" applyFill="1"/>
    <xf numFmtId="181" fontId="82" fillId="0" borderId="16" xfId="46" applyFont="1" applyFill="1" applyBorder="1"/>
    <xf numFmtId="181" fontId="36" fillId="0" borderId="5" xfId="46" applyFont="1" applyFill="1" applyBorder="1" applyAlignment="1" applyProtection="1">
      <alignment horizontal="left"/>
    </xf>
    <xf numFmtId="181" fontId="82" fillId="0" borderId="12" xfId="46" applyFont="1" applyFill="1" applyBorder="1" applyAlignment="1" applyProtection="1">
      <alignment horizontal="left"/>
    </xf>
    <xf numFmtId="181" fontId="82" fillId="0" borderId="13" xfId="46" applyFont="1" applyFill="1" applyBorder="1" applyAlignment="1" applyProtection="1">
      <alignment horizontal="left"/>
    </xf>
    <xf numFmtId="181" fontId="82" fillId="0" borderId="55" xfId="46" applyFont="1" applyFill="1" applyBorder="1"/>
    <xf numFmtId="181" fontId="82" fillId="0" borderId="30" xfId="46" applyFont="1" applyFill="1" applyBorder="1" applyAlignment="1" applyProtection="1">
      <alignment horizontal="left"/>
    </xf>
    <xf numFmtId="181" fontId="82" fillId="0" borderId="33" xfId="46" applyFont="1" applyFill="1" applyBorder="1" applyAlignment="1" applyProtection="1">
      <alignment horizontal="left"/>
    </xf>
    <xf numFmtId="181" fontId="82" fillId="0" borderId="53" xfId="46" applyFont="1" applyFill="1" applyBorder="1" applyAlignment="1" applyProtection="1">
      <alignment horizontal="left"/>
    </xf>
    <xf numFmtId="181" fontId="82" fillId="0" borderId="32" xfId="46" applyFont="1" applyFill="1" applyBorder="1"/>
    <xf numFmtId="181" fontId="82" fillId="0" borderId="22" xfId="46" applyFont="1" applyFill="1" applyBorder="1" applyAlignment="1" applyProtection="1">
      <alignment horizontal="left"/>
    </xf>
    <xf numFmtId="181" fontId="37" fillId="0" borderId="21" xfId="46" applyFont="1" applyBorder="1" applyAlignment="1" applyProtection="1">
      <alignment horizontal="left"/>
    </xf>
    <xf numFmtId="181" fontId="37" fillId="0" borderId="14" xfId="46" applyFont="1" applyBorder="1" applyAlignment="1" applyProtection="1">
      <alignment horizontal="center"/>
    </xf>
    <xf numFmtId="181" fontId="37" fillId="0" borderId="3" xfId="46" applyFont="1" applyBorder="1" applyAlignment="1" applyProtection="1">
      <alignment horizontal="center"/>
    </xf>
    <xf numFmtId="181" fontId="37" fillId="0" borderId="19" xfId="46" applyFont="1" applyBorder="1" applyAlignment="1" applyProtection="1">
      <alignment horizontal="center"/>
    </xf>
    <xf numFmtId="181" fontId="37" fillId="0" borderId="20" xfId="46" applyFont="1" applyBorder="1" applyAlignment="1">
      <alignment horizontal="center"/>
    </xf>
    <xf numFmtId="181" fontId="42" fillId="0" borderId="21" xfId="46" applyFont="1" applyFill="1" applyBorder="1" applyAlignment="1" applyProtection="1">
      <alignment horizontal="left"/>
    </xf>
    <xf numFmtId="181" fontId="42" fillId="0" borderId="14" xfId="46" applyFont="1" applyFill="1" applyBorder="1" applyAlignment="1" applyProtection="1">
      <alignment horizontal="center"/>
    </xf>
    <xf numFmtId="181" fontId="42" fillId="0" borderId="3" xfId="46" applyFont="1" applyFill="1" applyBorder="1" applyAlignment="1" applyProtection="1">
      <alignment horizontal="center"/>
    </xf>
    <xf numFmtId="181" fontId="42" fillId="0" borderId="14" xfId="46" applyFont="1" applyFill="1" applyBorder="1" applyAlignment="1">
      <alignment horizontal="center"/>
    </xf>
    <xf numFmtId="181" fontId="42" fillId="0" borderId="3" xfId="46" applyFont="1" applyFill="1" applyBorder="1" applyAlignment="1">
      <alignment horizontal="center"/>
    </xf>
    <xf numFmtId="181" fontId="42" fillId="0" borderId="20" xfId="46" applyFont="1" applyFill="1" applyBorder="1" applyAlignment="1">
      <alignment horizontal="center"/>
    </xf>
    <xf numFmtId="181" fontId="42" fillId="0" borderId="17" xfId="46" applyFont="1" applyFill="1" applyBorder="1" applyAlignment="1">
      <alignment horizontal="center"/>
    </xf>
    <xf numFmtId="181" fontId="42" fillId="0" borderId="19" xfId="46" applyFont="1" applyFill="1" applyBorder="1" applyAlignment="1">
      <alignment horizontal="center"/>
    </xf>
    <xf numFmtId="181" fontId="37" fillId="0" borderId="17" xfId="46" applyFont="1" applyBorder="1" applyAlignment="1">
      <alignment horizontal="center"/>
    </xf>
    <xf numFmtId="181" fontId="37" fillId="0" borderId="3" xfId="46" applyFont="1" applyBorder="1" applyAlignment="1">
      <alignment horizontal="center"/>
    </xf>
    <xf numFmtId="181" fontId="37" fillId="0" borderId="19" xfId="46" applyFont="1" applyBorder="1" applyAlignment="1">
      <alignment horizontal="center"/>
    </xf>
    <xf numFmtId="181" fontId="37" fillId="0" borderId="17" xfId="46" applyFont="1" applyBorder="1" applyAlignment="1" applyProtection="1">
      <alignment horizontal="center"/>
    </xf>
    <xf numFmtId="181" fontId="37" fillId="0" borderId="21" xfId="46" applyFont="1" applyFill="1" applyBorder="1" applyAlignment="1" applyProtection="1">
      <alignment horizontal="left"/>
    </xf>
    <xf numFmtId="181" fontId="37" fillId="0" borderId="14" xfId="46" applyFont="1" applyFill="1" applyBorder="1" applyAlignment="1" applyProtection="1">
      <alignment horizontal="center"/>
    </xf>
    <xf numFmtId="181" fontId="37" fillId="0" borderId="3" xfId="46" applyFont="1" applyFill="1" applyBorder="1" applyAlignment="1" applyProtection="1">
      <alignment horizontal="center"/>
    </xf>
    <xf numFmtId="181" fontId="37" fillId="0" borderId="19" xfId="46" applyFont="1" applyFill="1" applyBorder="1" applyAlignment="1" applyProtection="1">
      <alignment horizontal="center"/>
    </xf>
    <xf numFmtId="181" fontId="37" fillId="0" borderId="20" xfId="46" applyFont="1" applyFill="1" applyBorder="1" applyAlignment="1">
      <alignment horizontal="center"/>
    </xf>
    <xf numFmtId="181" fontId="37" fillId="0" borderId="17" xfId="46" applyFont="1" applyFill="1" applyBorder="1" applyAlignment="1" applyProtection="1">
      <alignment horizontal="center"/>
    </xf>
    <xf numFmtId="181" fontId="42" fillId="0" borderId="19" xfId="46" applyFont="1" applyFill="1" applyBorder="1" applyAlignment="1" applyProtection="1">
      <alignment horizontal="center"/>
    </xf>
    <xf numFmtId="181" fontId="3" fillId="0" borderId="0" xfId="46" applyNumberFormat="1" applyProtection="1"/>
    <xf numFmtId="181" fontId="37" fillId="0" borderId="14" xfId="46" applyFont="1" applyFill="1" applyBorder="1" applyAlignment="1">
      <alignment horizontal="center"/>
    </xf>
    <xf numFmtId="181" fontId="37" fillId="0" borderId="17" xfId="46" applyFont="1" applyFill="1" applyBorder="1" applyAlignment="1">
      <alignment horizontal="center"/>
    </xf>
    <xf numFmtId="181" fontId="37" fillId="0" borderId="3" xfId="46" applyFont="1" applyFill="1" applyBorder="1" applyAlignment="1">
      <alignment horizontal="center"/>
    </xf>
    <xf numFmtId="181" fontId="37" fillId="0" borderId="19" xfId="46" applyFont="1" applyFill="1" applyBorder="1" applyAlignment="1">
      <alignment horizontal="center"/>
    </xf>
    <xf numFmtId="181" fontId="42" fillId="0" borderId="57" xfId="46" applyFont="1" applyFill="1" applyBorder="1" applyAlignment="1" applyProtection="1">
      <alignment horizontal="left"/>
    </xf>
    <xf numFmtId="181" fontId="42" fillId="0" borderId="50" xfId="46" applyFont="1" applyFill="1" applyBorder="1" applyAlignment="1" applyProtection="1">
      <alignment horizontal="center"/>
    </xf>
    <xf numFmtId="181" fontId="42" fillId="0" borderId="42" xfId="46" applyFont="1" applyFill="1" applyBorder="1" applyAlignment="1" applyProtection="1">
      <alignment horizontal="center"/>
    </xf>
    <xf numFmtId="181" fontId="42" fillId="0" borderId="50" xfId="46" applyFont="1" applyFill="1" applyBorder="1" applyAlignment="1">
      <alignment horizontal="center"/>
    </xf>
    <xf numFmtId="181" fontId="42" fillId="0" borderId="42" xfId="46" applyFont="1" applyFill="1" applyBorder="1" applyAlignment="1">
      <alignment horizontal="center"/>
    </xf>
    <xf numFmtId="181" fontId="42" fillId="0" borderId="43" xfId="46" applyFont="1" applyFill="1" applyBorder="1" applyAlignment="1">
      <alignment horizontal="center"/>
    </xf>
    <xf numFmtId="181" fontId="42" fillId="0" borderId="45" xfId="46" applyFont="1" applyFill="1" applyBorder="1" applyAlignment="1">
      <alignment horizontal="center"/>
    </xf>
    <xf numFmtId="181" fontId="11" fillId="0" borderId="0" xfId="46" applyFont="1"/>
    <xf numFmtId="181" fontId="17" fillId="0" borderId="0" xfId="47" applyFont="1"/>
    <xf numFmtId="181" fontId="89" fillId="0" borderId="49" xfId="47" applyFont="1" applyFill="1" applyBorder="1"/>
    <xf numFmtId="181" fontId="48" fillId="0" borderId="5" xfId="47" applyFont="1" applyFill="1" applyBorder="1" applyAlignment="1" applyProtection="1">
      <alignment horizontal="center"/>
    </xf>
    <xf numFmtId="181" fontId="89" fillId="0" borderId="18" xfId="47" applyFont="1" applyFill="1" applyBorder="1" applyAlignment="1">
      <alignment horizontal="center"/>
    </xf>
    <xf numFmtId="181" fontId="89" fillId="0" borderId="15" xfId="47" applyFont="1" applyFill="1" applyBorder="1" applyAlignment="1" applyProtection="1">
      <alignment horizontal="center"/>
    </xf>
    <xf numFmtId="181" fontId="45" fillId="0" borderId="4" xfId="47" applyFont="1" applyBorder="1"/>
    <xf numFmtId="181" fontId="89" fillId="0" borderId="13" xfId="47" applyFont="1" applyFill="1" applyBorder="1" applyAlignment="1" applyProtection="1">
      <alignment horizontal="center"/>
    </xf>
    <xf numFmtId="181" fontId="89" fillId="0" borderId="1" xfId="47" applyFont="1" applyFill="1" applyBorder="1" applyAlignment="1" applyProtection="1">
      <alignment horizontal="center"/>
    </xf>
    <xf numFmtId="181" fontId="89" fillId="0" borderId="12" xfId="47" applyFont="1" applyFill="1" applyBorder="1" applyAlignment="1" applyProtection="1">
      <alignment horizontal="center"/>
    </xf>
    <xf numFmtId="181" fontId="17" fillId="0" borderId="20" xfId="47" applyFont="1" applyBorder="1"/>
    <xf numFmtId="181" fontId="89" fillId="0" borderId="21" xfId="47" applyFont="1" applyFill="1" applyBorder="1"/>
    <xf numFmtId="181" fontId="89" fillId="0" borderId="14" xfId="47" applyFont="1" applyFill="1" applyBorder="1" applyAlignment="1" applyProtection="1">
      <alignment horizontal="center"/>
    </xf>
    <xf numFmtId="181" fontId="89" fillId="0" borderId="3" xfId="47" applyFont="1" applyFill="1" applyBorder="1" applyAlignment="1" applyProtection="1">
      <alignment horizontal="center"/>
    </xf>
    <xf numFmtId="181" fontId="3" fillId="0" borderId="20" xfId="47" applyFont="1" applyBorder="1"/>
    <xf numFmtId="181" fontId="49" fillId="0" borderId="27" xfId="47" applyFont="1" applyBorder="1" applyAlignment="1" applyProtection="1">
      <alignment horizontal="left"/>
    </xf>
    <xf numFmtId="181" fontId="49" fillId="0" borderId="14" xfId="47" applyFont="1" applyBorder="1" applyProtection="1"/>
    <xf numFmtId="181" fontId="49" fillId="0" borderId="3" xfId="47" applyFont="1" applyBorder="1" applyProtection="1"/>
    <xf numFmtId="181" fontId="50" fillId="0" borderId="3" xfId="47" applyFont="1" applyBorder="1" applyProtection="1"/>
    <xf numFmtId="181" fontId="97" fillId="0" borderId="21" xfId="47" applyFont="1" applyBorder="1"/>
    <xf numFmtId="181" fontId="10" fillId="0" borderId="14" xfId="47" applyFont="1" applyBorder="1"/>
    <xf numFmtId="181" fontId="10" fillId="0" borderId="3" xfId="47" applyFont="1" applyBorder="1"/>
    <xf numFmtId="181" fontId="97" fillId="0" borderId="21" xfId="47" applyFont="1" applyBorder="1" applyAlignment="1" applyProtection="1">
      <alignment horizontal="left"/>
    </xf>
    <xf numFmtId="181" fontId="10" fillId="0" borderId="14" xfId="47" applyFont="1" applyBorder="1" applyProtection="1"/>
    <xf numFmtId="181" fontId="10" fillId="0" borderId="3" xfId="47" applyFont="1" applyBorder="1" applyProtection="1"/>
    <xf numFmtId="181" fontId="10" fillId="0" borderId="45" xfId="47" applyFont="1" applyBorder="1"/>
    <xf numFmtId="181" fontId="10" fillId="0" borderId="22" xfId="47" applyFont="1" applyBorder="1"/>
    <xf numFmtId="181" fontId="10" fillId="0" borderId="0" xfId="47" applyProtection="1"/>
    <xf numFmtId="0" fontId="10" fillId="0" borderId="0" xfId="17"/>
    <xf numFmtId="0" fontId="11" fillId="0" borderId="0" xfId="17" applyFont="1"/>
    <xf numFmtId="0" fontId="11" fillId="0" borderId="0" xfId="17" applyFont="1" applyAlignment="1" applyProtection="1">
      <alignment horizontal="center"/>
    </xf>
    <xf numFmtId="0" fontId="39" fillId="0" borderId="23" xfId="17" applyFont="1" applyFill="1" applyBorder="1"/>
    <xf numFmtId="0" fontId="39" fillId="0" borderId="18" xfId="17" applyFont="1" applyFill="1" applyBorder="1"/>
    <xf numFmtId="0" fontId="37" fillId="0" borderId="29" xfId="17" applyFont="1" applyFill="1" applyBorder="1" applyAlignment="1" applyProtection="1">
      <alignment horizontal="left"/>
    </xf>
    <xf numFmtId="0" fontId="37" fillId="0" borderId="8" xfId="17" applyFont="1" applyFill="1" applyBorder="1"/>
    <xf numFmtId="0" fontId="37" fillId="0" borderId="29" xfId="17" applyFont="1" applyFill="1" applyBorder="1"/>
    <xf numFmtId="0" fontId="37" fillId="0" borderId="9" xfId="17" applyFont="1" applyFill="1" applyBorder="1"/>
    <xf numFmtId="0" fontId="37" fillId="0" borderId="15" xfId="17" applyFont="1" applyFill="1" applyBorder="1"/>
    <xf numFmtId="0" fontId="37" fillId="0" borderId="25" xfId="17" applyFont="1" applyFill="1" applyBorder="1"/>
    <xf numFmtId="0" fontId="5" fillId="0" borderId="0" xfId="17" applyFont="1"/>
    <xf numFmtId="0" fontId="39" fillId="0" borderId="5" xfId="17" applyFont="1" applyFill="1" applyBorder="1"/>
    <xf numFmtId="0" fontId="39" fillId="0" borderId="12" xfId="17" applyFont="1" applyFill="1" applyBorder="1"/>
    <xf numFmtId="0" fontId="37" fillId="0" borderId="1" xfId="17" applyFont="1" applyFill="1" applyBorder="1"/>
    <xf numFmtId="0" fontId="37" fillId="0" borderId="6" xfId="17" applyFont="1" applyFill="1" applyBorder="1"/>
    <xf numFmtId="0" fontId="37" fillId="0" borderId="18" xfId="17" applyFont="1" applyFill="1" applyBorder="1" applyAlignment="1" applyProtection="1">
      <alignment horizontal="left"/>
    </xf>
    <xf numFmtId="0" fontId="37" fillId="0" borderId="0" xfId="17" applyFont="1" applyFill="1" applyAlignment="1" applyProtection="1">
      <alignment horizontal="left"/>
    </xf>
    <xf numFmtId="0" fontId="37" fillId="0" borderId="7" xfId="17" applyFont="1" applyFill="1" applyBorder="1"/>
    <xf numFmtId="0" fontId="35" fillId="0" borderId="5" xfId="17" applyFont="1" applyFill="1" applyBorder="1" applyAlignment="1" applyProtection="1">
      <alignment horizontal="left"/>
    </xf>
    <xf numFmtId="0" fontId="37" fillId="0" borderId="12" xfId="17" applyFont="1" applyFill="1" applyBorder="1" applyAlignment="1" applyProtection="1">
      <alignment horizontal="left"/>
    </xf>
    <xf numFmtId="0" fontId="37" fillId="0" borderId="1" xfId="17" applyFont="1" applyFill="1" applyBorder="1" applyAlignment="1" applyProtection="1">
      <alignment horizontal="left"/>
    </xf>
    <xf numFmtId="0" fontId="37" fillId="0" borderId="6" xfId="17" applyFont="1" applyFill="1" applyBorder="1" applyAlignment="1" applyProtection="1">
      <alignment horizontal="left"/>
    </xf>
    <xf numFmtId="0" fontId="37" fillId="0" borderId="20" xfId="17" applyFont="1" applyFill="1" applyBorder="1" applyAlignment="1" applyProtection="1">
      <alignment horizontal="left"/>
    </xf>
    <xf numFmtId="0" fontId="37" fillId="0" borderId="19" xfId="17" applyFont="1" applyFill="1" applyBorder="1"/>
    <xf numFmtId="0" fontId="39" fillId="0" borderId="21" xfId="17" applyFont="1" applyFill="1" applyBorder="1"/>
    <xf numFmtId="0" fontId="37" fillId="0" borderId="14" xfId="17" applyFont="1" applyFill="1" applyBorder="1" applyAlignment="1" applyProtection="1">
      <alignment horizontal="left"/>
    </xf>
    <xf numFmtId="0" fontId="37" fillId="0" borderId="3" xfId="17" applyFont="1" applyFill="1" applyBorder="1" applyAlignment="1" applyProtection="1">
      <alignment horizontal="left"/>
    </xf>
    <xf numFmtId="0" fontId="37" fillId="0" borderId="3" xfId="17" applyFont="1" applyFill="1" applyBorder="1" applyAlignment="1" applyProtection="1">
      <alignment horizontal="center"/>
    </xf>
    <xf numFmtId="0" fontId="37" fillId="0" borderId="10" xfId="17" applyFont="1" applyFill="1" applyBorder="1" applyAlignment="1" applyProtection="1">
      <alignment horizontal="left"/>
    </xf>
    <xf numFmtId="0" fontId="39" fillId="0" borderId="21" xfId="17" applyFont="1" applyBorder="1" applyAlignment="1" applyProtection="1">
      <alignment horizontal="left"/>
    </xf>
    <xf numFmtId="0" fontId="39" fillId="0" borderId="14" xfId="17" applyFont="1" applyBorder="1" applyAlignment="1" applyProtection="1">
      <alignment horizontal="center"/>
    </xf>
    <xf numFmtId="180" fontId="39" fillId="0" borderId="3" xfId="17" applyNumberFormat="1" applyFont="1" applyBorder="1" applyAlignment="1" applyProtection="1">
      <alignment horizontal="center"/>
    </xf>
    <xf numFmtId="0" fontId="39" fillId="0" borderId="3" xfId="17" applyFont="1" applyBorder="1" applyAlignment="1" applyProtection="1">
      <alignment horizontal="center"/>
    </xf>
    <xf numFmtId="0" fontId="39" fillId="0" borderId="3" xfId="17" applyFont="1" applyBorder="1" applyAlignment="1">
      <alignment horizontal="center"/>
    </xf>
    <xf numFmtId="0" fontId="39" fillId="0" borderId="10" xfId="17" applyFont="1" applyBorder="1" applyAlignment="1">
      <alignment horizontal="center"/>
    </xf>
    <xf numFmtId="0" fontId="41" fillId="0" borderId="21" xfId="17" applyFont="1" applyBorder="1" applyAlignment="1" applyProtection="1">
      <alignment horizontal="left"/>
    </xf>
    <xf numFmtId="0" fontId="41" fillId="0" borderId="14" xfId="17" applyFont="1" applyBorder="1" applyAlignment="1" applyProtection="1">
      <alignment horizontal="center"/>
    </xf>
    <xf numFmtId="0" fontId="41" fillId="0" borderId="3" xfId="17" applyFont="1" applyBorder="1" applyAlignment="1" applyProtection="1">
      <alignment horizontal="center"/>
    </xf>
    <xf numFmtId="180" fontId="41" fillId="0" borderId="3" xfId="17" applyNumberFormat="1" applyFont="1" applyBorder="1" applyAlignment="1" applyProtection="1">
      <alignment horizontal="center"/>
    </xf>
    <xf numFmtId="0" fontId="41" fillId="0" borderId="10" xfId="17" applyFont="1" applyBorder="1" applyAlignment="1">
      <alignment horizontal="center"/>
    </xf>
    <xf numFmtId="0" fontId="41" fillId="0" borderId="3" xfId="17" applyFont="1" applyBorder="1" applyAlignment="1">
      <alignment horizontal="center"/>
    </xf>
    <xf numFmtId="180" fontId="39" fillId="0" borderId="3" xfId="17" applyNumberFormat="1" applyFont="1" applyFill="1" applyBorder="1" applyAlignment="1" applyProtection="1">
      <alignment horizontal="center"/>
    </xf>
    <xf numFmtId="180" fontId="41" fillId="0" borderId="3" xfId="17" applyNumberFormat="1" applyFont="1" applyFill="1" applyBorder="1" applyAlignment="1" applyProtection="1">
      <alignment horizontal="center"/>
    </xf>
    <xf numFmtId="0" fontId="41" fillId="0" borderId="21" xfId="17" applyFont="1" applyFill="1" applyBorder="1" applyAlignment="1" applyProtection="1">
      <alignment horizontal="left"/>
    </xf>
    <xf numFmtId="0" fontId="41" fillId="0" borderId="14" xfId="17" applyFont="1" applyFill="1" applyBorder="1" applyAlignment="1" applyProtection="1">
      <alignment horizontal="center"/>
    </xf>
    <xf numFmtId="0" fontId="41" fillId="0" borderId="3" xfId="17" applyFont="1" applyFill="1" applyBorder="1" applyAlignment="1" applyProtection="1">
      <alignment horizontal="center"/>
    </xf>
    <xf numFmtId="0" fontId="41" fillId="0" borderId="3" xfId="17" applyFont="1" applyFill="1" applyBorder="1" applyAlignment="1">
      <alignment horizontal="center"/>
    </xf>
    <xf numFmtId="0" fontId="39" fillId="0" borderId="14" xfId="17" applyFont="1" applyFill="1" applyBorder="1" applyAlignment="1" applyProtection="1">
      <alignment horizontal="center"/>
    </xf>
    <xf numFmtId="0" fontId="39" fillId="0" borderId="3" xfId="17" applyFont="1" applyFill="1" applyBorder="1" applyAlignment="1" applyProtection="1">
      <alignment horizontal="center"/>
    </xf>
    <xf numFmtId="0" fontId="10" fillId="0" borderId="0" xfId="17" applyFont="1"/>
    <xf numFmtId="0" fontId="10" fillId="0" borderId="0" xfId="17" applyAlignment="1" applyProtection="1">
      <alignment horizontal="left"/>
    </xf>
    <xf numFmtId="0" fontId="6" fillId="0" borderId="0" xfId="17" applyFont="1" applyAlignment="1" applyProtection="1">
      <alignment horizontal="left"/>
    </xf>
    <xf numFmtId="0" fontId="11" fillId="0" borderId="0" xfId="17" applyFont="1" applyAlignment="1" applyProtection="1">
      <alignment horizontal="left"/>
    </xf>
    <xf numFmtId="0" fontId="11" fillId="0" borderId="0" xfId="18" applyFont="1"/>
    <xf numFmtId="0" fontId="10" fillId="0" borderId="0" xfId="18"/>
    <xf numFmtId="0" fontId="44" fillId="0" borderId="0" xfId="18" applyFont="1"/>
    <xf numFmtId="0" fontId="45" fillId="0" borderId="0" xfId="18" applyFont="1"/>
    <xf numFmtId="0" fontId="45" fillId="0" borderId="35" xfId="18" applyFont="1" applyFill="1" applyBorder="1"/>
    <xf numFmtId="0" fontId="45" fillId="0" borderId="13" xfId="18" applyFont="1" applyFill="1" applyBorder="1"/>
    <xf numFmtId="0" fontId="45" fillId="0" borderId="4" xfId="18" applyFont="1" applyFill="1" applyBorder="1"/>
    <xf numFmtId="0" fontId="45" fillId="0" borderId="7" xfId="18" applyFont="1" applyFill="1" applyBorder="1"/>
    <xf numFmtId="0" fontId="45" fillId="0" borderId="0" xfId="18" applyFont="1" applyFill="1" applyBorder="1"/>
    <xf numFmtId="0" fontId="45" fillId="0" borderId="0" xfId="18" applyFont="1" applyFill="1"/>
    <xf numFmtId="0" fontId="45" fillId="0" borderId="66" xfId="18" applyFont="1" applyFill="1" applyBorder="1"/>
    <xf numFmtId="0" fontId="10" fillId="2" borderId="15" xfId="18" applyFill="1" applyBorder="1"/>
    <xf numFmtId="0" fontId="10" fillId="2" borderId="1" xfId="18" applyFill="1" applyBorder="1"/>
    <xf numFmtId="0" fontId="38" fillId="0" borderId="0" xfId="18" applyFont="1"/>
    <xf numFmtId="0" fontId="89" fillId="0" borderId="13" xfId="18" applyFont="1" applyFill="1" applyBorder="1" applyAlignment="1">
      <alignment horizontal="center"/>
    </xf>
    <xf numFmtId="0" fontId="89" fillId="0" borderId="0" xfId="18" applyFont="1" applyFill="1" applyAlignment="1">
      <alignment horizontal="center"/>
    </xf>
    <xf numFmtId="0" fontId="89" fillId="0" borderId="35" xfId="18" applyFont="1" applyFill="1" applyBorder="1" applyAlignment="1">
      <alignment horizontal="center"/>
    </xf>
    <xf numFmtId="0" fontId="48" fillId="0" borderId="13" xfId="18" applyFont="1" applyFill="1" applyBorder="1" applyAlignment="1">
      <alignment horizontal="left"/>
    </xf>
    <xf numFmtId="0" fontId="89" fillId="0" borderId="13" xfId="18" applyFont="1" applyFill="1" applyBorder="1" applyAlignment="1"/>
    <xf numFmtId="0" fontId="10" fillId="0" borderId="17" xfId="18" applyFill="1" applyBorder="1"/>
    <xf numFmtId="0" fontId="3" fillId="0" borderId="17" xfId="18" applyFont="1" applyFill="1" applyBorder="1" applyAlignment="1">
      <alignment horizontal="center"/>
    </xf>
    <xf numFmtId="0" fontId="17" fillId="0" borderId="17" xfId="18" applyFont="1" applyFill="1" applyBorder="1" applyAlignment="1">
      <alignment horizontal="center"/>
    </xf>
    <xf numFmtId="0" fontId="17" fillId="0" borderId="17" xfId="18" applyFont="1" applyFill="1" applyBorder="1"/>
    <xf numFmtId="0" fontId="17" fillId="0" borderId="0" xfId="18" applyFont="1" applyFill="1" applyAlignment="1">
      <alignment horizontal="center"/>
    </xf>
    <xf numFmtId="0" fontId="89" fillId="0" borderId="17" xfId="18" applyFont="1" applyFill="1" applyBorder="1" applyAlignment="1">
      <alignment horizontal="center"/>
    </xf>
    <xf numFmtId="0" fontId="89" fillId="0" borderId="67" xfId="18" applyFont="1" applyFill="1" applyBorder="1" applyAlignment="1">
      <alignment horizontal="center"/>
    </xf>
    <xf numFmtId="0" fontId="89" fillId="0" borderId="19" xfId="18" applyFont="1" applyFill="1" applyBorder="1" applyAlignment="1">
      <alignment horizontal="center"/>
    </xf>
    <xf numFmtId="0" fontId="10" fillId="2" borderId="8" xfId="18" applyFill="1" applyBorder="1"/>
    <xf numFmtId="0" fontId="51" fillId="0" borderId="57" xfId="18" applyFont="1" applyBorder="1" applyAlignment="1" applyProtection="1">
      <alignment horizontal="left"/>
    </xf>
    <xf numFmtId="0" fontId="44" fillId="0" borderId="43" xfId="18" applyFont="1" applyBorder="1" applyProtection="1"/>
    <xf numFmtId="0" fontId="44" fillId="0" borderId="50" xfId="18" applyFont="1" applyBorder="1" applyProtection="1"/>
    <xf numFmtId="180" fontId="44" fillId="0" borderId="42" xfId="18" applyNumberFormat="1" applyFont="1" applyBorder="1" applyProtection="1"/>
    <xf numFmtId="0" fontId="44" fillId="0" borderId="42" xfId="18" applyFont="1" applyBorder="1" applyProtection="1"/>
    <xf numFmtId="0" fontId="44" fillId="0" borderId="3" xfId="18" applyFont="1" applyBorder="1" applyProtection="1"/>
    <xf numFmtId="180" fontId="44" fillId="0" borderId="44" xfId="18" applyNumberFormat="1" applyFont="1" applyBorder="1" applyProtection="1"/>
    <xf numFmtId="0" fontId="10" fillId="0" borderId="1" xfId="18" applyBorder="1"/>
    <xf numFmtId="0" fontId="20" fillId="0" borderId="0" xfId="18" applyFont="1"/>
    <xf numFmtId="0" fontId="10" fillId="0" borderId="21" xfId="18" applyBorder="1" applyAlignment="1" applyProtection="1">
      <alignment horizontal="left"/>
    </xf>
    <xf numFmtId="0" fontId="10" fillId="0" borderId="20" xfId="18" applyBorder="1" applyProtection="1"/>
    <xf numFmtId="0" fontId="10" fillId="0" borderId="14" xfId="18" applyBorder="1" applyProtection="1"/>
    <xf numFmtId="180" fontId="10" fillId="0" borderId="3" xfId="18" applyNumberFormat="1" applyBorder="1" applyProtection="1"/>
    <xf numFmtId="0" fontId="10" fillId="0" borderId="3" xfId="18" applyBorder="1" applyProtection="1"/>
    <xf numFmtId="180" fontId="10" fillId="0" borderId="19" xfId="18" applyNumberFormat="1" applyBorder="1" applyProtection="1"/>
    <xf numFmtId="0" fontId="10" fillId="0" borderId="3" xfId="18" applyBorder="1"/>
    <xf numFmtId="0" fontId="19" fillId="0" borderId="0" xfId="18" applyFont="1"/>
    <xf numFmtId="0" fontId="17" fillId="0" borderId="0" xfId="18" applyFont="1"/>
    <xf numFmtId="0" fontId="10" fillId="0" borderId="28" xfId="18" applyBorder="1" applyProtection="1"/>
    <xf numFmtId="0" fontId="10" fillId="0" borderId="27" xfId="18" applyBorder="1" applyAlignment="1" applyProtection="1">
      <alignment horizontal="left"/>
    </xf>
    <xf numFmtId="0" fontId="10" fillId="0" borderId="38" xfId="18" applyBorder="1" applyProtection="1"/>
    <xf numFmtId="180" fontId="10" fillId="0" borderId="29" xfId="18" applyNumberFormat="1" applyBorder="1" applyProtection="1"/>
    <xf numFmtId="0" fontId="10" fillId="0" borderId="38" xfId="18" applyBorder="1"/>
    <xf numFmtId="180" fontId="10" fillId="0" borderId="28" xfId="18" applyNumberFormat="1" applyBorder="1" applyProtection="1"/>
    <xf numFmtId="180" fontId="10" fillId="0" borderId="38" xfId="18" applyNumberFormat="1" applyBorder="1" applyProtection="1"/>
    <xf numFmtId="0" fontId="10" fillId="0" borderId="0" xfId="18" applyBorder="1"/>
    <xf numFmtId="0" fontId="10" fillId="0" borderId="2" xfId="18" applyBorder="1"/>
    <xf numFmtId="0" fontId="3" fillId="0" borderId="0" xfId="18" applyFont="1"/>
    <xf numFmtId="180" fontId="3" fillId="0" borderId="0" xfId="18" applyNumberFormat="1" applyFont="1" applyProtection="1"/>
    <xf numFmtId="0" fontId="49" fillId="0" borderId="0" xfId="18" applyFont="1" applyAlignment="1" applyProtection="1">
      <alignment horizontal="left"/>
    </xf>
    <xf numFmtId="180" fontId="10" fillId="0" borderId="0" xfId="18" applyNumberFormat="1" applyProtection="1"/>
    <xf numFmtId="180" fontId="17" fillId="0" borderId="0" xfId="18" applyNumberFormat="1" applyFont="1" applyProtection="1"/>
    <xf numFmtId="0" fontId="10" fillId="0" borderId="0" xfId="19"/>
    <xf numFmtId="0" fontId="11" fillId="0" borderId="0" xfId="19" applyFont="1"/>
    <xf numFmtId="0" fontId="107" fillId="0" borderId="0" xfId="19" applyFont="1" applyAlignment="1" applyProtection="1">
      <alignment horizontal="center"/>
    </xf>
    <xf numFmtId="0" fontId="37" fillId="0" borderId="5" xfId="19" applyFont="1" applyFill="1" applyBorder="1"/>
    <xf numFmtId="0" fontId="37" fillId="0" borderId="0" xfId="19" applyFont="1" applyFill="1" applyAlignment="1" applyProtection="1">
      <alignment horizontal="center"/>
    </xf>
    <xf numFmtId="0" fontId="37" fillId="0" borderId="13" xfId="19" applyFont="1" applyFill="1" applyBorder="1" applyAlignment="1" applyProtection="1">
      <alignment horizontal="center"/>
    </xf>
    <xf numFmtId="0" fontId="37" fillId="0" borderId="68" xfId="19" applyFont="1" applyFill="1" applyBorder="1" applyAlignment="1" applyProtection="1">
      <alignment horizontal="left"/>
    </xf>
    <xf numFmtId="0" fontId="37" fillId="0" borderId="32" xfId="19" applyFont="1" applyFill="1" applyBorder="1"/>
    <xf numFmtId="0" fontId="37" fillId="0" borderId="7" xfId="19" applyFont="1" applyFill="1" applyBorder="1"/>
    <xf numFmtId="0" fontId="37" fillId="0" borderId="5" xfId="19" applyFont="1" applyFill="1" applyBorder="1" applyAlignment="1" applyProtection="1">
      <alignment horizontal="left"/>
    </xf>
    <xf numFmtId="0" fontId="37" fillId="0" borderId="13" xfId="19" applyFont="1" applyFill="1" applyBorder="1"/>
    <xf numFmtId="0" fontId="37" fillId="0" borderId="0" xfId="19" applyFont="1" applyFill="1" applyBorder="1"/>
    <xf numFmtId="0" fontId="37" fillId="0" borderId="16" xfId="19" applyFont="1" applyFill="1" applyBorder="1"/>
    <xf numFmtId="0" fontId="37" fillId="0" borderId="55" xfId="19" applyFont="1" applyFill="1" applyBorder="1"/>
    <xf numFmtId="0" fontId="42" fillId="0" borderId="32" xfId="19" applyFont="1" applyFill="1" applyBorder="1"/>
    <xf numFmtId="0" fontId="37" fillId="0" borderId="22" xfId="19" applyFont="1" applyFill="1" applyBorder="1" applyAlignment="1" applyProtection="1">
      <alignment horizontal="center"/>
    </xf>
    <xf numFmtId="0" fontId="37" fillId="0" borderId="32" xfId="19" applyFont="1" applyFill="1" applyBorder="1" applyAlignment="1" applyProtection="1">
      <alignment horizontal="left"/>
    </xf>
    <xf numFmtId="0" fontId="37" fillId="0" borderId="22" xfId="19" applyFont="1" applyFill="1" applyBorder="1" applyAlignment="1" applyProtection="1">
      <alignment horizontal="left"/>
    </xf>
    <xf numFmtId="0" fontId="37" fillId="0" borderId="21" xfId="19" applyFont="1" applyBorder="1" applyAlignment="1" applyProtection="1">
      <alignment horizontal="left"/>
    </xf>
    <xf numFmtId="0" fontId="37" fillId="0" borderId="20" xfId="19" applyFont="1" applyBorder="1" applyAlignment="1" applyProtection="1">
      <alignment horizontal="center"/>
    </xf>
    <xf numFmtId="0" fontId="37" fillId="0" borderId="17" xfId="19" applyFont="1" applyBorder="1" applyAlignment="1" applyProtection="1">
      <alignment horizontal="center"/>
    </xf>
    <xf numFmtId="0" fontId="5" fillId="0" borderId="0" xfId="19" applyFont="1"/>
    <xf numFmtId="0" fontId="39" fillId="0" borderId="21" xfId="19" applyFont="1" applyBorder="1" applyAlignment="1" applyProtection="1">
      <alignment horizontal="left"/>
    </xf>
    <xf numFmtId="0" fontId="39" fillId="0" borderId="20" xfId="19" applyFont="1" applyBorder="1" applyAlignment="1" applyProtection="1">
      <alignment horizontal="center"/>
    </xf>
    <xf numFmtId="0" fontId="39" fillId="0" borderId="17" xfId="19" applyFont="1" applyBorder="1" applyAlignment="1">
      <alignment horizontal="center"/>
    </xf>
    <xf numFmtId="0" fontId="39" fillId="0" borderId="17" xfId="19" applyFont="1" applyBorder="1" applyAlignment="1" applyProtection="1">
      <alignment horizontal="center"/>
    </xf>
    <xf numFmtId="0" fontId="41" fillId="0" borderId="21" xfId="19" applyFont="1" applyBorder="1" applyAlignment="1" applyProtection="1">
      <alignment horizontal="left"/>
    </xf>
    <xf numFmtId="0" fontId="41" fillId="0" borderId="20" xfId="19" applyFont="1" applyBorder="1" applyAlignment="1" applyProtection="1">
      <alignment horizontal="center"/>
    </xf>
    <xf numFmtId="0" fontId="41" fillId="0" borderId="17" xfId="19" applyFont="1" applyBorder="1" applyAlignment="1">
      <alignment horizontal="center"/>
    </xf>
    <xf numFmtId="0" fontId="41" fillId="0" borderId="17" xfId="19" applyFont="1" applyBorder="1" applyAlignment="1" applyProtection="1">
      <alignment horizontal="center"/>
    </xf>
    <xf numFmtId="0" fontId="39" fillId="0" borderId="28" xfId="19" applyFont="1" applyBorder="1" applyAlignment="1" applyProtection="1">
      <alignment horizontal="center"/>
    </xf>
    <xf numFmtId="0" fontId="39" fillId="0" borderId="25" xfId="19" applyFont="1" applyBorder="1" applyAlignment="1" applyProtection="1">
      <alignment horizontal="center"/>
    </xf>
    <xf numFmtId="0" fontId="39" fillId="0" borderId="51" xfId="19" applyFont="1" applyBorder="1" applyAlignment="1" applyProtection="1">
      <alignment horizontal="center"/>
    </xf>
    <xf numFmtId="0" fontId="41" fillId="0" borderId="20" xfId="19" applyFont="1" applyBorder="1" applyAlignment="1">
      <alignment horizontal="center"/>
    </xf>
    <xf numFmtId="0" fontId="39" fillId="0" borderId="27" xfId="19" applyFont="1" applyBorder="1" applyAlignment="1" applyProtection="1">
      <alignment horizontal="left"/>
    </xf>
    <xf numFmtId="0" fontId="39" fillId="0" borderId="29" xfId="19" applyFont="1" applyBorder="1" applyAlignment="1" applyProtection="1">
      <alignment horizontal="center"/>
    </xf>
    <xf numFmtId="0" fontId="41" fillId="0" borderId="21" xfId="19" applyFont="1" applyFill="1" applyBorder="1" applyAlignment="1" applyProtection="1">
      <alignment horizontal="left"/>
    </xf>
    <xf numFmtId="0" fontId="41" fillId="0" borderId="20" xfId="19" applyFont="1" applyFill="1" applyBorder="1" applyAlignment="1" applyProtection="1">
      <alignment horizontal="center"/>
    </xf>
    <xf numFmtId="0" fontId="41" fillId="0" borderId="17" xfId="19" applyFont="1" applyFill="1" applyBorder="1" applyAlignment="1" applyProtection="1">
      <alignment horizontal="center"/>
    </xf>
    <xf numFmtId="0" fontId="41" fillId="0" borderId="20" xfId="19" applyFont="1" applyFill="1" applyBorder="1" applyAlignment="1">
      <alignment horizontal="center"/>
    </xf>
    <xf numFmtId="0" fontId="41" fillId="0" borderId="17" xfId="19" applyFont="1" applyFill="1" applyBorder="1" applyAlignment="1">
      <alignment horizontal="center"/>
    </xf>
    <xf numFmtId="0" fontId="39" fillId="0" borderId="17" xfId="19" applyFont="1" applyFill="1" applyBorder="1" applyAlignment="1" applyProtection="1">
      <alignment horizontal="center"/>
    </xf>
    <xf numFmtId="0" fontId="41" fillId="0" borderId="37" xfId="19" applyFont="1" applyFill="1" applyBorder="1" applyAlignment="1" applyProtection="1">
      <alignment horizontal="center"/>
    </xf>
    <xf numFmtId="0" fontId="3" fillId="0" borderId="0" xfId="19" applyFont="1"/>
    <xf numFmtId="0" fontId="3" fillId="0" borderId="0" xfId="19" applyFont="1" applyAlignment="1">
      <alignment horizontal="center"/>
    </xf>
    <xf numFmtId="0" fontId="48" fillId="0" borderId="0" xfId="19" applyFont="1" applyAlignment="1" applyProtection="1">
      <alignment horizontal="center"/>
    </xf>
    <xf numFmtId="0" fontId="6" fillId="0" borderId="0" xfId="19" applyFont="1" applyAlignment="1" applyProtection="1">
      <alignment horizontal="center"/>
    </xf>
    <xf numFmtId="0" fontId="10" fillId="0" borderId="0" xfId="22"/>
    <xf numFmtId="0" fontId="10" fillId="0" borderId="0" xfId="22" applyAlignment="1" applyProtection="1">
      <alignment horizontal="left"/>
    </xf>
    <xf numFmtId="0" fontId="10" fillId="0" borderId="0" xfId="22" applyAlignment="1" applyProtection="1">
      <alignment horizontal="center"/>
    </xf>
    <xf numFmtId="0" fontId="11" fillId="0" borderId="0" xfId="22" applyFont="1"/>
    <xf numFmtId="0" fontId="107" fillId="0" borderId="0" xfId="22" applyFont="1" applyAlignment="1">
      <alignment horizontal="center"/>
    </xf>
    <xf numFmtId="0" fontId="37" fillId="0" borderId="23" xfId="22" applyFont="1" applyFill="1" applyBorder="1"/>
    <xf numFmtId="0" fontId="36" fillId="0" borderId="18" xfId="22" applyFont="1" applyFill="1" applyBorder="1"/>
    <xf numFmtId="0" fontId="36" fillId="0" borderId="16" xfId="22" applyFont="1" applyFill="1" applyBorder="1"/>
    <xf numFmtId="0" fontId="36" fillId="0" borderId="26" xfId="22" applyFont="1" applyFill="1" applyBorder="1" applyAlignment="1">
      <alignment horizontal="center"/>
    </xf>
    <xf numFmtId="0" fontId="37" fillId="0" borderId="5" xfId="22" applyFont="1" applyFill="1" applyBorder="1"/>
    <xf numFmtId="0" fontId="36" fillId="0" borderId="12" xfId="22" applyFont="1" applyFill="1" applyBorder="1" applyAlignment="1">
      <alignment horizontal="center"/>
    </xf>
    <xf numFmtId="0" fontId="36" fillId="0" borderId="13" xfId="22" applyFont="1" applyFill="1" applyBorder="1" applyAlignment="1" applyProtection="1">
      <alignment horizontal="center"/>
    </xf>
    <xf numFmtId="0" fontId="36" fillId="0" borderId="5" xfId="22" applyFont="1" applyFill="1" applyBorder="1" applyAlignment="1" applyProtection="1">
      <alignment horizontal="left"/>
    </xf>
    <xf numFmtId="0" fontId="36" fillId="0" borderId="12" xfId="22" applyFont="1" applyFill="1" applyBorder="1" applyAlignment="1" applyProtection="1">
      <alignment horizontal="center"/>
    </xf>
    <xf numFmtId="0" fontId="36" fillId="0" borderId="16" xfId="22" applyFont="1" applyFill="1" applyBorder="1" applyAlignment="1">
      <alignment horizontal="center"/>
    </xf>
    <xf numFmtId="0" fontId="36" fillId="0" borderId="7" xfId="22" applyFont="1" applyFill="1" applyBorder="1" applyAlignment="1" applyProtection="1">
      <alignment horizontal="center"/>
    </xf>
    <xf numFmtId="0" fontId="39" fillId="0" borderId="21" xfId="22" applyFont="1" applyFill="1" applyBorder="1"/>
    <xf numFmtId="0" fontId="36" fillId="0" borderId="14" xfId="22" applyFont="1" applyFill="1" applyBorder="1"/>
    <xf numFmtId="0" fontId="36" fillId="0" borderId="17" xfId="22" applyFont="1" applyFill="1" applyBorder="1"/>
    <xf numFmtId="0" fontId="36" fillId="0" borderId="19" xfId="22" applyFont="1" applyFill="1" applyBorder="1"/>
    <xf numFmtId="0" fontId="35" fillId="0" borderId="21" xfId="22" applyFont="1" applyBorder="1" applyAlignment="1" applyProtection="1">
      <alignment horizontal="left"/>
    </xf>
    <xf numFmtId="0" fontId="35" fillId="0" borderId="14" xfId="22" applyFont="1" applyBorder="1" applyAlignment="1" applyProtection="1">
      <alignment horizontal="center"/>
    </xf>
    <xf numFmtId="0" fontId="35" fillId="0" borderId="17" xfId="22" applyFont="1" applyBorder="1" applyAlignment="1" applyProtection="1">
      <alignment horizontal="center"/>
    </xf>
    <xf numFmtId="0" fontId="35" fillId="0" borderId="19" xfId="22" applyFont="1" applyBorder="1" applyAlignment="1" applyProtection="1">
      <alignment horizontal="center"/>
    </xf>
    <xf numFmtId="0" fontId="41" fillId="0" borderId="5" xfId="22" applyFont="1" applyBorder="1"/>
    <xf numFmtId="0" fontId="41" fillId="0" borderId="12" xfId="22" applyFont="1" applyBorder="1" applyAlignment="1">
      <alignment horizontal="center"/>
    </xf>
    <xf numFmtId="0" fontId="41" fillId="0" borderId="13" xfId="22" applyFont="1" applyBorder="1" applyAlignment="1">
      <alignment horizontal="center"/>
    </xf>
    <xf numFmtId="0" fontId="41" fillId="0" borderId="7" xfId="22" applyFont="1" applyBorder="1" applyAlignment="1">
      <alignment horizontal="center"/>
    </xf>
    <xf numFmtId="0" fontId="42" fillId="0" borderId="27" xfId="22" applyFont="1" applyBorder="1" applyAlignment="1" applyProtection="1">
      <alignment horizontal="left"/>
    </xf>
    <xf numFmtId="0" fontId="42" fillId="0" borderId="28" xfId="22" applyFont="1" applyBorder="1" applyAlignment="1">
      <alignment horizontal="center"/>
    </xf>
    <xf numFmtId="0" fontId="42" fillId="0" borderId="51" xfId="22" applyFont="1" applyBorder="1" applyAlignment="1">
      <alignment horizontal="center"/>
    </xf>
    <xf numFmtId="0" fontId="42" fillId="0" borderId="51" xfId="22" applyFont="1" applyBorder="1" applyAlignment="1" applyProtection="1">
      <alignment horizontal="center"/>
    </xf>
    <xf numFmtId="0" fontId="42" fillId="0" borderId="25" xfId="22" applyFont="1" applyBorder="1" applyAlignment="1">
      <alignment horizontal="center"/>
    </xf>
    <xf numFmtId="0" fontId="42" fillId="0" borderId="21" xfId="22" applyFont="1" applyBorder="1" applyAlignment="1" applyProtection="1">
      <alignment horizontal="left"/>
    </xf>
    <xf numFmtId="0" fontId="42" fillId="0" borderId="14" xfId="22" applyFont="1" applyBorder="1" applyAlignment="1">
      <alignment horizontal="center"/>
    </xf>
    <xf numFmtId="0" fontId="42" fillId="0" borderId="17" xfId="22" applyFont="1" applyBorder="1" applyAlignment="1">
      <alignment horizontal="center"/>
    </xf>
    <xf numFmtId="0" fontId="42" fillId="0" borderId="17" xfId="22" applyFont="1" applyBorder="1" applyAlignment="1" applyProtection="1">
      <alignment horizontal="center"/>
    </xf>
    <xf numFmtId="0" fontId="42" fillId="0" borderId="19" xfId="22" applyFont="1" applyBorder="1" applyAlignment="1">
      <alignment horizontal="center"/>
    </xf>
    <xf numFmtId="0" fontId="37" fillId="0" borderId="0" xfId="22" applyFont="1"/>
    <xf numFmtId="0" fontId="42" fillId="0" borderId="0" xfId="22" applyFont="1"/>
    <xf numFmtId="0" fontId="48" fillId="0" borderId="0" xfId="22" applyFont="1"/>
    <xf numFmtId="0" fontId="36" fillId="0" borderId="0" xfId="22" applyFont="1"/>
    <xf numFmtId="0" fontId="44" fillId="0" borderId="0" xfId="22" applyFont="1"/>
    <xf numFmtId="0" fontId="45" fillId="0" borderId="0" xfId="22" applyFont="1"/>
    <xf numFmtId="0" fontId="50" fillId="0" borderId="0" xfId="22" applyFont="1" applyAlignment="1">
      <alignment horizontal="center"/>
    </xf>
    <xf numFmtId="0" fontId="51" fillId="0" borderId="23" xfId="22" applyFont="1" applyFill="1" applyBorder="1"/>
    <xf numFmtId="0" fontId="51" fillId="0" borderId="18" xfId="22" applyFont="1" applyFill="1" applyBorder="1"/>
    <xf numFmtId="0" fontId="51" fillId="0" borderId="16" xfId="22" applyFont="1" applyFill="1" applyBorder="1"/>
    <xf numFmtId="0" fontId="51" fillId="0" borderId="26" xfId="22" applyFont="1" applyFill="1" applyBorder="1" applyAlignment="1">
      <alignment horizontal="center"/>
    </xf>
    <xf numFmtId="0" fontId="51" fillId="0" borderId="5" xfId="22" applyFont="1" applyFill="1" applyBorder="1"/>
    <xf numFmtId="0" fontId="51" fillId="0" borderId="12" xfId="22" applyFont="1" applyFill="1" applyBorder="1" applyAlignment="1">
      <alignment horizontal="center"/>
    </xf>
    <xf numFmtId="0" fontId="51" fillId="0" borderId="13" xfId="22" applyFont="1" applyFill="1" applyBorder="1" applyAlignment="1" applyProtection="1">
      <alignment horizontal="center"/>
    </xf>
    <xf numFmtId="0" fontId="51" fillId="0" borderId="5" xfId="22" applyFont="1" applyFill="1" applyBorder="1" applyAlignment="1" applyProtection="1">
      <alignment horizontal="left"/>
    </xf>
    <xf numFmtId="0" fontId="51" fillId="0" borderId="12" xfId="22" applyFont="1" applyFill="1" applyBorder="1" applyAlignment="1" applyProtection="1">
      <alignment horizontal="center"/>
    </xf>
    <xf numFmtId="0" fontId="51" fillId="0" borderId="16" xfId="22" applyFont="1" applyFill="1" applyBorder="1" applyAlignment="1">
      <alignment horizontal="center"/>
    </xf>
    <xf numFmtId="0" fontId="51" fillId="0" borderId="55" xfId="22" applyFont="1" applyFill="1" applyBorder="1"/>
    <xf numFmtId="0" fontId="51" fillId="0" borderId="30" xfId="22" applyFont="1" applyFill="1" applyBorder="1" applyAlignment="1" applyProtection="1">
      <alignment horizontal="center"/>
    </xf>
    <xf numFmtId="0" fontId="51" fillId="0" borderId="22" xfId="22" applyFont="1" applyFill="1" applyBorder="1" applyAlignment="1" applyProtection="1">
      <alignment horizontal="center"/>
    </xf>
    <xf numFmtId="0" fontId="51" fillId="0" borderId="53" xfId="22" applyFont="1" applyFill="1" applyBorder="1" applyAlignment="1" applyProtection="1">
      <alignment horizontal="center"/>
    </xf>
    <xf numFmtId="0" fontId="44" fillId="0" borderId="21" xfId="22" applyFont="1" applyBorder="1" applyAlignment="1" applyProtection="1">
      <alignment horizontal="left"/>
    </xf>
    <xf numFmtId="0" fontId="44" fillId="0" borderId="14" xfId="22" applyFont="1" applyBorder="1" applyProtection="1"/>
    <xf numFmtId="0" fontId="44" fillId="0" borderId="17" xfId="22" applyFont="1" applyBorder="1" applyProtection="1"/>
    <xf numFmtId="0" fontId="44" fillId="0" borderId="19" xfId="22" applyFont="1" applyBorder="1" applyProtection="1"/>
    <xf numFmtId="0" fontId="10" fillId="0" borderId="5" xfId="22" applyBorder="1"/>
    <xf numFmtId="0" fontId="10" fillId="0" borderId="12" xfId="22" applyBorder="1"/>
    <xf numFmtId="0" fontId="10" fillId="0" borderId="13" xfId="22" applyBorder="1"/>
    <xf numFmtId="0" fontId="10" fillId="0" borderId="7" xfId="22" applyBorder="1"/>
    <xf numFmtId="0" fontId="10" fillId="0" borderId="27" xfId="22" applyBorder="1" applyAlignment="1" applyProtection="1">
      <alignment horizontal="left"/>
    </xf>
    <xf numFmtId="0" fontId="10" fillId="0" borderId="28" xfId="22" applyBorder="1"/>
    <xf numFmtId="0" fontId="10" fillId="0" borderId="51" xfId="22" applyBorder="1"/>
    <xf numFmtId="0" fontId="10" fillId="0" borderId="51" xfId="22" applyBorder="1" applyProtection="1"/>
    <xf numFmtId="0" fontId="10" fillId="0" borderId="25" xfId="22" applyBorder="1"/>
    <xf numFmtId="0" fontId="10" fillId="0" borderId="21" xfId="22" applyBorder="1" applyAlignment="1" applyProtection="1">
      <alignment horizontal="left"/>
    </xf>
    <xf numFmtId="0" fontId="10" fillId="0" borderId="14" xfId="22" applyBorder="1"/>
    <xf numFmtId="0" fontId="10" fillId="0" borderId="17" xfId="22" applyBorder="1"/>
    <xf numFmtId="0" fontId="10" fillId="0" borderId="17" xfId="22" applyBorder="1" applyProtection="1"/>
    <xf numFmtId="0" fontId="10" fillId="0" borderId="19" xfId="22" applyBorder="1"/>
    <xf numFmtId="0" fontId="10" fillId="0" borderId="0" xfId="23"/>
    <xf numFmtId="0" fontId="11" fillId="0" borderId="0" xfId="23" applyFont="1"/>
    <xf numFmtId="0" fontId="36" fillId="0" borderId="0" xfId="23" applyFont="1"/>
    <xf numFmtId="0" fontId="107" fillId="0" borderId="0" xfId="23" applyFont="1" applyAlignment="1" applyProtection="1">
      <alignment horizontal="center"/>
    </xf>
    <xf numFmtId="0" fontId="107" fillId="0" borderId="0" xfId="23" applyFont="1"/>
    <xf numFmtId="0" fontId="35" fillId="0" borderId="5" xfId="23" applyFont="1" applyFill="1" applyBorder="1"/>
    <xf numFmtId="0" fontId="35" fillId="0" borderId="0" xfId="23" applyFont="1" applyFill="1" applyBorder="1"/>
    <xf numFmtId="0" fontId="35" fillId="0" borderId="0" xfId="23" applyFont="1" applyFill="1" applyBorder="1" applyAlignment="1" applyProtection="1">
      <alignment horizontal="center"/>
    </xf>
    <xf numFmtId="0" fontId="35" fillId="0" borderId="7" xfId="23" applyFont="1" applyFill="1" applyBorder="1"/>
    <xf numFmtId="0" fontId="35" fillId="0" borderId="5" xfId="23" applyFont="1" applyFill="1" applyBorder="1" applyAlignment="1" applyProtection="1">
      <alignment horizontal="left"/>
    </xf>
    <xf numFmtId="0" fontId="35" fillId="0" borderId="18" xfId="23" applyFont="1" applyFill="1" applyBorder="1" applyAlignment="1" applyProtection="1">
      <alignment horizontal="center"/>
    </xf>
    <xf numFmtId="0" fontId="35" fillId="0" borderId="18" xfId="23" applyFont="1" applyFill="1" applyBorder="1"/>
    <xf numFmtId="0" fontId="35" fillId="0" borderId="26" xfId="23" applyFont="1" applyFill="1" applyBorder="1"/>
    <xf numFmtId="0" fontId="35" fillId="0" borderId="55" xfId="23" applyFont="1" applyFill="1" applyBorder="1" applyAlignment="1" applyProtection="1">
      <alignment horizontal="left"/>
    </xf>
    <xf numFmtId="0" fontId="35" fillId="0" borderId="30" xfId="23" applyFont="1" applyFill="1" applyBorder="1" applyAlignment="1" applyProtection="1">
      <alignment horizontal="center"/>
    </xf>
    <xf numFmtId="0" fontId="35" fillId="0" borderId="53" xfId="23" applyFont="1" applyFill="1" applyBorder="1" applyAlignment="1" applyProtection="1">
      <alignment horizontal="center"/>
    </xf>
    <xf numFmtId="0" fontId="35" fillId="0" borderId="21" xfId="23" applyFont="1" applyBorder="1" applyAlignment="1" applyProtection="1">
      <alignment horizontal="left"/>
    </xf>
    <xf numFmtId="0" fontId="35" fillId="0" borderId="14" xfId="23" applyFont="1" applyBorder="1" applyAlignment="1" applyProtection="1">
      <alignment horizontal="center"/>
    </xf>
    <xf numFmtId="0" fontId="37" fillId="0" borderId="21" xfId="23" applyFont="1" applyBorder="1" applyAlignment="1" applyProtection="1">
      <alignment horizontal="left"/>
    </xf>
    <xf numFmtId="0" fontId="37" fillId="0" borderId="14" xfId="23" applyFont="1" applyBorder="1" applyAlignment="1" applyProtection="1">
      <alignment horizontal="center"/>
    </xf>
    <xf numFmtId="0" fontId="37" fillId="0" borderId="19" xfId="23" applyFont="1" applyBorder="1" applyAlignment="1" applyProtection="1">
      <alignment horizontal="center"/>
    </xf>
    <xf numFmtId="0" fontId="42" fillId="0" borderId="21" xfId="23" applyFont="1" applyBorder="1" applyAlignment="1" applyProtection="1">
      <alignment horizontal="left"/>
    </xf>
    <xf numFmtId="0" fontId="42" fillId="0" borderId="14" xfId="23" applyFont="1" applyBorder="1" applyAlignment="1" applyProtection="1">
      <alignment horizontal="center"/>
    </xf>
    <xf numFmtId="0" fontId="42" fillId="0" borderId="19" xfId="23" applyFont="1" applyBorder="1" applyAlignment="1" applyProtection="1">
      <alignment horizontal="center"/>
    </xf>
    <xf numFmtId="0" fontId="3" fillId="0" borderId="0" xfId="23" applyFont="1"/>
    <xf numFmtId="0" fontId="42" fillId="0" borderId="14" xfId="23" applyFont="1" applyBorder="1" applyAlignment="1">
      <alignment horizontal="center"/>
    </xf>
    <xf numFmtId="0" fontId="42" fillId="0" borderId="19" xfId="23" applyFont="1" applyBorder="1" applyAlignment="1">
      <alignment horizontal="center"/>
    </xf>
    <xf numFmtId="0" fontId="37" fillId="0" borderId="55" xfId="23" applyFont="1" applyBorder="1" applyAlignment="1" applyProtection="1">
      <alignment horizontal="left"/>
    </xf>
    <xf numFmtId="0" fontId="37" fillId="0" borderId="30" xfId="23" applyFont="1" applyBorder="1" applyAlignment="1" applyProtection="1">
      <alignment horizontal="center"/>
    </xf>
    <xf numFmtId="0" fontId="37" fillId="0" borderId="53" xfId="23" applyFont="1" applyBorder="1" applyAlignment="1" applyProtection="1">
      <alignment horizontal="center"/>
    </xf>
    <xf numFmtId="0" fontId="42" fillId="0" borderId="21" xfId="23" applyFont="1" applyFill="1" applyBorder="1" applyAlignment="1" applyProtection="1">
      <alignment horizontal="left"/>
    </xf>
    <xf numFmtId="0" fontId="42" fillId="0" borderId="30" xfId="23" applyFont="1" applyFill="1" applyBorder="1" applyAlignment="1" applyProtection="1">
      <alignment horizontal="center"/>
    </xf>
    <xf numFmtId="0" fontId="42" fillId="0" borderId="14" xfId="23" applyFont="1" applyFill="1" applyBorder="1" applyAlignment="1">
      <alignment horizontal="center"/>
    </xf>
    <xf numFmtId="0" fontId="42" fillId="0" borderId="19" xfId="23" applyFont="1" applyFill="1" applyBorder="1" applyAlignment="1">
      <alignment horizontal="center"/>
    </xf>
    <xf numFmtId="0" fontId="42" fillId="0" borderId="14" xfId="23" applyFont="1" applyFill="1" applyBorder="1" applyAlignment="1" applyProtection="1">
      <alignment horizontal="center"/>
    </xf>
    <xf numFmtId="0" fontId="42" fillId="0" borderId="19" xfId="23" applyFont="1" applyFill="1" applyBorder="1" applyAlignment="1" applyProtection="1">
      <alignment horizontal="center"/>
    </xf>
    <xf numFmtId="0" fontId="37" fillId="0" borderId="14" xfId="23" applyFont="1" applyFill="1" applyBorder="1" applyAlignment="1" applyProtection="1">
      <alignment horizontal="center"/>
    </xf>
    <xf numFmtId="0" fontId="37" fillId="0" borderId="19" xfId="23" applyFont="1" applyBorder="1" applyAlignment="1">
      <alignment horizontal="center"/>
    </xf>
    <xf numFmtId="0" fontId="37" fillId="0" borderId="14" xfId="23" applyFont="1" applyBorder="1" applyAlignment="1">
      <alignment horizontal="center"/>
    </xf>
    <xf numFmtId="0" fontId="10" fillId="0" borderId="3" xfId="23" applyBorder="1"/>
    <xf numFmtId="0" fontId="10" fillId="0" borderId="20" xfId="23" applyBorder="1"/>
    <xf numFmtId="0" fontId="3" fillId="0" borderId="20" xfId="23" applyFont="1" applyBorder="1"/>
    <xf numFmtId="0" fontId="51" fillId="0" borderId="0" xfId="23" applyFont="1" applyAlignment="1" applyProtection="1">
      <alignment horizontal="left"/>
    </xf>
    <xf numFmtId="181" fontId="10" fillId="0" borderId="0" xfId="30"/>
    <xf numFmtId="181" fontId="11" fillId="0" borderId="0" xfId="30" applyFont="1"/>
    <xf numFmtId="181" fontId="17" fillId="0" borderId="0" xfId="30" applyFont="1"/>
    <xf numFmtId="181" fontId="11" fillId="0" borderId="0" xfId="30" applyFont="1" applyAlignment="1" applyProtection="1">
      <alignment horizontal="left"/>
    </xf>
    <xf numFmtId="181" fontId="97" fillId="0" borderId="0" xfId="30" applyFont="1" applyAlignment="1" applyProtection="1">
      <alignment horizontal="center"/>
    </xf>
    <xf numFmtId="181" fontId="10" fillId="0" borderId="0" xfId="30" applyAlignment="1" applyProtection="1">
      <alignment horizontal="left"/>
    </xf>
    <xf numFmtId="181" fontId="37" fillId="0" borderId="13" xfId="30" applyFont="1" applyFill="1" applyBorder="1"/>
    <xf numFmtId="181" fontId="37" fillId="0" borderId="5" xfId="30" applyFont="1" applyFill="1" applyBorder="1" applyAlignment="1" applyProtection="1">
      <alignment horizontal="center"/>
    </xf>
    <xf numFmtId="181" fontId="37" fillId="0" borderId="0" xfId="30" applyFont="1" applyFill="1" applyBorder="1" applyAlignment="1" applyProtection="1">
      <alignment horizontal="left"/>
    </xf>
    <xf numFmtId="181" fontId="37" fillId="0" borderId="0" xfId="30" applyFont="1" applyFill="1" applyBorder="1"/>
    <xf numFmtId="181" fontId="42" fillId="0" borderId="0" xfId="30" applyFont="1" applyFill="1"/>
    <xf numFmtId="181" fontId="37" fillId="0" borderId="20" xfId="30" applyFont="1" applyFill="1" applyBorder="1"/>
    <xf numFmtId="181" fontId="37" fillId="0" borderId="1" xfId="30" applyFont="1" applyFill="1" applyBorder="1"/>
    <xf numFmtId="181" fontId="37" fillId="0" borderId="55" xfId="30" applyFont="1" applyFill="1" applyBorder="1" applyAlignment="1" applyProtection="1">
      <alignment horizontal="left"/>
    </xf>
    <xf numFmtId="181" fontId="37" fillId="0" borderId="33" xfId="30" applyFont="1" applyFill="1" applyBorder="1" applyAlignment="1" applyProtection="1">
      <alignment horizontal="center"/>
    </xf>
    <xf numFmtId="181" fontId="37" fillId="0" borderId="42" xfId="30" applyFont="1" applyFill="1" applyBorder="1" applyAlignment="1" applyProtection="1">
      <alignment horizontal="left"/>
    </xf>
    <xf numFmtId="181" fontId="37" fillId="0" borderId="42" xfId="30" applyFont="1" applyFill="1" applyBorder="1" applyAlignment="1" applyProtection="1">
      <alignment horizontal="center"/>
    </xf>
    <xf numFmtId="181" fontId="37" fillId="0" borderId="33" xfId="30" applyFont="1" applyFill="1" applyBorder="1" applyAlignment="1" applyProtection="1">
      <alignment horizontal="left"/>
    </xf>
    <xf numFmtId="181" fontId="37" fillId="0" borderId="46" xfId="30" applyFont="1" applyFill="1" applyBorder="1" applyAlignment="1" applyProtection="1">
      <alignment horizontal="center"/>
    </xf>
    <xf numFmtId="181" fontId="37" fillId="0" borderId="21" xfId="30" applyFont="1" applyFill="1" applyBorder="1" applyAlignment="1" applyProtection="1">
      <alignment horizontal="left"/>
    </xf>
    <xf numFmtId="181" fontId="37" fillId="0" borderId="3" xfId="30" applyFont="1" applyFill="1" applyBorder="1" applyAlignment="1" applyProtection="1">
      <alignment horizontal="center"/>
    </xf>
    <xf numFmtId="180" fontId="37" fillId="0" borderId="3" xfId="30" applyNumberFormat="1" applyFont="1" applyFill="1" applyBorder="1" applyAlignment="1" applyProtection="1">
      <alignment horizontal="center"/>
    </xf>
    <xf numFmtId="180" fontId="37" fillId="0" borderId="10" xfId="30" applyNumberFormat="1" applyFont="1" applyFill="1" applyBorder="1" applyAlignment="1" applyProtection="1">
      <alignment horizontal="center"/>
    </xf>
    <xf numFmtId="181" fontId="39" fillId="0" borderId="21" xfId="30" applyFont="1" applyBorder="1" applyAlignment="1" applyProtection="1">
      <alignment horizontal="left"/>
    </xf>
    <xf numFmtId="181" fontId="39" fillId="0" borderId="3" xfId="30" applyFont="1" applyBorder="1" applyAlignment="1">
      <alignment horizontal="center"/>
    </xf>
    <xf numFmtId="180" fontId="39" fillId="0" borderId="3" xfId="30" applyNumberFormat="1" applyFont="1" applyBorder="1" applyAlignment="1" applyProtection="1">
      <alignment horizontal="center"/>
    </xf>
    <xf numFmtId="181" fontId="39" fillId="0" borderId="3" xfId="30" applyFont="1" applyBorder="1" applyAlignment="1" applyProtection="1">
      <alignment horizontal="center"/>
    </xf>
    <xf numFmtId="181" fontId="39" fillId="0" borderId="3" xfId="30" applyNumberFormat="1" applyFont="1" applyBorder="1" applyAlignment="1" applyProtection="1">
      <alignment horizontal="center"/>
    </xf>
    <xf numFmtId="180" fontId="39" fillId="0" borderId="10" xfId="30" applyNumberFormat="1" applyFont="1" applyBorder="1" applyAlignment="1" applyProtection="1">
      <alignment horizontal="center"/>
    </xf>
    <xf numFmtId="180" fontId="10" fillId="0" borderId="0" xfId="30" applyNumberFormat="1" applyProtection="1"/>
    <xf numFmtId="181" fontId="10" fillId="0" borderId="0" xfId="30" applyNumberFormat="1" applyProtection="1"/>
    <xf numFmtId="181" fontId="41" fillId="0" borderId="21" xfId="30" applyFont="1" applyFill="1" applyBorder="1" applyAlignment="1" applyProtection="1">
      <alignment horizontal="left"/>
    </xf>
    <xf numFmtId="181" fontId="41" fillId="0" borderId="3" xfId="30" applyFont="1" applyFill="1" applyBorder="1" applyAlignment="1">
      <alignment horizontal="center"/>
    </xf>
    <xf numFmtId="180" fontId="41" fillId="0" borderId="3" xfId="30" applyNumberFormat="1" applyFont="1" applyFill="1" applyBorder="1" applyAlignment="1" applyProtection="1">
      <alignment horizontal="center"/>
    </xf>
    <xf numFmtId="180" fontId="41" fillId="0" borderId="10" xfId="30" applyNumberFormat="1" applyFont="1" applyFill="1" applyBorder="1" applyAlignment="1" applyProtection="1">
      <alignment horizontal="center"/>
    </xf>
    <xf numFmtId="181" fontId="41" fillId="0" borderId="3" xfId="30" applyFont="1" applyFill="1" applyBorder="1" applyAlignment="1" applyProtection="1">
      <alignment horizontal="center"/>
    </xf>
    <xf numFmtId="181" fontId="41" fillId="0" borderId="3" xfId="30" applyNumberFormat="1" applyFont="1" applyFill="1" applyBorder="1" applyAlignment="1" applyProtection="1">
      <alignment horizontal="center"/>
    </xf>
    <xf numFmtId="180" fontId="39" fillId="0" borderId="10" xfId="30" applyNumberFormat="1" applyFont="1" applyFill="1" applyBorder="1" applyAlignment="1" applyProtection="1">
      <alignment horizontal="center"/>
    </xf>
    <xf numFmtId="180" fontId="39" fillId="0" borderId="3" xfId="30" applyNumberFormat="1" applyFont="1" applyFill="1" applyBorder="1" applyAlignment="1" applyProtection="1">
      <alignment horizontal="center"/>
    </xf>
    <xf numFmtId="181" fontId="39" fillId="0" borderId="21" xfId="30" applyFont="1" applyFill="1" applyBorder="1" applyAlignment="1" applyProtection="1">
      <alignment horizontal="left"/>
    </xf>
    <xf numFmtId="181" fontId="39" fillId="0" borderId="3" xfId="30" applyFont="1" applyFill="1" applyBorder="1" applyAlignment="1" applyProtection="1">
      <alignment horizontal="center"/>
    </xf>
    <xf numFmtId="181" fontId="39" fillId="0" borderId="3" xfId="30" applyFont="1" applyFill="1" applyBorder="1" applyAlignment="1">
      <alignment horizontal="center"/>
    </xf>
    <xf numFmtId="181" fontId="41" fillId="0" borderId="11" xfId="30" applyFont="1" applyFill="1" applyBorder="1" applyAlignment="1">
      <alignment horizontal="center"/>
    </xf>
    <xf numFmtId="181" fontId="41" fillId="0" borderId="31" xfId="30" applyFont="1" applyFill="1" applyBorder="1" applyAlignment="1">
      <alignment horizontal="center"/>
    </xf>
    <xf numFmtId="181" fontId="3" fillId="0" borderId="0" xfId="30" applyFont="1" applyBorder="1"/>
    <xf numFmtId="181" fontId="48" fillId="0" borderId="0" xfId="30" applyFont="1" applyAlignment="1" applyProtection="1">
      <alignment horizontal="left"/>
    </xf>
    <xf numFmtId="181" fontId="6" fillId="0" borderId="0" xfId="30" applyFont="1" applyAlignment="1" applyProtection="1">
      <alignment horizontal="left"/>
    </xf>
    <xf numFmtId="181" fontId="3" fillId="0" borderId="0" xfId="30" applyFont="1"/>
    <xf numFmtId="180" fontId="3" fillId="0" borderId="0" xfId="30" applyNumberFormat="1" applyFont="1" applyProtection="1"/>
    <xf numFmtId="181" fontId="10" fillId="0" borderId="0" xfId="30" applyProtection="1"/>
    <xf numFmtId="0" fontId="11" fillId="0" borderId="0" xfId="24" applyFont="1"/>
    <xf numFmtId="0" fontId="10" fillId="0" borderId="0" xfId="24"/>
    <xf numFmtId="0" fontId="97" fillId="0" borderId="0" xfId="24" applyFont="1" applyAlignment="1" applyProtection="1">
      <alignment horizontal="center"/>
    </xf>
    <xf numFmtId="0" fontId="37" fillId="0" borderId="13" xfId="24" applyFont="1" applyFill="1" applyBorder="1"/>
    <xf numFmtId="0" fontId="37" fillId="0" borderId="0" xfId="24" applyFont="1" applyFill="1" applyBorder="1"/>
    <xf numFmtId="0" fontId="37" fillId="0" borderId="66" xfId="24" applyFont="1" applyFill="1" applyBorder="1"/>
    <xf numFmtId="0" fontId="37" fillId="0" borderId="0" xfId="24" applyFont="1" applyFill="1" applyBorder="1" applyAlignment="1" applyProtection="1">
      <alignment horizontal="center"/>
    </xf>
    <xf numFmtId="0" fontId="37" fillId="0" borderId="69" xfId="24" applyFont="1" applyFill="1" applyBorder="1"/>
    <xf numFmtId="0" fontId="41" fillId="0" borderId="66" xfId="24" applyFont="1" applyFill="1" applyBorder="1"/>
    <xf numFmtId="0" fontId="37" fillId="0" borderId="13" xfId="24" applyFont="1" applyFill="1" applyBorder="1" applyAlignment="1" applyProtection="1">
      <alignment horizontal="left"/>
    </xf>
    <xf numFmtId="0" fontId="37" fillId="0" borderId="35" xfId="24" applyFont="1" applyFill="1" applyBorder="1" applyAlignment="1" applyProtection="1">
      <alignment horizontal="center"/>
    </xf>
    <xf numFmtId="0" fontId="37" fillId="0" borderId="7" xfId="24" applyFont="1" applyFill="1" applyBorder="1" applyAlignment="1" applyProtection="1">
      <alignment horizontal="center"/>
    </xf>
    <xf numFmtId="0" fontId="37" fillId="0" borderId="13" xfId="24" applyFont="1" applyFill="1" applyBorder="1" applyAlignment="1" applyProtection="1">
      <alignment horizontal="center"/>
    </xf>
    <xf numFmtId="0" fontId="37" fillId="0" borderId="17" xfId="24" applyFont="1" applyFill="1" applyBorder="1"/>
    <xf numFmtId="0" fontId="37" fillId="0" borderId="22" xfId="24" applyFont="1" applyFill="1" applyBorder="1"/>
    <xf numFmtId="0" fontId="37" fillId="0" borderId="53" xfId="24" applyFont="1" applyFill="1" applyBorder="1"/>
    <xf numFmtId="0" fontId="37" fillId="0" borderId="32" xfId="24" applyFont="1" applyFill="1" applyBorder="1"/>
    <xf numFmtId="0" fontId="37" fillId="0" borderId="21" xfId="24" applyFont="1" applyBorder="1" applyAlignment="1" applyProtection="1">
      <alignment horizontal="left"/>
    </xf>
    <xf numFmtId="0" fontId="37" fillId="0" borderId="3" xfId="24" applyFont="1" applyBorder="1" applyAlignment="1" applyProtection="1">
      <alignment horizontal="center"/>
    </xf>
    <xf numFmtId="0" fontId="39" fillId="0" borderId="21" xfId="24" applyFont="1" applyBorder="1" applyAlignment="1" applyProtection="1">
      <alignment horizontal="left"/>
    </xf>
    <xf numFmtId="0" fontId="39" fillId="0" borderId="3" xfId="24" applyFont="1" applyBorder="1" applyAlignment="1" applyProtection="1">
      <alignment horizontal="center"/>
    </xf>
    <xf numFmtId="0" fontId="39" fillId="0" borderId="3" xfId="24" applyFont="1" applyBorder="1" applyAlignment="1">
      <alignment horizontal="center"/>
    </xf>
    <xf numFmtId="0" fontId="39" fillId="0" borderId="20" xfId="24" applyFont="1" applyBorder="1" applyAlignment="1">
      <alignment horizontal="center"/>
    </xf>
    <xf numFmtId="0" fontId="39" fillId="0" borderId="17" xfId="24" applyFont="1" applyBorder="1" applyAlignment="1">
      <alignment horizontal="center"/>
    </xf>
    <xf numFmtId="0" fontId="64" fillId="0" borderId="19" xfId="24" applyFont="1" applyBorder="1" applyAlignment="1">
      <alignment horizontal="center"/>
    </xf>
    <xf numFmtId="0" fontId="39" fillId="0" borderId="19" xfId="24" applyFont="1" applyBorder="1" applyAlignment="1">
      <alignment horizontal="center"/>
    </xf>
    <xf numFmtId="0" fontId="41" fillId="0" borderId="21" xfId="24" applyFont="1" applyFill="1" applyBorder="1" applyAlignment="1" applyProtection="1">
      <alignment horizontal="left"/>
    </xf>
    <xf numFmtId="0" fontId="41" fillId="0" borderId="3" xfId="24" applyFont="1" applyBorder="1" applyAlignment="1" applyProtection="1">
      <alignment horizontal="center"/>
    </xf>
    <xf numFmtId="0" fontId="41" fillId="0" borderId="3" xfId="24" applyFont="1" applyFill="1" applyBorder="1" applyAlignment="1">
      <alignment horizontal="center"/>
    </xf>
    <xf numFmtId="0" fontId="41" fillId="0" borderId="20" xfId="24" applyFont="1" applyFill="1" applyBorder="1" applyAlignment="1">
      <alignment horizontal="center"/>
    </xf>
    <xf numFmtId="0" fontId="41" fillId="0" borderId="17" xfId="24" applyFont="1" applyFill="1" applyBorder="1" applyAlignment="1">
      <alignment horizontal="center"/>
    </xf>
    <xf numFmtId="0" fontId="39" fillId="0" borderId="19" xfId="24" applyFont="1" applyFill="1" applyBorder="1" applyAlignment="1">
      <alignment horizontal="center"/>
    </xf>
    <xf numFmtId="0" fontId="41" fillId="0" borderId="19" xfId="24" applyFont="1" applyFill="1" applyBorder="1" applyAlignment="1">
      <alignment horizontal="center"/>
    </xf>
    <xf numFmtId="0" fontId="39" fillId="0" borderId="17" xfId="24" applyFont="1" applyBorder="1" applyAlignment="1" applyProtection="1">
      <alignment horizontal="center"/>
    </xf>
    <xf numFmtId="0" fontId="39" fillId="0" borderId="20" xfId="24" applyFont="1" applyBorder="1" applyAlignment="1" applyProtection="1">
      <alignment horizontal="center"/>
    </xf>
    <xf numFmtId="0" fontId="39" fillId="0" borderId="21" xfId="24" applyFont="1" applyBorder="1" applyAlignment="1" applyProtection="1">
      <alignment horizontal="center"/>
    </xf>
    <xf numFmtId="0" fontId="41" fillId="0" borderId="22" xfId="24" applyFont="1" applyFill="1" applyBorder="1" applyAlignment="1">
      <alignment horizontal="center"/>
    </xf>
    <xf numFmtId="0" fontId="39" fillId="0" borderId="53" xfId="24" applyFont="1" applyFill="1" applyBorder="1" applyAlignment="1">
      <alignment horizontal="center"/>
    </xf>
    <xf numFmtId="0" fontId="35" fillId="0" borderId="0" xfId="24" applyFont="1" applyAlignment="1" applyProtection="1">
      <alignment horizontal="left"/>
    </xf>
    <xf numFmtId="0" fontId="7" fillId="0" borderId="0" xfId="24" applyFont="1"/>
    <xf numFmtId="0" fontId="7" fillId="0" borderId="0" xfId="24" applyFont="1" applyAlignment="1" applyProtection="1">
      <alignment horizontal="left"/>
    </xf>
    <xf numFmtId="0" fontId="49" fillId="0" borderId="0" xfId="24" applyFont="1" applyAlignment="1" applyProtection="1">
      <alignment horizontal="left"/>
    </xf>
    <xf numFmtId="0" fontId="10" fillId="0" borderId="0" xfId="24" applyAlignment="1" applyProtection="1">
      <alignment horizontal="left"/>
    </xf>
    <xf numFmtId="0" fontId="3" fillId="0" borderId="0" xfId="24" applyFont="1"/>
    <xf numFmtId="0" fontId="15" fillId="0" borderId="0" xfId="25"/>
    <xf numFmtId="0" fontId="16" fillId="0" borderId="0" xfId="25" applyFont="1"/>
    <xf numFmtId="0" fontId="11" fillId="0" borderId="0" xfId="25" applyFont="1"/>
    <xf numFmtId="0" fontId="59" fillId="0" borderId="40" xfId="25" applyFont="1" applyFill="1" applyBorder="1"/>
    <xf numFmtId="0" fontId="37" fillId="0" borderId="2" xfId="25" applyFont="1" applyFill="1" applyBorder="1" applyAlignment="1" applyProtection="1">
      <alignment horizontal="left"/>
    </xf>
    <xf numFmtId="0" fontId="37" fillId="0" borderId="40" xfId="25" applyFont="1" applyFill="1" applyBorder="1" applyAlignment="1" applyProtection="1">
      <alignment horizontal="left"/>
    </xf>
    <xf numFmtId="0" fontId="37" fillId="0" borderId="9" xfId="25" applyFont="1" applyFill="1" applyBorder="1"/>
    <xf numFmtId="0" fontId="37" fillId="0" borderId="41" xfId="25" applyFont="1" applyFill="1" applyBorder="1" applyAlignment="1" applyProtection="1">
      <alignment horizontal="left"/>
    </xf>
    <xf numFmtId="0" fontId="3" fillId="0" borderId="0" xfId="25" applyFont="1"/>
    <xf numFmtId="0" fontId="71" fillId="0" borderId="37" xfId="25" applyFont="1" applyFill="1" applyBorder="1"/>
    <xf numFmtId="0" fontId="37" fillId="0" borderId="37" xfId="25" applyFont="1" applyFill="1" applyBorder="1" applyAlignment="1" applyProtection="1">
      <alignment horizontal="left"/>
    </xf>
    <xf numFmtId="0" fontId="37" fillId="0" borderId="38" xfId="25" applyFont="1" applyFill="1" applyBorder="1" applyAlignment="1" applyProtection="1">
      <alignment horizontal="left"/>
    </xf>
    <xf numFmtId="0" fontId="37" fillId="0" borderId="10" xfId="25" applyFont="1" applyFill="1" applyBorder="1" applyAlignment="1" applyProtection="1">
      <alignment horizontal="left"/>
    </xf>
    <xf numFmtId="0" fontId="37" fillId="0" borderId="38" xfId="25" applyFont="1" applyBorder="1" applyAlignment="1" applyProtection="1">
      <alignment horizontal="left"/>
    </xf>
    <xf numFmtId="0" fontId="37" fillId="0" borderId="38" xfId="25" applyFont="1" applyBorder="1" applyAlignment="1" applyProtection="1">
      <alignment horizontal="center"/>
    </xf>
    <xf numFmtId="180" fontId="37" fillId="0" borderId="38" xfId="25" applyNumberFormat="1" applyFont="1" applyBorder="1" applyAlignment="1" applyProtection="1">
      <alignment horizontal="center"/>
    </xf>
    <xf numFmtId="180" fontId="37" fillId="0" borderId="37" xfId="25" applyNumberFormat="1" applyFont="1" applyBorder="1" applyAlignment="1" applyProtection="1">
      <alignment horizontal="center"/>
    </xf>
    <xf numFmtId="180" fontId="37" fillId="0" borderId="10" xfId="25" applyNumberFormat="1" applyFont="1" applyBorder="1" applyAlignment="1" applyProtection="1">
      <alignment horizontal="center"/>
    </xf>
    <xf numFmtId="0" fontId="64" fillId="0" borderId="37" xfId="25" applyFont="1" applyBorder="1" applyAlignment="1" applyProtection="1">
      <alignment horizontal="left"/>
    </xf>
    <xf numFmtId="0" fontId="64" fillId="0" borderId="37" xfId="25" applyFont="1" applyBorder="1" applyAlignment="1" applyProtection="1">
      <alignment horizontal="center"/>
    </xf>
    <xf numFmtId="0" fontId="68" fillId="0" borderId="37" xfId="25" applyFont="1" applyBorder="1" applyAlignment="1">
      <alignment horizontal="center"/>
    </xf>
    <xf numFmtId="0" fontId="68" fillId="0" borderId="10" xfId="25" applyFont="1" applyBorder="1" applyAlignment="1">
      <alignment horizontal="center"/>
    </xf>
    <xf numFmtId="0" fontId="68" fillId="0" borderId="37" xfId="25" applyFont="1" applyBorder="1" applyAlignment="1" applyProtection="1">
      <alignment horizontal="left"/>
    </xf>
    <xf numFmtId="0" fontId="68" fillId="0" borderId="37" xfId="25" applyFont="1" applyBorder="1" applyAlignment="1" applyProtection="1">
      <alignment horizontal="center"/>
    </xf>
    <xf numFmtId="180" fontId="68" fillId="0" borderId="37" xfId="25" applyNumberFormat="1" applyFont="1" applyBorder="1" applyAlignment="1" applyProtection="1">
      <alignment horizontal="center"/>
    </xf>
    <xf numFmtId="0" fontId="8" fillId="0" borderId="0" xfId="25" applyFont="1"/>
    <xf numFmtId="0" fontId="39" fillId="0" borderId="37" xfId="25" applyFont="1" applyBorder="1" applyAlignment="1" applyProtection="1">
      <alignment horizontal="left"/>
    </xf>
    <xf numFmtId="0" fontId="39" fillId="0" borderId="37" xfId="25" applyFont="1" applyBorder="1" applyAlignment="1" applyProtection="1">
      <alignment horizontal="center"/>
    </xf>
    <xf numFmtId="180" fontId="39" fillId="0" borderId="37" xfId="25" applyNumberFormat="1" applyFont="1" applyBorder="1" applyAlignment="1" applyProtection="1">
      <alignment horizontal="center"/>
    </xf>
    <xf numFmtId="180" fontId="39" fillId="0" borderId="10" xfId="25" applyNumberFormat="1" applyFont="1" applyBorder="1" applyAlignment="1" applyProtection="1">
      <alignment horizontal="center"/>
    </xf>
    <xf numFmtId="0" fontId="10" fillId="0" borderId="0" xfId="25" applyFont="1"/>
    <xf numFmtId="180" fontId="64" fillId="0" borderId="37" xfId="25" applyNumberFormat="1" applyFont="1" applyBorder="1" applyAlignment="1" applyProtection="1">
      <alignment horizontal="center"/>
    </xf>
    <xf numFmtId="180" fontId="64" fillId="0" borderId="10" xfId="25" applyNumberFormat="1" applyFont="1" applyBorder="1" applyAlignment="1" applyProtection="1">
      <alignment horizontal="center"/>
    </xf>
    <xf numFmtId="0" fontId="64" fillId="0" borderId="37" xfId="25" applyFont="1" applyBorder="1" applyAlignment="1">
      <alignment horizontal="center"/>
    </xf>
    <xf numFmtId="180" fontId="68" fillId="0" borderId="10" xfId="25" applyNumberFormat="1" applyFont="1" applyBorder="1" applyAlignment="1" applyProtection="1">
      <alignment horizontal="center"/>
    </xf>
    <xf numFmtId="0" fontId="64" fillId="0" borderId="10" xfId="25" applyFont="1" applyBorder="1" applyAlignment="1">
      <alignment horizontal="center"/>
    </xf>
    <xf numFmtId="180" fontId="15" fillId="0" borderId="0" xfId="25" applyNumberFormat="1" applyProtection="1"/>
    <xf numFmtId="0" fontId="14" fillId="0" borderId="0" xfId="25" applyFont="1" applyAlignment="1" applyProtection="1">
      <alignment horizontal="left"/>
    </xf>
    <xf numFmtId="0" fontId="16" fillId="0" borderId="0" xfId="25" applyFont="1" applyAlignment="1" applyProtection="1">
      <alignment horizontal="left"/>
    </xf>
    <xf numFmtId="0" fontId="10" fillId="0" borderId="0" xfId="26"/>
    <xf numFmtId="0" fontId="4" fillId="3" borderId="0" xfId="26" applyFont="1" applyFill="1" applyAlignment="1" applyProtection="1">
      <alignment horizontal="center"/>
    </xf>
    <xf numFmtId="0" fontId="97" fillId="0" borderId="0" xfId="26" applyFont="1" applyAlignment="1" applyProtection="1">
      <alignment horizontal="center"/>
    </xf>
    <xf numFmtId="0" fontId="35" fillId="0" borderId="35" xfId="26" applyFont="1" applyFill="1" applyBorder="1" applyAlignment="1" applyProtection="1">
      <alignment horizontal="center"/>
    </xf>
    <xf numFmtId="0" fontId="35" fillId="0" borderId="0" xfId="26" applyFont="1" applyFill="1" applyBorder="1" applyAlignment="1" applyProtection="1">
      <alignment horizontal="center"/>
    </xf>
    <xf numFmtId="0" fontId="35" fillId="0" borderId="47" xfId="26" applyFont="1" applyFill="1" applyBorder="1" applyAlignment="1" applyProtection="1">
      <alignment horizontal="center"/>
    </xf>
    <xf numFmtId="0" fontId="35" fillId="0" borderId="39" xfId="26" applyFont="1" applyFill="1" applyBorder="1" applyAlignment="1" applyProtection="1">
      <alignment horizontal="center"/>
    </xf>
    <xf numFmtId="0" fontId="35" fillId="0" borderId="34" xfId="26" applyFont="1" applyFill="1" applyBorder="1" applyAlignment="1" applyProtection="1">
      <alignment horizontal="center"/>
    </xf>
    <xf numFmtId="0" fontId="35" fillId="0" borderId="32" xfId="26" applyFont="1" applyFill="1" applyBorder="1"/>
    <xf numFmtId="0" fontId="35" fillId="0" borderId="53" xfId="26" applyFont="1" applyFill="1" applyBorder="1"/>
    <xf numFmtId="0" fontId="35" fillId="0" borderId="24" xfId="26" applyFont="1" applyFill="1" applyBorder="1"/>
    <xf numFmtId="0" fontId="35" fillId="0" borderId="47" xfId="26" applyFont="1" applyFill="1" applyBorder="1"/>
    <xf numFmtId="0" fontId="35" fillId="0" borderId="39" xfId="26" applyFont="1" applyFill="1" applyBorder="1"/>
    <xf numFmtId="0" fontId="35" fillId="0" borderId="5" xfId="26" applyFont="1" applyFill="1" applyBorder="1"/>
    <xf numFmtId="0" fontId="35" fillId="0" borderId="36" xfId="26" applyFont="1" applyFill="1" applyBorder="1" applyAlignment="1" applyProtection="1">
      <alignment horizontal="center"/>
    </xf>
    <xf numFmtId="0" fontId="35" fillId="0" borderId="35" xfId="26" applyFont="1" applyFill="1" applyBorder="1" applyAlignment="1" applyProtection="1">
      <alignment horizontal="left"/>
    </xf>
    <xf numFmtId="0" fontId="35" fillId="0" borderId="0" xfId="26" applyFont="1" applyFill="1" applyAlignment="1" applyProtection="1">
      <alignment horizontal="left"/>
    </xf>
    <xf numFmtId="0" fontId="35" fillId="0" borderId="12" xfId="26" applyFont="1" applyFill="1" applyBorder="1" applyAlignment="1" applyProtection="1">
      <alignment horizontal="left"/>
    </xf>
    <xf numFmtId="0" fontId="35" fillId="0" borderId="13" xfId="26" applyFont="1" applyFill="1" applyBorder="1"/>
    <xf numFmtId="0" fontId="35" fillId="0" borderId="7" xfId="26" applyFont="1" applyFill="1" applyBorder="1"/>
    <xf numFmtId="0" fontId="35" fillId="0" borderId="21" xfId="26" applyFont="1" applyFill="1" applyBorder="1" applyAlignment="1" applyProtection="1">
      <alignment horizontal="left"/>
    </xf>
    <xf numFmtId="0" fontId="35" fillId="0" borderId="14" xfId="26" applyFont="1" applyFill="1" applyBorder="1" applyAlignment="1" applyProtection="1">
      <alignment horizontal="center"/>
    </xf>
    <xf numFmtId="0" fontId="35" fillId="0" borderId="17" xfId="26" applyFont="1" applyFill="1" applyBorder="1" applyAlignment="1" applyProtection="1">
      <alignment horizontal="left"/>
    </xf>
    <xf numFmtId="0" fontId="35" fillId="0" borderId="20" xfId="26" applyFont="1" applyFill="1" applyBorder="1" applyAlignment="1" applyProtection="1">
      <alignment horizontal="center"/>
    </xf>
    <xf numFmtId="0" fontId="35" fillId="0" borderId="14" xfId="26" applyFont="1" applyFill="1" applyBorder="1" applyAlignment="1" applyProtection="1">
      <alignment horizontal="left"/>
    </xf>
    <xf numFmtId="0" fontId="35" fillId="0" borderId="22" xfId="26" applyFont="1" applyFill="1" applyBorder="1"/>
    <xf numFmtId="0" fontId="35" fillId="0" borderId="21" xfId="26" applyFont="1" applyBorder="1" applyAlignment="1" applyProtection="1">
      <alignment horizontal="left"/>
    </xf>
    <xf numFmtId="0" fontId="35" fillId="0" borderId="14" xfId="26" applyFont="1" applyBorder="1" applyAlignment="1" applyProtection="1">
      <alignment horizontal="center"/>
    </xf>
    <xf numFmtId="181" fontId="35" fillId="0" borderId="17" xfId="26" applyNumberFormat="1" applyFont="1" applyBorder="1" applyAlignment="1" applyProtection="1">
      <alignment horizontal="center"/>
    </xf>
    <xf numFmtId="180" fontId="35" fillId="0" borderId="20" xfId="26" applyNumberFormat="1" applyFont="1" applyBorder="1" applyAlignment="1" applyProtection="1">
      <alignment horizontal="center"/>
    </xf>
    <xf numFmtId="180" fontId="35" fillId="0" borderId="14" xfId="26" applyNumberFormat="1" applyFont="1" applyBorder="1" applyAlignment="1" applyProtection="1">
      <alignment horizontal="center"/>
    </xf>
    <xf numFmtId="192" fontId="35" fillId="0" borderId="22" xfId="26" applyNumberFormat="1" applyFont="1" applyBorder="1" applyAlignment="1">
      <alignment horizontal="center"/>
    </xf>
    <xf numFmtId="192" fontId="35" fillId="0" borderId="24" xfId="26" applyNumberFormat="1" applyFont="1" applyBorder="1" applyAlignment="1">
      <alignment horizontal="center"/>
    </xf>
    <xf numFmtId="0" fontId="104" fillId="0" borderId="22" xfId="26" applyFont="1" applyBorder="1" applyAlignment="1">
      <alignment horizontal="center"/>
    </xf>
    <xf numFmtId="192" fontId="104" fillId="0" borderId="22" xfId="26" applyNumberFormat="1" applyFont="1" applyBorder="1" applyAlignment="1">
      <alignment horizontal="center"/>
    </xf>
    <xf numFmtId="0" fontId="104" fillId="0" borderId="53" xfId="26" applyFont="1" applyBorder="1" applyAlignment="1">
      <alignment horizontal="center"/>
    </xf>
    <xf numFmtId="0" fontId="37" fillId="0" borderId="21" xfId="26" applyFont="1" applyBorder="1" applyAlignment="1" applyProtection="1">
      <alignment horizontal="left"/>
    </xf>
    <xf numFmtId="0" fontId="37" fillId="0" borderId="14" xfId="26" applyFont="1" applyBorder="1" applyAlignment="1" applyProtection="1">
      <alignment horizontal="center"/>
    </xf>
    <xf numFmtId="181" fontId="37" fillId="0" borderId="17" xfId="26" applyNumberFormat="1" applyFont="1" applyBorder="1" applyAlignment="1" applyProtection="1">
      <alignment horizontal="center"/>
    </xf>
    <xf numFmtId="180" fontId="37" fillId="0" borderId="20" xfId="26" applyNumberFormat="1" applyFont="1" applyBorder="1" applyAlignment="1" applyProtection="1">
      <alignment horizontal="center"/>
    </xf>
    <xf numFmtId="180" fontId="37" fillId="0" borderId="14" xfId="26" applyNumberFormat="1" applyFont="1" applyBorder="1" applyAlignment="1" applyProtection="1">
      <alignment horizontal="center"/>
    </xf>
    <xf numFmtId="0" fontId="42" fillId="0" borderId="13" xfId="26" applyFont="1" applyBorder="1" applyAlignment="1">
      <alignment horizontal="center"/>
    </xf>
    <xf numFmtId="192" fontId="42" fillId="0" borderId="13" xfId="26" applyNumberFormat="1" applyFont="1" applyBorder="1" applyAlignment="1">
      <alignment horizontal="center"/>
    </xf>
    <xf numFmtId="0" fontId="42" fillId="0" borderId="7" xfId="26" applyFont="1" applyBorder="1" applyAlignment="1">
      <alignment horizontal="center"/>
    </xf>
    <xf numFmtId="0" fontId="42" fillId="0" borderId="21" xfId="26" applyFont="1" applyBorder="1" applyAlignment="1" applyProtection="1">
      <alignment horizontal="left"/>
    </xf>
    <xf numFmtId="0" fontId="42" fillId="0" borderId="14" xfId="26" applyFont="1" applyBorder="1" applyAlignment="1" applyProtection="1">
      <alignment horizontal="center"/>
    </xf>
    <xf numFmtId="181" fontId="42" fillId="0" borderId="17" xfId="26" applyNumberFormat="1" applyFont="1" applyBorder="1" applyAlignment="1" applyProtection="1">
      <alignment horizontal="center"/>
    </xf>
    <xf numFmtId="180" fontId="42" fillId="0" borderId="20" xfId="26" applyNumberFormat="1" applyFont="1" applyBorder="1" applyAlignment="1" applyProtection="1">
      <alignment horizontal="center"/>
    </xf>
    <xf numFmtId="180" fontId="42" fillId="0" borderId="14" xfId="26" applyNumberFormat="1" applyFont="1" applyBorder="1" applyAlignment="1" applyProtection="1">
      <alignment horizontal="center"/>
    </xf>
    <xf numFmtId="0" fontId="42" fillId="0" borderId="24" xfId="26" applyFont="1" applyBorder="1" applyAlignment="1">
      <alignment horizontal="center"/>
    </xf>
    <xf numFmtId="192" fontId="42" fillId="0" borderId="24" xfId="26" applyNumberFormat="1" applyFont="1" applyBorder="1" applyAlignment="1">
      <alignment horizontal="center"/>
    </xf>
    <xf numFmtId="0" fontId="42" fillId="0" borderId="39" xfId="26" applyFont="1" applyBorder="1" applyAlignment="1">
      <alignment horizontal="center"/>
    </xf>
    <xf numFmtId="192" fontId="37" fillId="0" borderId="22" xfId="26" applyNumberFormat="1" applyFont="1" applyBorder="1" applyAlignment="1">
      <alignment horizontal="center"/>
    </xf>
    <xf numFmtId="192" fontId="37" fillId="0" borderId="24" xfId="26" applyNumberFormat="1" applyFont="1" applyBorder="1" applyAlignment="1">
      <alignment horizontal="center"/>
    </xf>
    <xf numFmtId="0" fontId="37" fillId="0" borderId="39" xfId="26" applyFont="1" applyBorder="1" applyAlignment="1">
      <alignment horizontal="center"/>
    </xf>
    <xf numFmtId="0" fontId="11" fillId="0" borderId="0" xfId="26" applyFont="1"/>
    <xf numFmtId="192" fontId="42" fillId="0" borderId="22" xfId="26" applyNumberFormat="1" applyFont="1" applyBorder="1" applyAlignment="1">
      <alignment horizontal="center"/>
    </xf>
    <xf numFmtId="0" fontId="42" fillId="0" borderId="21" xfId="26" applyFont="1" applyFill="1" applyBorder="1" applyAlignment="1" applyProtection="1">
      <alignment horizontal="left"/>
    </xf>
    <xf numFmtId="0" fontId="42" fillId="0" borderId="14" xfId="26" applyFont="1" applyFill="1" applyBorder="1" applyAlignment="1" applyProtection="1">
      <alignment horizontal="center"/>
    </xf>
    <xf numFmtId="181" fontId="42" fillId="0" borderId="17" xfId="26" applyNumberFormat="1" applyFont="1" applyFill="1" applyBorder="1" applyAlignment="1" applyProtection="1">
      <alignment horizontal="center"/>
    </xf>
    <xf numFmtId="0" fontId="42" fillId="3" borderId="21" xfId="26" applyFont="1" applyFill="1" applyBorder="1" applyAlignment="1" applyProtection="1">
      <alignment horizontal="left"/>
    </xf>
    <xf numFmtId="0" fontId="42" fillId="3" borderId="14" xfId="26" applyFont="1" applyFill="1" applyBorder="1" applyAlignment="1" applyProtection="1">
      <alignment horizontal="center"/>
    </xf>
    <xf numFmtId="181" fontId="42" fillId="3" borderId="17" xfId="26" applyNumberFormat="1" applyFont="1" applyFill="1" applyBorder="1" applyAlignment="1" applyProtection="1">
      <alignment horizontal="center"/>
    </xf>
    <xf numFmtId="0" fontId="37" fillId="3" borderId="14" xfId="26" applyFont="1" applyFill="1" applyBorder="1" applyAlignment="1" applyProtection="1">
      <alignment horizontal="center"/>
    </xf>
    <xf numFmtId="0" fontId="42" fillId="3" borderId="21" xfId="26" applyFont="1" applyFill="1" applyBorder="1"/>
    <xf numFmtId="0" fontId="42" fillId="3" borderId="14" xfId="26" applyFont="1" applyFill="1" applyBorder="1" applyAlignment="1">
      <alignment horizontal="center"/>
    </xf>
    <xf numFmtId="0" fontId="37" fillId="3" borderId="21" xfId="26" applyFont="1" applyFill="1" applyBorder="1" applyAlignment="1" applyProtection="1">
      <alignment horizontal="left"/>
    </xf>
    <xf numFmtId="181" fontId="37" fillId="3" borderId="17" xfId="26" applyNumberFormat="1" applyFont="1" applyFill="1" applyBorder="1" applyAlignment="1" applyProtection="1">
      <alignment horizontal="center"/>
    </xf>
    <xf numFmtId="2" fontId="37" fillId="0" borderId="24" xfId="26" applyNumberFormat="1" applyFont="1" applyBorder="1" applyAlignment="1">
      <alignment horizontal="center"/>
    </xf>
    <xf numFmtId="0" fontId="37" fillId="0" borderId="7" xfId="26" applyFont="1" applyBorder="1" applyAlignment="1">
      <alignment horizontal="center"/>
    </xf>
    <xf numFmtId="2" fontId="42" fillId="0" borderId="13" xfId="26" applyNumberFormat="1" applyFont="1" applyBorder="1" applyAlignment="1">
      <alignment horizontal="center"/>
    </xf>
    <xf numFmtId="2" fontId="42" fillId="0" borderId="24" xfId="26" applyNumberFormat="1" applyFont="1" applyBorder="1" applyAlignment="1">
      <alignment horizontal="center"/>
    </xf>
    <xf numFmtId="180" fontId="42" fillId="3" borderId="20" xfId="26" applyNumberFormat="1" applyFont="1" applyFill="1" applyBorder="1" applyAlignment="1" applyProtection="1">
      <alignment horizontal="center"/>
    </xf>
    <xf numFmtId="2" fontId="42" fillId="0" borderId="22" xfId="26" applyNumberFormat="1" applyFont="1" applyBorder="1" applyAlignment="1">
      <alignment horizontal="center"/>
    </xf>
    <xf numFmtId="0" fontId="42" fillId="0" borderId="53" xfId="26" applyFont="1" applyBorder="1" applyAlignment="1">
      <alignment horizontal="center"/>
    </xf>
    <xf numFmtId="0" fontId="42" fillId="0" borderId="22" xfId="26" applyFont="1" applyBorder="1" applyAlignment="1">
      <alignment horizontal="center"/>
    </xf>
    <xf numFmtId="0" fontId="41" fillId="3" borderId="0" xfId="26" applyFont="1" applyFill="1"/>
    <xf numFmtId="0" fontId="42" fillId="3" borderId="0" xfId="26" applyFont="1" applyFill="1" applyBorder="1" applyProtection="1"/>
    <xf numFmtId="181" fontId="42" fillId="3" borderId="0" xfId="26" applyNumberFormat="1" applyFont="1" applyFill="1" applyBorder="1" applyProtection="1"/>
    <xf numFmtId="180" fontId="42" fillId="3" borderId="0" xfId="26" applyNumberFormat="1" applyFont="1" applyFill="1" applyBorder="1" applyProtection="1"/>
    <xf numFmtId="180" fontId="42" fillId="0" borderId="0" xfId="26" applyNumberFormat="1" applyFont="1" applyBorder="1" applyProtection="1"/>
    <xf numFmtId="192" fontId="41" fillId="0" borderId="0" xfId="26" applyNumberFormat="1" applyFont="1" applyBorder="1"/>
    <xf numFmtId="2" fontId="41" fillId="0" borderId="0" xfId="26" applyNumberFormat="1" applyFont="1" applyBorder="1"/>
    <xf numFmtId="0" fontId="41" fillId="0" borderId="0" xfId="26" applyFont="1" applyBorder="1"/>
    <xf numFmtId="0" fontId="49" fillId="0" borderId="0" xfId="26" applyFont="1" applyBorder="1"/>
    <xf numFmtId="0" fontId="41" fillId="0" borderId="0" xfId="26" applyFont="1"/>
    <xf numFmtId="181" fontId="10" fillId="0" borderId="0" xfId="27"/>
    <xf numFmtId="181" fontId="10" fillId="0" borderId="0" xfId="27" applyFont="1" applyAlignment="1" applyProtection="1">
      <alignment horizontal="center"/>
    </xf>
    <xf numFmtId="181" fontId="10" fillId="0" borderId="0" xfId="27" applyAlignment="1" applyProtection="1">
      <alignment horizontal="left"/>
    </xf>
    <xf numFmtId="181" fontId="37" fillId="0" borderId="35" xfId="27" applyFont="1" applyFill="1" applyBorder="1"/>
    <xf numFmtId="181" fontId="37" fillId="0" borderId="49" xfId="27" applyFont="1" applyFill="1" applyBorder="1" applyAlignment="1" applyProtection="1">
      <alignment horizontal="center"/>
    </xf>
    <xf numFmtId="181" fontId="42" fillId="0" borderId="0" xfId="27" applyFont="1" applyFill="1" applyBorder="1"/>
    <xf numFmtId="181" fontId="37" fillId="0" borderId="20" xfId="27" applyFont="1" applyFill="1" applyBorder="1" applyAlignment="1" applyProtection="1">
      <alignment horizontal="left"/>
    </xf>
    <xf numFmtId="181" fontId="37" fillId="0" borderId="20" xfId="27" applyFont="1" applyFill="1" applyBorder="1"/>
    <xf numFmtId="181" fontId="37" fillId="0" borderId="3" xfId="27" applyFont="1" applyFill="1" applyBorder="1"/>
    <xf numFmtId="181" fontId="37" fillId="0" borderId="1" xfId="27" applyFont="1" applyFill="1" applyBorder="1"/>
    <xf numFmtId="181" fontId="37" fillId="0" borderId="1" xfId="27" applyFont="1" applyFill="1" applyBorder="1" applyAlignment="1" applyProtection="1">
      <alignment horizontal="left"/>
    </xf>
    <xf numFmtId="181" fontId="37" fillId="0" borderId="5" xfId="27" applyFont="1" applyFill="1" applyBorder="1" applyAlignment="1" applyProtection="1">
      <alignment horizontal="left"/>
    </xf>
    <xf numFmtId="181" fontId="37" fillId="0" borderId="1" xfId="27" applyFont="1" applyFill="1" applyBorder="1" applyAlignment="1" applyProtection="1">
      <alignment horizontal="center"/>
    </xf>
    <xf numFmtId="181" fontId="37" fillId="0" borderId="7" xfId="27" applyFont="1" applyFill="1" applyBorder="1" applyAlignment="1" applyProtection="1">
      <alignment horizontal="left"/>
    </xf>
    <xf numFmtId="181" fontId="37" fillId="0" borderId="7" xfId="27" applyFont="1" applyFill="1" applyBorder="1"/>
    <xf numFmtId="181" fontId="37" fillId="0" borderId="15" xfId="27" applyFont="1" applyFill="1" applyBorder="1" applyAlignment="1" applyProtection="1">
      <alignment horizontal="left"/>
    </xf>
    <xf numFmtId="181" fontId="37" fillId="0" borderId="12" xfId="27" applyFont="1" applyFill="1" applyBorder="1" applyAlignment="1" applyProtection="1">
      <alignment horizontal="left"/>
    </xf>
    <xf numFmtId="181" fontId="37" fillId="0" borderId="21" xfId="27" applyFont="1" applyFill="1" applyBorder="1"/>
    <xf numFmtId="181" fontId="37" fillId="0" borderId="3" xfId="27" applyFont="1" applyFill="1" applyBorder="1" applyAlignment="1" applyProtection="1">
      <alignment horizontal="left"/>
    </xf>
    <xf numFmtId="181" fontId="37" fillId="0" borderId="3" xfId="27" applyFont="1" applyFill="1" applyBorder="1" applyAlignment="1" applyProtection="1">
      <alignment horizontal="center"/>
    </xf>
    <xf numFmtId="181" fontId="37" fillId="0" borderId="19" xfId="27" applyFont="1" applyFill="1" applyBorder="1" applyAlignment="1" applyProtection="1">
      <alignment horizontal="left"/>
    </xf>
    <xf numFmtId="181" fontId="37" fillId="0" borderId="20" xfId="27" applyFont="1" applyFill="1" applyBorder="1" applyAlignment="1" applyProtection="1">
      <alignment horizontal="center"/>
    </xf>
    <xf numFmtId="181" fontId="37" fillId="0" borderId="10" xfId="27" applyFont="1" applyFill="1" applyBorder="1"/>
    <xf numFmtId="181" fontId="42" fillId="0" borderId="1" xfId="27" applyFont="1" applyFill="1" applyBorder="1"/>
    <xf numFmtId="181" fontId="10" fillId="0" borderId="23" xfId="27" applyBorder="1"/>
    <xf numFmtId="181" fontId="5" fillId="0" borderId="15" xfId="27" applyFont="1" applyBorder="1"/>
    <xf numFmtId="181" fontId="5" fillId="0" borderId="26" xfId="27" applyFont="1" applyBorder="1"/>
    <xf numFmtId="181" fontId="5" fillId="0" borderId="9" xfId="27" applyFont="1" applyBorder="1"/>
    <xf numFmtId="181" fontId="5" fillId="0" borderId="41" xfId="27" applyFont="1" applyBorder="1"/>
    <xf numFmtId="181" fontId="5" fillId="0" borderId="1" xfId="27" applyFont="1" applyBorder="1"/>
    <xf numFmtId="181" fontId="37" fillId="0" borderId="21" xfId="27" applyFont="1" applyBorder="1" applyAlignment="1" applyProtection="1">
      <alignment horizontal="left"/>
    </xf>
    <xf numFmtId="181" fontId="37" fillId="0" borderId="3" xfId="27" applyFont="1" applyBorder="1" applyAlignment="1" applyProtection="1">
      <alignment horizontal="center"/>
    </xf>
    <xf numFmtId="180" fontId="37" fillId="0" borderId="3" xfId="27" applyNumberFormat="1" applyFont="1" applyBorder="1" applyAlignment="1" applyProtection="1">
      <alignment horizontal="center"/>
    </xf>
    <xf numFmtId="180" fontId="37" fillId="0" borderId="14" xfId="27" applyNumberFormat="1" applyFont="1" applyFill="1" applyBorder="1" applyAlignment="1" applyProtection="1">
      <alignment horizontal="center"/>
    </xf>
    <xf numFmtId="181" fontId="39" fillId="0" borderId="21" xfId="27" applyFont="1" applyBorder="1" applyAlignment="1" applyProtection="1">
      <alignment horizontal="left"/>
    </xf>
    <xf numFmtId="181" fontId="37" fillId="0" borderId="3" xfId="27" applyFont="1" applyBorder="1" applyAlignment="1">
      <alignment horizontal="center"/>
    </xf>
    <xf numFmtId="180" fontId="37" fillId="0" borderId="19" xfId="27" applyNumberFormat="1" applyFont="1" applyBorder="1" applyAlignment="1" applyProtection="1">
      <alignment horizontal="center"/>
    </xf>
    <xf numFmtId="180" fontId="37" fillId="0" borderId="17" xfId="27" applyNumberFormat="1" applyFont="1" applyBorder="1" applyAlignment="1" applyProtection="1">
      <alignment horizontal="center"/>
    </xf>
    <xf numFmtId="180" fontId="10" fillId="0" borderId="0" xfId="27" applyNumberFormat="1" applyProtection="1"/>
    <xf numFmtId="181" fontId="10" fillId="0" borderId="0" xfId="27" applyNumberFormat="1" applyProtection="1"/>
    <xf numFmtId="181" fontId="41" fillId="0" borderId="21" xfId="27" applyFont="1" applyFill="1" applyBorder="1" applyAlignment="1" applyProtection="1">
      <alignment horizontal="left"/>
    </xf>
    <xf numFmtId="181" fontId="42" fillId="0" borderId="3" xfId="27" applyFont="1" applyFill="1" applyBorder="1" applyAlignment="1">
      <alignment horizontal="center"/>
    </xf>
    <xf numFmtId="180" fontId="42" fillId="0" borderId="3" xfId="27" applyNumberFormat="1" applyFont="1" applyFill="1" applyBorder="1" applyAlignment="1" applyProtection="1">
      <alignment horizontal="center"/>
    </xf>
    <xf numFmtId="181" fontId="42" fillId="0" borderId="3" xfId="27" applyNumberFormat="1" applyFont="1" applyFill="1" applyBorder="1" applyAlignment="1" applyProtection="1">
      <alignment horizontal="center"/>
    </xf>
    <xf numFmtId="180" fontId="42" fillId="0" borderId="19" xfId="27" applyNumberFormat="1" applyFont="1" applyFill="1" applyBorder="1" applyAlignment="1" applyProtection="1">
      <alignment horizontal="center"/>
    </xf>
    <xf numFmtId="180" fontId="42" fillId="0" borderId="20" xfId="27" applyNumberFormat="1" applyFont="1" applyFill="1" applyBorder="1" applyAlignment="1" applyProtection="1">
      <alignment horizontal="center"/>
    </xf>
    <xf numFmtId="181" fontId="42" fillId="0" borderId="10" xfId="27" applyFont="1" applyFill="1" applyBorder="1" applyAlignment="1">
      <alignment horizontal="center"/>
    </xf>
    <xf numFmtId="181" fontId="42" fillId="0" borderId="3" xfId="27" applyFont="1" applyFill="1" applyBorder="1" applyAlignment="1" applyProtection="1">
      <alignment horizontal="center"/>
    </xf>
    <xf numFmtId="181" fontId="37" fillId="0" borderId="19" xfId="27" applyFont="1" applyBorder="1" applyAlignment="1" applyProtection="1">
      <alignment horizontal="center"/>
    </xf>
    <xf numFmtId="180" fontId="37" fillId="0" borderId="20" xfId="27" applyNumberFormat="1" applyFont="1" applyBorder="1" applyAlignment="1" applyProtection="1">
      <alignment horizontal="center"/>
    </xf>
    <xf numFmtId="181" fontId="37" fillId="0" borderId="10" xfId="27" applyFont="1" applyBorder="1" applyAlignment="1" applyProtection="1">
      <alignment horizontal="center"/>
    </xf>
    <xf numFmtId="181" fontId="42" fillId="0" borderId="19" xfId="27" applyFont="1" applyFill="1" applyBorder="1" applyAlignment="1">
      <alignment horizontal="center"/>
    </xf>
    <xf numFmtId="181" fontId="42" fillId="0" borderId="20" xfId="27" applyFont="1" applyFill="1" applyBorder="1" applyAlignment="1">
      <alignment horizontal="center"/>
    </xf>
    <xf numFmtId="181" fontId="37" fillId="0" borderId="19" xfId="27" applyNumberFormat="1" applyFont="1" applyBorder="1" applyAlignment="1" applyProtection="1">
      <alignment horizontal="center"/>
    </xf>
    <xf numFmtId="181" fontId="42" fillId="0" borderId="19" xfId="27" applyNumberFormat="1" applyFont="1" applyFill="1" applyBorder="1" applyAlignment="1" applyProtection="1">
      <alignment horizontal="center"/>
    </xf>
    <xf numFmtId="180" fontId="37" fillId="0" borderId="3" xfId="27" applyNumberFormat="1" applyFont="1" applyFill="1" applyBorder="1" applyAlignment="1" applyProtection="1">
      <alignment horizontal="center"/>
    </xf>
    <xf numFmtId="180" fontId="37" fillId="0" borderId="20" xfId="27" applyNumberFormat="1" applyFont="1" applyFill="1" applyBorder="1" applyAlignment="1" applyProtection="1">
      <alignment horizontal="center"/>
    </xf>
    <xf numFmtId="181" fontId="37" fillId="0" borderId="19" xfId="27" applyFont="1" applyBorder="1" applyAlignment="1">
      <alignment horizontal="center"/>
    </xf>
    <xf numFmtId="181" fontId="37" fillId="0" borderId="10" xfId="27" applyFont="1" applyBorder="1" applyAlignment="1">
      <alignment horizontal="center"/>
    </xf>
    <xf numFmtId="180" fontId="37" fillId="0" borderId="51" xfId="27" applyNumberFormat="1" applyFont="1" applyBorder="1" applyAlignment="1" applyProtection="1">
      <alignment horizontal="center"/>
    </xf>
    <xf numFmtId="180" fontId="42" fillId="3" borderId="20" xfId="27" applyNumberFormat="1" applyFont="1" applyFill="1" applyBorder="1" applyAlignment="1" applyProtection="1">
      <alignment horizontal="center"/>
    </xf>
    <xf numFmtId="181" fontId="37" fillId="0" borderId="3" xfId="27" applyNumberFormat="1" applyFont="1" applyBorder="1" applyAlignment="1" applyProtection="1">
      <alignment horizontal="center"/>
    </xf>
    <xf numFmtId="181" fontId="37" fillId="0" borderId="46" xfId="27" applyNumberFormat="1" applyFont="1" applyBorder="1" applyAlignment="1" applyProtection="1">
      <alignment horizontal="center"/>
    </xf>
    <xf numFmtId="181" fontId="42" fillId="0" borderId="28" xfId="27" applyFont="1" applyFill="1" applyBorder="1" applyAlignment="1">
      <alignment horizontal="center"/>
    </xf>
    <xf numFmtId="181" fontId="42" fillId="0" borderId="51" xfId="27" applyFont="1" applyFill="1" applyBorder="1" applyAlignment="1">
      <alignment horizontal="center"/>
    </xf>
    <xf numFmtId="181" fontId="42" fillId="0" borderId="25" xfId="27" applyFont="1" applyFill="1" applyBorder="1" applyAlignment="1">
      <alignment horizontal="center"/>
    </xf>
    <xf numFmtId="180" fontId="42" fillId="0" borderId="51" xfId="27" applyNumberFormat="1" applyFont="1" applyFill="1" applyBorder="1" applyAlignment="1" applyProtection="1">
      <alignment horizontal="center"/>
    </xf>
    <xf numFmtId="181" fontId="42" fillId="0" borderId="25" xfId="27" applyNumberFormat="1" applyFont="1" applyFill="1" applyBorder="1" applyAlignment="1" applyProtection="1">
      <alignment horizontal="center"/>
    </xf>
    <xf numFmtId="181" fontId="42" fillId="0" borderId="8" xfId="27" applyFont="1" applyFill="1" applyBorder="1" applyAlignment="1">
      <alignment horizontal="center"/>
    </xf>
    <xf numFmtId="181" fontId="42" fillId="0" borderId="28" xfId="27" applyNumberFormat="1" applyFont="1" applyFill="1" applyBorder="1" applyAlignment="1" applyProtection="1">
      <alignment horizontal="center"/>
    </xf>
    <xf numFmtId="181" fontId="42" fillId="0" borderId="61" xfId="27" applyNumberFormat="1" applyFont="1" applyFill="1" applyBorder="1" applyAlignment="1" applyProtection="1">
      <alignment horizontal="center"/>
    </xf>
    <xf numFmtId="181" fontId="41" fillId="0" borderId="21" xfId="27" applyFont="1" applyFill="1" applyBorder="1"/>
    <xf numFmtId="181" fontId="42" fillId="0" borderId="14" xfId="27" applyFont="1" applyFill="1" applyBorder="1" applyAlignment="1">
      <alignment horizontal="center"/>
    </xf>
    <xf numFmtId="181" fontId="42" fillId="0" borderId="17" xfId="27" applyFont="1" applyFill="1" applyBorder="1" applyAlignment="1">
      <alignment horizontal="center"/>
    </xf>
    <xf numFmtId="180" fontId="42" fillId="0" borderId="17" xfId="27" applyNumberFormat="1" applyFont="1" applyFill="1" applyBorder="1" applyAlignment="1" applyProtection="1">
      <alignment horizontal="center"/>
    </xf>
    <xf numFmtId="181" fontId="42" fillId="0" borderId="30" xfId="27" applyNumberFormat="1" applyFont="1" applyFill="1" applyBorder="1" applyAlignment="1" applyProtection="1">
      <alignment horizontal="center"/>
    </xf>
    <xf numFmtId="181" fontId="11" fillId="0" borderId="0" xfId="27" applyFont="1" applyAlignment="1" applyProtection="1">
      <alignment horizontal="left"/>
    </xf>
    <xf numFmtId="181" fontId="48" fillId="0" borderId="0" xfId="27" applyFont="1"/>
    <xf numFmtId="181" fontId="11" fillId="0" borderId="0" xfId="27" applyNumberFormat="1" applyFont="1" applyAlignment="1" applyProtection="1">
      <alignment horizontal="left"/>
    </xf>
    <xf numFmtId="181" fontId="17" fillId="0" borderId="0" xfId="27" applyFont="1"/>
    <xf numFmtId="181" fontId="3" fillId="0" borderId="0" xfId="27" applyFont="1"/>
    <xf numFmtId="180" fontId="3" fillId="0" borderId="0" xfId="27" applyNumberFormat="1" applyFont="1" applyProtection="1"/>
    <xf numFmtId="181" fontId="10" fillId="0" borderId="0" xfId="27" applyProtection="1"/>
    <xf numFmtId="182" fontId="10" fillId="0" borderId="0" xfId="28"/>
    <xf numFmtId="182" fontId="45" fillId="0" borderId="0" xfId="28" applyFont="1"/>
    <xf numFmtId="182" fontId="89" fillId="0" borderId="0" xfId="28" applyFont="1"/>
    <xf numFmtId="182" fontId="93" fillId="0" borderId="0" xfId="28" applyFont="1"/>
    <xf numFmtId="182" fontId="10" fillId="0" borderId="0" xfId="28" applyAlignment="1" applyProtection="1">
      <alignment horizontal="left"/>
    </xf>
    <xf numFmtId="182" fontId="44" fillId="2" borderId="1" xfId="28" applyFont="1" applyFill="1" applyBorder="1"/>
    <xf numFmtId="182" fontId="44" fillId="2" borderId="0" xfId="28" applyFont="1" applyFill="1" applyBorder="1"/>
    <xf numFmtId="182" fontId="45" fillId="2" borderId="0" xfId="28" applyFont="1" applyFill="1" applyBorder="1"/>
    <xf numFmtId="182" fontId="45" fillId="2" borderId="1" xfId="28" applyFont="1" applyFill="1" applyBorder="1"/>
    <xf numFmtId="182" fontId="44" fillId="0" borderId="5" xfId="28" applyFont="1" applyFill="1" applyBorder="1"/>
    <xf numFmtId="182" fontId="44" fillId="0" borderId="15" xfId="28" applyFont="1" applyFill="1" applyBorder="1"/>
    <xf numFmtId="182" fontId="45" fillId="0" borderId="9" xfId="28" applyFont="1" applyFill="1" applyBorder="1"/>
    <xf numFmtId="182" fontId="44" fillId="0" borderId="9" xfId="28" applyFont="1" applyFill="1" applyBorder="1"/>
    <xf numFmtId="182" fontId="44" fillId="0" borderId="26" xfId="28" applyFont="1" applyFill="1" applyBorder="1"/>
    <xf numFmtId="182" fontId="44" fillId="0" borderId="0" xfId="28" applyFont="1" applyFill="1"/>
    <xf numFmtId="182" fontId="45" fillId="0" borderId="15" xfId="28" applyFont="1" applyFill="1" applyBorder="1" applyAlignment="1">
      <alignment horizontal="center"/>
    </xf>
    <xf numFmtId="182" fontId="44" fillId="0" borderId="1" xfId="28" applyFont="1" applyFill="1" applyBorder="1" applyAlignment="1" applyProtection="1">
      <alignment horizontal="center"/>
    </xf>
    <xf numFmtId="182" fontId="45" fillId="0" borderId="20" xfId="28" applyFont="1" applyFill="1" applyBorder="1"/>
    <xf numFmtId="182" fontId="44" fillId="0" borderId="20" xfId="28" applyFont="1" applyFill="1" applyBorder="1"/>
    <xf numFmtId="182" fontId="44" fillId="0" borderId="20" xfId="28" applyFont="1" applyFill="1" applyBorder="1" applyAlignment="1" applyProtection="1">
      <alignment horizontal="left"/>
    </xf>
    <xf numFmtId="182" fontId="44" fillId="0" borderId="1" xfId="28" applyFont="1" applyFill="1" applyBorder="1"/>
    <xf numFmtId="182" fontId="49" fillId="0" borderId="5" xfId="28" applyFont="1" applyFill="1" applyBorder="1" applyAlignment="1" applyProtection="1">
      <alignment horizontal="left"/>
    </xf>
    <xf numFmtId="182" fontId="56" fillId="0" borderId="18" xfId="28" applyFont="1" applyFill="1" applyBorder="1" applyAlignment="1" applyProtection="1">
      <alignment horizontal="center"/>
    </xf>
    <xf numFmtId="182" fontId="44" fillId="0" borderId="1" xfId="28" applyFont="1" applyFill="1" applyBorder="1" applyAlignment="1">
      <alignment horizontal="center"/>
    </xf>
    <xf numFmtId="182" fontId="56" fillId="0" borderId="1" xfId="28" applyFont="1" applyFill="1" applyBorder="1" applyAlignment="1" applyProtection="1">
      <alignment horizontal="center"/>
    </xf>
    <xf numFmtId="182" fontId="56" fillId="0" borderId="1" xfId="28" applyFont="1" applyFill="1" applyBorder="1" applyAlignment="1">
      <alignment horizontal="center"/>
    </xf>
    <xf numFmtId="182" fontId="56" fillId="0" borderId="16" xfId="28" applyFont="1" applyFill="1" applyBorder="1" applyAlignment="1">
      <alignment horizontal="center"/>
    </xf>
    <xf numFmtId="182" fontId="56" fillId="0" borderId="16" xfId="28" applyFont="1" applyFill="1" applyBorder="1" applyAlignment="1" applyProtection="1">
      <alignment horizontal="center"/>
    </xf>
    <xf numFmtId="182" fontId="56" fillId="0" borderId="9" xfId="28" applyFont="1" applyFill="1" applyBorder="1" applyAlignment="1">
      <alignment horizontal="center"/>
    </xf>
    <xf numFmtId="182" fontId="56" fillId="0" borderId="41" xfId="28" applyFont="1" applyFill="1" applyBorder="1" applyAlignment="1" applyProtection="1">
      <alignment horizontal="center"/>
    </xf>
    <xf numFmtId="182" fontId="56" fillId="0" borderId="7" xfId="28" applyFont="1" applyFill="1" applyBorder="1" applyAlignment="1" applyProtection="1">
      <alignment horizontal="center"/>
    </xf>
    <xf numFmtId="182" fontId="44" fillId="0" borderId="1" xfId="28" applyFont="1" applyFill="1" applyBorder="1" applyAlignment="1" applyProtection="1">
      <alignment horizontal="left"/>
    </xf>
    <xf numFmtId="182" fontId="44" fillId="0" borderId="12" xfId="28" applyFont="1" applyFill="1" applyBorder="1" applyAlignment="1" applyProtection="1">
      <alignment horizontal="center"/>
    </xf>
    <xf numFmtId="182" fontId="44" fillId="0" borderId="21" xfId="28" applyFont="1" applyFill="1" applyBorder="1"/>
    <xf numFmtId="182" fontId="44" fillId="0" borderId="3" xfId="28" applyFont="1" applyFill="1" applyBorder="1"/>
    <xf numFmtId="182" fontId="56" fillId="0" borderId="14" xfId="28" applyFont="1" applyFill="1" applyBorder="1" applyAlignment="1" applyProtection="1">
      <alignment horizontal="center"/>
    </xf>
    <xf numFmtId="182" fontId="44" fillId="0" borderId="3" xfId="28" applyFont="1" applyFill="1" applyBorder="1" applyAlignment="1" applyProtection="1">
      <alignment horizontal="center"/>
    </xf>
    <xf numFmtId="182" fontId="56" fillId="0" borderId="3" xfId="28" applyFont="1" applyFill="1" applyBorder="1" applyAlignment="1" applyProtection="1">
      <alignment horizontal="center"/>
    </xf>
    <xf numFmtId="182" fontId="56" fillId="0" borderId="17" xfId="28" applyFont="1" applyFill="1" applyBorder="1" applyAlignment="1" applyProtection="1">
      <alignment horizontal="center"/>
    </xf>
    <xf numFmtId="182" fontId="56" fillId="0" borderId="20" xfId="28" applyFont="1" applyFill="1" applyBorder="1" applyAlignment="1" applyProtection="1">
      <alignment horizontal="center"/>
    </xf>
    <xf numFmtId="182" fontId="56" fillId="0" borderId="10" xfId="28" applyFont="1" applyFill="1" applyBorder="1" applyAlignment="1">
      <alignment horizontal="center"/>
    </xf>
    <xf numFmtId="182" fontId="57" fillId="0" borderId="19" xfId="28" applyFont="1" applyFill="1" applyBorder="1" applyAlignment="1">
      <alignment horizontal="center"/>
    </xf>
    <xf numFmtId="182" fontId="45" fillId="0" borderId="1" xfId="28" applyFont="1" applyFill="1" applyBorder="1" applyAlignment="1" applyProtection="1">
      <alignment horizontal="left"/>
    </xf>
    <xf numFmtId="182" fontId="44" fillId="0" borderId="21" xfId="28" applyFont="1" applyBorder="1" applyAlignment="1" applyProtection="1">
      <alignment horizontal="left"/>
    </xf>
    <xf numFmtId="181" fontId="44" fillId="0" borderId="3" xfId="28" applyNumberFormat="1" applyFont="1" applyBorder="1" applyProtection="1"/>
    <xf numFmtId="180" fontId="44" fillId="0" borderId="3" xfId="28" applyNumberFormat="1" applyFont="1" applyBorder="1" applyProtection="1"/>
    <xf numFmtId="182" fontId="44" fillId="0" borderId="3" xfId="28" applyFont="1" applyBorder="1" applyProtection="1"/>
    <xf numFmtId="182" fontId="44" fillId="0" borderId="3" xfId="28" applyFont="1" applyBorder="1"/>
    <xf numFmtId="181" fontId="45" fillId="0" borderId="3" xfId="28" applyNumberFormat="1" applyFont="1" applyBorder="1"/>
    <xf numFmtId="182" fontId="3" fillId="0" borderId="21" xfId="28" applyFont="1" applyBorder="1" applyAlignment="1" applyProtection="1">
      <alignment horizontal="left"/>
    </xf>
    <xf numFmtId="181" fontId="3" fillId="0" borderId="3" xfId="28" applyNumberFormat="1" applyFont="1" applyBorder="1" applyProtection="1"/>
    <xf numFmtId="180" fontId="3" fillId="0" borderId="3" xfId="28" applyNumberFormat="1" applyFont="1" applyBorder="1" applyProtection="1"/>
    <xf numFmtId="182" fontId="3" fillId="0" borderId="3" xfId="28" applyFont="1" applyBorder="1" applyProtection="1"/>
    <xf numFmtId="182" fontId="3" fillId="0" borderId="3" xfId="28" applyFont="1" applyBorder="1"/>
    <xf numFmtId="180" fontId="10" fillId="0" borderId="0" xfId="28" applyNumberFormat="1" applyProtection="1"/>
    <xf numFmtId="181" fontId="10" fillId="0" borderId="0" xfId="28" applyNumberFormat="1" applyProtection="1"/>
    <xf numFmtId="182" fontId="10" fillId="0" borderId="50" xfId="28" applyBorder="1"/>
    <xf numFmtId="181" fontId="3" fillId="0" borderId="3" xfId="28" applyNumberFormat="1" applyFont="1" applyBorder="1"/>
    <xf numFmtId="182" fontId="3" fillId="0" borderId="0" xfId="28" applyFont="1"/>
    <xf numFmtId="181" fontId="3" fillId="0" borderId="0" xfId="28" applyNumberFormat="1" applyFont="1" applyProtection="1"/>
    <xf numFmtId="181" fontId="49" fillId="0" borderId="0" xfId="28" applyNumberFormat="1" applyFont="1" applyAlignment="1" applyProtection="1">
      <alignment horizontal="left"/>
    </xf>
    <xf numFmtId="182" fontId="10" fillId="0" borderId="0" xfId="28" applyProtection="1"/>
    <xf numFmtId="181" fontId="10" fillId="0" borderId="0" xfId="29"/>
    <xf numFmtId="181" fontId="11" fillId="0" borderId="0" xfId="29" applyFont="1"/>
    <xf numFmtId="181" fontId="17" fillId="0" borderId="0" xfId="29" applyFont="1"/>
    <xf numFmtId="181" fontId="11" fillId="0" borderId="0" xfId="29" applyFont="1" applyAlignment="1" applyProtection="1">
      <alignment horizontal="left"/>
    </xf>
    <xf numFmtId="181" fontId="103" fillId="0" borderId="23" xfId="29" applyFont="1" applyFill="1" applyBorder="1"/>
    <xf numFmtId="181" fontId="35" fillId="0" borderId="15" xfId="29" applyFont="1" applyFill="1" applyBorder="1" applyAlignment="1" applyProtection="1">
      <alignment horizontal="center"/>
    </xf>
    <xf numFmtId="181" fontId="35" fillId="0" borderId="9" xfId="29" applyFont="1" applyFill="1" applyBorder="1" applyAlignment="1" applyProtection="1">
      <alignment horizontal="left"/>
    </xf>
    <xf numFmtId="181" fontId="35" fillId="0" borderId="15" xfId="29" applyFont="1" applyFill="1" applyBorder="1"/>
    <xf numFmtId="181" fontId="35" fillId="0" borderId="29" xfId="29" applyFont="1" applyFill="1" applyBorder="1" applyAlignment="1" applyProtection="1">
      <alignment horizontal="left"/>
    </xf>
    <xf numFmtId="181" fontId="35" fillId="0" borderId="29" xfId="29" applyFont="1" applyFill="1" applyBorder="1"/>
    <xf numFmtId="181" fontId="35" fillId="0" borderId="40" xfId="29" applyFont="1" applyFill="1" applyBorder="1" applyAlignment="1" applyProtection="1">
      <alignment horizontal="left"/>
    </xf>
    <xf numFmtId="181" fontId="35" fillId="0" borderId="8" xfId="29" applyFont="1" applyFill="1" applyBorder="1"/>
    <xf numFmtId="181" fontId="36" fillId="0" borderId="5" xfId="29" applyFont="1" applyFill="1" applyBorder="1" applyAlignment="1" applyProtection="1">
      <alignment horizontal="left"/>
    </xf>
    <xf numFmtId="181" fontId="35" fillId="0" borderId="1" xfId="29" applyFont="1" applyFill="1" applyBorder="1" applyAlignment="1" applyProtection="1">
      <alignment horizontal="center"/>
    </xf>
    <xf numFmtId="181" fontId="35" fillId="0" borderId="41" xfId="29" applyFont="1" applyFill="1" applyBorder="1" applyAlignment="1" applyProtection="1">
      <alignment horizontal="center"/>
    </xf>
    <xf numFmtId="181" fontId="10" fillId="0" borderId="0" xfId="29" applyAlignment="1" applyProtection="1">
      <alignment horizontal="left"/>
    </xf>
    <xf numFmtId="181" fontId="103" fillId="0" borderId="21" xfId="29" applyFont="1" applyFill="1" applyBorder="1"/>
    <xf numFmtId="181" fontId="35" fillId="0" borderId="3" xfId="29" applyFont="1" applyFill="1" applyBorder="1"/>
    <xf numFmtId="181" fontId="35" fillId="0" borderId="3" xfId="29" applyFont="1" applyFill="1" applyBorder="1" applyAlignment="1" applyProtection="1">
      <alignment horizontal="center"/>
    </xf>
    <xf numFmtId="181" fontId="35" fillId="0" borderId="10" xfId="29" applyFont="1" applyFill="1" applyBorder="1"/>
    <xf numFmtId="181" fontId="10" fillId="0" borderId="23" xfId="29" applyBorder="1"/>
    <xf numFmtId="181" fontId="3" fillId="0" borderId="15" xfId="29" applyFont="1" applyBorder="1"/>
    <xf numFmtId="181" fontId="3" fillId="0" borderId="41" xfId="29" applyFont="1" applyBorder="1"/>
    <xf numFmtId="181" fontId="35" fillId="0" borderId="21" xfId="29" applyFont="1" applyBorder="1" applyAlignment="1" applyProtection="1">
      <alignment horizontal="left"/>
    </xf>
    <xf numFmtId="181" fontId="35" fillId="0" borderId="3" xfId="29" applyFont="1" applyBorder="1" applyAlignment="1" applyProtection="1">
      <alignment horizontal="center"/>
    </xf>
    <xf numFmtId="180" fontId="35" fillId="0" borderId="3" xfId="29" applyNumberFormat="1" applyFont="1" applyBorder="1" applyAlignment="1" applyProtection="1">
      <alignment horizontal="center"/>
    </xf>
    <xf numFmtId="181" fontId="39" fillId="0" borderId="21" xfId="29" applyFont="1" applyBorder="1" applyAlignment="1" applyProtection="1">
      <alignment horizontal="left"/>
    </xf>
    <xf numFmtId="181" fontId="39" fillId="0" borderId="3" xfId="29" applyFont="1" applyBorder="1" applyAlignment="1" applyProtection="1">
      <alignment horizontal="center"/>
    </xf>
    <xf numFmtId="180" fontId="39" fillId="0" borderId="3" xfId="29" applyNumberFormat="1" applyFont="1" applyBorder="1" applyAlignment="1" applyProtection="1">
      <alignment horizontal="center"/>
    </xf>
    <xf numFmtId="181" fontId="41" fillId="0" borderId="21" xfId="29" applyFont="1" applyFill="1" applyBorder="1" applyAlignment="1" applyProtection="1">
      <alignment horizontal="left"/>
    </xf>
    <xf numFmtId="181" fontId="41" fillId="0" borderId="3" xfId="29" applyFont="1" applyFill="1" applyBorder="1" applyAlignment="1">
      <alignment horizontal="center"/>
    </xf>
    <xf numFmtId="180" fontId="41" fillId="0" borderId="3" xfId="29" applyNumberFormat="1" applyFont="1" applyFill="1" applyBorder="1" applyAlignment="1" applyProtection="1">
      <alignment horizontal="center"/>
    </xf>
    <xf numFmtId="181" fontId="41" fillId="0" borderId="3" xfId="29" applyNumberFormat="1" applyFont="1" applyFill="1" applyBorder="1" applyAlignment="1" applyProtection="1">
      <alignment horizontal="center"/>
    </xf>
    <xf numFmtId="181" fontId="41" fillId="0" borderId="10" xfId="29" applyFont="1" applyFill="1" applyBorder="1" applyAlignment="1">
      <alignment horizontal="center"/>
    </xf>
    <xf numFmtId="180" fontId="10" fillId="0" borderId="0" xfId="29" applyNumberFormat="1" applyProtection="1"/>
    <xf numFmtId="181" fontId="10" fillId="0" borderId="0" xfId="29" applyNumberFormat="1" applyProtection="1"/>
    <xf numFmtId="181" fontId="39" fillId="0" borderId="3" xfId="29" applyNumberFormat="1" applyFont="1" applyBorder="1" applyAlignment="1" applyProtection="1">
      <alignment horizontal="center"/>
    </xf>
    <xf numFmtId="181" fontId="39" fillId="0" borderId="10" xfId="29" applyFont="1" applyBorder="1" applyAlignment="1" applyProtection="1">
      <alignment horizontal="center"/>
    </xf>
    <xf numFmtId="181" fontId="41" fillId="0" borderId="3" xfId="29" applyNumberFormat="1" applyFont="1" applyFill="1" applyBorder="1" applyAlignment="1">
      <alignment horizontal="center"/>
    </xf>
    <xf numFmtId="181" fontId="39" fillId="0" borderId="3" xfId="29" applyFont="1" applyBorder="1" applyAlignment="1">
      <alignment horizontal="center"/>
    </xf>
    <xf numFmtId="181" fontId="39" fillId="0" borderId="3" xfId="29" applyNumberFormat="1" applyFont="1" applyBorder="1" applyAlignment="1">
      <alignment horizontal="center"/>
    </xf>
    <xf numFmtId="181" fontId="39" fillId="0" borderId="10" xfId="29" applyFont="1" applyBorder="1" applyAlignment="1">
      <alignment horizontal="center"/>
    </xf>
    <xf numFmtId="181" fontId="83" fillId="0" borderId="0" xfId="29" applyFont="1"/>
    <xf numFmtId="180" fontId="83" fillId="0" borderId="0" xfId="29" applyNumberFormat="1" applyFont="1" applyProtection="1"/>
    <xf numFmtId="181" fontId="41" fillId="0" borderId="0" xfId="29" applyFont="1"/>
    <xf numFmtId="181" fontId="49" fillId="0" borderId="0" xfId="29" applyFont="1" applyAlignment="1" applyProtection="1">
      <alignment horizontal="left"/>
    </xf>
    <xf numFmtId="181" fontId="35" fillId="0" borderId="0" xfId="29" applyFont="1" applyAlignment="1" applyProtection="1">
      <alignment horizontal="left"/>
    </xf>
    <xf numFmtId="181" fontId="3" fillId="0" borderId="0" xfId="29" applyFont="1"/>
    <xf numFmtId="180" fontId="3" fillId="0" borderId="0" xfId="29" applyNumberFormat="1" applyFont="1" applyProtection="1"/>
    <xf numFmtId="181" fontId="3" fillId="0" borderId="0" xfId="29" applyNumberFormat="1" applyFont="1" applyProtection="1"/>
    <xf numFmtId="181" fontId="10" fillId="0" borderId="0" xfId="29" applyProtection="1"/>
    <xf numFmtId="181" fontId="89" fillId="0" borderId="0" xfId="47" applyFont="1"/>
    <xf numFmtId="181" fontId="44" fillId="0" borderId="49" xfId="47" applyFont="1" applyFill="1" applyBorder="1"/>
    <xf numFmtId="181" fontId="44" fillId="0" borderId="15" xfId="47" applyFont="1" applyFill="1" applyBorder="1"/>
    <xf numFmtId="181" fontId="44" fillId="0" borderId="9" xfId="47" applyFont="1" applyFill="1" applyBorder="1"/>
    <xf numFmtId="181" fontId="45" fillId="0" borderId="15" xfId="47" applyFont="1" applyFill="1" applyBorder="1"/>
    <xf numFmtId="181" fontId="45" fillId="0" borderId="9" xfId="47" applyFont="1" applyFill="1" applyBorder="1"/>
    <xf numFmtId="181" fontId="44" fillId="0" borderId="5" xfId="47" applyFont="1" applyFill="1" applyBorder="1"/>
    <xf numFmtId="181" fontId="44" fillId="0" borderId="1" xfId="47" applyFont="1" applyFill="1" applyBorder="1" applyAlignment="1" applyProtection="1">
      <alignment horizontal="center"/>
    </xf>
    <xf numFmtId="181" fontId="44" fillId="0" borderId="3" xfId="47" applyFont="1" applyFill="1" applyBorder="1" applyAlignment="1" applyProtection="1">
      <alignment horizontal="center"/>
    </xf>
    <xf numFmtId="181" fontId="44" fillId="0" borderId="1" xfId="47" applyFont="1" applyFill="1" applyBorder="1" applyAlignment="1" applyProtection="1"/>
    <xf numFmtId="181" fontId="44" fillId="0" borderId="21" xfId="47" applyFont="1" applyFill="1" applyBorder="1"/>
    <xf numFmtId="181" fontId="44" fillId="0" borderId="3" xfId="47" applyFont="1" applyFill="1" applyBorder="1"/>
    <xf numFmtId="181" fontId="44" fillId="0" borderId="3" xfId="47" applyFont="1" applyFill="1" applyBorder="1" applyAlignment="1">
      <alignment horizontal="center"/>
    </xf>
    <xf numFmtId="181" fontId="44" fillId="0" borderId="21" xfId="47" applyFont="1" applyBorder="1" applyAlignment="1" applyProtection="1">
      <alignment horizontal="left"/>
    </xf>
    <xf numFmtId="181" fontId="44" fillId="0" borderId="3" xfId="47" applyFont="1" applyBorder="1" applyProtection="1"/>
    <xf numFmtId="180" fontId="44" fillId="0" borderId="3" xfId="47" applyNumberFormat="1" applyFont="1" applyBorder="1" applyProtection="1"/>
    <xf numFmtId="181" fontId="3" fillId="0" borderId="21" xfId="47" applyFont="1" applyBorder="1" applyAlignment="1" applyProtection="1">
      <alignment horizontal="left"/>
    </xf>
    <xf numFmtId="181" fontId="3" fillId="0" borderId="3" xfId="47" applyFont="1" applyBorder="1" applyProtection="1"/>
    <xf numFmtId="181" fontId="3" fillId="0" borderId="3" xfId="47" applyFont="1" applyBorder="1"/>
    <xf numFmtId="180" fontId="3" fillId="0" borderId="3" xfId="47" applyNumberFormat="1" applyFont="1" applyBorder="1" applyProtection="1"/>
    <xf numFmtId="181" fontId="3" fillId="0" borderId="3" xfId="47" applyNumberFormat="1" applyFont="1" applyBorder="1" applyProtection="1"/>
    <xf numFmtId="180" fontId="3" fillId="0" borderId="0" xfId="47" applyNumberFormat="1" applyFont="1" applyProtection="1"/>
    <xf numFmtId="181" fontId="3" fillId="0" borderId="0" xfId="47" applyNumberFormat="1" applyFont="1" applyProtection="1"/>
    <xf numFmtId="181" fontId="44" fillId="0" borderId="23" xfId="47" applyFont="1" applyFill="1" applyBorder="1"/>
    <xf numFmtId="181" fontId="44" fillId="0" borderId="26" xfId="47" applyFont="1" applyFill="1" applyBorder="1"/>
    <xf numFmtId="181" fontId="45" fillId="0" borderId="0" xfId="47" applyFont="1" applyFill="1"/>
    <xf numFmtId="181" fontId="44" fillId="0" borderId="20" xfId="47" applyFont="1" applyFill="1" applyBorder="1"/>
    <xf numFmtId="181" fontId="44" fillId="0" borderId="20" xfId="47" applyFont="1" applyFill="1" applyBorder="1" applyAlignment="1" applyProtection="1">
      <alignment horizontal="left"/>
    </xf>
    <xf numFmtId="181" fontId="45" fillId="0" borderId="20" xfId="47" applyFont="1" applyFill="1" applyBorder="1"/>
    <xf numFmtId="181" fontId="49" fillId="0" borderId="5" xfId="47" applyFont="1" applyFill="1" applyBorder="1" applyAlignment="1" applyProtection="1">
      <alignment horizontal="left"/>
    </xf>
    <xf numFmtId="181" fontId="44" fillId="0" borderId="7" xfId="47" applyFont="1" applyFill="1" applyBorder="1" applyAlignment="1" applyProtection="1">
      <alignment horizontal="center"/>
    </xf>
    <xf numFmtId="181" fontId="44" fillId="0" borderId="3" xfId="47" applyFont="1" applyFill="1" applyBorder="1" applyAlignment="1"/>
    <xf numFmtId="181" fontId="89" fillId="0" borderId="3" xfId="47" applyFont="1" applyFill="1" applyBorder="1" applyAlignment="1"/>
    <xf numFmtId="181" fontId="89" fillId="0" borderId="19" xfId="47" applyFont="1" applyFill="1" applyBorder="1" applyAlignment="1">
      <alignment horizontal="center"/>
    </xf>
    <xf numFmtId="181" fontId="3" fillId="0" borderId="1" xfId="47" applyFont="1" applyBorder="1" applyProtection="1"/>
    <xf numFmtId="180" fontId="3" fillId="0" borderId="20" xfId="47" applyNumberFormat="1" applyFont="1" applyBorder="1" applyProtection="1"/>
    <xf numFmtId="181" fontId="3" fillId="0" borderId="24" xfId="47" applyFont="1" applyBorder="1"/>
    <xf numFmtId="181" fontId="50" fillId="0" borderId="0" xfId="47" applyNumberFormat="1" applyFont="1" applyAlignment="1" applyProtection="1">
      <alignment horizontal="left"/>
    </xf>
    <xf numFmtId="181" fontId="10" fillId="0" borderId="0" xfId="31"/>
    <xf numFmtId="181" fontId="11" fillId="0" borderId="0" xfId="31" applyFont="1"/>
    <xf numFmtId="181" fontId="17" fillId="0" borderId="0" xfId="31" applyFont="1"/>
    <xf numFmtId="181" fontId="3" fillId="0" borderId="0" xfId="31" applyFont="1"/>
    <xf numFmtId="181" fontId="107" fillId="0" borderId="0" xfId="31" applyFont="1" applyAlignment="1" applyProtection="1">
      <alignment horizontal="center"/>
    </xf>
    <xf numFmtId="181" fontId="10" fillId="0" borderId="0" xfId="31" applyAlignment="1" applyProtection="1">
      <alignment horizontal="left"/>
    </xf>
    <xf numFmtId="181" fontId="39" fillId="0" borderId="35" xfId="31" applyFont="1" applyFill="1" applyBorder="1"/>
    <xf numFmtId="181" fontId="41" fillId="0" borderId="35" xfId="31" applyFont="1" applyFill="1" applyBorder="1"/>
    <xf numFmtId="181" fontId="35" fillId="0" borderId="24" xfId="31" applyFont="1" applyFill="1" applyBorder="1" applyAlignment="1" applyProtection="1">
      <alignment horizontal="left"/>
    </xf>
    <xf numFmtId="181" fontId="35" fillId="0" borderId="24" xfId="31" applyFont="1" applyFill="1" applyBorder="1"/>
    <xf numFmtId="181" fontId="39" fillId="0" borderId="47" xfId="31" applyFont="1" applyFill="1" applyBorder="1"/>
    <xf numFmtId="181" fontId="41" fillId="0" borderId="47" xfId="31" applyFont="1" applyFill="1" applyBorder="1"/>
    <xf numFmtId="181" fontId="41" fillId="0" borderId="39" xfId="31" applyFont="1" applyFill="1" applyBorder="1"/>
    <xf numFmtId="181" fontId="36" fillId="0" borderId="13" xfId="31" applyFont="1" applyFill="1" applyBorder="1" applyAlignment="1" applyProtection="1">
      <alignment horizontal="left"/>
    </xf>
    <xf numFmtId="181" fontId="39" fillId="0" borderId="1" xfId="31" applyFont="1" applyFill="1" applyBorder="1" applyAlignment="1" applyProtection="1">
      <alignment horizontal="center"/>
    </xf>
    <xf numFmtId="181" fontId="39" fillId="0" borderId="1" xfId="31" applyFont="1" applyFill="1" applyBorder="1" applyAlignment="1" applyProtection="1">
      <alignment horizontal="left"/>
    </xf>
    <xf numFmtId="181" fontId="39" fillId="0" borderId="6" xfId="31" applyFont="1" applyFill="1" applyBorder="1" applyAlignment="1" applyProtection="1">
      <alignment horizontal="left"/>
    </xf>
    <xf numFmtId="181" fontId="41" fillId="0" borderId="55" xfId="31" applyFont="1" applyFill="1" applyBorder="1"/>
    <xf numFmtId="181" fontId="39" fillId="0" borderId="33" xfId="31" applyFont="1" applyFill="1" applyBorder="1" applyAlignment="1" applyProtection="1">
      <alignment horizontal="center"/>
    </xf>
    <xf numFmtId="181" fontId="39" fillId="0" borderId="33" xfId="31" applyFont="1" applyFill="1" applyBorder="1" applyAlignment="1" applyProtection="1">
      <alignment horizontal="left"/>
    </xf>
    <xf numFmtId="181" fontId="39" fillId="0" borderId="33" xfId="31" applyFont="1" applyFill="1" applyBorder="1"/>
    <xf numFmtId="181" fontId="39" fillId="0" borderId="31" xfId="31" applyFont="1" applyFill="1" applyBorder="1" applyAlignment="1" applyProtection="1">
      <alignment horizontal="left"/>
    </xf>
    <xf numFmtId="181" fontId="41" fillId="0" borderId="33" xfId="31" applyFont="1" applyFill="1" applyBorder="1"/>
    <xf numFmtId="181" fontId="39" fillId="0" borderId="21" xfId="31" applyFont="1" applyBorder="1" applyAlignment="1" applyProtection="1">
      <alignment horizontal="left"/>
    </xf>
    <xf numFmtId="181" fontId="39" fillId="0" borderId="3" xfId="31" applyFont="1" applyBorder="1" applyAlignment="1" applyProtection="1">
      <alignment horizontal="center"/>
    </xf>
    <xf numFmtId="180" fontId="39" fillId="0" borderId="3" xfId="31" applyNumberFormat="1" applyFont="1" applyBorder="1" applyAlignment="1" applyProtection="1">
      <alignment horizontal="center"/>
    </xf>
    <xf numFmtId="180" fontId="10" fillId="0" borderId="0" xfId="31" applyNumberFormat="1" applyProtection="1"/>
    <xf numFmtId="181" fontId="39" fillId="0" borderId="3" xfId="31" applyFont="1" applyBorder="1" applyAlignment="1">
      <alignment horizontal="center"/>
    </xf>
    <xf numFmtId="180" fontId="41" fillId="0" borderId="3" xfId="31" applyNumberFormat="1" applyFont="1" applyFill="1" applyBorder="1" applyAlignment="1" applyProtection="1">
      <alignment horizontal="center"/>
    </xf>
    <xf numFmtId="181" fontId="39" fillId="0" borderId="10" xfId="31" applyNumberFormat="1" applyFont="1" applyBorder="1" applyAlignment="1" applyProtection="1">
      <alignment horizontal="center"/>
    </xf>
    <xf numFmtId="181" fontId="39" fillId="0" borderId="3" xfId="31" applyNumberFormat="1" applyFont="1" applyBorder="1" applyAlignment="1" applyProtection="1">
      <alignment horizontal="center"/>
    </xf>
    <xf numFmtId="182" fontId="10" fillId="0" borderId="0" xfId="31" applyNumberFormat="1" applyProtection="1"/>
    <xf numFmtId="181" fontId="10" fillId="0" borderId="0" xfId="31" applyNumberFormat="1" applyProtection="1"/>
    <xf numFmtId="181" fontId="41" fillId="0" borderId="21" xfId="31" applyFont="1" applyFill="1" applyBorder="1" applyAlignment="1" applyProtection="1">
      <alignment horizontal="left"/>
    </xf>
    <xf numFmtId="181" fontId="41" fillId="0" borderId="3" xfId="31" applyFont="1" applyFill="1" applyBorder="1" applyAlignment="1">
      <alignment horizontal="center"/>
    </xf>
    <xf numFmtId="181" fontId="41" fillId="0" borderId="10" xfId="31" applyFont="1" applyFill="1" applyBorder="1" applyAlignment="1">
      <alignment horizontal="center"/>
    </xf>
    <xf numFmtId="181" fontId="39" fillId="0" borderId="21" xfId="31" applyFont="1" applyFill="1" applyBorder="1" applyAlignment="1" applyProtection="1">
      <alignment horizontal="left"/>
    </xf>
    <xf numFmtId="181" fontId="39" fillId="0" borderId="3" xfId="31" applyFont="1" applyFill="1" applyBorder="1" applyAlignment="1" applyProtection="1">
      <alignment horizontal="center"/>
    </xf>
    <xf numFmtId="180" fontId="39" fillId="0" borderId="3" xfId="31" applyNumberFormat="1" applyFont="1" applyFill="1" applyBorder="1" applyAlignment="1" applyProtection="1">
      <alignment horizontal="center"/>
    </xf>
    <xf numFmtId="181" fontId="39" fillId="0" borderId="10" xfId="31" applyFont="1" applyFill="1" applyBorder="1" applyAlignment="1" applyProtection="1">
      <alignment horizontal="center"/>
    </xf>
    <xf numFmtId="181" fontId="41" fillId="0" borderId="3" xfId="31" applyNumberFormat="1" applyFont="1" applyFill="1" applyBorder="1" applyAlignment="1" applyProtection="1">
      <alignment horizontal="center"/>
    </xf>
    <xf numFmtId="181" fontId="41" fillId="0" borderId="10" xfId="31" applyNumberFormat="1" applyFont="1" applyFill="1" applyBorder="1" applyAlignment="1" applyProtection="1">
      <alignment horizontal="center"/>
    </xf>
    <xf numFmtId="180" fontId="11" fillId="0" borderId="0" xfId="31" applyNumberFormat="1" applyFont="1" applyProtection="1"/>
    <xf numFmtId="180" fontId="3" fillId="0" borderId="0" xfId="31" applyNumberFormat="1" applyFont="1" applyProtection="1"/>
    <xf numFmtId="181" fontId="39" fillId="0" borderId="3" xfId="31" applyFont="1" applyFill="1" applyBorder="1" applyAlignment="1">
      <alignment horizontal="center"/>
    </xf>
    <xf numFmtId="181" fontId="39" fillId="0" borderId="10" xfId="31" applyFont="1" applyFill="1" applyBorder="1" applyAlignment="1">
      <alignment horizontal="center"/>
    </xf>
    <xf numFmtId="181" fontId="97" fillId="0" borderId="0" xfId="31" applyFont="1" applyAlignment="1" applyProtection="1">
      <alignment horizontal="left"/>
    </xf>
    <xf numFmtId="181" fontId="49" fillId="0" borderId="0" xfId="31" applyNumberFormat="1" applyFont="1" applyAlignment="1" applyProtection="1">
      <alignment horizontal="left"/>
    </xf>
    <xf numFmtId="181" fontId="11" fillId="0" borderId="0" xfId="31" applyNumberFormat="1" applyFont="1" applyAlignment="1" applyProtection="1">
      <alignment horizontal="left"/>
    </xf>
    <xf numFmtId="181" fontId="3" fillId="0" borderId="0" xfId="31" applyNumberFormat="1" applyFont="1" applyProtection="1"/>
    <xf numFmtId="181" fontId="3" fillId="0" borderId="0" xfId="31" applyFont="1" applyProtection="1"/>
    <xf numFmtId="181" fontId="93" fillId="0" borderId="0" xfId="47" applyFont="1"/>
    <xf numFmtId="181" fontId="46" fillId="0" borderId="5" xfId="47" applyFont="1" applyFill="1" applyBorder="1" applyAlignment="1" applyProtection="1">
      <alignment horizontal="left"/>
    </xf>
    <xf numFmtId="181" fontId="44" fillId="0" borderId="15" xfId="47" applyFont="1" applyFill="1" applyBorder="1" applyAlignment="1" applyProtection="1">
      <alignment horizontal="center"/>
    </xf>
    <xf numFmtId="181" fontId="44" fillId="0" borderId="6" xfId="47" applyFont="1" applyFill="1" applyBorder="1" applyAlignment="1" applyProtection="1">
      <alignment horizontal="center"/>
    </xf>
    <xf numFmtId="181" fontId="45" fillId="0" borderId="55" xfId="47" applyFont="1" applyFill="1" applyBorder="1"/>
    <xf numFmtId="181" fontId="44" fillId="0" borderId="33" xfId="47" applyFont="1" applyFill="1" applyBorder="1" applyAlignment="1" applyProtection="1">
      <alignment horizontal="center"/>
    </xf>
    <xf numFmtId="181" fontId="44" fillId="0" borderId="33" xfId="47" applyFont="1" applyFill="1" applyBorder="1" applyAlignment="1">
      <alignment horizontal="center"/>
    </xf>
    <xf numFmtId="181" fontId="44" fillId="0" borderId="31" xfId="47" applyFont="1" applyFill="1" applyBorder="1" applyAlignment="1" applyProtection="1">
      <alignment horizontal="center"/>
    </xf>
    <xf numFmtId="181" fontId="45" fillId="0" borderId="33" xfId="47" applyFont="1" applyFill="1" applyBorder="1" applyAlignment="1">
      <alignment horizontal="center"/>
    </xf>
    <xf numFmtId="181" fontId="45" fillId="0" borderId="53" xfId="47" applyFont="1" applyFill="1" applyBorder="1" applyAlignment="1">
      <alignment horizontal="center"/>
    </xf>
    <xf numFmtId="181" fontId="7" fillId="0" borderId="21" xfId="47" applyFont="1" applyBorder="1" applyAlignment="1" applyProtection="1">
      <alignment horizontal="left"/>
    </xf>
    <xf numFmtId="181" fontId="7" fillId="0" borderId="3" xfId="47" applyFont="1" applyBorder="1" applyProtection="1"/>
    <xf numFmtId="180" fontId="7" fillId="0" borderId="3" xfId="47" applyNumberFormat="1" applyFont="1" applyBorder="1" applyProtection="1"/>
    <xf numFmtId="181" fontId="5" fillId="0" borderId="21" xfId="47" applyFont="1" applyBorder="1" applyAlignment="1" applyProtection="1">
      <alignment horizontal="left"/>
    </xf>
    <xf numFmtId="181" fontId="97" fillId="0" borderId="3" xfId="47" applyFont="1" applyBorder="1" applyProtection="1"/>
    <xf numFmtId="180" fontId="97" fillId="0" borderId="3" xfId="47" applyNumberFormat="1" applyFont="1" applyBorder="1" applyProtection="1"/>
    <xf numFmtId="181" fontId="97" fillId="0" borderId="10" xfId="47" applyFont="1" applyBorder="1" applyProtection="1"/>
    <xf numFmtId="181" fontId="97" fillId="0" borderId="3" xfId="47" applyNumberFormat="1" applyFont="1" applyBorder="1" applyProtection="1"/>
    <xf numFmtId="182" fontId="10" fillId="0" borderId="0" xfId="47" applyNumberFormat="1" applyProtection="1"/>
    <xf numFmtId="180" fontId="11" fillId="0" borderId="0" xfId="47" applyNumberFormat="1" applyFont="1" applyProtection="1"/>
    <xf numFmtId="181" fontId="97" fillId="0" borderId="10" xfId="47" applyNumberFormat="1" applyFont="1" applyBorder="1" applyProtection="1"/>
    <xf numFmtId="182" fontId="3" fillId="0" borderId="0" xfId="47" applyNumberFormat="1" applyFont="1" applyProtection="1"/>
    <xf numFmtId="181" fontId="97" fillId="0" borderId="3" xfId="47" applyFont="1" applyBorder="1"/>
    <xf numFmtId="181" fontId="97" fillId="0" borderId="10" xfId="47" applyFont="1" applyBorder="1"/>
    <xf numFmtId="181" fontId="11" fillId="0" borderId="0" xfId="47" applyNumberFormat="1" applyFont="1" applyProtection="1"/>
    <xf numFmtId="181" fontId="49" fillId="0" borderId="0" xfId="47" applyNumberFormat="1" applyFont="1" applyAlignment="1" applyProtection="1">
      <alignment horizontal="left"/>
    </xf>
    <xf numFmtId="181" fontId="3" fillId="0" borderId="0" xfId="47" applyFont="1" applyProtection="1"/>
    <xf numFmtId="181" fontId="3" fillId="0" borderId="0" xfId="47" applyFont="1" applyAlignment="1" applyProtection="1">
      <alignment horizontal="left"/>
    </xf>
    <xf numFmtId="181" fontId="3" fillId="0" borderId="0" xfId="47" applyFont="1" applyAlignment="1" applyProtection="1">
      <alignment horizontal="center"/>
    </xf>
    <xf numFmtId="181" fontId="17" fillId="0" borderId="0" xfId="47" applyFont="1" applyAlignment="1" applyProtection="1">
      <alignment horizontal="left"/>
    </xf>
    <xf numFmtId="181" fontId="8" fillId="0" borderId="0" xfId="33"/>
    <xf numFmtId="181" fontId="9" fillId="0" borderId="0" xfId="33" applyFont="1" applyAlignment="1" applyProtection="1">
      <alignment horizontal="center"/>
    </xf>
    <xf numFmtId="181" fontId="106" fillId="0" borderId="0" xfId="33" applyFont="1" applyAlignment="1" applyProtection="1">
      <alignment horizontal="center"/>
    </xf>
    <xf numFmtId="181" fontId="8" fillId="0" borderId="0" xfId="33" applyAlignment="1" applyProtection="1">
      <alignment horizontal="left"/>
    </xf>
    <xf numFmtId="181" fontId="35" fillId="0" borderId="16" xfId="33" applyFont="1" applyFill="1" applyBorder="1"/>
    <xf numFmtId="181" fontId="35" fillId="0" borderId="26" xfId="33" applyFont="1" applyFill="1" applyBorder="1"/>
    <xf numFmtId="181" fontId="35" fillId="0" borderId="9" xfId="33" applyFont="1" applyFill="1" applyBorder="1"/>
    <xf numFmtId="181" fontId="35" fillId="0" borderId="15" xfId="33" applyFont="1" applyFill="1" applyBorder="1"/>
    <xf numFmtId="181" fontId="35" fillId="0" borderId="13" xfId="33" applyFont="1" applyFill="1" applyBorder="1" applyAlignment="1" applyProtection="1">
      <alignment horizontal="left"/>
    </xf>
    <xf numFmtId="181" fontId="35" fillId="0" borderId="0" xfId="33" applyFont="1" applyFill="1" applyAlignment="1" applyProtection="1">
      <alignment horizontal="center"/>
    </xf>
    <xf numFmtId="181" fontId="35" fillId="0" borderId="7" xfId="33" applyFont="1" applyFill="1" applyBorder="1" applyAlignment="1" applyProtection="1">
      <alignment horizontal="center"/>
    </xf>
    <xf numFmtId="181" fontId="35" fillId="0" borderId="17" xfId="33" applyFont="1" applyFill="1" applyBorder="1"/>
    <xf numFmtId="181" fontId="35" fillId="0" borderId="20" xfId="33" applyFont="1" applyFill="1" applyBorder="1" applyAlignment="1" applyProtection="1">
      <alignment horizontal="center"/>
    </xf>
    <xf numFmtId="181" fontId="35" fillId="0" borderId="19" xfId="33" applyFont="1" applyFill="1" applyBorder="1" applyAlignment="1" applyProtection="1">
      <alignment horizontal="center"/>
    </xf>
    <xf numFmtId="181" fontId="35" fillId="0" borderId="17" xfId="33" applyFont="1" applyBorder="1" applyAlignment="1" applyProtection="1">
      <alignment horizontal="left"/>
    </xf>
    <xf numFmtId="181" fontId="35" fillId="0" borderId="20" xfId="33" applyFont="1" applyBorder="1" applyAlignment="1" applyProtection="1">
      <alignment horizontal="center"/>
    </xf>
    <xf numFmtId="181" fontId="35" fillId="0" borderId="52" xfId="33" applyFont="1" applyBorder="1" applyAlignment="1" applyProtection="1">
      <alignment horizontal="center"/>
    </xf>
    <xf numFmtId="181" fontId="35" fillId="0" borderId="19" xfId="33" applyFont="1" applyBorder="1" applyAlignment="1" applyProtection="1">
      <alignment horizontal="center"/>
    </xf>
    <xf numFmtId="181" fontId="37" fillId="0" borderId="17" xfId="33" applyFont="1" applyBorder="1" applyAlignment="1" applyProtection="1">
      <alignment horizontal="left"/>
    </xf>
    <xf numFmtId="181" fontId="37" fillId="0" borderId="20" xfId="33" applyFont="1" applyBorder="1" applyAlignment="1" applyProtection="1">
      <alignment horizontal="center"/>
    </xf>
    <xf numFmtId="181" fontId="37" fillId="0" borderId="52" xfId="33" applyFont="1" applyBorder="1" applyAlignment="1" applyProtection="1">
      <alignment horizontal="center"/>
    </xf>
    <xf numFmtId="181" fontId="37" fillId="0" borderId="19" xfId="33" applyFont="1" applyBorder="1" applyAlignment="1">
      <alignment horizontal="center"/>
    </xf>
    <xf numFmtId="181" fontId="37" fillId="0" borderId="19" xfId="33" applyFont="1" applyBorder="1" applyAlignment="1" applyProtection="1">
      <alignment horizontal="center"/>
    </xf>
    <xf numFmtId="181" fontId="37" fillId="0" borderId="52" xfId="33" applyFont="1" applyBorder="1" applyAlignment="1">
      <alignment horizontal="center"/>
    </xf>
    <xf numFmtId="181" fontId="59" fillId="0" borderId="17" xfId="33" applyFont="1" applyBorder="1" applyAlignment="1" applyProtection="1">
      <alignment horizontal="left"/>
    </xf>
    <xf numFmtId="181" fontId="59" fillId="0" borderId="20" xfId="33" applyFont="1" applyBorder="1" applyAlignment="1" applyProtection="1">
      <alignment horizontal="center"/>
    </xf>
    <xf numFmtId="181" fontId="59" fillId="0" borderId="52" xfId="33" applyFont="1" applyBorder="1" applyAlignment="1">
      <alignment horizontal="center"/>
    </xf>
    <xf numFmtId="181" fontId="59" fillId="0" borderId="19" xfId="33" applyFont="1" applyBorder="1" applyAlignment="1">
      <alignment horizontal="center"/>
    </xf>
    <xf numFmtId="181" fontId="71" fillId="0" borderId="19" xfId="33" applyFont="1" applyBorder="1" applyAlignment="1" applyProtection="1">
      <alignment horizontal="center"/>
    </xf>
    <xf numFmtId="181" fontId="10" fillId="0" borderId="0" xfId="33" applyFont="1"/>
    <xf numFmtId="181" fontId="59" fillId="0" borderId="19" xfId="33" applyFont="1" applyBorder="1" applyAlignment="1" applyProtection="1">
      <alignment horizontal="center"/>
    </xf>
    <xf numFmtId="181" fontId="59" fillId="0" borderId="52" xfId="33" applyFont="1" applyBorder="1" applyAlignment="1" applyProtection="1">
      <alignment horizontal="center"/>
    </xf>
    <xf numFmtId="181" fontId="37" fillId="0" borderId="51" xfId="33" applyFont="1" applyBorder="1" applyAlignment="1" applyProtection="1">
      <alignment horizontal="center"/>
    </xf>
    <xf numFmtId="181" fontId="71" fillId="0" borderId="17" xfId="33" applyFont="1" applyBorder="1" applyAlignment="1" applyProtection="1">
      <alignment horizontal="left"/>
    </xf>
    <xf numFmtId="181" fontId="71" fillId="0" borderId="20" xfId="33" applyFont="1" applyBorder="1" applyAlignment="1" applyProtection="1">
      <alignment horizontal="center"/>
    </xf>
    <xf numFmtId="181" fontId="71" fillId="0" borderId="52" xfId="33" applyFont="1" applyBorder="1" applyAlignment="1" applyProtection="1">
      <alignment horizontal="center"/>
    </xf>
    <xf numFmtId="181" fontId="71" fillId="0" borderId="19" xfId="33" applyFont="1" applyBorder="1" applyAlignment="1">
      <alignment horizontal="center"/>
    </xf>
    <xf numFmtId="181" fontId="12" fillId="0" borderId="0" xfId="33" applyFont="1"/>
    <xf numFmtId="181" fontId="59" fillId="0" borderId="17" xfId="33" applyFont="1" applyFill="1" applyBorder="1" applyAlignment="1" applyProtection="1">
      <alignment horizontal="left"/>
    </xf>
    <xf numFmtId="181" fontId="59" fillId="0" borderId="20" xfId="33" applyFont="1" applyFill="1" applyBorder="1" applyAlignment="1" applyProtection="1">
      <alignment horizontal="center"/>
    </xf>
    <xf numFmtId="181" fontId="59" fillId="0" borderId="52" xfId="33" applyFont="1" applyFill="1" applyBorder="1" applyAlignment="1" applyProtection="1">
      <alignment horizontal="center"/>
    </xf>
    <xf numFmtId="181" fontId="59" fillId="0" borderId="19" xfId="33" applyFont="1" applyFill="1" applyBorder="1" applyAlignment="1">
      <alignment horizontal="center"/>
    </xf>
    <xf numFmtId="181" fontId="59" fillId="0" borderId="19" xfId="33" applyFont="1" applyFill="1" applyBorder="1" applyAlignment="1" applyProtection="1">
      <alignment horizontal="center"/>
    </xf>
    <xf numFmtId="181" fontId="8" fillId="0" borderId="0" xfId="33" applyNumberFormat="1" applyProtection="1"/>
    <xf numFmtId="181" fontId="59" fillId="0" borderId="52" xfId="33" applyFont="1" applyFill="1" applyBorder="1" applyAlignment="1">
      <alignment horizontal="center"/>
    </xf>
    <xf numFmtId="181" fontId="71" fillId="3" borderId="19" xfId="33" applyFont="1" applyFill="1" applyBorder="1" applyAlignment="1" applyProtection="1">
      <alignment horizontal="center"/>
    </xf>
    <xf numFmtId="181" fontId="59" fillId="0" borderId="25" xfId="33" applyFont="1" applyBorder="1" applyAlignment="1" applyProtection="1">
      <alignment horizontal="center"/>
    </xf>
    <xf numFmtId="181" fontId="59" fillId="0" borderId="0" xfId="33" applyFont="1" applyAlignment="1" applyProtection="1">
      <alignment horizontal="left"/>
    </xf>
    <xf numFmtId="181" fontId="13" fillId="0" borderId="0" xfId="33" applyFont="1"/>
    <xf numFmtId="181" fontId="60" fillId="0" borderId="0" xfId="33" applyFont="1"/>
    <xf numFmtId="181" fontId="10" fillId="0" borderId="0" xfId="34"/>
    <xf numFmtId="181" fontId="11" fillId="0" borderId="0" xfId="34" applyFont="1"/>
    <xf numFmtId="181" fontId="107" fillId="0" borderId="0" xfId="34" applyFont="1" applyAlignment="1" applyProtection="1">
      <alignment horizontal="center"/>
    </xf>
    <xf numFmtId="181" fontId="35" fillId="0" borderId="23" xfId="34" applyFont="1" applyFill="1" applyBorder="1"/>
    <xf numFmtId="181" fontId="35" fillId="0" borderId="18" xfId="34" applyFont="1" applyFill="1" applyBorder="1"/>
    <xf numFmtId="181" fontId="35" fillId="0" borderId="9" xfId="34" applyFont="1" applyFill="1" applyBorder="1"/>
    <xf numFmtId="181" fontId="35" fillId="0" borderId="26" xfId="34" applyFont="1" applyFill="1" applyBorder="1"/>
    <xf numFmtId="181" fontId="3" fillId="0" borderId="0" xfId="34" applyFont="1"/>
    <xf numFmtId="181" fontId="35" fillId="0" borderId="5" xfId="34" applyFont="1" applyFill="1" applyBorder="1" applyAlignment="1" applyProtection="1">
      <alignment horizontal="left"/>
    </xf>
    <xf numFmtId="181" fontId="35" fillId="0" borderId="30" xfId="34" applyFont="1" applyFill="1" applyBorder="1"/>
    <xf numFmtId="181" fontId="35" fillId="0" borderId="12" xfId="34" applyFont="1" applyFill="1" applyBorder="1" applyAlignment="1" applyProtection="1">
      <alignment horizontal="center"/>
    </xf>
    <xf numFmtId="181" fontId="35" fillId="0" borderId="1" xfId="34" applyFont="1" applyFill="1" applyBorder="1" applyAlignment="1" applyProtection="1">
      <alignment horizontal="center"/>
    </xf>
    <xf numFmtId="181" fontId="35" fillId="0" borderId="1" xfId="34" applyFont="1" applyFill="1" applyBorder="1" applyAlignment="1" applyProtection="1">
      <alignment horizontal="left"/>
    </xf>
    <xf numFmtId="181" fontId="35" fillId="0" borderId="21" xfId="34" applyFont="1" applyFill="1" applyBorder="1"/>
    <xf numFmtId="181" fontId="35" fillId="0" borderId="14" xfId="34" applyFont="1" applyFill="1" applyBorder="1"/>
    <xf numFmtId="181" fontId="35" fillId="0" borderId="21" xfId="34" applyFont="1" applyFill="1" applyBorder="1" applyAlignment="1">
      <alignment horizontal="center"/>
    </xf>
    <xf numFmtId="181" fontId="35" fillId="0" borderId="3" xfId="34" applyFont="1" applyFill="1" applyBorder="1" applyAlignment="1" applyProtection="1">
      <alignment horizontal="left"/>
    </xf>
    <xf numFmtId="181" fontId="35" fillId="0" borderId="3" xfId="34" applyFont="1" applyFill="1" applyBorder="1" applyAlignment="1" applyProtection="1">
      <alignment horizontal="center"/>
    </xf>
    <xf numFmtId="181" fontId="35" fillId="0" borderId="3" xfId="34" applyFont="1" applyFill="1" applyBorder="1"/>
    <xf numFmtId="181" fontId="35" fillId="0" borderId="3" xfId="34" applyFont="1" applyFill="1" applyBorder="1" applyAlignment="1">
      <alignment horizontal="center"/>
    </xf>
    <xf numFmtId="181" fontId="35" fillId="0" borderId="19" xfId="34" applyFont="1" applyFill="1" applyBorder="1" applyAlignment="1">
      <alignment horizontal="center"/>
    </xf>
    <xf numFmtId="181" fontId="35" fillId="0" borderId="24" xfId="34" applyFont="1" applyFill="1" applyBorder="1" applyAlignment="1" applyProtection="1">
      <alignment horizontal="left"/>
    </xf>
    <xf numFmtId="181" fontId="35" fillId="0" borderId="19" xfId="34" applyFont="1" applyFill="1" applyBorder="1" applyAlignment="1" applyProtection="1">
      <alignment horizontal="center"/>
    </xf>
    <xf numFmtId="181" fontId="39" fillId="0" borderId="21" xfId="34" applyFont="1" applyBorder="1" applyAlignment="1" applyProtection="1">
      <alignment horizontal="left"/>
    </xf>
    <xf numFmtId="181" fontId="39" fillId="0" borderId="14" xfId="34" applyFont="1" applyBorder="1" applyAlignment="1" applyProtection="1">
      <alignment horizontal="center"/>
    </xf>
    <xf numFmtId="181" fontId="39" fillId="0" borderId="25" xfId="34" applyFont="1" applyBorder="1" applyAlignment="1" applyProtection="1">
      <alignment horizontal="center"/>
    </xf>
    <xf numFmtId="181" fontId="39" fillId="0" borderId="51" xfId="34" applyFont="1" applyBorder="1" applyAlignment="1" applyProtection="1">
      <alignment horizontal="center"/>
    </xf>
    <xf numFmtId="180" fontId="39" fillId="0" borderId="3" xfId="34" applyNumberFormat="1" applyFont="1" applyBorder="1" applyAlignment="1" applyProtection="1">
      <alignment horizontal="center"/>
    </xf>
    <xf numFmtId="181" fontId="39" fillId="0" borderId="28" xfId="34" applyFont="1" applyBorder="1" applyAlignment="1" applyProtection="1">
      <alignment horizontal="center"/>
    </xf>
    <xf numFmtId="181" fontId="39" fillId="0" borderId="3" xfId="34" applyFont="1" applyBorder="1" applyAlignment="1" applyProtection="1">
      <alignment horizontal="center"/>
    </xf>
    <xf numFmtId="180" fontId="39" fillId="0" borderId="19" xfId="34" applyNumberFormat="1" applyFont="1" applyBorder="1" applyAlignment="1" applyProtection="1">
      <alignment horizontal="center"/>
    </xf>
    <xf numFmtId="181" fontId="5" fillId="0" borderId="0" xfId="34" applyFont="1"/>
    <xf numFmtId="181" fontId="39" fillId="0" borderId="19" xfId="34" applyFont="1" applyBorder="1" applyAlignment="1" applyProtection="1">
      <alignment horizontal="center"/>
    </xf>
    <xf numFmtId="181" fontId="39" fillId="0" borderId="14" xfId="34" applyFont="1" applyBorder="1" applyAlignment="1">
      <alignment horizontal="center"/>
    </xf>
    <xf numFmtId="181" fontId="39" fillId="0" borderId="3" xfId="34" applyFont="1" applyBorder="1" applyAlignment="1">
      <alignment horizontal="center"/>
    </xf>
    <xf numFmtId="181" fontId="39" fillId="0" borderId="19" xfId="34" applyFont="1" applyBorder="1" applyAlignment="1">
      <alignment horizontal="center"/>
    </xf>
    <xf numFmtId="181" fontId="41" fillId="0" borderId="21" xfId="34" applyFont="1" applyBorder="1" applyAlignment="1" applyProtection="1">
      <alignment horizontal="left"/>
    </xf>
    <xf numFmtId="181" fontId="41" fillId="0" borderId="14" xfId="34" applyFont="1" applyBorder="1" applyAlignment="1">
      <alignment horizontal="center"/>
    </xf>
    <xf numFmtId="181" fontId="41" fillId="0" borderId="3" xfId="34" applyFont="1" applyBorder="1" applyAlignment="1">
      <alignment horizontal="center"/>
    </xf>
    <xf numFmtId="181" fontId="39" fillId="0" borderId="8" xfId="34" applyFont="1" applyBorder="1" applyAlignment="1">
      <alignment horizontal="center"/>
    </xf>
    <xf numFmtId="181" fontId="39" fillId="0" borderId="25" xfId="34" applyFont="1" applyBorder="1" applyAlignment="1">
      <alignment horizontal="center"/>
    </xf>
    <xf numFmtId="181" fontId="39" fillId="0" borderId="28" xfId="34" applyFont="1" applyBorder="1" applyAlignment="1">
      <alignment horizontal="center"/>
    </xf>
    <xf numFmtId="181" fontId="39" fillId="0" borderId="51" xfId="34" applyFont="1" applyBorder="1" applyAlignment="1">
      <alignment horizontal="center"/>
    </xf>
    <xf numFmtId="181" fontId="41" fillId="0" borderId="14" xfId="34" applyFont="1" applyBorder="1" applyAlignment="1" applyProtection="1">
      <alignment horizontal="center"/>
    </xf>
    <xf numFmtId="181" fontId="41" fillId="0" borderId="3" xfId="34" applyFont="1" applyBorder="1" applyAlignment="1" applyProtection="1">
      <alignment horizontal="center"/>
    </xf>
    <xf numFmtId="180" fontId="41" fillId="0" borderId="3" xfId="34" applyNumberFormat="1" applyFont="1" applyBorder="1" applyAlignment="1" applyProtection="1">
      <alignment horizontal="center"/>
    </xf>
    <xf numFmtId="181" fontId="41" fillId="0" borderId="19" xfId="34" applyFont="1" applyBorder="1" applyAlignment="1">
      <alignment horizontal="center"/>
    </xf>
    <xf numFmtId="180" fontId="41" fillId="0" borderId="19" xfId="34" applyNumberFormat="1" applyFont="1" applyBorder="1" applyAlignment="1" applyProtection="1">
      <alignment horizontal="center"/>
    </xf>
    <xf numFmtId="181" fontId="41" fillId="0" borderId="25" xfId="34" applyFont="1" applyBorder="1" applyAlignment="1">
      <alignment horizontal="center"/>
    </xf>
    <xf numFmtId="181" fontId="39" fillId="0" borderId="20" xfId="34" applyFont="1" applyBorder="1" applyAlignment="1" applyProtection="1">
      <alignment horizontal="center"/>
    </xf>
    <xf numFmtId="181" fontId="39" fillId="0" borderId="45" xfId="34" applyFont="1" applyBorder="1" applyAlignment="1">
      <alignment horizontal="center"/>
    </xf>
    <xf numFmtId="181" fontId="39" fillId="0" borderId="44" xfId="34" applyFont="1" applyBorder="1" applyAlignment="1">
      <alignment horizontal="center"/>
    </xf>
    <xf numFmtId="181" fontId="101" fillId="0" borderId="0" xfId="34" applyFont="1"/>
    <xf numFmtId="180" fontId="41" fillId="0" borderId="3" xfId="34" applyNumberFormat="1" applyFont="1" applyFill="1" applyBorder="1" applyAlignment="1" applyProtection="1">
      <alignment horizontal="center"/>
    </xf>
    <xf numFmtId="180" fontId="39" fillId="3" borderId="19" xfId="34" applyNumberFormat="1" applyFont="1" applyFill="1" applyBorder="1" applyAlignment="1" applyProtection="1">
      <alignment horizontal="center"/>
    </xf>
    <xf numFmtId="181" fontId="41" fillId="0" borderId="21" xfId="34" applyFont="1" applyFill="1" applyBorder="1" applyAlignment="1" applyProtection="1">
      <alignment horizontal="left"/>
    </xf>
    <xf numFmtId="181" fontId="41" fillId="0" borderId="14" xfId="34" applyFont="1" applyFill="1" applyBorder="1" applyAlignment="1" applyProtection="1">
      <alignment horizontal="center"/>
    </xf>
    <xf numFmtId="181" fontId="41" fillId="0" borderId="3" xfId="34" applyFont="1" applyFill="1" applyBorder="1" applyAlignment="1" applyProtection="1">
      <alignment horizontal="center"/>
    </xf>
    <xf numFmtId="181" fontId="41" fillId="0" borderId="3" xfId="34" applyFont="1" applyFill="1" applyBorder="1" applyAlignment="1">
      <alignment horizontal="center"/>
    </xf>
    <xf numFmtId="180" fontId="41" fillId="0" borderId="19" xfId="34" applyNumberFormat="1" applyFont="1" applyFill="1" applyBorder="1" applyAlignment="1" applyProtection="1">
      <alignment horizontal="center"/>
    </xf>
    <xf numFmtId="181" fontId="39" fillId="0" borderId="21" xfId="34" applyFont="1" applyFill="1" applyBorder="1" applyAlignment="1" applyProtection="1">
      <alignment horizontal="left"/>
    </xf>
    <xf numFmtId="181" fontId="39" fillId="0" borderId="14" xfId="34" applyFont="1" applyFill="1" applyBorder="1" applyAlignment="1" applyProtection="1">
      <alignment horizontal="center"/>
    </xf>
    <xf numFmtId="181" fontId="39" fillId="0" borderId="3" xfId="34" applyFont="1" applyFill="1" applyBorder="1" applyAlignment="1" applyProtection="1">
      <alignment horizontal="center"/>
    </xf>
    <xf numFmtId="181" fontId="39" fillId="0" borderId="51" xfId="34" applyFont="1" applyFill="1" applyBorder="1" applyAlignment="1">
      <alignment horizontal="center"/>
    </xf>
    <xf numFmtId="181" fontId="39" fillId="0" borderId="3" xfId="34" applyFont="1" applyFill="1" applyBorder="1" applyAlignment="1">
      <alignment horizontal="center"/>
    </xf>
    <xf numFmtId="180" fontId="39" fillId="0" borderId="19" xfId="34" applyNumberFormat="1" applyFont="1" applyFill="1" applyBorder="1" applyAlignment="1" applyProtection="1">
      <alignment horizontal="center"/>
    </xf>
    <xf numFmtId="181" fontId="41" fillId="0" borderId="14" xfId="34" applyFont="1" applyFill="1" applyBorder="1" applyAlignment="1">
      <alignment horizontal="center"/>
    </xf>
    <xf numFmtId="181" fontId="41" fillId="0" borderId="19" xfId="34" applyFont="1" applyFill="1" applyBorder="1" applyAlignment="1">
      <alignment horizontal="center"/>
    </xf>
    <xf numFmtId="181" fontId="39" fillId="0" borderId="14" xfId="34" applyFont="1" applyFill="1" applyBorder="1" applyAlignment="1">
      <alignment horizontal="center"/>
    </xf>
    <xf numFmtId="181" fontId="39" fillId="0" borderId="25" xfId="34" applyFont="1" applyFill="1" applyBorder="1" applyAlignment="1">
      <alignment horizontal="center"/>
    </xf>
    <xf numFmtId="181" fontId="39" fillId="0" borderId="28" xfId="34" applyFont="1" applyFill="1" applyBorder="1" applyAlignment="1">
      <alignment horizontal="center"/>
    </xf>
    <xf numFmtId="180" fontId="39" fillId="0" borderId="3" xfId="34" applyNumberFormat="1" applyFont="1" applyFill="1" applyBorder="1" applyAlignment="1" applyProtection="1">
      <alignment horizontal="center"/>
    </xf>
    <xf numFmtId="181" fontId="10" fillId="0" borderId="0" xfId="34" applyNumberFormat="1" applyProtection="1"/>
    <xf numFmtId="181" fontId="5" fillId="0" borderId="0" xfId="34" applyFont="1" applyFill="1"/>
    <xf numFmtId="181" fontId="3" fillId="0" borderId="0" xfId="34" applyFont="1" applyFill="1"/>
    <xf numFmtId="181" fontId="10" fillId="0" borderId="0" xfId="34" applyFill="1"/>
    <xf numFmtId="181" fontId="41" fillId="0" borderId="57" xfId="34" applyFont="1" applyFill="1" applyBorder="1" applyAlignment="1" applyProtection="1">
      <alignment horizontal="left"/>
    </xf>
    <xf numFmtId="181" fontId="41" fillId="0" borderId="42" xfId="34" applyFont="1" applyFill="1" applyBorder="1" applyAlignment="1" applyProtection="1">
      <alignment horizontal="center"/>
    </xf>
    <xf numFmtId="180" fontId="41" fillId="0" borderId="42" xfId="34" applyNumberFormat="1" applyFont="1" applyFill="1" applyBorder="1" applyAlignment="1" applyProtection="1">
      <alignment horizontal="center"/>
    </xf>
    <xf numFmtId="181" fontId="41" fillId="0" borderId="42" xfId="34" applyFont="1" applyFill="1" applyBorder="1" applyAlignment="1">
      <alignment horizontal="center"/>
    </xf>
    <xf numFmtId="181" fontId="104" fillId="0" borderId="0" xfId="34" applyFont="1" applyAlignment="1" applyProtection="1">
      <alignment horizontal="left"/>
    </xf>
    <xf numFmtId="181" fontId="83" fillId="0" borderId="0" xfId="34" applyFont="1" applyBorder="1" applyAlignment="1"/>
    <xf numFmtId="180" fontId="83" fillId="0" borderId="0" xfId="34" applyNumberFormat="1" applyFont="1" applyBorder="1" applyAlignment="1" applyProtection="1"/>
    <xf numFmtId="181" fontId="49" fillId="0" borderId="0" xfId="34" applyFont="1" applyBorder="1" applyAlignment="1" applyProtection="1"/>
    <xf numFmtId="181" fontId="35" fillId="0" borderId="0" xfId="34" applyFont="1" applyBorder="1" applyAlignment="1" applyProtection="1"/>
    <xf numFmtId="181" fontId="3" fillId="0" borderId="0" xfId="34" applyFont="1" applyBorder="1" applyAlignment="1" applyProtection="1">
      <alignment horizontal="left"/>
    </xf>
    <xf numFmtId="181" fontId="3" fillId="0" borderId="0" xfId="34" applyFont="1" applyBorder="1"/>
    <xf numFmtId="180" fontId="3" fillId="0" borderId="0" xfId="34" applyNumberFormat="1" applyFont="1" applyBorder="1" applyProtection="1"/>
    <xf numFmtId="181" fontId="11" fillId="0" borderId="0" xfId="34" applyFont="1" applyBorder="1" applyAlignment="1" applyProtection="1">
      <alignment horizontal="left"/>
    </xf>
    <xf numFmtId="181" fontId="3" fillId="0" borderId="0" xfId="34" applyFont="1" applyAlignment="1" applyProtection="1">
      <alignment horizontal="left"/>
    </xf>
    <xf numFmtId="181" fontId="10" fillId="0" borderId="0" xfId="34" applyAlignment="1" applyProtection="1">
      <alignment horizontal="left"/>
    </xf>
    <xf numFmtId="181" fontId="49" fillId="0" borderId="49" xfId="47" applyFont="1" applyFill="1" applyBorder="1" applyAlignment="1" applyProtection="1">
      <alignment horizontal="left"/>
    </xf>
    <xf numFmtId="181" fontId="49" fillId="0" borderId="68" xfId="47" applyFont="1" applyFill="1" applyBorder="1" applyAlignment="1" applyProtection="1">
      <alignment horizontal="center"/>
    </xf>
    <xf numFmtId="181" fontId="89" fillId="0" borderId="24" xfId="47" applyFont="1" applyFill="1" applyBorder="1" applyAlignment="1" applyProtection="1">
      <alignment horizontal="center"/>
    </xf>
    <xf numFmtId="181" fontId="44" fillId="0" borderId="47" xfId="47" applyFont="1" applyFill="1" applyBorder="1" applyAlignment="1" applyProtection="1">
      <alignment horizontal="center"/>
    </xf>
    <xf numFmtId="181" fontId="44" fillId="0" borderId="65" xfId="47" applyFont="1" applyFill="1" applyBorder="1" applyAlignment="1" applyProtection="1">
      <alignment horizontal="center"/>
    </xf>
    <xf numFmtId="181" fontId="44" fillId="0" borderId="65" xfId="47" applyFont="1" applyFill="1" applyBorder="1" applyAlignment="1">
      <alignment horizontal="center"/>
    </xf>
    <xf numFmtId="181" fontId="89" fillId="0" borderId="65" xfId="47" applyFont="1" applyFill="1" applyBorder="1" applyAlignment="1" applyProtection="1">
      <alignment horizontal="center"/>
    </xf>
    <xf numFmtId="181" fontId="44" fillId="0" borderId="24" xfId="47" applyFont="1" applyFill="1" applyBorder="1" applyAlignment="1">
      <alignment horizontal="center"/>
    </xf>
    <xf numFmtId="181" fontId="89" fillId="0" borderId="43" xfId="47" applyFont="1" applyFill="1" applyBorder="1" applyAlignment="1" applyProtection="1">
      <alignment horizontal="center"/>
    </xf>
    <xf numFmtId="181" fontId="44" fillId="0" borderId="34" xfId="47" applyFont="1" applyFill="1" applyBorder="1" applyAlignment="1" applyProtection="1">
      <alignment horizontal="center"/>
    </xf>
    <xf numFmtId="181" fontId="44" fillId="0" borderId="61" xfId="47" applyFont="1" applyFill="1" applyBorder="1" applyAlignment="1">
      <alignment horizontal="center"/>
    </xf>
    <xf numFmtId="181" fontId="89" fillId="0" borderId="14" xfId="47" applyFont="1" applyBorder="1" applyProtection="1"/>
    <xf numFmtId="181" fontId="89" fillId="0" borderId="3" xfId="47" applyFont="1" applyBorder="1" applyProtection="1"/>
    <xf numFmtId="180" fontId="89" fillId="0" borderId="3" xfId="47" applyNumberFormat="1" applyFont="1" applyBorder="1" applyProtection="1"/>
    <xf numFmtId="180" fontId="89" fillId="0" borderId="19" xfId="47" applyNumberFormat="1" applyFont="1" applyBorder="1" applyProtection="1"/>
    <xf numFmtId="181" fontId="3" fillId="0" borderId="14" xfId="47" applyFont="1" applyBorder="1" applyProtection="1"/>
    <xf numFmtId="180" fontId="3" fillId="0" borderId="19" xfId="47" applyNumberFormat="1" applyFont="1" applyBorder="1" applyProtection="1"/>
    <xf numFmtId="181" fontId="3" fillId="0" borderId="19" xfId="47" applyFont="1" applyBorder="1"/>
    <xf numFmtId="0" fontId="8" fillId="0" borderId="0" xfId="35"/>
    <xf numFmtId="0" fontId="109" fillId="0" borderId="0" xfId="35" applyFont="1" applyAlignment="1" applyProtection="1">
      <alignment horizontal="center"/>
    </xf>
    <xf numFmtId="0" fontId="106" fillId="0" borderId="0" xfId="35" applyFont="1" applyAlignment="1" applyProtection="1">
      <alignment horizontal="center"/>
    </xf>
    <xf numFmtId="0" fontId="71" fillId="0" borderId="9" xfId="35" applyFont="1" applyFill="1" applyBorder="1" applyAlignment="1" applyProtection="1">
      <alignment horizontal="left"/>
    </xf>
    <xf numFmtId="0" fontId="71" fillId="0" borderId="9" xfId="35" applyFont="1" applyFill="1" applyBorder="1"/>
    <xf numFmtId="0" fontId="71" fillId="0" borderId="15" xfId="35" applyFont="1" applyFill="1" applyBorder="1"/>
    <xf numFmtId="0" fontId="96" fillId="0" borderId="0" xfId="35" applyFont="1"/>
    <xf numFmtId="0" fontId="8" fillId="0" borderId="0" xfId="35" applyAlignment="1" applyProtection="1">
      <alignment horizontal="left"/>
    </xf>
    <xf numFmtId="0" fontId="59" fillId="0" borderId="22" xfId="35" applyFont="1" applyFill="1" applyBorder="1"/>
    <xf numFmtId="0" fontId="37" fillId="0" borderId="8" xfId="35" applyFont="1" applyFill="1" applyBorder="1" applyAlignment="1" applyProtection="1">
      <alignment horizontal="center"/>
    </xf>
    <xf numFmtId="0" fontId="37" fillId="0" borderId="25" xfId="35" applyFont="1" applyFill="1" applyBorder="1" applyAlignment="1" applyProtection="1">
      <alignment horizontal="center"/>
    </xf>
    <xf numFmtId="0" fontId="10" fillId="0" borderId="0" xfId="35" applyFont="1"/>
    <xf numFmtId="0" fontId="37" fillId="0" borderId="17" xfId="35" applyFont="1" applyBorder="1" applyAlignment="1" applyProtection="1">
      <alignment horizontal="left"/>
    </xf>
    <xf numFmtId="0" fontId="71" fillId="0" borderId="20" xfId="35" applyFont="1" applyBorder="1" applyAlignment="1" applyProtection="1">
      <alignment horizontal="right"/>
    </xf>
    <xf numFmtId="0" fontId="71" fillId="0" borderId="3" xfId="35" applyFont="1" applyBorder="1" applyAlignment="1" applyProtection="1">
      <alignment horizontal="center"/>
    </xf>
    <xf numFmtId="0" fontId="71" fillId="0" borderId="3" xfId="35" applyFont="1" applyBorder="1" applyAlignment="1">
      <alignment horizontal="center"/>
    </xf>
    <xf numFmtId="0" fontId="71" fillId="0" borderId="19" xfId="35" applyFont="1" applyBorder="1" applyAlignment="1" applyProtection="1">
      <alignment horizontal="center"/>
    </xf>
    <xf numFmtId="0" fontId="71" fillId="0" borderId="28" xfId="35" applyFont="1" applyBorder="1" applyAlignment="1" applyProtection="1">
      <alignment horizontal="center"/>
    </xf>
    <xf numFmtId="0" fontId="71" fillId="0" borderId="51" xfId="35" applyFont="1" applyBorder="1" applyAlignment="1" applyProtection="1">
      <alignment horizontal="center"/>
    </xf>
    <xf numFmtId="0" fontId="71" fillId="0" borderId="25" xfId="35" applyFont="1" applyBorder="1" applyAlignment="1" applyProtection="1">
      <alignment horizontal="center"/>
    </xf>
    <xf numFmtId="0" fontId="71" fillId="0" borderId="8" xfId="35" applyFont="1" applyBorder="1" applyAlignment="1" applyProtection="1">
      <alignment horizontal="center"/>
    </xf>
    <xf numFmtId="0" fontId="71" fillId="0" borderId="8" xfId="35" applyFont="1" applyBorder="1" applyAlignment="1">
      <alignment horizontal="center"/>
    </xf>
    <xf numFmtId="0" fontId="40" fillId="0" borderId="0" xfId="35" applyFont="1"/>
    <xf numFmtId="0" fontId="39" fillId="0" borderId="21" xfId="35" applyFont="1" applyBorder="1" applyAlignment="1" applyProtection="1">
      <alignment horizontal="left"/>
    </xf>
    <xf numFmtId="0" fontId="39" fillId="0" borderId="20" xfId="35" applyFont="1" applyBorder="1" applyAlignment="1">
      <alignment horizontal="right"/>
    </xf>
    <xf numFmtId="0" fontId="39" fillId="0" borderId="3" xfId="35" applyFont="1" applyBorder="1" applyAlignment="1">
      <alignment horizontal="center"/>
    </xf>
    <xf numFmtId="0" fontId="41" fillId="0" borderId="3" xfId="35" applyFont="1" applyBorder="1" applyAlignment="1">
      <alignment horizontal="center"/>
    </xf>
    <xf numFmtId="0" fontId="41" fillId="0" borderId="25" xfId="35" applyFont="1" applyBorder="1" applyAlignment="1">
      <alignment horizontal="center"/>
    </xf>
    <xf numFmtId="0" fontId="41" fillId="0" borderId="19" xfId="35" applyFont="1" applyBorder="1" applyAlignment="1">
      <alignment horizontal="center"/>
    </xf>
    <xf numFmtId="0" fontId="68" fillId="0" borderId="21" xfId="35" applyFont="1" applyBorder="1" applyAlignment="1" applyProtection="1">
      <alignment horizontal="left"/>
    </xf>
    <xf numFmtId="0" fontId="68" fillId="0" borderId="20" xfId="35" applyFont="1" applyBorder="1" applyAlignment="1">
      <alignment horizontal="right"/>
    </xf>
    <xf numFmtId="0" fontId="68" fillId="0" borderId="3" xfId="35" applyFont="1" applyBorder="1" applyAlignment="1">
      <alignment horizontal="center"/>
    </xf>
    <xf numFmtId="0" fontId="68" fillId="0" borderId="19" xfId="35" applyFont="1" applyBorder="1" applyAlignment="1">
      <alignment horizontal="center"/>
    </xf>
    <xf numFmtId="0" fontId="68" fillId="0" borderId="25" xfId="35" applyFont="1" applyBorder="1" applyAlignment="1">
      <alignment horizontal="center"/>
    </xf>
    <xf numFmtId="0" fontId="64" fillId="0" borderId="20" xfId="35" applyFont="1" applyBorder="1" applyAlignment="1">
      <alignment horizontal="right"/>
    </xf>
    <xf numFmtId="0" fontId="64" fillId="0" borderId="3" xfId="35" applyFont="1" applyBorder="1" applyAlignment="1">
      <alignment horizontal="center"/>
    </xf>
    <xf numFmtId="0" fontId="64" fillId="0" borderId="28" xfId="35" applyFont="1" applyBorder="1" applyAlignment="1">
      <alignment horizontal="center"/>
    </xf>
    <xf numFmtId="0" fontId="64" fillId="0" borderId="51" xfId="35" applyFont="1" applyBorder="1" applyAlignment="1">
      <alignment horizontal="center"/>
    </xf>
    <xf numFmtId="0" fontId="64" fillId="0" borderId="25" xfId="35" applyFont="1" applyBorder="1" applyAlignment="1">
      <alignment horizontal="center"/>
    </xf>
    <xf numFmtId="0" fontId="64" fillId="0" borderId="19" xfId="35" applyFont="1" applyBorder="1" applyAlignment="1">
      <alignment horizontal="center"/>
    </xf>
    <xf numFmtId="0" fontId="68" fillId="0" borderId="20" xfId="35" applyFont="1" applyBorder="1" applyAlignment="1" applyProtection="1">
      <alignment horizontal="right"/>
    </xf>
    <xf numFmtId="0" fontId="68" fillId="0" borderId="3" xfId="35" applyFont="1" applyBorder="1" applyAlignment="1" applyProtection="1">
      <alignment horizontal="center"/>
    </xf>
    <xf numFmtId="0" fontId="39" fillId="0" borderId="20" xfId="35" applyFont="1" applyBorder="1" applyAlignment="1" applyProtection="1">
      <alignment horizontal="right"/>
    </xf>
    <xf numFmtId="0" fontId="39" fillId="0" borderId="3" xfId="35" applyFont="1" applyBorder="1" applyAlignment="1" applyProtection="1">
      <alignment horizontal="center"/>
    </xf>
    <xf numFmtId="0" fontId="39" fillId="0" borderId="19" xfId="35" applyFont="1" applyBorder="1" applyAlignment="1">
      <alignment horizontal="center"/>
    </xf>
    <xf numFmtId="0" fontId="68" fillId="0" borderId="51" xfId="35" applyFont="1" applyBorder="1" applyAlignment="1">
      <alignment horizontal="center"/>
    </xf>
    <xf numFmtId="0" fontId="64" fillId="0" borderId="54" xfId="35" applyFont="1" applyBorder="1" applyAlignment="1">
      <alignment horizontal="right"/>
    </xf>
    <xf numFmtId="0" fontId="64" fillId="0" borderId="44" xfId="35" applyFont="1" applyBorder="1" applyAlignment="1">
      <alignment horizontal="center"/>
    </xf>
    <xf numFmtId="0" fontId="64" fillId="0" borderId="54" xfId="35" applyFont="1" applyBorder="1" applyAlignment="1">
      <alignment horizontal="center"/>
    </xf>
    <xf numFmtId="0" fontId="64" fillId="0" borderId="45" xfId="35" applyFont="1" applyBorder="1" applyAlignment="1">
      <alignment horizontal="center"/>
    </xf>
    <xf numFmtId="0" fontId="68" fillId="0" borderId="65" xfId="35" applyFont="1" applyBorder="1" applyAlignment="1">
      <alignment horizontal="right"/>
    </xf>
    <xf numFmtId="0" fontId="68" fillId="0" borderId="39" xfId="35" applyFont="1" applyBorder="1" applyAlignment="1">
      <alignment horizontal="center"/>
    </xf>
    <xf numFmtId="0" fontId="68" fillId="0" borderId="24" xfId="35" applyFont="1" applyBorder="1" applyAlignment="1">
      <alignment horizontal="center"/>
    </xf>
    <xf numFmtId="0" fontId="68" fillId="0" borderId="17" xfId="35" applyFont="1" applyBorder="1" applyAlignment="1">
      <alignment horizontal="center"/>
    </xf>
    <xf numFmtId="0" fontId="68" fillId="0" borderId="19" xfId="35" applyFont="1" applyBorder="1" applyAlignment="1" applyProtection="1">
      <alignment horizontal="center"/>
    </xf>
    <xf numFmtId="0" fontId="68" fillId="0" borderId="17" xfId="35" applyFont="1" applyBorder="1" applyAlignment="1" applyProtection="1">
      <alignment horizontal="center"/>
    </xf>
    <xf numFmtId="0" fontId="68" fillId="0" borderId="50" xfId="35" applyFont="1" applyBorder="1" applyAlignment="1">
      <alignment horizontal="center"/>
    </xf>
    <xf numFmtId="0" fontId="64" fillId="0" borderId="20" xfId="35" applyFont="1" applyBorder="1" applyAlignment="1" applyProtection="1">
      <alignment horizontal="right"/>
    </xf>
    <xf numFmtId="0" fontId="64" fillId="0" borderId="3" xfId="35" applyFont="1" applyBorder="1" applyAlignment="1" applyProtection="1">
      <alignment horizontal="center"/>
    </xf>
    <xf numFmtId="0" fontId="64" fillId="0" borderId="28" xfId="35" applyFont="1" applyBorder="1" applyAlignment="1" applyProtection="1">
      <alignment horizontal="center"/>
    </xf>
    <xf numFmtId="0" fontId="64" fillId="0" borderId="51" xfId="35" applyFont="1" applyBorder="1" applyAlignment="1" applyProtection="1">
      <alignment horizontal="center"/>
    </xf>
    <xf numFmtId="0" fontId="64" fillId="0" borderId="25" xfId="35" applyFont="1" applyBorder="1" applyAlignment="1" applyProtection="1">
      <alignment horizontal="center"/>
    </xf>
    <xf numFmtId="0" fontId="64" fillId="0" borderId="53" xfId="35" applyFont="1" applyBorder="1" applyAlignment="1" applyProtection="1">
      <alignment horizontal="center"/>
    </xf>
    <xf numFmtId="0" fontId="64" fillId="0" borderId="21" xfId="35" applyFont="1" applyBorder="1" applyAlignment="1" applyProtection="1">
      <alignment horizontal="left"/>
    </xf>
    <xf numFmtId="0" fontId="8" fillId="0" borderId="0" xfId="35" applyFont="1"/>
    <xf numFmtId="0" fontId="68" fillId="0" borderId="21" xfId="35" applyFont="1" applyFill="1" applyBorder="1" applyAlignment="1" applyProtection="1">
      <alignment horizontal="left"/>
    </xf>
    <xf numFmtId="0" fontId="68" fillId="0" borderId="20" xfId="35" applyFont="1" applyFill="1" applyBorder="1" applyAlignment="1" applyProtection="1">
      <alignment horizontal="right"/>
    </xf>
    <xf numFmtId="0" fontId="68" fillId="0" borderId="3" xfId="35" applyFont="1" applyFill="1" applyBorder="1" applyAlignment="1">
      <alignment horizontal="center"/>
    </xf>
    <xf numFmtId="0" fontId="68" fillId="0" borderId="3" xfId="35" applyFont="1" applyFill="1" applyBorder="1" applyAlignment="1" applyProtection="1">
      <alignment horizontal="center"/>
    </xf>
    <xf numFmtId="0" fontId="68" fillId="0" borderId="19" xfId="35" applyFont="1" applyFill="1" applyBorder="1" applyAlignment="1" applyProtection="1">
      <alignment horizontal="center"/>
    </xf>
    <xf numFmtId="0" fontId="68" fillId="0" borderId="19" xfId="35" applyFont="1" applyFill="1" applyBorder="1" applyAlignment="1">
      <alignment horizontal="center"/>
    </xf>
    <xf numFmtId="0" fontId="68" fillId="0" borderId="20" xfId="35" applyFont="1" applyFill="1" applyBorder="1" applyAlignment="1">
      <alignment horizontal="right"/>
    </xf>
    <xf numFmtId="0" fontId="68" fillId="0" borderId="28" xfId="35" applyFont="1" applyFill="1" applyBorder="1" applyAlignment="1">
      <alignment horizontal="center"/>
    </xf>
    <xf numFmtId="0" fontId="64" fillId="0" borderId="21" xfId="35" applyFont="1" applyFill="1" applyBorder="1" applyAlignment="1" applyProtection="1">
      <alignment horizontal="left"/>
    </xf>
    <xf numFmtId="0" fontId="64" fillId="0" borderId="20" xfId="35" applyFont="1" applyFill="1" applyBorder="1" applyAlignment="1" applyProtection="1">
      <alignment horizontal="right"/>
    </xf>
    <xf numFmtId="0" fontId="64" fillId="0" borderId="3" xfId="35" applyFont="1" applyFill="1" applyBorder="1" applyAlignment="1">
      <alignment horizontal="center"/>
    </xf>
    <xf numFmtId="0" fontId="64" fillId="0" borderId="28" xfId="35" applyFont="1" applyFill="1" applyBorder="1" applyAlignment="1" applyProtection="1">
      <alignment horizontal="center"/>
    </xf>
    <xf numFmtId="0" fontId="64" fillId="0" borderId="19" xfId="35" applyFont="1" applyFill="1" applyBorder="1" applyAlignment="1" applyProtection="1">
      <alignment horizontal="center"/>
    </xf>
    <xf numFmtId="0" fontId="64" fillId="0" borderId="28" xfId="35" applyFont="1" applyFill="1" applyBorder="1" applyAlignment="1">
      <alignment horizontal="center"/>
    </xf>
    <xf numFmtId="0" fontId="68" fillId="0" borderId="51" xfId="35" applyFont="1" applyFill="1" applyBorder="1" applyAlignment="1">
      <alignment horizontal="center"/>
    </xf>
    <xf numFmtId="0" fontId="64" fillId="0" borderId="51" xfId="35" applyFont="1" applyFill="1" applyBorder="1" applyAlignment="1">
      <alignment horizontal="center"/>
    </xf>
    <xf numFmtId="0" fontId="68" fillId="0" borderId="25" xfId="35" applyFont="1" applyFill="1" applyBorder="1" applyAlignment="1">
      <alignment horizontal="center"/>
    </xf>
    <xf numFmtId="0" fontId="64" fillId="0" borderId="19" xfId="35" applyFont="1" applyFill="1" applyBorder="1" applyAlignment="1">
      <alignment horizontal="center"/>
    </xf>
    <xf numFmtId="0" fontId="64" fillId="0" borderId="25" xfId="35" applyFont="1" applyFill="1" applyBorder="1" applyAlignment="1" applyProtection="1">
      <alignment horizontal="center"/>
    </xf>
    <xf numFmtId="0" fontId="64" fillId="0" borderId="3" xfId="35" applyFont="1" applyFill="1" applyBorder="1" applyAlignment="1" applyProtection="1">
      <alignment horizontal="center"/>
    </xf>
    <xf numFmtId="0" fontId="64" fillId="0" borderId="51" xfId="35" applyFont="1" applyFill="1" applyBorder="1" applyAlignment="1" applyProtection="1">
      <alignment horizontal="center"/>
    </xf>
    <xf numFmtId="0" fontId="72" fillId="0" borderId="0" xfId="35" applyFont="1" applyAlignment="1" applyProtection="1">
      <alignment horizontal="left"/>
    </xf>
    <xf numFmtId="0" fontId="40" fillId="0" borderId="0" xfId="35" applyFont="1" applyAlignment="1" applyProtection="1">
      <alignment horizontal="left"/>
    </xf>
    <xf numFmtId="0" fontId="62" fillId="0" borderId="0" xfId="35" applyFont="1" applyAlignment="1" applyProtection="1">
      <alignment horizontal="left"/>
    </xf>
    <xf numFmtId="0" fontId="31" fillId="0" borderId="0" xfId="35" applyFont="1" applyAlignment="1" applyProtection="1">
      <alignment horizontal="left"/>
    </xf>
    <xf numFmtId="0" fontId="34" fillId="0" borderId="0" xfId="35" applyFont="1" applyAlignment="1" applyProtection="1">
      <alignment horizontal="left"/>
    </xf>
    <xf numFmtId="0" fontId="10" fillId="0" borderId="0" xfId="36"/>
    <xf numFmtId="0" fontId="7" fillId="0" borderId="0" xfId="36" applyFont="1"/>
    <xf numFmtId="0" fontId="17" fillId="0" borderId="16" xfId="36" applyFont="1" applyFill="1" applyBorder="1"/>
    <xf numFmtId="0" fontId="3" fillId="0" borderId="0" xfId="36" applyFont="1"/>
    <xf numFmtId="0" fontId="10" fillId="0" borderId="0" xfId="36" applyAlignment="1" applyProtection="1">
      <alignment horizontal="left"/>
    </xf>
    <xf numFmtId="0" fontId="9" fillId="0" borderId="13" xfId="36" applyFont="1" applyFill="1" applyBorder="1" applyAlignment="1" applyProtection="1">
      <alignment horizontal="center"/>
    </xf>
    <xf numFmtId="0" fontId="4" fillId="0" borderId="0" xfId="36" applyFont="1" applyFill="1"/>
    <xf numFmtId="0" fontId="4" fillId="0" borderId="1" xfId="36" applyFont="1" applyFill="1" applyBorder="1"/>
    <xf numFmtId="0" fontId="4" fillId="0" borderId="2" xfId="36" applyFont="1" applyFill="1" applyBorder="1"/>
    <xf numFmtId="0" fontId="4" fillId="0" borderId="0" xfId="36" applyFont="1" applyFill="1" applyBorder="1"/>
    <xf numFmtId="0" fontId="4" fillId="0" borderId="7" xfId="36" applyFont="1" applyFill="1" applyBorder="1"/>
    <xf numFmtId="0" fontId="17" fillId="0" borderId="17" xfId="36" applyFont="1" applyFill="1" applyBorder="1"/>
    <xf numFmtId="0" fontId="39" fillId="0" borderId="51" xfId="36" applyFont="1" applyFill="1" applyBorder="1" applyAlignment="1" applyProtection="1">
      <alignment horizontal="center"/>
    </xf>
    <xf numFmtId="0" fontId="11" fillId="0" borderId="8" xfId="36" applyFont="1" applyFill="1" applyBorder="1" applyAlignment="1" applyProtection="1">
      <alignment horizontal="center"/>
    </xf>
    <xf numFmtId="0" fontId="11" fillId="0" borderId="11" xfId="36" applyFont="1" applyFill="1" applyBorder="1" applyAlignment="1" applyProtection="1">
      <alignment horizontal="center"/>
    </xf>
    <xf numFmtId="0" fontId="11" fillId="0" borderId="28" xfId="36" applyFont="1" applyFill="1" applyBorder="1" applyAlignment="1" applyProtection="1">
      <alignment horizontal="center"/>
    </xf>
    <xf numFmtId="0" fontId="7" fillId="0" borderId="21" xfId="36" applyFont="1" applyBorder="1" applyAlignment="1" applyProtection="1">
      <alignment horizontal="left"/>
    </xf>
    <xf numFmtId="0" fontId="7" fillId="0" borderId="19" xfId="36" applyFont="1" applyBorder="1" applyAlignment="1" applyProtection="1">
      <alignment horizontal="center"/>
    </xf>
    <xf numFmtId="0" fontId="7" fillId="0" borderId="3" xfId="36" applyFont="1" applyBorder="1" applyAlignment="1" applyProtection="1">
      <alignment horizontal="center"/>
    </xf>
    <xf numFmtId="0" fontId="7" fillId="0" borderId="3" xfId="36" applyFont="1" applyBorder="1" applyAlignment="1">
      <alignment horizontal="center"/>
    </xf>
    <xf numFmtId="0" fontId="7" fillId="0" borderId="10" xfId="36" applyFont="1" applyBorder="1" applyAlignment="1" applyProtection="1">
      <alignment horizontal="center"/>
    </xf>
    <xf numFmtId="0" fontId="5" fillId="0" borderId="21" xfId="36" applyFont="1" applyBorder="1" applyAlignment="1" applyProtection="1">
      <alignment horizontal="left"/>
    </xf>
    <xf numFmtId="0" fontId="5" fillId="0" borderId="19" xfId="36" applyFont="1" applyBorder="1" applyAlignment="1" applyProtection="1">
      <alignment horizontal="center"/>
    </xf>
    <xf numFmtId="0" fontId="5" fillId="0" borderId="3" xfId="36" applyFont="1" applyBorder="1" applyAlignment="1" applyProtection="1">
      <alignment horizontal="center"/>
    </xf>
    <xf numFmtId="0" fontId="5" fillId="0" borderId="3" xfId="36" applyFont="1" applyBorder="1" applyAlignment="1">
      <alignment horizontal="center"/>
    </xf>
    <xf numFmtId="0" fontId="5" fillId="0" borderId="10" xfId="36" applyFont="1" applyBorder="1" applyAlignment="1" applyProtection="1">
      <alignment horizontal="center"/>
    </xf>
    <xf numFmtId="0" fontId="5" fillId="0" borderId="19" xfId="36" applyFont="1" applyBorder="1" applyAlignment="1">
      <alignment horizontal="center"/>
    </xf>
    <xf numFmtId="181" fontId="10" fillId="0" borderId="0" xfId="36" applyNumberFormat="1" applyProtection="1"/>
    <xf numFmtId="0" fontId="5" fillId="0" borderId="28" xfId="36" applyFont="1" applyBorder="1" applyAlignment="1">
      <alignment horizontal="center"/>
    </xf>
    <xf numFmtId="0" fontId="5" fillId="0" borderId="10" xfId="36" applyFont="1" applyBorder="1" applyAlignment="1">
      <alignment horizontal="center"/>
    </xf>
    <xf numFmtId="0" fontId="6" fillId="0" borderId="0" xfId="36" applyFont="1"/>
    <xf numFmtId="0" fontId="9" fillId="0" borderId="0" xfId="36" applyFont="1" applyAlignment="1" applyProtection="1">
      <alignment horizontal="left"/>
    </xf>
    <xf numFmtId="181" fontId="10" fillId="0" borderId="0" xfId="37"/>
    <xf numFmtId="181" fontId="11" fillId="0" borderId="0" xfId="37" applyFont="1"/>
    <xf numFmtId="181" fontId="10" fillId="0" borderId="0" xfId="37" applyAlignment="1" applyProtection="1">
      <alignment horizontal="left"/>
    </xf>
    <xf numFmtId="181" fontId="11" fillId="0" borderId="0" xfId="37" applyFont="1" applyAlignment="1" applyProtection="1">
      <alignment horizontal="center"/>
    </xf>
    <xf numFmtId="181" fontId="41" fillId="0" borderId="18" xfId="37" applyFont="1" applyFill="1" applyBorder="1"/>
    <xf numFmtId="181" fontId="41" fillId="0" borderId="9" xfId="37" applyFont="1" applyFill="1" applyBorder="1"/>
    <xf numFmtId="181" fontId="41" fillId="0" borderId="15" xfId="37" applyFont="1" applyFill="1" applyBorder="1"/>
    <xf numFmtId="181" fontId="39" fillId="0" borderId="9" xfId="37" applyFont="1" applyFill="1" applyBorder="1" applyAlignment="1" applyProtection="1">
      <alignment horizontal="left"/>
    </xf>
    <xf numFmtId="181" fontId="41" fillId="0" borderId="26" xfId="37" applyFont="1" applyFill="1" applyBorder="1"/>
    <xf numFmtId="181" fontId="10" fillId="2" borderId="15" xfId="37" applyFill="1" applyBorder="1"/>
    <xf numFmtId="181" fontId="3" fillId="0" borderId="0" xfId="37" applyFont="1"/>
    <xf numFmtId="181" fontId="39" fillId="0" borderId="14" xfId="37" applyFont="1" applyFill="1" applyBorder="1" applyAlignment="1" applyProtection="1">
      <alignment horizontal="left"/>
    </xf>
    <xf numFmtId="181" fontId="39" fillId="0" borderId="20" xfId="37" applyFont="1" applyFill="1" applyBorder="1" applyAlignment="1" applyProtection="1">
      <alignment horizontal="left"/>
    </xf>
    <xf numFmtId="181" fontId="39" fillId="0" borderId="3" xfId="37" applyFont="1" applyFill="1" applyBorder="1"/>
    <xf numFmtId="181" fontId="39" fillId="0" borderId="29" xfId="37" applyFont="1" applyFill="1" applyBorder="1" applyAlignment="1" applyProtection="1">
      <alignment horizontal="left"/>
    </xf>
    <xf numFmtId="181" fontId="39" fillId="0" borderId="38" xfId="37" applyFont="1" applyFill="1" applyBorder="1" applyAlignment="1" applyProtection="1">
      <alignment horizontal="left"/>
    </xf>
    <xf numFmtId="181" fontId="39" fillId="0" borderId="28" xfId="37" applyFont="1" applyFill="1" applyBorder="1" applyAlignment="1" applyProtection="1">
      <alignment horizontal="left"/>
    </xf>
    <xf numFmtId="181" fontId="11" fillId="2" borderId="8" xfId="37" applyFont="1" applyFill="1" applyBorder="1"/>
    <xf numFmtId="181" fontId="39" fillId="0" borderId="14" xfId="37" applyFont="1" applyBorder="1" applyAlignment="1" applyProtection="1">
      <alignment horizontal="center"/>
    </xf>
    <xf numFmtId="181" fontId="39" fillId="0" borderId="20" xfId="37" applyFont="1" applyBorder="1" applyAlignment="1" applyProtection="1">
      <alignment horizontal="center"/>
    </xf>
    <xf numFmtId="181" fontId="39" fillId="0" borderId="3" xfId="37" applyFont="1" applyBorder="1" applyAlignment="1">
      <alignment horizontal="center"/>
    </xf>
    <xf numFmtId="181" fontId="39" fillId="0" borderId="37" xfId="37" applyFont="1" applyBorder="1" applyAlignment="1" applyProtection="1">
      <alignment horizontal="center"/>
    </xf>
    <xf numFmtId="181" fontId="3" fillId="0" borderId="1" xfId="37" applyFont="1" applyBorder="1"/>
    <xf numFmtId="181" fontId="39" fillId="0" borderId="14" xfId="37" applyFont="1" applyBorder="1" applyAlignment="1" applyProtection="1">
      <alignment horizontal="left"/>
    </xf>
    <xf numFmtId="181" fontId="39" fillId="0" borderId="20" xfId="37" applyFont="1" applyBorder="1" applyAlignment="1">
      <alignment horizontal="center"/>
    </xf>
    <xf numFmtId="181" fontId="39" fillId="0" borderId="37" xfId="37" applyFont="1" applyBorder="1" applyAlignment="1">
      <alignment horizontal="center"/>
    </xf>
    <xf numFmtId="181" fontId="39" fillId="0" borderId="14" xfId="37" applyFont="1" applyBorder="1" applyAlignment="1">
      <alignment horizontal="center"/>
    </xf>
    <xf numFmtId="181" fontId="82" fillId="0" borderId="14" xfId="37" applyFont="1" applyBorder="1" applyAlignment="1" applyProtection="1">
      <alignment horizontal="left"/>
    </xf>
    <xf numFmtId="181" fontId="82" fillId="0" borderId="20" xfId="37" applyFont="1" applyBorder="1" applyAlignment="1">
      <alignment horizontal="center"/>
    </xf>
    <xf numFmtId="181" fontId="82" fillId="0" borderId="3" xfId="37" applyFont="1" applyBorder="1" applyAlignment="1">
      <alignment horizontal="center"/>
    </xf>
    <xf numFmtId="181" fontId="82" fillId="0" borderId="37" xfId="37" applyFont="1" applyBorder="1" applyAlignment="1">
      <alignment horizontal="center"/>
    </xf>
    <xf numFmtId="181" fontId="82" fillId="0" borderId="14" xfId="37" applyFont="1" applyBorder="1" applyAlignment="1">
      <alignment horizontal="center"/>
    </xf>
    <xf numFmtId="181" fontId="11" fillId="0" borderId="1" xfId="37" applyFont="1" applyBorder="1"/>
    <xf numFmtId="181" fontId="83" fillId="0" borderId="14" xfId="37" applyFont="1" applyBorder="1" applyAlignment="1" applyProtection="1">
      <alignment horizontal="left"/>
    </xf>
    <xf numFmtId="181" fontId="83" fillId="0" borderId="20" xfId="37" applyFont="1" applyBorder="1" applyAlignment="1">
      <alignment horizontal="center"/>
    </xf>
    <xf numFmtId="181" fontId="83" fillId="0" borderId="3" xfId="37" applyFont="1" applyBorder="1" applyAlignment="1">
      <alignment horizontal="center"/>
    </xf>
    <xf numFmtId="181" fontId="83" fillId="0" borderId="37" xfId="37" applyFont="1" applyBorder="1" applyAlignment="1">
      <alignment horizontal="center"/>
    </xf>
    <xf numFmtId="181" fontId="83" fillId="0" borderId="14" xfId="37" applyFont="1" applyBorder="1" applyAlignment="1">
      <alignment horizontal="center"/>
    </xf>
    <xf numFmtId="181" fontId="10" fillId="0" borderId="1" xfId="37" applyBorder="1"/>
    <xf numFmtId="181" fontId="82" fillId="0" borderId="20" xfId="37" applyFont="1" applyBorder="1" applyAlignment="1" applyProtection="1">
      <alignment horizontal="center"/>
    </xf>
    <xf numFmtId="181" fontId="82" fillId="0" borderId="37" xfId="37" applyFont="1" applyBorder="1" applyAlignment="1" applyProtection="1">
      <alignment horizontal="center"/>
    </xf>
    <xf numFmtId="181" fontId="17" fillId="0" borderId="1" xfId="37" applyFont="1" applyBorder="1"/>
    <xf numFmtId="181" fontId="83" fillId="0" borderId="20" xfId="37" applyFont="1" applyBorder="1" applyAlignment="1" applyProtection="1">
      <alignment horizontal="center"/>
    </xf>
    <xf numFmtId="181" fontId="83" fillId="0" borderId="37" xfId="37" applyFont="1" applyBorder="1" applyAlignment="1" applyProtection="1">
      <alignment horizontal="center"/>
    </xf>
    <xf numFmtId="180" fontId="17" fillId="0" borderId="1" xfId="37" applyNumberFormat="1" applyFont="1" applyBorder="1" applyProtection="1"/>
    <xf numFmtId="180" fontId="3" fillId="0" borderId="0" xfId="37" applyNumberFormat="1" applyFont="1" applyProtection="1"/>
    <xf numFmtId="181" fontId="82" fillId="0" borderId="37" xfId="37" applyNumberFormat="1" applyFont="1" applyBorder="1" applyAlignment="1" applyProtection="1">
      <alignment horizontal="center"/>
    </xf>
    <xf numFmtId="181" fontId="82" fillId="0" borderId="28" xfId="37" applyNumberFormat="1" applyFont="1" applyBorder="1" applyAlignment="1" applyProtection="1">
      <alignment horizontal="center"/>
    </xf>
    <xf numFmtId="180" fontId="3" fillId="0" borderId="1" xfId="37" applyNumberFormat="1" applyFont="1" applyBorder="1" applyProtection="1"/>
    <xf numFmtId="180" fontId="10" fillId="0" borderId="0" xfId="37" applyNumberFormat="1" applyProtection="1"/>
    <xf numFmtId="181" fontId="82" fillId="0" borderId="14" xfId="37" applyFont="1" applyBorder="1" applyAlignment="1" applyProtection="1">
      <alignment horizontal="center"/>
    </xf>
    <xf numFmtId="181" fontId="83" fillId="0" borderId="14" xfId="37" applyFont="1" applyFill="1" applyBorder="1" applyAlignment="1" applyProtection="1">
      <alignment horizontal="left"/>
    </xf>
    <xf numFmtId="181" fontId="83" fillId="0" borderId="3" xfId="37" applyFont="1" applyFill="1" applyBorder="1" applyAlignment="1">
      <alignment horizontal="center"/>
    </xf>
    <xf numFmtId="181" fontId="83" fillId="0" borderId="20" xfId="37" applyFont="1" applyFill="1" applyBorder="1" applyAlignment="1">
      <alignment horizontal="center"/>
    </xf>
    <xf numFmtId="181" fontId="83" fillId="0" borderId="37" xfId="37" applyFont="1" applyFill="1" applyBorder="1" applyAlignment="1" applyProtection="1">
      <alignment horizontal="center"/>
    </xf>
    <xf numFmtId="181" fontId="83" fillId="0" borderId="37" xfId="37" applyFont="1" applyFill="1" applyBorder="1" applyAlignment="1">
      <alignment horizontal="center"/>
    </xf>
    <xf numFmtId="181" fontId="83" fillId="0" borderId="14" xfId="37" applyFont="1" applyFill="1" applyBorder="1" applyAlignment="1">
      <alignment horizontal="center"/>
    </xf>
    <xf numFmtId="181" fontId="3" fillId="4" borderId="1" xfId="37" applyFont="1" applyFill="1" applyBorder="1"/>
    <xf numFmtId="181" fontId="82" fillId="0" borderId="14" xfId="37" applyFont="1" applyFill="1" applyBorder="1" applyAlignment="1" applyProtection="1">
      <alignment horizontal="left"/>
    </xf>
    <xf numFmtId="181" fontId="82" fillId="0" borderId="3" xfId="37" applyFont="1" applyFill="1" applyBorder="1" applyAlignment="1">
      <alignment horizontal="center"/>
    </xf>
    <xf numFmtId="181" fontId="82" fillId="0" borderId="20" xfId="37" applyFont="1" applyFill="1" applyBorder="1" applyAlignment="1" applyProtection="1">
      <alignment horizontal="center"/>
    </xf>
    <xf numFmtId="181" fontId="82" fillId="0" borderId="37" xfId="37" applyFont="1" applyFill="1" applyBorder="1" applyAlignment="1" applyProtection="1">
      <alignment horizontal="center"/>
    </xf>
    <xf numFmtId="181" fontId="82" fillId="0" borderId="14" xfId="37" applyFont="1" applyFill="1" applyBorder="1" applyAlignment="1" applyProtection="1">
      <alignment horizontal="center"/>
    </xf>
    <xf numFmtId="181" fontId="82" fillId="0" borderId="37" xfId="37" applyNumberFormat="1" applyFont="1" applyFill="1" applyBorder="1" applyAlignment="1" applyProtection="1">
      <alignment horizontal="center"/>
    </xf>
    <xf numFmtId="181" fontId="82" fillId="0" borderId="28" xfId="37" applyFont="1" applyFill="1" applyBorder="1" applyAlignment="1" applyProtection="1">
      <alignment horizontal="center"/>
    </xf>
    <xf numFmtId="181" fontId="83" fillId="0" borderId="20" xfId="37" applyFont="1" applyFill="1" applyBorder="1" applyAlignment="1" applyProtection="1">
      <alignment horizontal="center"/>
    </xf>
    <xf numFmtId="181" fontId="83" fillId="0" borderId="37" xfId="37" applyNumberFormat="1" applyFont="1" applyFill="1" applyBorder="1" applyAlignment="1" applyProtection="1">
      <alignment horizontal="center"/>
    </xf>
    <xf numFmtId="181" fontId="83" fillId="0" borderId="14" xfId="37" applyNumberFormat="1" applyFont="1" applyFill="1" applyBorder="1" applyAlignment="1" applyProtection="1">
      <alignment horizontal="center"/>
    </xf>
    <xf numFmtId="181" fontId="83" fillId="0" borderId="28" xfId="37" applyNumberFormat="1" applyFont="1" applyFill="1" applyBorder="1" applyAlignment="1" applyProtection="1">
      <alignment horizontal="center"/>
    </xf>
    <xf numFmtId="181" fontId="82" fillId="0" borderId="51" xfId="37" applyFont="1" applyFill="1" applyBorder="1" applyAlignment="1" applyProtection="1">
      <alignment horizontal="center"/>
    </xf>
    <xf numFmtId="181" fontId="82" fillId="0" borderId="19" xfId="37" applyFont="1" applyFill="1" applyBorder="1" applyAlignment="1" applyProtection="1">
      <alignment horizontal="center"/>
    </xf>
    <xf numFmtId="180" fontId="17" fillId="0" borderId="0" xfId="37" applyNumberFormat="1" applyFont="1" applyProtection="1"/>
    <xf numFmtId="181" fontId="82" fillId="0" borderId="14" xfId="37" applyNumberFormat="1" applyFont="1" applyFill="1" applyBorder="1" applyAlignment="1" applyProtection="1">
      <alignment horizontal="center"/>
    </xf>
    <xf numFmtId="181" fontId="82" fillId="0" borderId="20" xfId="37" applyFont="1" applyFill="1" applyBorder="1" applyAlignment="1">
      <alignment horizontal="center"/>
    </xf>
    <xf numFmtId="181" fontId="39" fillId="0" borderId="20" xfId="37" applyFont="1" applyFill="1" applyBorder="1" applyAlignment="1" applyProtection="1">
      <alignment horizontal="center"/>
    </xf>
    <xf numFmtId="181" fontId="39" fillId="0" borderId="3" xfId="37" applyFont="1" applyFill="1" applyBorder="1" applyAlignment="1">
      <alignment horizontal="center"/>
    </xf>
    <xf numFmtId="181" fontId="39" fillId="0" borderId="37" xfId="37" applyFont="1" applyFill="1" applyBorder="1" applyAlignment="1" applyProtection="1">
      <alignment horizontal="center"/>
    </xf>
    <xf numFmtId="181" fontId="39" fillId="0" borderId="14" xfId="37" applyFont="1" applyFill="1" applyBorder="1" applyAlignment="1" applyProtection="1">
      <alignment horizontal="center"/>
    </xf>
    <xf numFmtId="181" fontId="83" fillId="0" borderId="14" xfId="37" applyFont="1" applyFill="1" applyBorder="1" applyAlignment="1" applyProtection="1">
      <alignment horizontal="center"/>
    </xf>
    <xf numFmtId="181" fontId="83" fillId="0" borderId="0" xfId="37" applyFont="1" applyFill="1" applyAlignment="1" applyProtection="1">
      <alignment horizontal="left"/>
    </xf>
    <xf numFmtId="181" fontId="83" fillId="0" borderId="0" xfId="37" applyFont="1" applyFill="1"/>
    <xf numFmtId="181" fontId="44" fillId="0" borderId="0" xfId="37" applyNumberFormat="1" applyFont="1" applyFill="1" applyAlignment="1" applyProtection="1">
      <alignment horizontal="left"/>
    </xf>
    <xf numFmtId="181" fontId="83" fillId="0" borderId="0" xfId="37" applyNumberFormat="1" applyFont="1" applyFill="1" applyProtection="1"/>
    <xf numFmtId="181" fontId="3" fillId="0" borderId="0" xfId="37" applyFont="1" applyFill="1"/>
    <xf numFmtId="181" fontId="10" fillId="0" borderId="0" xfId="37" applyFill="1"/>
    <xf numFmtId="181" fontId="10" fillId="0" borderId="0" xfId="37" applyNumberFormat="1" applyFill="1" applyProtection="1"/>
    <xf numFmtId="181" fontId="10" fillId="0" borderId="0" xfId="38"/>
    <xf numFmtId="181" fontId="11" fillId="0" borderId="0" xfId="38" applyFont="1"/>
    <xf numFmtId="181" fontId="10" fillId="0" borderId="0" xfId="38" applyAlignment="1" applyProtection="1">
      <alignment horizontal="left"/>
    </xf>
    <xf numFmtId="181" fontId="11" fillId="0" borderId="0" xfId="38" applyFont="1" applyAlignment="1" applyProtection="1">
      <alignment horizontal="center"/>
    </xf>
    <xf numFmtId="181" fontId="45" fillId="0" borderId="18" xfId="38" applyFont="1" applyFill="1" applyBorder="1"/>
    <xf numFmtId="181" fontId="45" fillId="0" borderId="9" xfId="38" applyFont="1" applyFill="1" applyBorder="1"/>
    <xf numFmtId="181" fontId="45" fillId="0" borderId="15" xfId="38" applyFont="1" applyFill="1" applyBorder="1"/>
    <xf numFmtId="181" fontId="44" fillId="0" borderId="9" xfId="38" applyFont="1" applyFill="1" applyBorder="1" applyAlignment="1" applyProtection="1">
      <alignment horizontal="left"/>
    </xf>
    <xf numFmtId="181" fontId="45" fillId="0" borderId="26" xfId="38" applyFont="1" applyFill="1" applyBorder="1"/>
    <xf numFmtId="181" fontId="10" fillId="2" borderId="15" xfId="38" applyFill="1" applyBorder="1"/>
    <xf numFmtId="181" fontId="3" fillId="0" borderId="0" xfId="38" applyFont="1"/>
    <xf numFmtId="181" fontId="51" fillId="0" borderId="14" xfId="38" applyFont="1" applyFill="1" applyBorder="1" applyAlignment="1" applyProtection="1">
      <alignment horizontal="left"/>
    </xf>
    <xf numFmtId="181" fontId="44" fillId="0" borderId="20" xfId="38" applyFont="1" applyFill="1" applyBorder="1" applyAlignment="1" applyProtection="1">
      <alignment horizontal="left"/>
    </xf>
    <xf numFmtId="181" fontId="44" fillId="0" borderId="33" xfId="38" applyFont="1" applyFill="1" applyBorder="1"/>
    <xf numFmtId="181" fontId="44" fillId="0" borderId="43" xfId="38" applyFont="1" applyFill="1" applyBorder="1" applyAlignment="1" applyProtection="1">
      <alignment horizontal="left"/>
    </xf>
    <xf numFmtId="181" fontId="44" fillId="0" borderId="54" xfId="38" applyFont="1" applyFill="1" applyBorder="1" applyAlignment="1" applyProtection="1">
      <alignment horizontal="left"/>
    </xf>
    <xf numFmtId="181" fontId="44" fillId="0" borderId="50" xfId="38" applyFont="1" applyFill="1" applyBorder="1" applyAlignment="1" applyProtection="1">
      <alignment horizontal="left"/>
    </xf>
    <xf numFmtId="181" fontId="11" fillId="2" borderId="8" xfId="38" applyFont="1" applyFill="1" applyBorder="1"/>
    <xf numFmtId="181" fontId="44" fillId="0" borderId="14" xfId="38" applyFont="1" applyBorder="1" applyAlignment="1" applyProtection="1">
      <alignment horizontal="left"/>
    </xf>
    <xf numFmtId="181" fontId="44" fillId="0" borderId="20" xfId="38" applyFont="1" applyBorder="1" applyAlignment="1" applyProtection="1">
      <alignment horizontal="center"/>
    </xf>
    <xf numFmtId="181" fontId="44" fillId="0" borderId="3" xfId="38" applyFont="1" applyBorder="1" applyAlignment="1">
      <alignment horizontal="center"/>
    </xf>
    <xf numFmtId="181" fontId="44" fillId="0" borderId="56" xfId="38" applyFont="1" applyBorder="1" applyAlignment="1" applyProtection="1">
      <alignment horizontal="center"/>
    </xf>
    <xf numFmtId="181" fontId="44" fillId="0" borderId="67" xfId="38" applyFont="1" applyBorder="1" applyAlignment="1" applyProtection="1">
      <alignment horizontal="center"/>
    </xf>
    <xf numFmtId="181" fontId="3" fillId="0" borderId="1" xfId="38" applyFont="1" applyBorder="1"/>
    <xf numFmtId="181" fontId="89" fillId="0" borderId="20" xfId="38" applyFont="1" applyBorder="1" applyAlignment="1" applyProtection="1">
      <alignment horizontal="center"/>
    </xf>
    <xf numFmtId="181" fontId="44" fillId="0" borderId="28" xfId="38" applyFont="1" applyBorder="1" applyAlignment="1" applyProtection="1">
      <alignment horizontal="center"/>
    </xf>
    <xf numFmtId="181" fontId="82" fillId="0" borderId="14" xfId="38" applyFont="1" applyBorder="1" applyAlignment="1" applyProtection="1">
      <alignment horizontal="left"/>
    </xf>
    <xf numFmtId="181" fontId="82" fillId="0" borderId="20" xfId="38" applyFont="1" applyBorder="1" applyAlignment="1" applyProtection="1">
      <alignment horizontal="center"/>
    </xf>
    <xf numFmtId="181" fontId="82" fillId="0" borderId="3" xfId="38" applyFont="1" applyBorder="1" applyAlignment="1">
      <alignment horizontal="center"/>
    </xf>
    <xf numFmtId="181" fontId="82" fillId="0" borderId="14" xfId="38" applyFont="1" applyBorder="1" applyAlignment="1" applyProtection="1">
      <alignment horizontal="center"/>
    </xf>
    <xf numFmtId="181" fontId="82" fillId="0" borderId="19" xfId="38" applyFont="1" applyBorder="1" applyAlignment="1" applyProtection="1">
      <alignment horizontal="center"/>
    </xf>
    <xf numFmtId="181" fontId="82" fillId="0" borderId="3" xfId="38" applyFont="1" applyBorder="1" applyAlignment="1" applyProtection="1">
      <alignment horizontal="center"/>
    </xf>
    <xf numFmtId="181" fontId="44" fillId="0" borderId="14" xfId="38" applyFont="1" applyBorder="1" applyAlignment="1" applyProtection="1">
      <alignment horizontal="center"/>
    </xf>
    <xf numFmtId="181" fontId="39" fillId="0" borderId="14" xfId="38" applyFont="1" applyBorder="1" applyAlignment="1" applyProtection="1">
      <alignment horizontal="left"/>
    </xf>
    <xf numFmtId="181" fontId="39" fillId="0" borderId="3" xfId="38" applyFont="1" applyBorder="1" applyAlignment="1">
      <alignment horizontal="center"/>
    </xf>
    <xf numFmtId="181" fontId="39" fillId="0" borderId="28" xfId="38" applyFont="1" applyBorder="1" applyAlignment="1" applyProtection="1">
      <alignment horizontal="center"/>
    </xf>
    <xf numFmtId="181" fontId="39" fillId="0" borderId="19" xfId="38" applyFont="1" applyBorder="1" applyAlignment="1" applyProtection="1">
      <alignment horizontal="center"/>
    </xf>
    <xf numFmtId="181" fontId="39" fillId="0" borderId="51" xfId="38" applyFont="1" applyBorder="1" applyAlignment="1" applyProtection="1">
      <alignment horizontal="center"/>
    </xf>
    <xf numFmtId="181" fontId="10" fillId="0" borderId="0" xfId="38" applyFont="1"/>
    <xf numFmtId="181" fontId="82" fillId="0" borderId="28" xfId="38" applyFont="1" applyBorder="1" applyAlignment="1" applyProtection="1">
      <alignment horizontal="center"/>
    </xf>
    <xf numFmtId="181" fontId="82" fillId="0" borderId="51" xfId="38" applyFont="1" applyBorder="1" applyAlignment="1" applyProtection="1">
      <alignment horizontal="center"/>
    </xf>
    <xf numFmtId="181" fontId="41" fillId="0" borderId="38" xfId="38" applyFont="1" applyBorder="1" applyAlignment="1" applyProtection="1">
      <alignment horizontal="center"/>
    </xf>
    <xf numFmtId="181" fontId="41" fillId="0" borderId="25" xfId="38" applyFont="1" applyBorder="1" applyAlignment="1" applyProtection="1">
      <alignment horizontal="center"/>
    </xf>
    <xf numFmtId="181" fontId="41" fillId="0" borderId="19" xfId="38" applyFont="1" applyBorder="1" applyAlignment="1" applyProtection="1">
      <alignment horizontal="center"/>
    </xf>
    <xf numFmtId="181" fontId="17" fillId="0" borderId="1" xfId="38" applyFont="1" applyBorder="1"/>
    <xf numFmtId="181" fontId="17" fillId="0" borderId="0" xfId="38" applyFont="1"/>
    <xf numFmtId="181" fontId="44" fillId="0" borderId="3" xfId="38" applyFont="1" applyBorder="1" applyAlignment="1" applyProtection="1">
      <alignment horizontal="center"/>
    </xf>
    <xf numFmtId="181" fontId="82" fillId="0" borderId="45" xfId="38" applyFont="1" applyBorder="1"/>
    <xf numFmtId="181" fontId="89" fillId="0" borderId="3" xfId="38" applyFont="1" applyBorder="1" applyAlignment="1">
      <alignment horizontal="center"/>
    </xf>
    <xf numFmtId="181" fontId="89" fillId="0" borderId="28" xfId="38" applyFont="1" applyBorder="1" applyAlignment="1" applyProtection="1">
      <alignment horizontal="center"/>
    </xf>
    <xf numFmtId="181" fontId="112" fillId="0" borderId="1" xfId="38" applyFont="1" applyBorder="1"/>
    <xf numFmtId="181" fontId="39" fillId="0" borderId="20" xfId="38" applyFont="1" applyBorder="1" applyAlignment="1" applyProtection="1">
      <alignment horizontal="center"/>
    </xf>
    <xf numFmtId="181" fontId="39" fillId="0" borderId="3" xfId="38" applyFont="1" applyBorder="1" applyAlignment="1" applyProtection="1">
      <alignment horizontal="center"/>
    </xf>
    <xf numFmtId="181" fontId="39" fillId="0" borderId="14" xfId="38" applyFont="1" applyBorder="1" applyAlignment="1" applyProtection="1">
      <alignment horizontal="center"/>
    </xf>
    <xf numFmtId="181" fontId="82" fillId="0" borderId="19" xfId="38" applyNumberFormat="1" applyFont="1" applyBorder="1" applyAlignment="1" applyProtection="1">
      <alignment horizontal="center"/>
    </xf>
    <xf numFmtId="181" fontId="82" fillId="0" borderId="14" xfId="38" applyFont="1" applyBorder="1" applyAlignment="1">
      <alignment horizontal="center"/>
    </xf>
    <xf numFmtId="181" fontId="82" fillId="0" borderId="19" xfId="38" applyFont="1" applyBorder="1" applyAlignment="1">
      <alignment horizontal="center"/>
    </xf>
    <xf numFmtId="181" fontId="83" fillId="0" borderId="14" xfId="38" applyFont="1" applyBorder="1" applyAlignment="1" applyProtection="1">
      <alignment horizontal="left"/>
    </xf>
    <xf numFmtId="181" fontId="83" fillId="0" borderId="20" xfId="38" applyFont="1" applyBorder="1" applyAlignment="1" applyProtection="1">
      <alignment horizontal="center"/>
    </xf>
    <xf numFmtId="181" fontId="83" fillId="0" borderId="3" xfId="38" applyFont="1" applyBorder="1" applyAlignment="1">
      <alignment horizontal="center"/>
    </xf>
    <xf numFmtId="181" fontId="83" fillId="0" borderId="3" xfId="38" applyFont="1" applyBorder="1" applyAlignment="1" applyProtection="1">
      <alignment horizontal="center"/>
    </xf>
    <xf numFmtId="181" fontId="83" fillId="0" borderId="14" xfId="38" applyFont="1" applyBorder="1" applyAlignment="1" applyProtection="1">
      <alignment horizontal="center"/>
    </xf>
    <xf numFmtId="181" fontId="83" fillId="0" borderId="19" xfId="38" applyFont="1" applyBorder="1" applyAlignment="1" applyProtection="1">
      <alignment horizontal="center"/>
    </xf>
    <xf numFmtId="181" fontId="83" fillId="0" borderId="0" xfId="38" applyFont="1" applyAlignment="1" applyProtection="1">
      <alignment horizontal="left"/>
    </xf>
    <xf numFmtId="181" fontId="83" fillId="0" borderId="0" xfId="38" applyFont="1"/>
    <xf numFmtId="181" fontId="49" fillId="0" borderId="0" xfId="38" applyNumberFormat="1" applyFont="1" applyAlignment="1" applyProtection="1">
      <alignment horizontal="left"/>
    </xf>
    <xf numFmtId="181" fontId="83" fillId="0" borderId="0" xfId="38" applyNumberFormat="1" applyFont="1" applyProtection="1"/>
    <xf numFmtId="181" fontId="10" fillId="0" borderId="0" xfId="38" applyNumberFormat="1" applyProtection="1"/>
    <xf numFmtId="0" fontId="10" fillId="0" borderId="0" xfId="41"/>
    <xf numFmtId="0" fontId="39" fillId="0" borderId="0" xfId="41" applyFont="1" applyAlignment="1" applyProtection="1">
      <alignment horizontal="center"/>
    </xf>
    <xf numFmtId="0" fontId="89" fillId="0" borderId="23" xfId="41" applyFont="1" applyFill="1" applyBorder="1"/>
    <xf numFmtId="0" fontId="89" fillId="0" borderId="9" xfId="41" applyFont="1" applyFill="1" applyBorder="1"/>
    <xf numFmtId="0" fontId="89" fillId="0" borderId="15" xfId="41" applyFont="1" applyFill="1" applyBorder="1"/>
    <xf numFmtId="0" fontId="89" fillId="0" borderId="26" xfId="41" applyFont="1" applyFill="1" applyBorder="1"/>
    <xf numFmtId="0" fontId="102" fillId="6" borderId="9" xfId="41" applyFont="1" applyFill="1" applyBorder="1"/>
    <xf numFmtId="0" fontId="89" fillId="0" borderId="5" xfId="41" applyFont="1" applyFill="1" applyBorder="1" applyAlignment="1" applyProtection="1">
      <alignment horizontal="left"/>
    </xf>
    <xf numFmtId="0" fontId="89" fillId="0" borderId="0" xfId="41" applyFont="1" applyFill="1" applyAlignment="1" applyProtection="1">
      <alignment horizontal="left"/>
    </xf>
    <xf numFmtId="0" fontId="89" fillId="0" borderId="0" xfId="41" applyFont="1" applyFill="1"/>
    <xf numFmtId="0" fontId="89" fillId="0" borderId="1" xfId="41" applyFont="1" applyFill="1" applyBorder="1"/>
    <xf numFmtId="0" fontId="3" fillId="6" borderId="0" xfId="41" applyFont="1" applyFill="1"/>
    <xf numFmtId="0" fontId="44" fillId="0" borderId="5" xfId="41" applyFont="1" applyFill="1" applyBorder="1" applyAlignment="1" applyProtection="1">
      <alignment horizontal="left"/>
    </xf>
    <xf numFmtId="0" fontId="89" fillId="0" borderId="15" xfId="41" applyFont="1" applyFill="1" applyBorder="1" applyAlignment="1" applyProtection="1">
      <alignment horizontal="left"/>
    </xf>
    <xf numFmtId="0" fontId="89" fillId="0" borderId="18" xfId="41" applyFont="1" applyFill="1" applyBorder="1"/>
    <xf numFmtId="0" fontId="89" fillId="0" borderId="26" xfId="41" applyFont="1" applyFill="1" applyBorder="1" applyAlignment="1" applyProtection="1">
      <alignment horizontal="left"/>
    </xf>
    <xf numFmtId="0" fontId="3" fillId="6" borderId="9" xfId="41" applyFont="1" applyFill="1" applyBorder="1"/>
    <xf numFmtId="0" fontId="89" fillId="0" borderId="21" xfId="41" applyFont="1" applyFill="1" applyBorder="1"/>
    <xf numFmtId="0" fontId="89" fillId="0" borderId="3" xfId="41" applyFont="1" applyFill="1" applyBorder="1" applyAlignment="1" applyProtection="1">
      <alignment horizontal="left"/>
    </xf>
    <xf numFmtId="0" fontId="89" fillId="0" borderId="14" xfId="41" applyFont="1" applyFill="1" applyBorder="1" applyAlignment="1" applyProtection="1">
      <alignment horizontal="left"/>
    </xf>
    <xf numFmtId="0" fontId="89" fillId="0" borderId="19" xfId="41" applyFont="1" applyFill="1" applyBorder="1" applyAlignment="1" applyProtection="1">
      <alignment horizontal="left"/>
    </xf>
    <xf numFmtId="0" fontId="3" fillId="6" borderId="20" xfId="41" applyFont="1" applyFill="1" applyBorder="1"/>
    <xf numFmtId="0" fontId="82" fillId="0" borderId="27" xfId="41" applyFont="1" applyBorder="1"/>
    <xf numFmtId="0" fontId="82" fillId="0" borderId="8" xfId="41" applyFont="1" applyBorder="1"/>
    <xf numFmtId="0" fontId="82" fillId="0" borderId="28" xfId="41" applyFont="1" applyBorder="1"/>
    <xf numFmtId="0" fontId="82" fillId="0" borderId="25" xfId="41" applyFont="1" applyBorder="1"/>
    <xf numFmtId="0" fontId="102" fillId="0" borderId="29" xfId="41" applyFont="1" applyBorder="1"/>
    <xf numFmtId="0" fontId="44" fillId="0" borderId="21" xfId="41" applyFont="1" applyBorder="1" applyAlignment="1" applyProtection="1">
      <alignment horizontal="left"/>
    </xf>
    <xf numFmtId="0" fontId="44" fillId="0" borderId="3" xfId="41" applyFont="1" applyBorder="1" applyProtection="1"/>
    <xf numFmtId="0" fontId="44" fillId="0" borderId="19" xfId="41" applyFont="1" applyBorder="1" applyProtection="1"/>
    <xf numFmtId="0" fontId="10" fillId="0" borderId="20" xfId="41" applyBorder="1"/>
    <xf numFmtId="0" fontId="82" fillId="0" borderId="21" xfId="41" applyFont="1" applyBorder="1" applyAlignment="1" applyProtection="1">
      <alignment horizontal="left"/>
    </xf>
    <xf numFmtId="0" fontId="82" fillId="0" borderId="3" xfId="41" applyFont="1" applyBorder="1" applyProtection="1"/>
    <xf numFmtId="181" fontId="82" fillId="0" borderId="3" xfId="41" applyNumberFormat="1" applyFont="1" applyBorder="1" applyProtection="1"/>
    <xf numFmtId="0" fontId="82" fillId="0" borderId="3" xfId="41" applyFont="1" applyBorder="1"/>
    <xf numFmtId="0" fontId="82" fillId="0" borderId="14" xfId="41" applyFont="1" applyBorder="1" applyProtection="1"/>
    <xf numFmtId="0" fontId="82" fillId="0" borderId="19" xfId="41" applyFont="1" applyBorder="1"/>
    <xf numFmtId="0" fontId="17" fillId="0" borderId="20" xfId="41" applyFont="1" applyBorder="1"/>
    <xf numFmtId="0" fontId="17" fillId="0" borderId="3" xfId="41" applyFont="1" applyBorder="1" applyProtection="1"/>
    <xf numFmtId="0" fontId="83" fillId="0" borderId="21" xfId="41" applyFont="1" applyFill="1" applyBorder="1" applyAlignment="1" applyProtection="1">
      <alignment horizontal="left"/>
    </xf>
    <xf numFmtId="0" fontId="83" fillId="0" borderId="3" xfId="41" applyFont="1" applyFill="1" applyBorder="1" applyProtection="1"/>
    <xf numFmtId="0" fontId="83" fillId="0" borderId="3" xfId="41" applyFont="1" applyFill="1" applyBorder="1"/>
    <xf numFmtId="0" fontId="83" fillId="0" borderId="14" xfId="41" applyFont="1" applyFill="1" applyBorder="1"/>
    <xf numFmtId="0" fontId="83" fillId="0" borderId="19" xfId="41" applyFont="1" applyFill="1" applyBorder="1"/>
    <xf numFmtId="0" fontId="3" fillId="0" borderId="20" xfId="41" applyFont="1" applyBorder="1"/>
    <xf numFmtId="0" fontId="82" fillId="0" borderId="21" xfId="41" applyFont="1" applyFill="1" applyBorder="1" applyAlignment="1" applyProtection="1">
      <alignment horizontal="left"/>
    </xf>
    <xf numFmtId="0" fontId="82" fillId="0" borderId="3" xfId="41" applyFont="1" applyFill="1" applyBorder="1" applyProtection="1"/>
    <xf numFmtId="181" fontId="82" fillId="0" borderId="3" xfId="41" applyNumberFormat="1" applyFont="1" applyFill="1" applyBorder="1" applyProtection="1"/>
    <xf numFmtId="0" fontId="82" fillId="0" borderId="3" xfId="41" applyFont="1" applyFill="1" applyBorder="1"/>
    <xf numFmtId="0" fontId="82" fillId="0" borderId="14" xfId="41" applyFont="1" applyFill="1" applyBorder="1" applyProtection="1"/>
    <xf numFmtId="0" fontId="82" fillId="0" borderId="19" xfId="41" applyFont="1" applyFill="1" applyBorder="1"/>
    <xf numFmtId="0" fontId="83" fillId="0" borderId="14" xfId="41" applyFont="1" applyFill="1" applyBorder="1" applyProtection="1"/>
    <xf numFmtId="181" fontId="83" fillId="0" borderId="3" xfId="41" applyNumberFormat="1" applyFont="1" applyFill="1" applyBorder="1" applyProtection="1"/>
    <xf numFmtId="0" fontId="10" fillId="0" borderId="0" xfId="41" applyFont="1"/>
    <xf numFmtId="0" fontId="82" fillId="0" borderId="19" xfId="41" applyFont="1" applyFill="1" applyBorder="1" applyProtection="1"/>
    <xf numFmtId="0" fontId="11" fillId="0" borderId="0" xfId="41" applyFont="1"/>
    <xf numFmtId="0" fontId="39" fillId="0" borderId="0" xfId="41" applyFont="1" applyAlignment="1" applyProtection="1">
      <alignment horizontal="left"/>
    </xf>
    <xf numFmtId="0" fontId="41" fillId="0" borderId="0" xfId="41" applyFont="1"/>
    <xf numFmtId="0" fontId="10" fillId="0" borderId="0" xfId="39"/>
    <xf numFmtId="0" fontId="97" fillId="0" borderId="0" xfId="39" applyFont="1"/>
    <xf numFmtId="0" fontId="11" fillId="0" borderId="16" xfId="39" applyFont="1" applyFill="1" applyBorder="1" applyAlignment="1" applyProtection="1">
      <alignment horizontal="left"/>
    </xf>
    <xf numFmtId="0" fontId="3" fillId="0" borderId="9" xfId="39" applyFont="1" applyBorder="1"/>
    <xf numFmtId="0" fontId="3" fillId="2" borderId="15" xfId="39" applyFont="1" applyFill="1" applyBorder="1"/>
    <xf numFmtId="0" fontId="11" fillId="0" borderId="13" xfId="39" applyFont="1" applyFill="1" applyBorder="1" applyAlignment="1" applyProtection="1">
      <alignment horizontal="left"/>
    </xf>
    <xf numFmtId="0" fontId="17" fillId="0" borderId="15" xfId="39" applyFont="1" applyFill="1" applyBorder="1"/>
    <xf numFmtId="0" fontId="17" fillId="0" borderId="15" xfId="39" applyFont="1" applyFill="1" applyBorder="1" applyAlignment="1" applyProtection="1">
      <alignment horizontal="left"/>
    </xf>
    <xf numFmtId="0" fontId="17" fillId="0" borderId="15" xfId="39" applyFont="1" applyFill="1" applyBorder="1" applyAlignment="1" applyProtection="1">
      <alignment horizontal="center"/>
    </xf>
    <xf numFmtId="0" fontId="17" fillId="0" borderId="18" xfId="39" applyFont="1" applyFill="1" applyBorder="1"/>
    <xf numFmtId="0" fontId="17" fillId="0" borderId="26" xfId="39" applyFont="1" applyFill="1" applyBorder="1" applyAlignment="1" applyProtection="1">
      <alignment horizontal="center"/>
    </xf>
    <xf numFmtId="0" fontId="17" fillId="0" borderId="9" xfId="39" applyFont="1" applyBorder="1"/>
    <xf numFmtId="0" fontId="11" fillId="0" borderId="17" xfId="39" applyFont="1" applyFill="1" applyBorder="1"/>
    <xf numFmtId="0" fontId="17" fillId="0" borderId="3" xfId="39" applyFont="1" applyFill="1" applyBorder="1" applyAlignment="1" applyProtection="1">
      <alignment horizontal="left"/>
    </xf>
    <xf numFmtId="0" fontId="17" fillId="0" borderId="3" xfId="39" applyFont="1" applyFill="1" applyBorder="1" applyAlignment="1" applyProtection="1">
      <alignment horizontal="center"/>
    </xf>
    <xf numFmtId="0" fontId="17" fillId="0" borderId="14" xfId="39" applyFont="1" applyFill="1" applyBorder="1" applyAlignment="1" applyProtection="1">
      <alignment horizontal="center"/>
    </xf>
    <xf numFmtId="0" fontId="17" fillId="0" borderId="19" xfId="39" applyFont="1" applyFill="1" applyBorder="1" applyAlignment="1" applyProtection="1">
      <alignment horizontal="center"/>
    </xf>
    <xf numFmtId="0" fontId="17" fillId="0" borderId="20" xfId="39" applyFont="1" applyBorder="1"/>
    <xf numFmtId="0" fontId="3" fillId="2" borderId="3" xfId="39" applyFont="1" applyFill="1" applyBorder="1"/>
    <xf numFmtId="0" fontId="4" fillId="0" borderId="17" xfId="39" applyFont="1" applyBorder="1" applyAlignment="1" applyProtection="1">
      <alignment horizontal="left"/>
    </xf>
    <xf numFmtId="0" fontId="11" fillId="0" borderId="3" xfId="39" applyFont="1" applyBorder="1" applyProtection="1"/>
    <xf numFmtId="0" fontId="11" fillId="0" borderId="14" xfId="39" applyFont="1" applyBorder="1" applyProtection="1"/>
    <xf numFmtId="0" fontId="11" fillId="0" borderId="19" xfId="39" applyFont="1" applyBorder="1" applyProtection="1"/>
    <xf numFmtId="0" fontId="10" fillId="0" borderId="20" xfId="39" applyBorder="1"/>
    <xf numFmtId="0" fontId="3" fillId="0" borderId="17" xfId="39" applyFont="1" applyBorder="1" applyAlignment="1" applyProtection="1">
      <alignment horizontal="left"/>
    </xf>
    <xf numFmtId="0" fontId="3" fillId="0" borderId="3" xfId="39" applyFont="1" applyBorder="1" applyProtection="1"/>
    <xf numFmtId="0" fontId="3" fillId="0" borderId="3" xfId="39" applyFont="1" applyBorder="1"/>
    <xf numFmtId="0" fontId="3" fillId="0" borderId="14" xfId="39" applyFont="1" applyBorder="1" applyProtection="1"/>
    <xf numFmtId="0" fontId="3" fillId="0" borderId="19" xfId="39" applyFont="1" applyBorder="1"/>
    <xf numFmtId="0" fontId="3" fillId="0" borderId="20" xfId="39" applyFont="1" applyBorder="1"/>
    <xf numFmtId="0" fontId="3" fillId="0" borderId="0" xfId="39" applyFont="1"/>
    <xf numFmtId="0" fontId="11" fillId="0" borderId="0" xfId="39" applyFont="1" applyAlignment="1" applyProtection="1">
      <alignment horizontal="left"/>
    </xf>
    <xf numFmtId="0" fontId="11" fillId="0" borderId="0" xfId="39" applyFont="1"/>
    <xf numFmtId="0" fontId="17" fillId="0" borderId="0" xfId="39" applyFont="1"/>
    <xf numFmtId="0" fontId="46" fillId="0" borderId="0" xfId="39" applyFont="1" applyAlignment="1" applyProtection="1">
      <alignment horizontal="left"/>
    </xf>
    <xf numFmtId="0" fontId="10" fillId="0" borderId="0" xfId="39" applyProtection="1"/>
    <xf numFmtId="0" fontId="10" fillId="0" borderId="0" xfId="40"/>
    <xf numFmtId="0" fontId="11" fillId="0" borderId="0" xfId="40" applyFont="1"/>
    <xf numFmtId="0" fontId="11" fillId="0" borderId="0" xfId="40" applyFont="1" applyAlignment="1" applyProtection="1">
      <alignment horizontal="center"/>
    </xf>
    <xf numFmtId="0" fontId="11" fillId="0" borderId="23" xfId="40" applyFont="1" applyFill="1" applyBorder="1" applyAlignment="1" applyProtection="1">
      <alignment horizontal="left"/>
    </xf>
    <xf numFmtId="0" fontId="17" fillId="0" borderId="9" xfId="40" applyFont="1" applyFill="1" applyBorder="1" applyAlignment="1" applyProtection="1">
      <alignment horizontal="left"/>
    </xf>
    <xf numFmtId="0" fontId="17" fillId="0" borderId="9" xfId="40" applyFont="1" applyFill="1" applyBorder="1"/>
    <xf numFmtId="0" fontId="17" fillId="0" borderId="15" xfId="40" applyFont="1" applyFill="1" applyBorder="1"/>
    <xf numFmtId="0" fontId="17" fillId="0" borderId="26" xfId="40" applyFont="1" applyFill="1" applyBorder="1"/>
    <xf numFmtId="0" fontId="11" fillId="0" borderId="5" xfId="40" applyFont="1" applyFill="1" applyBorder="1" applyAlignment="1" applyProtection="1">
      <alignment horizontal="left"/>
    </xf>
    <xf numFmtId="0" fontId="12" fillId="0" borderId="15" xfId="40" applyFont="1" applyFill="1" applyBorder="1"/>
    <xf numFmtId="0" fontId="12" fillId="0" borderId="15" xfId="40" applyFont="1" applyFill="1" applyBorder="1" applyAlignment="1" applyProtection="1">
      <alignment horizontal="left"/>
    </xf>
    <xf numFmtId="0" fontId="12" fillId="0" borderId="18" xfId="40" applyFont="1" applyFill="1" applyBorder="1"/>
    <xf numFmtId="0" fontId="12" fillId="0" borderId="26" xfId="40" applyFont="1" applyFill="1" applyBorder="1" applyAlignment="1" applyProtection="1">
      <alignment horizontal="left"/>
    </xf>
    <xf numFmtId="0" fontId="11" fillId="0" borderId="55" xfId="40" applyFont="1" applyFill="1" applyBorder="1"/>
    <xf numFmtId="0" fontId="12" fillId="0" borderId="31" xfId="40" applyFont="1" applyFill="1" applyBorder="1" applyAlignment="1" applyProtection="1">
      <alignment horizontal="left"/>
    </xf>
    <xf numFmtId="0" fontId="12" fillId="0" borderId="33" xfId="40" applyFont="1" applyFill="1" applyBorder="1" applyAlignment="1" applyProtection="1">
      <alignment horizontal="left"/>
    </xf>
    <xf numFmtId="0" fontId="12" fillId="0" borderId="32" xfId="40" applyFont="1" applyFill="1" applyBorder="1" applyAlignment="1" applyProtection="1">
      <alignment horizontal="left"/>
    </xf>
    <xf numFmtId="0" fontId="12" fillId="0" borderId="55" xfId="40" applyFont="1" applyFill="1" applyBorder="1" applyAlignment="1" applyProtection="1">
      <alignment horizontal="left"/>
    </xf>
    <xf numFmtId="0" fontId="12" fillId="0" borderId="30" xfId="40" applyFont="1" applyFill="1" applyBorder="1" applyAlignment="1" applyProtection="1">
      <alignment horizontal="left"/>
    </xf>
    <xf numFmtId="0" fontId="12" fillId="0" borderId="53" xfId="40" applyFont="1" applyFill="1" applyBorder="1" applyAlignment="1" applyProtection="1">
      <alignment horizontal="left"/>
    </xf>
    <xf numFmtId="0" fontId="113" fillId="0" borderId="34" xfId="40" applyFont="1" applyFill="1" applyBorder="1"/>
    <xf numFmtId="0" fontId="114" fillId="0" borderId="34" xfId="40" applyFont="1" applyFill="1" applyBorder="1" applyAlignment="1" applyProtection="1"/>
    <xf numFmtId="0" fontId="114" fillId="0" borderId="24" xfId="40" applyFont="1" applyFill="1" applyBorder="1" applyAlignment="1" applyProtection="1"/>
    <xf numFmtId="0" fontId="53" fillId="0" borderId="24" xfId="40" applyFont="1" applyBorder="1"/>
    <xf numFmtId="0" fontId="115" fillId="0" borderId="24" xfId="40" applyFont="1" applyBorder="1"/>
    <xf numFmtId="0" fontId="15" fillId="0" borderId="0" xfId="40" applyFont="1"/>
    <xf numFmtId="0" fontId="12" fillId="0" borderId="24" xfId="40" applyFont="1" applyBorder="1"/>
    <xf numFmtId="0" fontId="11" fillId="0" borderId="0" xfId="40" applyFont="1" applyAlignment="1" applyProtection="1">
      <alignment horizontal="left"/>
    </xf>
    <xf numFmtId="0" fontId="8" fillId="0" borderId="0" xfId="40" applyFont="1" applyBorder="1"/>
    <xf numFmtId="0" fontId="16" fillId="0" borderId="0" xfId="40" applyFont="1"/>
    <xf numFmtId="181" fontId="102" fillId="0" borderId="0" xfId="42"/>
    <xf numFmtId="181" fontId="7" fillId="0" borderId="0" xfId="42" applyFont="1"/>
    <xf numFmtId="181" fontId="116" fillId="0" borderId="0" xfId="42" applyFont="1"/>
    <xf numFmtId="181" fontId="116" fillId="0" borderId="0" xfId="42" applyFont="1" applyAlignment="1" applyProtection="1">
      <alignment horizontal="left"/>
    </xf>
    <xf numFmtId="181" fontId="116" fillId="0" borderId="0" xfId="42" applyFont="1" applyAlignment="1" applyProtection="1">
      <alignment horizontal="center"/>
    </xf>
    <xf numFmtId="181" fontId="117" fillId="0" borderId="0" xfId="42" applyFont="1"/>
    <xf numFmtId="181" fontId="7" fillId="0" borderId="0" xfId="42" applyFont="1" applyAlignment="1" applyProtection="1">
      <alignment horizontal="center"/>
    </xf>
    <xf numFmtId="181" fontId="104" fillId="0" borderId="23" xfId="42" applyFont="1" applyFill="1" applyBorder="1"/>
    <xf numFmtId="181" fontId="104" fillId="0" borderId="9" xfId="42" applyFont="1" applyFill="1" applyBorder="1"/>
    <xf numFmtId="181" fontId="104" fillId="0" borderId="15" xfId="42" applyFont="1" applyFill="1" applyBorder="1"/>
    <xf numFmtId="181" fontId="104" fillId="0" borderId="26" xfId="42" applyFont="1" applyFill="1" applyBorder="1"/>
    <xf numFmtId="181" fontId="35" fillId="0" borderId="5" xfId="42" applyFont="1" applyFill="1" applyBorder="1" applyAlignment="1" applyProtection="1">
      <alignment horizontal="left"/>
    </xf>
    <xf numFmtId="181" fontId="35" fillId="0" borderId="0" xfId="42" applyFont="1" applyFill="1" applyAlignment="1" applyProtection="1">
      <alignment horizontal="left"/>
    </xf>
    <xf numFmtId="181" fontId="35" fillId="0" borderId="0" xfId="42" applyFont="1" applyFill="1"/>
    <xf numFmtId="181" fontId="35" fillId="0" borderId="1" xfId="42" applyFont="1" applyFill="1" applyBorder="1"/>
    <xf numFmtId="181" fontId="35" fillId="0" borderId="7" xfId="42" applyFont="1" applyFill="1" applyBorder="1"/>
    <xf numFmtId="181" fontId="35" fillId="0" borderId="5" xfId="42" applyFont="1" applyFill="1" applyBorder="1"/>
    <xf numFmtId="181" fontId="35" fillId="0" borderId="18" xfId="42" applyFont="1" applyFill="1" applyBorder="1" applyAlignment="1" applyProtection="1">
      <alignment horizontal="center"/>
    </xf>
    <xf numFmtId="181" fontId="35" fillId="0" borderId="15" xfId="42" applyFont="1" applyFill="1" applyBorder="1" applyAlignment="1" applyProtection="1">
      <alignment horizontal="center"/>
    </xf>
    <xf numFmtId="181" fontId="35" fillId="0" borderId="26" xfId="42" applyFont="1" applyFill="1" applyBorder="1" applyAlignment="1" applyProtection="1">
      <alignment horizontal="center"/>
    </xf>
    <xf numFmtId="181" fontId="104" fillId="0" borderId="21" xfId="42" applyFont="1" applyFill="1" applyBorder="1"/>
    <xf numFmtId="181" fontId="104" fillId="0" borderId="14" xfId="42" applyFont="1" applyFill="1" applyBorder="1"/>
    <xf numFmtId="181" fontId="104" fillId="0" borderId="3" xfId="42" applyFont="1" applyFill="1" applyBorder="1"/>
    <xf numFmtId="181" fontId="104" fillId="0" borderId="19" xfId="42" applyFont="1" applyFill="1" applyBorder="1"/>
    <xf numFmtId="181" fontId="35" fillId="0" borderId="21" xfId="42" applyFont="1" applyBorder="1" applyAlignment="1" applyProtection="1">
      <alignment horizontal="left"/>
    </xf>
    <xf numFmtId="181" fontId="35" fillId="0" borderId="14" xfId="42" applyFont="1" applyBorder="1" applyAlignment="1" applyProtection="1">
      <alignment horizontal="center"/>
    </xf>
    <xf numFmtId="181" fontId="35" fillId="0" borderId="3" xfId="42" applyFont="1" applyBorder="1" applyAlignment="1" applyProtection="1">
      <alignment horizontal="center"/>
    </xf>
    <xf numFmtId="181" fontId="35" fillId="0" borderId="19" xfId="42" applyFont="1" applyBorder="1" applyAlignment="1" applyProtection="1">
      <alignment horizontal="center"/>
    </xf>
    <xf numFmtId="181" fontId="42" fillId="0" borderId="21" xfId="42" applyFont="1" applyBorder="1" applyAlignment="1" applyProtection="1">
      <alignment horizontal="left"/>
    </xf>
    <xf numFmtId="181" fontId="42" fillId="0" borderId="14" xfId="42" applyFont="1" applyBorder="1" applyAlignment="1" applyProtection="1">
      <alignment horizontal="center"/>
    </xf>
    <xf numFmtId="181" fontId="42" fillId="0" borderId="3" xfId="42" applyFont="1" applyBorder="1" applyAlignment="1" applyProtection="1">
      <alignment horizontal="center"/>
    </xf>
    <xf numFmtId="181" fontId="42" fillId="0" borderId="3" xfId="42" applyFont="1" applyBorder="1" applyAlignment="1">
      <alignment horizontal="center"/>
    </xf>
    <xf numFmtId="181" fontId="42" fillId="0" borderId="19" xfId="42" applyFont="1" applyBorder="1" applyAlignment="1">
      <alignment horizontal="center"/>
    </xf>
    <xf numFmtId="181" fontId="42" fillId="0" borderId="3" xfId="42" applyNumberFormat="1" applyFont="1" applyBorder="1" applyAlignment="1" applyProtection="1">
      <alignment horizontal="center"/>
    </xf>
    <xf numFmtId="181" fontId="42" fillId="0" borderId="19" xfId="42" applyFont="1" applyBorder="1" applyAlignment="1" applyProtection="1">
      <alignment horizontal="center"/>
    </xf>
    <xf numFmtId="181" fontId="42" fillId="0" borderId="57" xfId="42" applyFont="1" applyBorder="1" applyAlignment="1" applyProtection="1">
      <alignment horizontal="left"/>
    </xf>
    <xf numFmtId="181" fontId="42" fillId="0" borderId="50" xfId="42" applyFont="1" applyBorder="1" applyAlignment="1" applyProtection="1">
      <alignment horizontal="center"/>
    </xf>
    <xf numFmtId="181" fontId="42" fillId="0" borderId="42" xfId="42" applyFont="1" applyBorder="1" applyAlignment="1" applyProtection="1">
      <alignment horizontal="center"/>
    </xf>
    <xf numFmtId="181" fontId="42" fillId="0" borderId="42" xfId="42" applyNumberFormat="1" applyFont="1" applyBorder="1" applyAlignment="1" applyProtection="1">
      <alignment horizontal="center"/>
    </xf>
    <xf numFmtId="181" fontId="42" fillId="0" borderId="44" xfId="42" applyFont="1" applyBorder="1" applyAlignment="1" applyProtection="1">
      <alignment horizontal="center"/>
    </xf>
    <xf numFmtId="181" fontId="35" fillId="0" borderId="0" xfId="42" applyFont="1" applyAlignment="1" applyProtection="1">
      <alignment horizontal="left"/>
    </xf>
    <xf numFmtId="181" fontId="41" fillId="0" borderId="0" xfId="42" applyFont="1"/>
    <xf numFmtId="181" fontId="41" fillId="0" borderId="0" xfId="42" applyNumberFormat="1" applyFont="1" applyProtection="1"/>
    <xf numFmtId="181" fontId="83" fillId="0" borderId="0" xfId="42" applyFont="1"/>
    <xf numFmtId="181" fontId="49" fillId="0" borderId="0" xfId="42" applyFont="1" applyAlignment="1" applyProtection="1">
      <alignment horizontal="left"/>
    </xf>
    <xf numFmtId="181" fontId="102" fillId="0" borderId="0" xfId="42" applyNumberFormat="1" applyProtection="1"/>
    <xf numFmtId="180" fontId="102" fillId="0" borderId="0" xfId="42" applyNumberFormat="1" applyProtection="1"/>
    <xf numFmtId="181" fontId="102" fillId="0" borderId="0" xfId="42" applyAlignment="1" applyProtection="1">
      <alignment horizontal="left"/>
    </xf>
    <xf numFmtId="0" fontId="15" fillId="0" borderId="0" xfId="32"/>
    <xf numFmtId="0" fontId="9" fillId="0" borderId="0" xfId="32" applyFont="1" applyAlignment="1" applyProtection="1">
      <alignment horizontal="center"/>
    </xf>
    <xf numFmtId="0" fontId="107" fillId="0" borderId="0" xfId="32" applyFont="1" applyAlignment="1" applyProtection="1">
      <alignment horizontal="center"/>
    </xf>
    <xf numFmtId="0" fontId="37" fillId="0" borderId="35" xfId="32" applyFont="1" applyFill="1" applyBorder="1"/>
    <xf numFmtId="0" fontId="8" fillId="0" borderId="0" xfId="32" applyFont="1"/>
    <xf numFmtId="0" fontId="79" fillId="0" borderId="4" xfId="32" applyFont="1" applyFill="1" applyBorder="1" applyAlignment="1" applyProtection="1">
      <alignment horizontal="left"/>
    </xf>
    <xf numFmtId="0" fontId="72" fillId="0" borderId="35" xfId="32" applyFont="1" applyFill="1" applyBorder="1" applyAlignment="1">
      <alignment horizontal="center"/>
    </xf>
    <xf numFmtId="0" fontId="72" fillId="0" borderId="13" xfId="32" applyFont="1" applyFill="1" applyBorder="1" applyAlignment="1">
      <alignment horizontal="center"/>
    </xf>
    <xf numFmtId="0" fontId="35" fillId="0" borderId="35" xfId="32" applyFont="1" applyFill="1" applyBorder="1" applyAlignment="1" applyProtection="1">
      <alignment horizontal="center"/>
    </xf>
    <xf numFmtId="0" fontId="35" fillId="0" borderId="13" xfId="32" applyFont="1" applyFill="1" applyBorder="1" applyAlignment="1" applyProtection="1">
      <alignment horizontal="center"/>
    </xf>
    <xf numFmtId="0" fontId="79" fillId="0" borderId="68" xfId="32" applyFont="1" applyFill="1" applyBorder="1" applyAlignment="1" applyProtection="1">
      <alignment horizontal="left"/>
    </xf>
    <xf numFmtId="0" fontId="35" fillId="0" borderId="22" xfId="32" applyFont="1" applyFill="1" applyBorder="1" applyAlignment="1" applyProtection="1">
      <alignment horizontal="center"/>
    </xf>
    <xf numFmtId="0" fontId="6" fillId="0" borderId="21" xfId="32" applyFont="1" applyBorder="1" applyAlignment="1" applyProtection="1">
      <alignment horizontal="left"/>
    </xf>
    <xf numFmtId="0" fontId="6" fillId="0" borderId="3" xfId="32" applyFont="1" applyBorder="1" applyAlignment="1" applyProtection="1">
      <alignment horizontal="center"/>
    </xf>
    <xf numFmtId="0" fontId="22" fillId="0" borderId="0" xfId="32" applyFont="1"/>
    <xf numFmtId="0" fontId="4" fillId="0" borderId="21" xfId="32" applyFont="1" applyBorder="1" applyAlignment="1" applyProtection="1">
      <alignment horizontal="left"/>
    </xf>
    <xf numFmtId="0" fontId="4" fillId="0" borderId="3" xfId="32" applyFont="1" applyBorder="1" applyAlignment="1" applyProtection="1">
      <alignment horizontal="center"/>
    </xf>
    <xf numFmtId="0" fontId="5" fillId="0" borderId="21" xfId="32" applyFont="1" applyBorder="1" applyAlignment="1" applyProtection="1">
      <alignment horizontal="left"/>
    </xf>
    <xf numFmtId="0" fontId="40" fillId="0" borderId="3" xfId="32" applyFont="1" applyFill="1" applyBorder="1" applyAlignment="1">
      <alignment horizontal="center"/>
    </xf>
    <xf numFmtId="0" fontId="5" fillId="0" borderId="3" xfId="32" applyFont="1" applyBorder="1" applyAlignment="1" applyProtection="1">
      <alignment horizontal="center"/>
    </xf>
    <xf numFmtId="0" fontId="40" fillId="0" borderId="21" xfId="32" applyFont="1" applyBorder="1" applyAlignment="1" applyProtection="1">
      <alignment horizontal="left"/>
    </xf>
    <xf numFmtId="0" fontId="40" fillId="0" borderId="3" xfId="32" applyFont="1" applyBorder="1" applyAlignment="1">
      <alignment horizontal="center"/>
    </xf>
    <xf numFmtId="181" fontId="8" fillId="0" borderId="0" xfId="32" applyNumberFormat="1" applyFont="1" applyProtection="1"/>
    <xf numFmtId="0" fontId="40" fillId="0" borderId="21" xfId="32" applyFont="1" applyFill="1" applyBorder="1" applyAlignment="1" applyProtection="1">
      <alignment horizontal="left"/>
    </xf>
    <xf numFmtId="0" fontId="33" fillId="0" borderId="21" xfId="32" applyFont="1" applyBorder="1" applyAlignment="1" applyProtection="1">
      <alignment horizontal="left"/>
    </xf>
    <xf numFmtId="0" fontId="33" fillId="0" borderId="3" xfId="32" applyFont="1" applyFill="1" applyBorder="1" applyAlignment="1">
      <alignment horizontal="center"/>
    </xf>
    <xf numFmtId="0" fontId="33" fillId="0" borderId="3" xfId="32" applyFont="1" applyBorder="1" applyAlignment="1">
      <alignment horizontal="center"/>
    </xf>
    <xf numFmtId="0" fontId="40" fillId="0" borderId="3" xfId="32" applyFont="1" applyFill="1" applyBorder="1" applyAlignment="1" applyProtection="1">
      <alignment horizontal="center"/>
    </xf>
    <xf numFmtId="0" fontId="33" fillId="0" borderId="21" xfId="32" applyFont="1" applyFill="1" applyBorder="1" applyAlignment="1" applyProtection="1">
      <alignment horizontal="left"/>
    </xf>
    <xf numFmtId="181" fontId="8" fillId="0" borderId="0" xfId="32" applyNumberFormat="1" applyFont="1" applyFill="1" applyProtection="1"/>
    <xf numFmtId="0" fontId="4" fillId="0" borderId="21" xfId="32" applyFont="1" applyFill="1" applyBorder="1" applyAlignment="1" applyProtection="1">
      <alignment horizontal="left"/>
    </xf>
    <xf numFmtId="0" fontId="4" fillId="0" borderId="3" xfId="32" applyFont="1" applyFill="1" applyBorder="1" applyAlignment="1" applyProtection="1">
      <alignment horizontal="center"/>
    </xf>
    <xf numFmtId="0" fontId="22" fillId="0" borderId="0" xfId="32" applyFont="1" applyFill="1"/>
    <xf numFmtId="0" fontId="8" fillId="0" borderId="0" xfId="32" applyFont="1" applyFill="1"/>
    <xf numFmtId="0" fontId="118" fillId="0" borderId="0" xfId="32" applyFont="1" applyAlignment="1" applyProtection="1">
      <alignment horizontal="left"/>
    </xf>
    <xf numFmtId="0" fontId="40" fillId="0" borderId="0" xfId="32" applyFont="1" applyBorder="1"/>
    <xf numFmtId="0" fontId="40" fillId="0" borderId="0" xfId="32" applyFont="1" applyFill="1" applyBorder="1"/>
    <xf numFmtId="0" fontId="62" fillId="0" borderId="0" xfId="32" applyFont="1" applyFill="1" applyBorder="1"/>
    <xf numFmtId="0" fontId="14" fillId="0" borderId="0" xfId="32" applyFont="1" applyFill="1" applyBorder="1"/>
    <xf numFmtId="0" fontId="40" fillId="0" borderId="0" xfId="32" applyFont="1" applyFill="1"/>
    <xf numFmtId="0" fontId="40" fillId="0" borderId="0" xfId="32" applyFont="1"/>
    <xf numFmtId="0" fontId="15" fillId="0" borderId="0" xfId="32" applyFill="1"/>
    <xf numFmtId="180" fontId="71" fillId="3" borderId="0" xfId="10" applyNumberFormat="1" applyFont="1" applyFill="1" applyAlignment="1" applyProtection="1">
      <alignment horizontal="left"/>
    </xf>
    <xf numFmtId="0" fontId="37" fillId="3" borderId="0" xfId="0" applyFont="1" applyFill="1" applyAlignment="1" applyProtection="1">
      <alignment horizontal="left"/>
    </xf>
    <xf numFmtId="0" fontId="56" fillId="0" borderId="0" xfId="3" applyFont="1" applyFill="1" applyBorder="1" applyAlignment="1" applyProtection="1">
      <alignment horizontal="center"/>
    </xf>
    <xf numFmtId="0" fontId="64" fillId="0" borderId="52" xfId="5" applyFont="1" applyFill="1" applyBorder="1" applyAlignment="1" applyProtection="1">
      <alignment horizontal="left"/>
    </xf>
    <xf numFmtId="0" fontId="64" fillId="0" borderId="6" xfId="5" applyFont="1" applyFill="1" applyBorder="1" applyAlignment="1" applyProtection="1">
      <alignment horizontal="center"/>
    </xf>
    <xf numFmtId="0" fontId="64" fillId="0" borderId="31" xfId="5" applyFont="1" applyFill="1" applyBorder="1" applyAlignment="1" applyProtection="1">
      <alignment horizontal="center"/>
    </xf>
    <xf numFmtId="0" fontId="64" fillId="0" borderId="1" xfId="5" applyFont="1" applyFill="1" applyBorder="1" applyAlignment="1" applyProtection="1">
      <alignment horizontal="center"/>
    </xf>
    <xf numFmtId="0" fontId="64" fillId="0" borderId="18" xfId="5" applyFont="1" applyFill="1" applyBorder="1" applyAlignment="1" applyProtection="1">
      <alignment horizontal="center"/>
    </xf>
    <xf numFmtId="0" fontId="64" fillId="0" borderId="2" xfId="5" applyFont="1" applyFill="1" applyBorder="1" applyAlignment="1" applyProtection="1">
      <alignment horizontal="center"/>
    </xf>
    <xf numFmtId="0" fontId="64" fillId="0" borderId="0" xfId="5" applyFont="1" applyFill="1" applyAlignment="1" applyProtection="1">
      <alignment horizontal="center"/>
    </xf>
    <xf numFmtId="0" fontId="64" fillId="0" borderId="20" xfId="5" applyFont="1" applyFill="1" applyBorder="1" applyAlignment="1" applyProtection="1">
      <alignment horizontal="center"/>
    </xf>
    <xf numFmtId="0" fontId="64" fillId="0" borderId="13" xfId="5" applyFont="1" applyFill="1" applyBorder="1" applyAlignment="1" applyProtection="1">
      <alignment horizontal="center"/>
    </xf>
    <xf numFmtId="0" fontId="64" fillId="0" borderId="7" xfId="5" applyFont="1" applyFill="1" applyBorder="1" applyAlignment="1" applyProtection="1">
      <alignment horizontal="center"/>
    </xf>
    <xf numFmtId="0" fontId="72" fillId="0" borderId="31" xfId="8" applyFont="1" applyFill="1" applyBorder="1" applyAlignment="1" applyProtection="1">
      <alignment horizontal="center"/>
    </xf>
    <xf numFmtId="0" fontId="16" fillId="0" borderId="18" xfId="8" applyFont="1" applyBorder="1"/>
    <xf numFmtId="0" fontId="119" fillId="0" borderId="0" xfId="8" applyFont="1" applyAlignment="1" applyProtection="1">
      <alignment horizontal="left"/>
    </xf>
    <xf numFmtId="0" fontId="88" fillId="0" borderId="7" xfId="12" applyFont="1" applyBorder="1" applyAlignment="1">
      <alignment horizontal="center"/>
    </xf>
    <xf numFmtId="0" fontId="72" fillId="0" borderId="13" xfId="12" applyFont="1" applyBorder="1" applyAlignment="1">
      <alignment horizontal="center"/>
    </xf>
    <xf numFmtId="0" fontId="64" fillId="0" borderId="0" xfId="12" applyFont="1" applyFill="1" applyBorder="1" applyAlignment="1" applyProtection="1">
      <alignment horizontal="left"/>
    </xf>
    <xf numFmtId="0" fontId="64" fillId="0" borderId="19" xfId="12" applyFont="1" applyFill="1" applyBorder="1" applyAlignment="1" applyProtection="1">
      <alignment horizontal="left"/>
    </xf>
    <xf numFmtId="0" fontId="71" fillId="0" borderId="52" xfId="12" applyFont="1" applyFill="1" applyBorder="1" applyAlignment="1" applyProtection="1">
      <alignment horizontal="left"/>
    </xf>
    <xf numFmtId="0" fontId="71" fillId="0" borderId="20" xfId="12" applyFont="1" applyFill="1" applyBorder="1" applyAlignment="1" applyProtection="1">
      <alignment horizontal="left"/>
    </xf>
    <xf numFmtId="0" fontId="71" fillId="0" borderId="20" xfId="12" applyFont="1" applyFill="1" applyBorder="1"/>
    <xf numFmtId="0" fontId="71" fillId="0" borderId="19" xfId="12" applyFont="1" applyFill="1" applyBorder="1"/>
    <xf numFmtId="0" fontId="64" fillId="0" borderId="35" xfId="12" applyFont="1" applyFill="1" applyBorder="1"/>
    <xf numFmtId="0" fontId="64" fillId="0" borderId="31" xfId="12" applyFont="1" applyFill="1" applyBorder="1" applyAlignment="1" applyProtection="1">
      <alignment horizontal="left"/>
    </xf>
    <xf numFmtId="0" fontId="12" fillId="0" borderId="7" xfId="12" applyFont="1" applyBorder="1"/>
    <xf numFmtId="0" fontId="12" fillId="0" borderId="16" xfId="12" applyFont="1" applyBorder="1"/>
    <xf numFmtId="0" fontId="72" fillId="0" borderId="0" xfId="12" applyFont="1"/>
    <xf numFmtId="181" fontId="51" fillId="0" borderId="0" xfId="47" applyFont="1"/>
    <xf numFmtId="181" fontId="44" fillId="0" borderId="11" xfId="47" applyNumberFormat="1" applyFont="1" applyBorder="1" applyAlignment="1" applyProtection="1">
      <alignment horizontal="center"/>
    </xf>
    <xf numFmtId="0" fontId="44" fillId="0" borderId="52" xfId="44" applyFont="1" applyFill="1" applyBorder="1" applyAlignment="1" applyProtection="1">
      <alignment horizontal="center"/>
    </xf>
    <xf numFmtId="0" fontId="44" fillId="0" borderId="20" xfId="44" applyFont="1" applyFill="1" applyBorder="1" applyAlignment="1" applyProtection="1">
      <alignment horizontal="center"/>
    </xf>
    <xf numFmtId="180" fontId="44" fillId="0" borderId="11" xfId="47" applyNumberFormat="1" applyFont="1" applyBorder="1" applyAlignment="1" applyProtection="1">
      <alignment horizontal="center"/>
    </xf>
    <xf numFmtId="181" fontId="3" fillId="0" borderId="11" xfId="47" applyNumberFormat="1" applyFont="1" applyBorder="1" applyAlignment="1" applyProtection="1">
      <alignment horizontal="center"/>
    </xf>
    <xf numFmtId="180" fontId="10" fillId="0" borderId="11" xfId="47" applyNumberFormat="1" applyFont="1" applyBorder="1" applyAlignment="1" applyProtection="1">
      <alignment horizontal="center"/>
    </xf>
    <xf numFmtId="180" fontId="3" fillId="0" borderId="11" xfId="47" applyNumberFormat="1" applyFont="1" applyBorder="1" applyAlignment="1" applyProtection="1">
      <alignment horizontal="center"/>
    </xf>
    <xf numFmtId="0" fontId="56" fillId="0" borderId="17" xfId="44" applyFont="1" applyFill="1" applyBorder="1" applyAlignment="1" applyProtection="1">
      <alignment horizontal="center"/>
    </xf>
    <xf numFmtId="0" fontId="44" fillId="0" borderId="14" xfId="44" applyFont="1" applyFill="1" applyBorder="1" applyAlignment="1" applyProtection="1">
      <alignment horizontal="center"/>
    </xf>
    <xf numFmtId="0" fontId="44" fillId="0" borderId="19" xfId="44" applyFont="1" applyFill="1" applyBorder="1" applyAlignment="1" applyProtection="1">
      <alignment horizontal="center"/>
    </xf>
    <xf numFmtId="0" fontId="44" fillId="0" borderId="17" xfId="44" applyFont="1" applyFill="1" applyBorder="1" applyAlignment="1" applyProtection="1">
      <alignment horizontal="center"/>
    </xf>
    <xf numFmtId="0" fontId="15" fillId="0" borderId="17" xfId="44" applyFont="1" applyBorder="1" applyAlignment="1" applyProtection="1">
      <alignment horizontal="center"/>
    </xf>
    <xf numFmtId="0" fontId="15" fillId="0" borderId="14" xfId="44" applyBorder="1" applyAlignment="1">
      <alignment horizontal="center"/>
    </xf>
    <xf numFmtId="0" fontId="15" fillId="0" borderId="17" xfId="44" applyBorder="1" applyAlignment="1">
      <alignment horizontal="center"/>
    </xf>
    <xf numFmtId="0" fontId="15" fillId="0" borderId="20" xfId="44" applyBorder="1" applyAlignment="1">
      <alignment horizontal="center"/>
    </xf>
    <xf numFmtId="0" fontId="15" fillId="0" borderId="19" xfId="44" applyBorder="1" applyAlignment="1">
      <alignment horizontal="center"/>
    </xf>
    <xf numFmtId="0" fontId="15" fillId="0" borderId="52" xfId="44" applyBorder="1" applyAlignment="1">
      <alignment horizontal="center"/>
    </xf>
    <xf numFmtId="0" fontId="15" fillId="0" borderId="24" xfId="44" applyBorder="1" applyAlignment="1">
      <alignment horizontal="center"/>
    </xf>
    <xf numFmtId="0" fontId="15" fillId="0" borderId="28" xfId="44" applyBorder="1" applyAlignment="1">
      <alignment horizontal="center"/>
    </xf>
    <xf numFmtId="0" fontId="15" fillId="0" borderId="43" xfId="44" applyBorder="1" applyAlignment="1">
      <alignment horizontal="center"/>
    </xf>
    <xf numFmtId="0" fontId="15" fillId="0" borderId="50" xfId="44" applyBorder="1" applyAlignment="1">
      <alignment horizontal="center"/>
    </xf>
    <xf numFmtId="0" fontId="15" fillId="0" borderId="45" xfId="44" applyBorder="1" applyAlignment="1">
      <alignment horizontal="center"/>
    </xf>
    <xf numFmtId="0" fontId="15" fillId="0" borderId="70" xfId="44" applyBorder="1" applyAlignment="1">
      <alignment horizontal="center"/>
    </xf>
    <xf numFmtId="0" fontId="49" fillId="0" borderId="13" xfId="44" applyFont="1" applyFill="1" applyBorder="1" applyAlignment="1" applyProtection="1">
      <alignment horizontal="left"/>
    </xf>
    <xf numFmtId="0" fontId="80" fillId="0" borderId="0" xfId="9" applyFont="1" applyAlignment="1" applyProtection="1">
      <alignment horizontal="center"/>
    </xf>
    <xf numFmtId="0" fontId="12" fillId="3" borderId="0" xfId="10" applyFont="1" applyFill="1"/>
    <xf numFmtId="0" fontId="39" fillId="0" borderId="57" xfId="10" applyFont="1" applyFill="1" applyBorder="1" applyAlignment="1" applyProtection="1">
      <alignment horizontal="center"/>
    </xf>
    <xf numFmtId="0" fontId="39" fillId="0" borderId="46" xfId="10" applyFont="1" applyFill="1" applyBorder="1" applyAlignment="1" applyProtection="1">
      <alignment horizontal="center"/>
    </xf>
    <xf numFmtId="0" fontId="39" fillId="0" borderId="43" xfId="10" applyFont="1" applyFill="1" applyBorder="1" applyAlignment="1" applyProtection="1">
      <alignment horizontal="center"/>
    </xf>
    <xf numFmtId="0" fontId="39" fillId="0" borderId="54" xfId="10" applyFont="1" applyFill="1" applyBorder="1" applyAlignment="1" applyProtection="1">
      <alignment horizontal="center"/>
    </xf>
    <xf numFmtId="0" fontId="39" fillId="0" borderId="42" xfId="10" applyFont="1" applyFill="1" applyBorder="1" applyAlignment="1" applyProtection="1">
      <alignment horizontal="center"/>
    </xf>
    <xf numFmtId="0" fontId="15" fillId="0" borderId="21" xfId="20" applyFont="1" applyBorder="1" applyAlignment="1" applyProtection="1">
      <alignment horizontal="left"/>
    </xf>
    <xf numFmtId="0" fontId="15" fillId="0" borderId="10" xfId="20" applyFont="1" applyBorder="1"/>
    <xf numFmtId="0" fontId="15" fillId="0" borderId="20" xfId="20" applyFont="1" applyBorder="1"/>
    <xf numFmtId="0" fontId="10" fillId="0" borderId="17" xfId="2" applyFont="1" applyBorder="1" applyAlignment="1" applyProtection="1">
      <alignment horizontal="left"/>
    </xf>
    <xf numFmtId="0" fontId="10" fillId="0" borderId="3" xfId="2" applyFont="1" applyBorder="1" applyProtection="1"/>
    <xf numFmtId="0" fontId="10" fillId="0" borderId="3" xfId="2" applyFont="1" applyBorder="1"/>
    <xf numFmtId="0" fontId="92" fillId="0" borderId="24" xfId="7" applyFont="1" applyFill="1" applyBorder="1" applyAlignment="1" applyProtection="1">
      <alignment horizontal="center"/>
    </xf>
    <xf numFmtId="0" fontId="15" fillId="0" borderId="27" xfId="7" applyFont="1" applyBorder="1" applyAlignment="1" applyProtection="1">
      <alignment horizontal="left"/>
    </xf>
    <xf numFmtId="0" fontId="15" fillId="0" borderId="11" xfId="7" applyFont="1" applyBorder="1" applyAlignment="1" applyProtection="1">
      <alignment horizontal="left"/>
    </xf>
    <xf numFmtId="0" fontId="15" fillId="0" borderId="11" xfId="7" applyFont="1" applyBorder="1" applyProtection="1"/>
    <xf numFmtId="0" fontId="15" fillId="0" borderId="11" xfId="7" applyFont="1" applyBorder="1"/>
    <xf numFmtId="0" fontId="41" fillId="0" borderId="9" xfId="0" applyFont="1" applyFill="1" applyBorder="1" applyAlignment="1">
      <alignment horizontal="center"/>
    </xf>
    <xf numFmtId="0" fontId="58" fillId="0" borderId="34" xfId="9" applyFont="1" applyFill="1" applyBorder="1" applyAlignment="1" applyProtection="1">
      <alignment horizontal="left"/>
    </xf>
    <xf numFmtId="0" fontId="68" fillId="0" borderId="0" xfId="32" applyFont="1" applyFill="1"/>
    <xf numFmtId="0" fontId="79" fillId="0" borderId="13" xfId="35" applyFont="1" applyFill="1" applyBorder="1" applyAlignment="1" applyProtection="1">
      <alignment horizontal="center"/>
    </xf>
    <xf numFmtId="0" fontId="1" fillId="0" borderId="0" xfId="48"/>
    <xf numFmtId="0" fontId="1" fillId="0" borderId="0" xfId="49"/>
    <xf numFmtId="0" fontId="131" fillId="0" borderId="0" xfId="49" applyFont="1" applyAlignment="1">
      <alignment horizontal="center"/>
    </xf>
    <xf numFmtId="0" fontId="127" fillId="0" borderId="0" xfId="48" applyFont="1" applyAlignment="1">
      <alignment horizontal="center"/>
    </xf>
    <xf numFmtId="0" fontId="124" fillId="0" borderId="0" xfId="48" applyFont="1" applyAlignment="1">
      <alignment horizontal="center"/>
    </xf>
    <xf numFmtId="0" fontId="125" fillId="0" borderId="0" xfId="48" applyFont="1" applyAlignment="1">
      <alignment horizontal="center"/>
    </xf>
    <xf numFmtId="0" fontId="126" fillId="0" borderId="0" xfId="48" applyFont="1" applyAlignment="1">
      <alignment horizontal="center"/>
    </xf>
    <xf numFmtId="0" fontId="130" fillId="0" borderId="0" xfId="49" applyFont="1" applyAlignment="1">
      <alignment horizontal="center"/>
    </xf>
    <xf numFmtId="0" fontId="132" fillId="0" borderId="0" xfId="49" applyFont="1" applyAlignment="1">
      <alignment horizontal="right"/>
    </xf>
    <xf numFmtId="0" fontId="128" fillId="0" borderId="0" xfId="49" applyFont="1" applyAlignment="1">
      <alignment horizontal="center"/>
    </xf>
    <xf numFmtId="0" fontId="129" fillId="0" borderId="0" xfId="49" applyFont="1" applyAlignment="1">
      <alignment horizontal="center"/>
    </xf>
    <xf numFmtId="0" fontId="46" fillId="3" borderId="0" xfId="0" applyFont="1" applyFill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49" fillId="3" borderId="32" xfId="0" applyFont="1" applyFill="1" applyBorder="1" applyAlignment="1" applyProtection="1">
      <alignment horizontal="center"/>
    </xf>
    <xf numFmtId="0" fontId="39" fillId="0" borderId="40" xfId="10" applyFont="1" applyFill="1" applyBorder="1" applyAlignment="1" applyProtection="1">
      <alignment horizontal="center"/>
    </xf>
    <xf numFmtId="0" fontId="39" fillId="0" borderId="9" xfId="10" applyFont="1" applyFill="1" applyBorder="1" applyAlignment="1" applyProtection="1">
      <alignment horizontal="center"/>
    </xf>
    <xf numFmtId="0" fontId="39" fillId="0" borderId="15" xfId="10" applyFont="1" applyFill="1" applyBorder="1" applyAlignment="1" applyProtection="1">
      <alignment horizontal="center"/>
    </xf>
    <xf numFmtId="0" fontId="39" fillId="0" borderId="37" xfId="10" applyFont="1" applyFill="1" applyBorder="1" applyAlignment="1" applyProtection="1">
      <alignment horizontal="center"/>
    </xf>
    <xf numFmtId="0" fontId="39" fillId="0" borderId="20" xfId="10" applyFont="1" applyFill="1" applyBorder="1" applyAlignment="1" applyProtection="1">
      <alignment horizontal="center"/>
    </xf>
    <xf numFmtId="0" fontId="39" fillId="0" borderId="3" xfId="10" applyFont="1" applyFill="1" applyBorder="1" applyAlignment="1" applyProtection="1">
      <alignment horizontal="center"/>
    </xf>
    <xf numFmtId="0" fontId="46" fillId="0" borderId="0" xfId="10" applyFont="1" applyAlignment="1" applyProtection="1">
      <alignment horizontal="center"/>
    </xf>
    <xf numFmtId="0" fontId="37" fillId="0" borderId="0" xfId="10" applyFont="1" applyAlignment="1" applyProtection="1">
      <alignment horizontal="center"/>
    </xf>
    <xf numFmtId="0" fontId="44" fillId="0" borderId="0" xfId="10" applyFont="1" applyAlignment="1" applyProtection="1">
      <alignment horizontal="center"/>
    </xf>
    <xf numFmtId="0" fontId="44" fillId="0" borderId="68" xfId="20" applyFont="1" applyFill="1" applyBorder="1" applyAlignment="1" applyProtection="1">
      <alignment horizontal="center"/>
    </xf>
    <xf numFmtId="0" fontId="44" fillId="0" borderId="53" xfId="20" applyFont="1" applyFill="1" applyBorder="1" applyAlignment="1" applyProtection="1">
      <alignment horizontal="center"/>
    </xf>
    <xf numFmtId="0" fontId="44" fillId="0" borderId="20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4" fillId="0" borderId="40" xfId="20" applyFont="1" applyFill="1" applyBorder="1" applyAlignment="1" applyProtection="1">
      <alignment horizontal="center"/>
    </xf>
    <xf numFmtId="0" fontId="44" fillId="0" borderId="26" xfId="20" applyFont="1" applyFill="1" applyBorder="1" applyAlignment="1" applyProtection="1">
      <alignment horizontal="center"/>
    </xf>
    <xf numFmtId="181" fontId="60" fillId="0" borderId="0" xfId="21" applyFont="1" applyAlignment="1" applyProtection="1">
      <alignment horizontal="center"/>
    </xf>
    <xf numFmtId="181" fontId="72" fillId="0" borderId="0" xfId="21" applyFont="1" applyAlignment="1" applyProtection="1">
      <alignment horizontal="center"/>
    </xf>
    <xf numFmtId="181" fontId="58" fillId="0" borderId="0" xfId="21" applyFont="1" applyAlignment="1" applyProtection="1">
      <alignment horizontal="center"/>
    </xf>
    <xf numFmtId="181" fontId="49" fillId="0" borderId="37" xfId="47" applyFont="1" applyFill="1" applyBorder="1" applyAlignment="1" applyProtection="1">
      <alignment horizontal="center"/>
    </xf>
    <xf numFmtId="181" fontId="49" fillId="0" borderId="20" xfId="47" applyFont="1" applyFill="1" applyBorder="1" applyAlignment="1" applyProtection="1">
      <alignment horizontal="center"/>
    </xf>
    <xf numFmtId="181" fontId="49" fillId="0" borderId="19" xfId="47" applyFont="1" applyFill="1" applyBorder="1" applyAlignment="1" applyProtection="1">
      <alignment horizontal="center"/>
    </xf>
    <xf numFmtId="181" fontId="50" fillId="0" borderId="0" xfId="47" applyFont="1" applyAlignment="1">
      <alignment horizontal="center"/>
    </xf>
    <xf numFmtId="181" fontId="48" fillId="0" borderId="0" xfId="47" applyFont="1" applyAlignment="1">
      <alignment horizontal="center"/>
    </xf>
    <xf numFmtId="181" fontId="51" fillId="0" borderId="0" xfId="47" applyFont="1" applyBorder="1" applyAlignment="1">
      <alignment horizontal="center"/>
    </xf>
    <xf numFmtId="181" fontId="49" fillId="0" borderId="3" xfId="47" applyFont="1" applyFill="1" applyBorder="1" applyAlignment="1" applyProtection="1">
      <alignment horizontal="center"/>
    </xf>
    <xf numFmtId="181" fontId="44" fillId="0" borderId="20" xfId="43" applyFont="1" applyBorder="1" applyAlignment="1" applyProtection="1">
      <alignment horizontal="center"/>
    </xf>
    <xf numFmtId="181" fontId="48" fillId="0" borderId="0" xfId="43" applyFont="1" applyAlignment="1" applyProtection="1">
      <alignment horizontal="center"/>
    </xf>
    <xf numFmtId="181" fontId="120" fillId="0" borderId="0" xfId="43" applyFont="1" applyAlignment="1" applyProtection="1">
      <alignment horizontal="center"/>
    </xf>
    <xf numFmtId="181" fontId="49" fillId="0" borderId="40" xfId="47" applyFont="1" applyFill="1" applyBorder="1" applyAlignment="1">
      <alignment horizontal="center"/>
    </xf>
    <xf numFmtId="181" fontId="49" fillId="0" borderId="9" xfId="47" applyFont="1" applyFill="1" applyBorder="1" applyAlignment="1">
      <alignment horizontal="center"/>
    </xf>
    <xf numFmtId="181" fontId="49" fillId="0" borderId="15" xfId="47" applyFont="1" applyFill="1" applyBorder="1" applyAlignment="1">
      <alignment horizontal="center"/>
    </xf>
    <xf numFmtId="181" fontId="48" fillId="0" borderId="0" xfId="47" applyNumberFormat="1" applyFont="1" applyAlignment="1" applyProtection="1">
      <alignment horizontal="center"/>
    </xf>
    <xf numFmtId="181" fontId="91" fillId="0" borderId="0" xfId="47" applyNumberFormat="1" applyFont="1" applyAlignment="1" applyProtection="1">
      <alignment horizontal="center"/>
    </xf>
    <xf numFmtId="181" fontId="51" fillId="0" borderId="0" xfId="47" applyNumberFormat="1" applyFont="1" applyAlignment="1" applyProtection="1">
      <alignment horizontal="center"/>
    </xf>
    <xf numFmtId="181" fontId="51" fillId="0" borderId="20" xfId="47" applyNumberFormat="1" applyFont="1" applyBorder="1" applyAlignment="1" applyProtection="1">
      <alignment horizontal="center"/>
    </xf>
    <xf numFmtId="181" fontId="44" fillId="0" borderId="68" xfId="47" applyFont="1" applyFill="1" applyBorder="1" applyAlignment="1">
      <alignment horizontal="center"/>
    </xf>
    <xf numFmtId="181" fontId="44" fillId="0" borderId="32" xfId="47" applyFont="1" applyFill="1" applyBorder="1" applyAlignment="1">
      <alignment horizontal="center"/>
    </xf>
    <xf numFmtId="181" fontId="44" fillId="0" borderId="53" xfId="47" applyFont="1" applyFill="1" applyBorder="1" applyAlignment="1">
      <alignment horizontal="center"/>
    </xf>
    <xf numFmtId="0" fontId="44" fillId="0" borderId="52" xfId="44" applyFont="1" applyFill="1" applyBorder="1" applyAlignment="1" applyProtection="1">
      <alignment horizontal="center"/>
    </xf>
    <xf numFmtId="0" fontId="44" fillId="0" borderId="20" xfId="44" applyFont="1" applyFill="1" applyBorder="1" applyAlignment="1" applyProtection="1">
      <alignment horizontal="center"/>
    </xf>
    <xf numFmtId="181" fontId="44" fillId="0" borderId="69" xfId="47" applyFont="1" applyFill="1" applyBorder="1" applyAlignment="1">
      <alignment horizontal="center"/>
    </xf>
    <xf numFmtId="181" fontId="44" fillId="0" borderId="59" xfId="47" applyFont="1" applyFill="1" applyBorder="1" applyAlignment="1">
      <alignment horizontal="center"/>
    </xf>
    <xf numFmtId="181" fontId="44" fillId="0" borderId="66" xfId="47" applyFont="1" applyFill="1" applyBorder="1" applyAlignment="1">
      <alignment horizontal="center"/>
    </xf>
    <xf numFmtId="181" fontId="69" fillId="0" borderId="0" xfId="47" applyFont="1" applyAlignment="1">
      <alignment horizontal="center"/>
    </xf>
    <xf numFmtId="181" fontId="90" fillId="0" borderId="0" xfId="47" applyFont="1" applyAlignment="1">
      <alignment horizontal="center"/>
    </xf>
    <xf numFmtId="181" fontId="46" fillId="0" borderId="32" xfId="47" applyFont="1" applyBorder="1" applyAlignment="1">
      <alignment horizontal="center"/>
    </xf>
    <xf numFmtId="181" fontId="46" fillId="0" borderId="0" xfId="47" applyFont="1" applyBorder="1" applyAlignment="1">
      <alignment horizontal="center"/>
    </xf>
    <xf numFmtId="0" fontId="39" fillId="0" borderId="37" xfId="0" applyFont="1" applyFill="1" applyBorder="1" applyAlignment="1" applyProtection="1">
      <alignment horizontal="center"/>
    </xf>
    <xf numFmtId="0" fontId="39" fillId="0" borderId="20" xfId="0" applyFont="1" applyFill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9" fillId="0" borderId="0" xfId="0" applyFont="1" applyAlignment="1" applyProtection="1">
      <alignment horizontal="center"/>
    </xf>
    <xf numFmtId="0" fontId="49" fillId="0" borderId="20" xfId="0" applyFont="1" applyBorder="1" applyAlignment="1" applyProtection="1">
      <alignment horizontal="center"/>
    </xf>
    <xf numFmtId="0" fontId="37" fillId="0" borderId="71" xfId="0" applyFont="1" applyFill="1" applyBorder="1" applyAlignment="1" applyProtection="1">
      <alignment horizontal="center"/>
    </xf>
    <xf numFmtId="0" fontId="37" fillId="0" borderId="59" xfId="0" applyFont="1" applyFill="1" applyBorder="1" applyAlignment="1" applyProtection="1">
      <alignment horizontal="center"/>
    </xf>
    <xf numFmtId="0" fontId="37" fillId="0" borderId="66" xfId="0" applyFont="1" applyFill="1" applyBorder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9" fillId="0" borderId="32" xfId="0" applyFont="1" applyBorder="1" applyAlignment="1" applyProtection="1">
      <alignment horizontal="center"/>
    </xf>
    <xf numFmtId="0" fontId="37" fillId="0" borderId="58" xfId="0" applyFont="1" applyFill="1" applyBorder="1" applyAlignment="1" applyProtection="1">
      <alignment horizontal="center"/>
    </xf>
    <xf numFmtId="0" fontId="46" fillId="0" borderId="0" xfId="45" applyFont="1" applyAlignment="1" applyProtection="1">
      <alignment horizontal="center"/>
    </xf>
    <xf numFmtId="0" fontId="47" fillId="0" borderId="0" xfId="45" applyFont="1" applyAlignment="1" applyProtection="1">
      <alignment horizontal="center"/>
    </xf>
    <xf numFmtId="0" fontId="48" fillId="0" borderId="20" xfId="45" applyFont="1" applyBorder="1" applyAlignment="1" applyProtection="1">
      <alignment horizontal="center"/>
    </xf>
    <xf numFmtId="0" fontId="44" fillId="0" borderId="37" xfId="45" applyFont="1" applyFill="1" applyBorder="1" applyAlignment="1" applyProtection="1">
      <alignment horizontal="center"/>
    </xf>
    <xf numFmtId="0" fontId="44" fillId="0" borderId="20" xfId="45" applyFont="1" applyFill="1" applyBorder="1" applyAlignment="1" applyProtection="1">
      <alignment horizontal="center"/>
    </xf>
    <xf numFmtId="0" fontId="44" fillId="0" borderId="3" xfId="45" applyFont="1" applyFill="1" applyBorder="1" applyAlignment="1" applyProtection="1">
      <alignment horizontal="center"/>
    </xf>
    <xf numFmtId="0" fontId="37" fillId="0" borderId="62" xfId="0" applyFont="1" applyFill="1" applyBorder="1" applyAlignment="1" applyProtection="1">
      <alignment horizontal="center"/>
    </xf>
    <xf numFmtId="0" fontId="37" fillId="0" borderId="32" xfId="0" applyFont="1" applyFill="1" applyBorder="1" applyAlignment="1" applyProtection="1">
      <alignment horizontal="center"/>
    </xf>
    <xf numFmtId="0" fontId="37" fillId="0" borderId="33" xfId="0" applyFont="1" applyFill="1" applyBorder="1" applyAlignment="1" applyProtection="1">
      <alignment horizontal="center"/>
    </xf>
    <xf numFmtId="0" fontId="39" fillId="0" borderId="62" xfId="0" applyFont="1" applyFill="1" applyBorder="1" applyAlignment="1" applyProtection="1">
      <alignment horizontal="center"/>
    </xf>
    <xf numFmtId="0" fontId="39" fillId="0" borderId="32" xfId="0" applyFont="1" applyFill="1" applyBorder="1" applyAlignment="1" applyProtection="1">
      <alignment horizontal="center"/>
    </xf>
    <xf numFmtId="0" fontId="39" fillId="0" borderId="33" xfId="0" applyFont="1" applyFill="1" applyBorder="1" applyAlignment="1" applyProtection="1">
      <alignment horizontal="center"/>
    </xf>
    <xf numFmtId="0" fontId="39" fillId="0" borderId="53" xfId="0" applyFont="1" applyFill="1" applyBorder="1" applyAlignment="1" applyProtection="1">
      <alignment horizontal="center"/>
    </xf>
    <xf numFmtId="0" fontId="39" fillId="0" borderId="72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48" fillId="0" borderId="32" xfId="0" applyFont="1" applyBorder="1" applyAlignment="1" applyProtection="1">
      <alignment horizontal="center"/>
    </xf>
    <xf numFmtId="0" fontId="51" fillId="0" borderId="0" xfId="2" applyFont="1" applyAlignment="1" applyProtection="1">
      <alignment horizontal="center"/>
    </xf>
    <xf numFmtId="0" fontId="48" fillId="0" borderId="0" xfId="2" applyFont="1" applyAlignment="1" applyProtection="1">
      <alignment horizontal="center"/>
    </xf>
    <xf numFmtId="0" fontId="50" fillId="0" borderId="0" xfId="2" applyFont="1" applyAlignment="1" applyProtection="1">
      <alignment horizontal="center"/>
    </xf>
    <xf numFmtId="0" fontId="52" fillId="0" borderId="0" xfId="3" applyFont="1" applyAlignment="1" applyProtection="1">
      <alignment horizontal="center"/>
    </xf>
    <xf numFmtId="0" fontId="55" fillId="0" borderId="0" xfId="3" applyFont="1" applyAlignment="1" applyProtection="1">
      <alignment horizontal="center"/>
    </xf>
    <xf numFmtId="0" fontId="79" fillId="0" borderId="0" xfId="3" applyFont="1" applyAlignment="1" applyProtection="1">
      <alignment horizontal="center"/>
    </xf>
    <xf numFmtId="0" fontId="56" fillId="0" borderId="75" xfId="3" applyFont="1" applyFill="1" applyBorder="1" applyAlignment="1" applyProtection="1">
      <alignment horizontal="center"/>
    </xf>
    <xf numFmtId="0" fontId="56" fillId="0" borderId="29" xfId="3" applyFont="1" applyFill="1" applyBorder="1" applyAlignment="1" applyProtection="1">
      <alignment horizontal="center"/>
    </xf>
    <xf numFmtId="0" fontId="56" fillId="0" borderId="25" xfId="3" applyFont="1" applyFill="1" applyBorder="1" applyAlignment="1" applyProtection="1">
      <alignment horizontal="center"/>
    </xf>
    <xf numFmtId="0" fontId="56" fillId="0" borderId="75" xfId="3" applyFont="1" applyFill="1" applyBorder="1" applyAlignment="1">
      <alignment horizontal="center"/>
    </xf>
    <xf numFmtId="0" fontId="56" fillId="0" borderId="29" xfId="3" applyFont="1" applyFill="1" applyBorder="1" applyAlignment="1">
      <alignment horizontal="center"/>
    </xf>
    <xf numFmtId="0" fontId="56" fillId="0" borderId="25" xfId="3" applyFont="1" applyFill="1" applyBorder="1" applyAlignment="1">
      <alignment horizontal="center"/>
    </xf>
    <xf numFmtId="0" fontId="52" fillId="0" borderId="0" xfId="4" applyFont="1" applyAlignment="1" applyProtection="1">
      <alignment horizontal="center"/>
    </xf>
    <xf numFmtId="0" fontId="53" fillId="0" borderId="24" xfId="4" applyFont="1" applyFill="1" applyBorder="1" applyAlignment="1" applyProtection="1">
      <alignment horizontal="center"/>
    </xf>
    <xf numFmtId="0" fontId="53" fillId="0" borderId="68" xfId="4" applyFont="1" applyFill="1" applyBorder="1" applyAlignment="1" applyProtection="1">
      <alignment horizontal="center"/>
    </xf>
    <xf numFmtId="0" fontId="53" fillId="0" borderId="53" xfId="4" applyFont="1" applyFill="1" applyBorder="1" applyAlignment="1" applyProtection="1">
      <alignment horizontal="center"/>
    </xf>
    <xf numFmtId="0" fontId="53" fillId="0" borderId="32" xfId="4" applyFont="1" applyFill="1" applyBorder="1" applyAlignment="1" applyProtection="1">
      <alignment horizontal="center"/>
    </xf>
    <xf numFmtId="0" fontId="62" fillId="0" borderId="0" xfId="4" applyFont="1" applyAlignment="1" applyProtection="1">
      <alignment horizontal="center"/>
    </xf>
    <xf numFmtId="0" fontId="62" fillId="0" borderId="32" xfId="4" applyFont="1" applyBorder="1" applyAlignment="1" applyProtection="1">
      <alignment horizontal="center"/>
    </xf>
    <xf numFmtId="0" fontId="53" fillId="0" borderId="62" xfId="4" applyFont="1" applyFill="1" applyBorder="1" applyAlignment="1" applyProtection="1">
      <alignment horizontal="center"/>
    </xf>
    <xf numFmtId="0" fontId="46" fillId="0" borderId="0" xfId="7" applyFont="1" applyAlignment="1">
      <alignment horizontal="center"/>
    </xf>
    <xf numFmtId="0" fontId="50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0" fontId="64" fillId="0" borderId="34" xfId="5" applyFont="1" applyFill="1" applyBorder="1" applyAlignment="1" applyProtection="1">
      <alignment horizontal="center"/>
    </xf>
    <xf numFmtId="0" fontId="64" fillId="0" borderId="47" xfId="5" applyFont="1" applyFill="1" applyBorder="1" applyAlignment="1" applyProtection="1">
      <alignment horizontal="center"/>
    </xf>
    <xf numFmtId="0" fontId="64" fillId="0" borderId="39" xfId="5" applyFont="1" applyFill="1" applyBorder="1" applyAlignment="1" applyProtection="1">
      <alignment horizontal="center"/>
    </xf>
    <xf numFmtId="0" fontId="64" fillId="0" borderId="72" xfId="5" applyFont="1" applyFill="1" applyBorder="1" applyAlignment="1" applyProtection="1">
      <alignment horizontal="center"/>
    </xf>
    <xf numFmtId="0" fontId="64" fillId="0" borderId="73" xfId="5" applyFont="1" applyFill="1" applyBorder="1" applyAlignment="1" applyProtection="1">
      <alignment horizontal="center"/>
    </xf>
    <xf numFmtId="0" fontId="64" fillId="0" borderId="74" xfId="5" applyFont="1" applyFill="1" applyBorder="1" applyAlignment="1" applyProtection="1">
      <alignment horizontal="center"/>
    </xf>
    <xf numFmtId="0" fontId="70" fillId="0" borderId="0" xfId="5" applyFont="1" applyAlignment="1" applyProtection="1">
      <alignment horizontal="center"/>
    </xf>
    <xf numFmtId="0" fontId="72" fillId="0" borderId="0" xfId="5" applyFont="1" applyAlignment="1" applyProtection="1">
      <alignment horizontal="center"/>
    </xf>
    <xf numFmtId="0" fontId="60" fillId="0" borderId="32" xfId="5" applyFont="1" applyBorder="1" applyAlignment="1" applyProtection="1">
      <alignment horizontal="center"/>
    </xf>
    <xf numFmtId="0" fontId="71" fillId="0" borderId="54" xfId="6" applyFont="1" applyFill="1" applyBorder="1" applyAlignment="1" applyProtection="1">
      <alignment horizontal="center"/>
    </xf>
    <xf numFmtId="0" fontId="71" fillId="0" borderId="43" xfId="6" applyFont="1" applyFill="1" applyBorder="1" applyAlignment="1" applyProtection="1">
      <alignment horizontal="center"/>
    </xf>
    <xf numFmtId="0" fontId="71" fillId="0" borderId="44" xfId="6" applyFont="1" applyFill="1" applyBorder="1" applyAlignment="1" applyProtection="1">
      <alignment horizontal="center"/>
    </xf>
    <xf numFmtId="0" fontId="71" fillId="0" borderId="42" xfId="6" applyFont="1" applyFill="1" applyBorder="1" applyAlignment="1" applyProtection="1">
      <alignment horizontal="center"/>
    </xf>
    <xf numFmtId="0" fontId="70" fillId="0" borderId="0" xfId="6" applyFont="1" applyAlignment="1" applyProtection="1">
      <alignment horizontal="center"/>
    </xf>
    <xf numFmtId="0" fontId="61" fillId="0" borderId="0" xfId="6" applyFont="1" applyAlignment="1" applyProtection="1">
      <alignment horizontal="center"/>
    </xf>
    <xf numFmtId="0" fontId="60" fillId="0" borderId="0" xfId="6" applyFont="1" applyAlignment="1" applyProtection="1">
      <alignment horizontal="center"/>
    </xf>
    <xf numFmtId="0" fontId="71" fillId="0" borderId="72" xfId="8" applyFont="1" applyFill="1" applyBorder="1" applyAlignment="1" applyProtection="1">
      <alignment horizontal="center"/>
    </xf>
    <xf numFmtId="0" fontId="71" fillId="0" borderId="73" xfId="8" applyFont="1" applyFill="1" applyBorder="1" applyAlignment="1" applyProtection="1">
      <alignment horizontal="center"/>
    </xf>
    <xf numFmtId="0" fontId="71" fillId="0" borderId="74" xfId="8" applyFont="1" applyFill="1" applyBorder="1" applyAlignment="1" applyProtection="1">
      <alignment horizontal="center"/>
    </xf>
    <xf numFmtId="0" fontId="71" fillId="0" borderId="47" xfId="8" applyFont="1" applyFill="1" applyBorder="1" applyAlignment="1" applyProtection="1">
      <alignment horizontal="center"/>
    </xf>
    <xf numFmtId="0" fontId="71" fillId="0" borderId="39" xfId="8" applyFont="1" applyFill="1" applyBorder="1" applyAlignment="1" applyProtection="1">
      <alignment horizontal="center"/>
    </xf>
    <xf numFmtId="0" fontId="55" fillId="0" borderId="0" xfId="8" applyFont="1" applyAlignment="1" applyProtection="1">
      <alignment horizontal="center"/>
    </xf>
    <xf numFmtId="0" fontId="72" fillId="0" borderId="0" xfId="8" applyFont="1" applyAlignment="1" applyProtection="1">
      <alignment horizontal="center"/>
    </xf>
    <xf numFmtId="0" fontId="61" fillId="0" borderId="32" xfId="8" applyFont="1" applyBorder="1" applyAlignment="1" applyProtection="1">
      <alignment horizontal="center"/>
    </xf>
    <xf numFmtId="0" fontId="58" fillId="0" borderId="34" xfId="9" applyFont="1" applyFill="1" applyBorder="1" applyAlignment="1" applyProtection="1">
      <alignment horizontal="center"/>
    </xf>
    <xf numFmtId="0" fontId="58" fillId="0" borderId="47" xfId="9" applyFont="1" applyFill="1" applyBorder="1" applyAlignment="1" applyProtection="1">
      <alignment horizontal="center"/>
    </xf>
    <xf numFmtId="0" fontId="58" fillId="0" borderId="39" xfId="9" applyFont="1" applyFill="1" applyBorder="1" applyAlignment="1" applyProtection="1">
      <alignment horizontal="center"/>
    </xf>
    <xf numFmtId="0" fontId="121" fillId="0" borderId="0" xfId="9" applyFont="1" applyAlignment="1" applyProtection="1">
      <alignment horizontal="center"/>
    </xf>
    <xf numFmtId="0" fontId="122" fillId="0" borderId="0" xfId="9" applyFont="1" applyAlignment="1" applyProtection="1">
      <alignment horizontal="center"/>
    </xf>
    <xf numFmtId="0" fontId="55" fillId="0" borderId="32" xfId="9" applyFont="1" applyBorder="1" applyAlignment="1" applyProtection="1">
      <alignment horizontal="center"/>
    </xf>
    <xf numFmtId="0" fontId="69" fillId="0" borderId="0" xfId="11" applyFont="1" applyAlignment="1">
      <alignment horizontal="center"/>
    </xf>
    <xf numFmtId="0" fontId="90" fillId="0" borderId="0" xfId="11" applyFont="1" applyAlignment="1">
      <alignment horizontal="center"/>
    </xf>
    <xf numFmtId="0" fontId="48" fillId="0" borderId="32" xfId="11" applyFont="1" applyBorder="1" applyAlignment="1">
      <alignment horizontal="center"/>
    </xf>
    <xf numFmtId="0" fontId="64" fillId="0" borderId="52" xfId="12" applyFont="1" applyFill="1" applyBorder="1" applyAlignment="1">
      <alignment horizontal="center"/>
    </xf>
    <xf numFmtId="0" fontId="64" fillId="0" borderId="20" xfId="12" applyFont="1" applyFill="1" applyBorder="1" applyAlignment="1">
      <alignment horizontal="center"/>
    </xf>
    <xf numFmtId="0" fontId="64" fillId="0" borderId="19" xfId="12" applyFont="1" applyFill="1" applyBorder="1" applyAlignment="1">
      <alignment horizontal="center"/>
    </xf>
    <xf numFmtId="0" fontId="78" fillId="0" borderId="0" xfId="12" applyFont="1" applyAlignment="1" applyProtection="1">
      <alignment horizontal="center"/>
    </xf>
    <xf numFmtId="0" fontId="71" fillId="0" borderId="0" xfId="12" applyFont="1" applyAlignment="1" applyProtection="1">
      <alignment horizontal="center"/>
    </xf>
    <xf numFmtId="0" fontId="55" fillId="0" borderId="32" xfId="12" applyFont="1" applyBorder="1" applyAlignment="1" applyProtection="1">
      <alignment horizontal="center"/>
    </xf>
    <xf numFmtId="0" fontId="64" fillId="0" borderId="54" xfId="13" applyFont="1" applyFill="1" applyBorder="1" applyAlignment="1" applyProtection="1">
      <alignment horizontal="center"/>
    </xf>
    <xf numFmtId="0" fontId="64" fillId="0" borderId="43" xfId="13" applyFont="1" applyFill="1" applyBorder="1" applyAlignment="1" applyProtection="1">
      <alignment horizontal="center"/>
    </xf>
    <xf numFmtId="0" fontId="64" fillId="0" borderId="44" xfId="13" applyFont="1" applyFill="1" applyBorder="1" applyAlignment="1" applyProtection="1">
      <alignment horizontal="center"/>
    </xf>
    <xf numFmtId="0" fontId="78" fillId="0" borderId="0" xfId="13" applyFont="1" applyAlignment="1" applyProtection="1">
      <alignment horizontal="center"/>
    </xf>
    <xf numFmtId="0" fontId="79" fillId="0" borderId="0" xfId="13" applyFont="1" applyAlignment="1" applyProtection="1">
      <alignment horizontal="center"/>
    </xf>
    <xf numFmtId="0" fontId="60" fillId="0" borderId="20" xfId="13" applyFont="1" applyBorder="1" applyAlignment="1" applyProtection="1">
      <alignment horizontal="center"/>
    </xf>
    <xf numFmtId="0" fontId="69" fillId="0" borderId="0" xfId="14" applyFont="1" applyAlignment="1">
      <alignment horizontal="center"/>
    </xf>
    <xf numFmtId="0" fontId="90" fillId="0" borderId="0" xfId="14" applyFont="1" applyAlignment="1">
      <alignment horizontal="center"/>
    </xf>
    <xf numFmtId="0" fontId="48" fillId="0" borderId="0" xfId="14" applyFont="1" applyAlignment="1">
      <alignment horizontal="center"/>
    </xf>
    <xf numFmtId="181" fontId="81" fillId="0" borderId="0" xfId="15" applyFont="1" applyAlignment="1" applyProtection="1">
      <alignment horizontal="center"/>
    </xf>
    <xf numFmtId="181" fontId="35" fillId="0" borderId="0" xfId="15" applyFont="1" applyAlignment="1" applyProtection="1">
      <alignment horizontal="center"/>
    </xf>
    <xf numFmtId="181" fontId="44" fillId="0" borderId="0" xfId="15" applyFont="1" applyAlignment="1" applyProtection="1">
      <alignment horizontal="center"/>
    </xf>
    <xf numFmtId="181" fontId="39" fillId="0" borderId="37" xfId="15" applyFont="1" applyFill="1" applyBorder="1" applyAlignment="1">
      <alignment horizontal="center"/>
    </xf>
    <xf numFmtId="181" fontId="39" fillId="0" borderId="3" xfId="15" applyFont="1" applyFill="1" applyBorder="1" applyAlignment="1">
      <alignment horizontal="center"/>
    </xf>
    <xf numFmtId="181" fontId="39" fillId="0" borderId="37" xfId="15" applyFont="1" applyFill="1" applyBorder="1" applyAlignment="1" applyProtection="1">
      <alignment horizontal="center"/>
    </xf>
    <xf numFmtId="181" fontId="39" fillId="0" borderId="3" xfId="15" applyFont="1" applyFill="1" applyBorder="1" applyAlignment="1" applyProtection="1">
      <alignment horizontal="center"/>
    </xf>
    <xf numFmtId="181" fontId="39" fillId="0" borderId="20" xfId="15" applyFont="1" applyFill="1" applyBorder="1" applyAlignment="1" applyProtection="1">
      <alignment horizontal="center"/>
    </xf>
    <xf numFmtId="181" fontId="46" fillId="0" borderId="0" xfId="16" applyFont="1" applyAlignment="1" applyProtection="1">
      <alignment horizontal="center"/>
    </xf>
    <xf numFmtId="181" fontId="35" fillId="0" borderId="0" xfId="16" applyFont="1" applyAlignment="1" applyProtection="1">
      <alignment horizontal="center"/>
    </xf>
    <xf numFmtId="181" fontId="49" fillId="0" borderId="0" xfId="16" applyFont="1" applyAlignment="1" applyProtection="1">
      <alignment horizontal="center"/>
    </xf>
    <xf numFmtId="181" fontId="37" fillId="0" borderId="68" xfId="16" applyFont="1" applyFill="1" applyBorder="1" applyAlignment="1" applyProtection="1">
      <alignment horizontal="center"/>
    </xf>
    <xf numFmtId="181" fontId="37" fillId="0" borderId="53" xfId="16" applyFont="1" applyFill="1" applyBorder="1" applyAlignment="1" applyProtection="1">
      <alignment horizontal="center"/>
    </xf>
    <xf numFmtId="181" fontId="37" fillId="0" borderId="52" xfId="16" applyFont="1" applyFill="1" applyBorder="1" applyAlignment="1" applyProtection="1">
      <alignment horizontal="center"/>
    </xf>
    <xf numFmtId="181" fontId="37" fillId="0" borderId="3" xfId="16" applyFont="1" applyFill="1" applyBorder="1" applyAlignment="1" applyProtection="1">
      <alignment horizontal="center"/>
    </xf>
    <xf numFmtId="181" fontId="37" fillId="0" borderId="37" xfId="16" applyFont="1" applyFill="1" applyBorder="1" applyAlignment="1" applyProtection="1">
      <alignment horizontal="center"/>
    </xf>
    <xf numFmtId="181" fontId="37" fillId="0" borderId="19" xfId="16" applyFont="1" applyFill="1" applyBorder="1" applyAlignment="1" applyProtection="1">
      <alignment horizontal="center"/>
    </xf>
    <xf numFmtId="181" fontId="69" fillId="0" borderId="0" xfId="47" applyFont="1" applyAlignment="1" applyProtection="1">
      <alignment horizontal="center"/>
    </xf>
    <xf numFmtId="181" fontId="50" fillId="0" borderId="0" xfId="47" applyFont="1" applyAlignment="1" applyProtection="1">
      <alignment horizontal="center"/>
    </xf>
    <xf numFmtId="181" fontId="48" fillId="0" borderId="32" xfId="47" applyFont="1" applyBorder="1" applyAlignment="1" applyProtection="1">
      <alignment horizontal="center"/>
    </xf>
    <xf numFmtId="181" fontId="11" fillId="0" borderId="34" xfId="47" applyFont="1" applyBorder="1" applyAlignment="1">
      <alignment horizontal="center"/>
    </xf>
    <xf numFmtId="181" fontId="11" fillId="0" borderId="39" xfId="47" applyFont="1" applyBorder="1" applyAlignment="1">
      <alignment horizontal="center"/>
    </xf>
    <xf numFmtId="181" fontId="44" fillId="0" borderId="34" xfId="47" applyFont="1" applyFill="1" applyBorder="1" applyAlignment="1"/>
    <xf numFmtId="181" fontId="44" fillId="0" borderId="47" xfId="47" applyFont="1" applyFill="1" applyBorder="1" applyAlignment="1"/>
    <xf numFmtId="181" fontId="44" fillId="0" borderId="39" xfId="47" applyFont="1" applyFill="1" applyBorder="1" applyAlignment="1"/>
    <xf numFmtId="181" fontId="36" fillId="0" borderId="37" xfId="46" applyFont="1" applyFill="1" applyBorder="1" applyAlignment="1" applyProtection="1">
      <alignment horizontal="center"/>
    </xf>
    <xf numFmtId="181" fontId="36" fillId="0" borderId="20" xfId="46" applyFont="1" applyFill="1" applyBorder="1" applyAlignment="1" applyProtection="1">
      <alignment horizontal="center"/>
    </xf>
    <xf numFmtId="181" fontId="36" fillId="0" borderId="3" xfId="46" applyFont="1" applyFill="1" applyBorder="1" applyAlignment="1" applyProtection="1">
      <alignment horizontal="center"/>
    </xf>
    <xf numFmtId="181" fontId="36" fillId="0" borderId="19" xfId="46" applyFont="1" applyFill="1" applyBorder="1" applyAlignment="1" applyProtection="1">
      <alignment horizontal="center"/>
    </xf>
    <xf numFmtId="181" fontId="46" fillId="0" borderId="0" xfId="46" applyFont="1" applyAlignment="1" applyProtection="1">
      <alignment horizontal="center"/>
    </xf>
    <xf numFmtId="181" fontId="36" fillId="0" borderId="0" xfId="46" applyFont="1" applyAlignment="1" applyProtection="1">
      <alignment horizontal="center"/>
    </xf>
    <xf numFmtId="181" fontId="48" fillId="0" borderId="20" xfId="46" applyFont="1" applyBorder="1" applyAlignment="1" applyProtection="1">
      <alignment horizontal="center"/>
    </xf>
    <xf numFmtId="181" fontId="35" fillId="0" borderId="38" xfId="46" applyFont="1" applyFill="1" applyBorder="1" applyAlignment="1" applyProtection="1">
      <alignment horizontal="center"/>
    </xf>
    <xf numFmtId="181" fontId="35" fillId="0" borderId="29" xfId="46" applyFont="1" applyFill="1" applyBorder="1" applyAlignment="1" applyProtection="1">
      <alignment horizontal="center"/>
    </xf>
    <xf numFmtId="181" fontId="35" fillId="0" borderId="25" xfId="46" applyFont="1" applyFill="1" applyBorder="1" applyAlignment="1" applyProtection="1">
      <alignment horizontal="center"/>
    </xf>
    <xf numFmtId="181" fontId="69" fillId="0" borderId="0" xfId="46" applyFont="1" applyAlignment="1" applyProtection="1">
      <alignment horizontal="center"/>
    </xf>
    <xf numFmtId="181" fontId="90" fillId="0" borderId="0" xfId="47" applyFont="1" applyAlignment="1" applyProtection="1">
      <alignment horizontal="center"/>
    </xf>
    <xf numFmtId="0" fontId="46" fillId="0" borderId="0" xfId="17" applyFont="1" applyAlignment="1" applyProtection="1">
      <alignment horizontal="center"/>
    </xf>
    <xf numFmtId="0" fontId="35" fillId="0" borderId="0" xfId="17" applyFont="1" applyAlignment="1" applyProtection="1">
      <alignment horizontal="center"/>
    </xf>
    <xf numFmtId="0" fontId="44" fillId="0" borderId="0" xfId="17" applyFont="1" applyAlignment="1" applyProtection="1">
      <alignment horizontal="center"/>
    </xf>
    <xf numFmtId="0" fontId="92" fillId="0" borderId="68" xfId="18" applyFont="1" applyFill="1" applyBorder="1" applyAlignment="1">
      <alignment horizontal="center"/>
    </xf>
    <xf numFmtId="0" fontId="92" fillId="0" borderId="53" xfId="18" applyFont="1" applyFill="1" applyBorder="1" applyAlignment="1">
      <alignment horizontal="center"/>
    </xf>
    <xf numFmtId="0" fontId="44" fillId="0" borderId="68" xfId="18" applyFont="1" applyFill="1" applyBorder="1" applyAlignment="1">
      <alignment horizontal="center"/>
    </xf>
    <xf numFmtId="0" fontId="44" fillId="0" borderId="53" xfId="18" applyFont="1" applyFill="1" applyBorder="1" applyAlignment="1">
      <alignment horizontal="center"/>
    </xf>
    <xf numFmtId="0" fontId="44" fillId="0" borderId="32" xfId="18" applyFont="1" applyFill="1" applyBorder="1" applyAlignment="1">
      <alignment horizontal="center"/>
    </xf>
    <xf numFmtId="0" fontId="92" fillId="0" borderId="69" xfId="18" applyFont="1" applyFill="1" applyBorder="1" applyAlignment="1">
      <alignment horizontal="center"/>
    </xf>
    <xf numFmtId="0" fontId="92" fillId="0" borderId="66" xfId="18" applyFont="1" applyFill="1" applyBorder="1" applyAlignment="1">
      <alignment horizontal="center"/>
    </xf>
    <xf numFmtId="0" fontId="69" fillId="0" borderId="0" xfId="18" applyFont="1" applyAlignment="1" applyProtection="1">
      <alignment horizontal="center"/>
    </xf>
    <xf numFmtId="0" fontId="90" fillId="0" borderId="0" xfId="18" applyFont="1" applyAlignment="1" applyProtection="1">
      <alignment horizontal="center"/>
    </xf>
    <xf numFmtId="0" fontId="48" fillId="0" borderId="32" xfId="18" applyFont="1" applyBorder="1" applyAlignment="1" applyProtection="1">
      <alignment horizontal="center"/>
    </xf>
    <xf numFmtId="0" fontId="48" fillId="0" borderId="32" xfId="19" applyFont="1" applyBorder="1" applyAlignment="1" applyProtection="1">
      <alignment horizontal="center"/>
    </xf>
    <xf numFmtId="0" fontId="46" fillId="0" borderId="0" xfId="19" applyFont="1" applyAlignment="1" applyProtection="1">
      <alignment horizontal="center"/>
    </xf>
    <xf numFmtId="0" fontId="36" fillId="0" borderId="0" xfId="19" applyFont="1" applyAlignment="1" applyProtection="1">
      <alignment horizontal="center"/>
    </xf>
    <xf numFmtId="0" fontId="36" fillId="0" borderId="52" xfId="22" applyFont="1" applyFill="1" applyBorder="1" applyAlignment="1" applyProtection="1">
      <alignment horizontal="center"/>
    </xf>
    <xf numFmtId="0" fontId="36" fillId="0" borderId="20" xfId="22" applyFont="1" applyFill="1" applyBorder="1" applyAlignment="1" applyProtection="1">
      <alignment horizontal="center"/>
    </xf>
    <xf numFmtId="0" fontId="36" fillId="0" borderId="19" xfId="22" applyFont="1" applyFill="1" applyBorder="1" applyAlignment="1" applyProtection="1">
      <alignment horizontal="center"/>
    </xf>
    <xf numFmtId="0" fontId="81" fillId="0" borderId="0" xfId="22" applyFont="1" applyAlignment="1" applyProtection="1">
      <alignment horizontal="center"/>
    </xf>
    <xf numFmtId="0" fontId="36" fillId="0" borderId="0" xfId="22" applyFont="1" applyAlignment="1" applyProtection="1">
      <alignment horizontal="center"/>
    </xf>
    <xf numFmtId="0" fontId="48" fillId="0" borderId="0" xfId="22" applyFont="1" applyAlignment="1" applyProtection="1">
      <alignment horizontal="center"/>
    </xf>
    <xf numFmtId="0" fontId="36" fillId="0" borderId="76" xfId="22" applyFont="1" applyFill="1" applyBorder="1" applyAlignment="1">
      <alignment horizontal="center"/>
    </xf>
    <xf numFmtId="0" fontId="36" fillId="0" borderId="9" xfId="22" applyFont="1" applyFill="1" applyBorder="1" applyAlignment="1">
      <alignment horizontal="center"/>
    </xf>
    <xf numFmtId="0" fontId="36" fillId="0" borderId="26" xfId="22" applyFont="1" applyFill="1" applyBorder="1" applyAlignment="1">
      <alignment horizontal="center"/>
    </xf>
    <xf numFmtId="0" fontId="36" fillId="0" borderId="0" xfId="22" applyFont="1" applyAlignment="1">
      <alignment horizontal="center"/>
    </xf>
    <xf numFmtId="0" fontId="44" fillId="0" borderId="52" xfId="22" applyFont="1" applyFill="1" applyBorder="1" applyAlignment="1" applyProtection="1">
      <alignment horizontal="center"/>
    </xf>
    <xf numFmtId="0" fontId="44" fillId="0" borderId="20" xfId="22" applyFont="1" applyFill="1" applyBorder="1" applyAlignment="1" applyProtection="1">
      <alignment horizontal="center"/>
    </xf>
    <xf numFmtId="0" fontId="44" fillId="0" borderId="19" xfId="22" applyFont="1" applyFill="1" applyBorder="1" applyAlignment="1" applyProtection="1">
      <alignment horizontal="center"/>
    </xf>
    <xf numFmtId="0" fontId="50" fillId="0" borderId="0" xfId="22" applyFont="1" applyAlignment="1" applyProtection="1">
      <alignment horizontal="center"/>
    </xf>
    <xf numFmtId="0" fontId="51" fillId="0" borderId="0" xfId="22" applyFont="1" applyAlignment="1" applyProtection="1">
      <alignment horizontal="center"/>
    </xf>
    <xf numFmtId="0" fontId="51" fillId="0" borderId="76" xfId="22" applyFont="1" applyFill="1" applyBorder="1" applyAlignment="1">
      <alignment horizontal="center"/>
    </xf>
    <xf numFmtId="0" fontId="51" fillId="0" borderId="9" xfId="22" applyFont="1" applyFill="1" applyBorder="1" applyAlignment="1">
      <alignment horizontal="center"/>
    </xf>
    <xf numFmtId="0" fontId="51" fillId="0" borderId="26" xfId="22" applyFont="1" applyFill="1" applyBorder="1" applyAlignment="1">
      <alignment horizontal="center"/>
    </xf>
    <xf numFmtId="0" fontId="50" fillId="0" borderId="0" xfId="22" applyFont="1" applyAlignment="1">
      <alignment horizontal="center"/>
    </xf>
    <xf numFmtId="0" fontId="46" fillId="0" borderId="0" xfId="23" applyFont="1" applyAlignment="1" applyProtection="1">
      <alignment horizontal="center"/>
    </xf>
    <xf numFmtId="0" fontId="35" fillId="0" borderId="0" xfId="23" applyFont="1" applyAlignment="1" applyProtection="1">
      <alignment horizontal="center"/>
    </xf>
    <xf numFmtId="0" fontId="48" fillId="0" borderId="32" xfId="23" applyFont="1" applyBorder="1" applyAlignment="1" applyProtection="1">
      <alignment horizontal="center"/>
    </xf>
    <xf numFmtId="0" fontId="37" fillId="0" borderId="68" xfId="24" applyFont="1" applyFill="1" applyBorder="1" applyAlignment="1" applyProtection="1">
      <alignment horizontal="center"/>
    </xf>
    <xf numFmtId="0" fontId="37" fillId="0" borderId="53" xfId="24" applyFont="1" applyFill="1" applyBorder="1" applyAlignment="1" applyProtection="1">
      <alignment horizontal="center"/>
    </xf>
    <xf numFmtId="0" fontId="37" fillId="0" borderId="32" xfId="24" applyFont="1" applyFill="1" applyBorder="1" applyAlignment="1" applyProtection="1">
      <alignment horizontal="center"/>
    </xf>
    <xf numFmtId="0" fontId="37" fillId="0" borderId="33" xfId="24" applyFont="1" applyFill="1" applyBorder="1" applyAlignment="1" applyProtection="1">
      <alignment horizontal="center"/>
    </xf>
    <xf numFmtId="0" fontId="37" fillId="0" borderId="62" xfId="24" applyFont="1" applyFill="1" applyBorder="1" applyAlignment="1" applyProtection="1">
      <alignment horizontal="center"/>
    </xf>
    <xf numFmtId="0" fontId="46" fillId="0" borderId="0" xfId="24" applyFont="1" applyAlignment="1" applyProtection="1">
      <alignment horizontal="center"/>
    </xf>
    <xf numFmtId="0" fontId="35" fillId="0" borderId="0" xfId="24" applyFont="1" applyAlignment="1" applyProtection="1">
      <alignment horizontal="center"/>
    </xf>
    <xf numFmtId="0" fontId="49" fillId="0" borderId="32" xfId="24" applyFont="1" applyBorder="1" applyAlignment="1" applyProtection="1">
      <alignment horizontal="center"/>
    </xf>
    <xf numFmtId="0" fontId="37" fillId="0" borderId="38" xfId="25" applyFont="1" applyFill="1" applyBorder="1" applyAlignment="1" applyProtection="1">
      <alignment horizontal="center"/>
    </xf>
    <xf numFmtId="0" fontId="37" fillId="0" borderId="29" xfId="25" applyFont="1" applyFill="1" applyBorder="1" applyAlignment="1" applyProtection="1">
      <alignment horizontal="center"/>
    </xf>
    <xf numFmtId="0" fontId="37" fillId="0" borderId="8" xfId="25" applyFont="1" applyFill="1" applyBorder="1" applyAlignment="1" applyProtection="1">
      <alignment horizontal="center"/>
    </xf>
    <xf numFmtId="0" fontId="71" fillId="0" borderId="38" xfId="25" applyFont="1" applyFill="1" applyBorder="1" applyAlignment="1" applyProtection="1">
      <alignment horizontal="center"/>
    </xf>
    <xf numFmtId="0" fontId="71" fillId="0" borderId="29" xfId="25" applyFont="1" applyFill="1" applyBorder="1" applyAlignment="1" applyProtection="1">
      <alignment horizontal="center"/>
    </xf>
    <xf numFmtId="0" fontId="71" fillId="0" borderId="8" xfId="25" applyFont="1" applyFill="1" applyBorder="1" applyAlignment="1" applyProtection="1">
      <alignment horizontal="center"/>
    </xf>
    <xf numFmtId="0" fontId="49" fillId="0" borderId="0" xfId="25" applyFont="1" applyAlignment="1" applyProtection="1">
      <alignment horizontal="center"/>
    </xf>
    <xf numFmtId="0" fontId="46" fillId="0" borderId="0" xfId="25" applyFont="1" applyAlignment="1" applyProtection="1">
      <alignment horizontal="center"/>
    </xf>
    <xf numFmtId="0" fontId="35" fillId="0" borderId="0" xfId="25" applyFont="1" applyAlignment="1" applyProtection="1">
      <alignment horizontal="center"/>
    </xf>
    <xf numFmtId="0" fontId="81" fillId="3" borderId="0" xfId="26" applyFont="1" applyFill="1" applyAlignment="1" applyProtection="1">
      <alignment horizontal="center"/>
    </xf>
    <xf numFmtId="0" fontId="36" fillId="0" borderId="0" xfId="26" applyFont="1" applyAlignment="1" applyProtection="1">
      <alignment horizontal="center"/>
    </xf>
    <xf numFmtId="0" fontId="48" fillId="3" borderId="32" xfId="26" applyFont="1" applyFill="1" applyBorder="1" applyAlignment="1" applyProtection="1">
      <alignment horizontal="center"/>
    </xf>
    <xf numFmtId="181" fontId="37" fillId="0" borderId="65" xfId="27" applyFont="1" applyFill="1" applyBorder="1" applyAlignment="1" applyProtection="1">
      <alignment horizontal="center"/>
    </xf>
    <xf numFmtId="181" fontId="37" fillId="0" borderId="47" xfId="27" applyFont="1" applyFill="1" applyBorder="1" applyAlignment="1" applyProtection="1">
      <alignment horizontal="center"/>
    </xf>
    <xf numFmtId="181" fontId="37" fillId="0" borderId="39" xfId="27" applyFont="1" applyFill="1" applyBorder="1" applyAlignment="1" applyProtection="1">
      <alignment horizontal="center"/>
    </xf>
    <xf numFmtId="181" fontId="46" fillId="0" borderId="0" xfId="27" applyFont="1" applyAlignment="1" applyProtection="1">
      <alignment horizontal="center"/>
    </xf>
    <xf numFmtId="181" fontId="35" fillId="0" borderId="0" xfId="27" applyFont="1" applyAlignment="1" applyProtection="1">
      <alignment horizontal="center"/>
    </xf>
    <xf numFmtId="181" fontId="49" fillId="0" borderId="32" xfId="27" applyFont="1" applyBorder="1" applyAlignment="1" applyProtection="1">
      <alignment horizontal="center"/>
    </xf>
    <xf numFmtId="182" fontId="44" fillId="0" borderId="37" xfId="28" applyFont="1" applyFill="1" applyBorder="1" applyAlignment="1" applyProtection="1">
      <alignment horizontal="center"/>
    </xf>
    <xf numFmtId="182" fontId="44" fillId="0" borderId="20" xfId="28" applyFont="1" applyFill="1" applyBorder="1" applyAlignment="1" applyProtection="1">
      <alignment horizontal="center"/>
    </xf>
    <xf numFmtId="182" fontId="44" fillId="0" borderId="19" xfId="28" applyFont="1" applyFill="1" applyBorder="1" applyAlignment="1" applyProtection="1">
      <alignment horizontal="center"/>
    </xf>
    <xf numFmtId="182" fontId="48" fillId="0" borderId="0" xfId="28" applyFont="1" applyAlignment="1" applyProtection="1">
      <alignment horizontal="center"/>
    </xf>
    <xf numFmtId="182" fontId="50" fillId="0" borderId="0" xfId="28" applyFont="1" applyAlignment="1" applyProtection="1">
      <alignment horizontal="center"/>
    </xf>
    <xf numFmtId="182" fontId="51" fillId="0" borderId="32" xfId="28" applyFont="1" applyBorder="1" applyAlignment="1" applyProtection="1">
      <alignment horizontal="center"/>
    </xf>
    <xf numFmtId="181" fontId="46" fillId="0" borderId="0" xfId="29" applyFont="1" applyAlignment="1" applyProtection="1">
      <alignment horizontal="center"/>
    </xf>
    <xf numFmtId="181" fontId="36" fillId="0" borderId="0" xfId="29" applyFont="1" applyAlignment="1" applyProtection="1">
      <alignment horizontal="center"/>
    </xf>
    <xf numFmtId="181" fontId="48" fillId="0" borderId="20" xfId="29" applyFont="1" applyBorder="1" applyAlignment="1" applyProtection="1">
      <alignment horizontal="center"/>
    </xf>
    <xf numFmtId="181" fontId="44" fillId="0" borderId="37" xfId="47" applyFont="1" applyFill="1" applyBorder="1" applyAlignment="1" applyProtection="1">
      <alignment horizontal="center"/>
    </xf>
    <xf numFmtId="181" fontId="44" fillId="0" borderId="3" xfId="47" applyFont="1" applyFill="1" applyBorder="1" applyAlignment="1" applyProtection="1">
      <alignment horizontal="center"/>
    </xf>
    <xf numFmtId="181" fontId="44" fillId="0" borderId="20" xfId="47" applyFont="1" applyFill="1" applyBorder="1" applyAlignment="1" applyProtection="1">
      <alignment horizontal="center"/>
    </xf>
    <xf numFmtId="181" fontId="48" fillId="0" borderId="0" xfId="47" applyFont="1" applyAlignment="1" applyProtection="1">
      <alignment horizontal="center"/>
    </xf>
    <xf numFmtId="181" fontId="44" fillId="0" borderId="0" xfId="47" applyFont="1" applyAlignment="1" applyProtection="1">
      <alignment horizontal="center"/>
    </xf>
    <xf numFmtId="181" fontId="81" fillId="0" borderId="0" xfId="30" applyFont="1" applyAlignment="1" applyProtection="1">
      <alignment horizontal="center"/>
    </xf>
    <xf numFmtId="181" fontId="36" fillId="0" borderId="0" xfId="30" applyFont="1" applyAlignment="1" applyProtection="1">
      <alignment horizontal="center"/>
    </xf>
    <xf numFmtId="181" fontId="48" fillId="0" borderId="32" xfId="30" applyFont="1" applyBorder="1" applyAlignment="1" applyProtection="1">
      <alignment horizontal="center"/>
    </xf>
    <xf numFmtId="181" fontId="51" fillId="0" borderId="0" xfId="47" applyFont="1" applyAlignment="1" applyProtection="1">
      <alignment horizontal="center"/>
    </xf>
    <xf numFmtId="181" fontId="81" fillId="0" borderId="0" xfId="31" applyFont="1" applyAlignment="1" applyProtection="1">
      <alignment horizontal="center"/>
    </xf>
    <xf numFmtId="181" fontId="36" fillId="0" borderId="0" xfId="31" applyFont="1" applyAlignment="1" applyProtection="1">
      <alignment horizontal="center"/>
    </xf>
    <xf numFmtId="181" fontId="36" fillId="0" borderId="32" xfId="31" applyFont="1" applyBorder="1" applyAlignment="1" applyProtection="1">
      <alignment horizontal="center"/>
    </xf>
    <xf numFmtId="181" fontId="46" fillId="0" borderId="72" xfId="47" applyFont="1" applyFill="1" applyBorder="1" applyAlignment="1">
      <alignment horizontal="center"/>
    </xf>
    <xf numFmtId="181" fontId="46" fillId="0" borderId="73" xfId="47" applyFont="1" applyFill="1" applyBorder="1" applyAlignment="1">
      <alignment horizontal="center"/>
    </xf>
    <xf numFmtId="181" fontId="46" fillId="0" borderId="74" xfId="47" applyFont="1" applyFill="1" applyBorder="1" applyAlignment="1">
      <alignment horizontal="center"/>
    </xf>
    <xf numFmtId="181" fontId="108" fillId="0" borderId="0" xfId="47" applyFont="1" applyAlignment="1" applyProtection="1">
      <alignment horizontal="center"/>
    </xf>
    <xf numFmtId="0" fontId="35" fillId="0" borderId="34" xfId="32" applyFont="1" applyFill="1" applyBorder="1" applyAlignment="1">
      <alignment horizontal="center"/>
    </xf>
    <xf numFmtId="0" fontId="35" fillId="0" borderId="47" xfId="32" applyFont="1" applyFill="1" applyBorder="1" applyAlignment="1">
      <alignment horizontal="center"/>
    </xf>
    <xf numFmtId="0" fontId="35" fillId="0" borderId="39" xfId="32" applyFont="1" applyFill="1" applyBorder="1" applyAlignment="1">
      <alignment horizontal="center"/>
    </xf>
    <xf numFmtId="0" fontId="36" fillId="0" borderId="34" xfId="32" applyFont="1" applyFill="1" applyBorder="1" applyAlignment="1" applyProtection="1">
      <alignment horizontal="center"/>
    </xf>
    <xf numFmtId="0" fontId="36" fillId="0" borderId="47" xfId="32" applyFont="1" applyFill="1" applyBorder="1" applyAlignment="1" applyProtection="1">
      <alignment horizontal="center"/>
    </xf>
    <xf numFmtId="0" fontId="36" fillId="0" borderId="39" xfId="32" applyFont="1" applyFill="1" applyBorder="1" applyAlignment="1" applyProtection="1">
      <alignment horizontal="center"/>
    </xf>
    <xf numFmtId="0" fontId="81" fillId="0" borderId="0" xfId="32" applyFont="1" applyAlignment="1" applyProtection="1">
      <alignment horizontal="center"/>
    </xf>
    <xf numFmtId="0" fontId="36" fillId="0" borderId="0" xfId="32" applyFont="1" applyAlignment="1" applyProtection="1">
      <alignment horizontal="center"/>
    </xf>
    <xf numFmtId="0" fontId="48" fillId="0" borderId="32" xfId="32" applyFont="1" applyBorder="1" applyAlignment="1" applyProtection="1">
      <alignment horizontal="center"/>
    </xf>
    <xf numFmtId="181" fontId="35" fillId="0" borderId="4" xfId="33" applyFont="1" applyFill="1" applyBorder="1" applyAlignment="1" applyProtection="1">
      <alignment horizontal="center"/>
    </xf>
    <xf numFmtId="181" fontId="35" fillId="0" borderId="7" xfId="33" applyFont="1" applyFill="1" applyBorder="1" applyAlignment="1" applyProtection="1">
      <alignment horizontal="center"/>
    </xf>
    <xf numFmtId="181" fontId="35" fillId="0" borderId="52" xfId="33" applyFont="1" applyFill="1" applyBorder="1" applyAlignment="1" applyProtection="1">
      <alignment horizontal="center"/>
    </xf>
    <xf numFmtId="181" fontId="35" fillId="0" borderId="19" xfId="33" applyFont="1" applyFill="1" applyBorder="1" applyAlignment="1" applyProtection="1">
      <alignment horizontal="center"/>
    </xf>
    <xf numFmtId="181" fontId="48" fillId="0" borderId="20" xfId="33" applyFont="1" applyBorder="1" applyAlignment="1" applyProtection="1">
      <alignment horizontal="center"/>
    </xf>
    <xf numFmtId="181" fontId="46" fillId="0" borderId="0" xfId="33" applyFont="1" applyAlignment="1" applyProtection="1">
      <alignment horizontal="center"/>
    </xf>
    <xf numFmtId="181" fontId="36" fillId="0" borderId="0" xfId="33" applyFont="1" applyAlignment="1" applyProtection="1">
      <alignment horizontal="center"/>
    </xf>
    <xf numFmtId="181" fontId="35" fillId="0" borderId="68" xfId="34" applyFont="1" applyFill="1" applyBorder="1" applyAlignment="1" applyProtection="1">
      <alignment horizontal="center"/>
    </xf>
    <xf numFmtId="181" fontId="35" fillId="0" borderId="32" xfId="34" applyFont="1" applyFill="1" applyBorder="1" applyAlignment="1" applyProtection="1">
      <alignment horizontal="center"/>
    </xf>
    <xf numFmtId="181" fontId="35" fillId="0" borderId="53" xfId="34" applyFont="1" applyFill="1" applyBorder="1" applyAlignment="1" applyProtection="1">
      <alignment horizontal="center"/>
    </xf>
    <xf numFmtId="181" fontId="46" fillId="0" borderId="0" xfId="34" applyFont="1" applyAlignment="1" applyProtection="1">
      <alignment horizontal="center"/>
    </xf>
    <xf numFmtId="181" fontId="36" fillId="0" borderId="0" xfId="34" applyFont="1" applyAlignment="1" applyProtection="1">
      <alignment horizontal="center"/>
    </xf>
    <xf numFmtId="181" fontId="48" fillId="0" borderId="0" xfId="34" applyFont="1" applyAlignment="1" applyProtection="1">
      <alignment horizontal="center"/>
    </xf>
    <xf numFmtId="181" fontId="35" fillId="0" borderId="33" xfId="34" applyFont="1" applyFill="1" applyBorder="1" applyAlignment="1" applyProtection="1">
      <alignment horizontal="center"/>
    </xf>
    <xf numFmtId="181" fontId="35" fillId="0" borderId="62" xfId="34" applyFont="1" applyFill="1" applyBorder="1" applyAlignment="1" applyProtection="1">
      <alignment horizontal="center"/>
    </xf>
    <xf numFmtId="181" fontId="49" fillId="0" borderId="0" xfId="47" applyFont="1" applyAlignment="1" applyProtection="1">
      <alignment horizontal="center"/>
    </xf>
    <xf numFmtId="181" fontId="49" fillId="0" borderId="71" xfId="47" applyFont="1" applyFill="1" applyBorder="1" applyAlignment="1" applyProtection="1">
      <alignment horizontal="center"/>
    </xf>
    <xf numFmtId="181" fontId="50" fillId="0" borderId="59" xfId="47" applyFont="1" applyFill="1" applyBorder="1"/>
    <xf numFmtId="181" fontId="50" fillId="0" borderId="58" xfId="47" applyFont="1" applyFill="1" applyBorder="1"/>
    <xf numFmtId="181" fontId="49" fillId="0" borderId="59" xfId="47" applyFont="1" applyFill="1" applyBorder="1" applyAlignment="1" applyProtection="1">
      <alignment horizontal="center"/>
    </xf>
    <xf numFmtId="181" fontId="49" fillId="0" borderId="58" xfId="47" applyFont="1" applyFill="1" applyBorder="1" applyAlignment="1" applyProtection="1">
      <alignment horizontal="center"/>
    </xf>
    <xf numFmtId="181" fontId="49" fillId="0" borderId="66" xfId="47" applyFont="1" applyFill="1" applyBorder="1" applyAlignment="1" applyProtection="1">
      <alignment horizontal="center"/>
    </xf>
    <xf numFmtId="181" fontId="49" fillId="0" borderId="69" xfId="47" applyFont="1" applyFill="1" applyBorder="1" applyAlignment="1" applyProtection="1">
      <alignment horizontal="center"/>
    </xf>
    <xf numFmtId="0" fontId="71" fillId="0" borderId="38" xfId="35" applyFont="1" applyFill="1" applyBorder="1" applyAlignment="1" applyProtection="1">
      <alignment horizontal="center"/>
    </xf>
    <xf numFmtId="0" fontId="71" fillId="0" borderId="29" xfId="35" applyFont="1" applyFill="1" applyBorder="1" applyAlignment="1" applyProtection="1">
      <alignment horizontal="center"/>
    </xf>
    <xf numFmtId="0" fontId="71" fillId="0" borderId="25" xfId="35" applyFont="1" applyFill="1" applyBorder="1" applyAlignment="1" applyProtection="1">
      <alignment horizontal="center"/>
    </xf>
    <xf numFmtId="0" fontId="46" fillId="0" borderId="0" xfId="35" applyFont="1" applyAlignment="1" applyProtection="1">
      <alignment horizontal="center"/>
    </xf>
    <xf numFmtId="0" fontId="103" fillId="0" borderId="0" xfId="35" applyFont="1" applyAlignment="1" applyProtection="1">
      <alignment horizontal="center"/>
    </xf>
    <xf numFmtId="0" fontId="48" fillId="0" borderId="20" xfId="35" applyFont="1" applyBorder="1" applyAlignment="1" applyProtection="1">
      <alignment horizontal="center"/>
    </xf>
    <xf numFmtId="0" fontId="71" fillId="0" borderId="8" xfId="35" applyFont="1" applyFill="1" applyBorder="1" applyAlignment="1" applyProtection="1">
      <alignment horizontal="center"/>
    </xf>
    <xf numFmtId="0" fontId="37" fillId="0" borderId="75" xfId="35" applyFont="1" applyFill="1" applyBorder="1" applyAlignment="1" applyProtection="1">
      <alignment horizontal="center"/>
    </xf>
    <xf numFmtId="0" fontId="37" fillId="0" borderId="8" xfId="35" applyFont="1" applyFill="1" applyBorder="1" applyAlignment="1" applyProtection="1">
      <alignment horizontal="center"/>
    </xf>
    <xf numFmtId="0" fontId="71" fillId="0" borderId="75" xfId="35" applyFont="1" applyFill="1" applyBorder="1" applyAlignment="1" applyProtection="1">
      <alignment horizontal="center"/>
    </xf>
    <xf numFmtId="0" fontId="4" fillId="0" borderId="40" xfId="36" applyFont="1" applyFill="1" applyBorder="1" applyAlignment="1" applyProtection="1">
      <alignment horizontal="center"/>
    </xf>
    <xf numFmtId="0" fontId="4" fillId="0" borderId="9" xfId="36" applyFont="1" applyFill="1" applyBorder="1" applyAlignment="1" applyProtection="1">
      <alignment horizontal="center"/>
    </xf>
    <xf numFmtId="0" fontId="4" fillId="0" borderId="15" xfId="36" applyFont="1" applyFill="1" applyBorder="1" applyAlignment="1" applyProtection="1">
      <alignment horizontal="center"/>
    </xf>
    <xf numFmtId="0" fontId="110" fillId="0" borderId="0" xfId="36" applyFont="1" applyAlignment="1" applyProtection="1">
      <alignment horizontal="center"/>
    </xf>
    <xf numFmtId="0" fontId="111" fillId="0" borderId="0" xfId="36" applyFont="1" applyAlignment="1" applyProtection="1">
      <alignment horizontal="center"/>
    </xf>
    <xf numFmtId="0" fontId="109" fillId="0" borderId="0" xfId="36" applyFont="1" applyAlignment="1" applyProtection="1">
      <alignment horizontal="center"/>
    </xf>
    <xf numFmtId="0" fontId="4" fillId="0" borderId="26" xfId="36" applyFont="1" applyFill="1" applyBorder="1" applyAlignment="1" applyProtection="1">
      <alignment horizontal="center"/>
    </xf>
    <xf numFmtId="0" fontId="4" fillId="0" borderId="37" xfId="36" applyFont="1" applyFill="1" applyBorder="1" applyAlignment="1">
      <alignment horizontal="center"/>
    </xf>
    <xf numFmtId="0" fontId="4" fillId="0" borderId="20" xfId="36" applyFont="1" applyFill="1" applyBorder="1" applyAlignment="1">
      <alignment horizontal="center"/>
    </xf>
    <xf numFmtId="0" fontId="4" fillId="0" borderId="3" xfId="36" applyFont="1" applyFill="1" applyBorder="1" applyAlignment="1">
      <alignment horizontal="center"/>
    </xf>
    <xf numFmtId="181" fontId="49" fillId="0" borderId="0" xfId="37" applyFont="1" applyAlignment="1" applyProtection="1">
      <alignment horizontal="center"/>
    </xf>
    <xf numFmtId="181" fontId="46" fillId="0" borderId="0" xfId="37" applyFont="1" applyAlignment="1" applyProtection="1">
      <alignment horizontal="center"/>
    </xf>
    <xf numFmtId="181" fontId="36" fillId="0" borderId="0" xfId="37" applyFont="1" applyAlignment="1" applyProtection="1">
      <alignment horizontal="center"/>
    </xf>
    <xf numFmtId="181" fontId="35" fillId="0" borderId="0" xfId="37" applyFont="1" applyAlignment="1" applyProtection="1">
      <alignment horizontal="center"/>
    </xf>
    <xf numFmtId="181" fontId="49" fillId="0" borderId="0" xfId="38" applyFont="1" applyAlignment="1" applyProtection="1">
      <alignment horizontal="center"/>
    </xf>
    <xf numFmtId="181" fontId="46" fillId="0" borderId="0" xfId="38" applyFont="1" applyAlignment="1" applyProtection="1">
      <alignment horizontal="center"/>
    </xf>
    <xf numFmtId="181" fontId="35" fillId="0" borderId="0" xfId="38" applyFont="1" applyAlignment="1" applyProtection="1">
      <alignment horizontal="center"/>
    </xf>
    <xf numFmtId="0" fontId="89" fillId="0" borderId="37" xfId="41" applyFont="1" applyFill="1" applyBorder="1" applyAlignment="1" applyProtection="1">
      <alignment horizontal="center"/>
    </xf>
    <xf numFmtId="0" fontId="89" fillId="0" borderId="20" xfId="41" applyFont="1" applyFill="1" applyBorder="1" applyAlignment="1" applyProtection="1">
      <alignment horizontal="center"/>
    </xf>
    <xf numFmtId="0" fontId="89" fillId="0" borderId="19" xfId="41" applyFont="1" applyFill="1" applyBorder="1" applyAlignment="1" applyProtection="1">
      <alignment horizontal="center"/>
    </xf>
    <xf numFmtId="0" fontId="46" fillId="0" borderId="0" xfId="41" applyFont="1" applyAlignment="1" applyProtection="1">
      <alignment horizontal="center"/>
    </xf>
    <xf numFmtId="0" fontId="45" fillId="0" borderId="0" xfId="41" applyFont="1" applyAlignment="1" applyProtection="1">
      <alignment horizontal="center"/>
    </xf>
    <xf numFmtId="0" fontId="44" fillId="0" borderId="20" xfId="41" applyFont="1" applyBorder="1" applyAlignment="1" applyProtection="1">
      <alignment horizontal="center"/>
    </xf>
    <xf numFmtId="0" fontId="89" fillId="0" borderId="3" xfId="41" applyFont="1" applyFill="1" applyBorder="1" applyAlignment="1" applyProtection="1">
      <alignment horizontal="center"/>
    </xf>
    <xf numFmtId="0" fontId="17" fillId="0" borderId="75" xfId="39" applyFont="1" applyFill="1" applyBorder="1" applyAlignment="1" applyProtection="1">
      <alignment horizontal="center"/>
    </xf>
    <xf numFmtId="0" fontId="17" fillId="0" borderId="29" xfId="39" applyFont="1" applyFill="1" applyBorder="1" applyAlignment="1" applyProtection="1">
      <alignment horizontal="center"/>
    </xf>
    <xf numFmtId="0" fontId="17" fillId="0" borderId="8" xfId="39" applyFont="1" applyFill="1" applyBorder="1" applyAlignment="1" applyProtection="1">
      <alignment horizontal="center"/>
    </xf>
    <xf numFmtId="0" fontId="97" fillId="0" borderId="0" xfId="39" applyFont="1" applyAlignment="1" applyProtection="1">
      <alignment horizontal="center"/>
    </xf>
    <xf numFmtId="0" fontId="6" fillId="0" borderId="20" xfId="39" applyFont="1" applyBorder="1" applyAlignment="1" applyProtection="1">
      <alignment horizontal="center"/>
    </xf>
    <xf numFmtId="0" fontId="9" fillId="0" borderId="0" xfId="39" applyFont="1" applyAlignment="1" applyProtection="1">
      <alignment horizontal="center"/>
    </xf>
    <xf numFmtId="0" fontId="17" fillId="0" borderId="38" xfId="39" applyFont="1" applyFill="1" applyBorder="1" applyAlignment="1" applyProtection="1">
      <alignment horizontal="center"/>
    </xf>
    <xf numFmtId="0" fontId="17" fillId="0" borderId="25" xfId="39" applyFont="1" applyFill="1" applyBorder="1" applyAlignment="1" applyProtection="1">
      <alignment horizontal="center"/>
    </xf>
    <xf numFmtId="0" fontId="46" fillId="0" borderId="0" xfId="40" applyFont="1" applyAlignment="1" applyProtection="1">
      <alignment horizontal="center"/>
    </xf>
    <xf numFmtId="0" fontId="37" fillId="0" borderId="0" xfId="40" applyFont="1" applyAlignment="1" applyProtection="1">
      <alignment horizontal="center"/>
    </xf>
    <xf numFmtId="0" fontId="44" fillId="0" borderId="0" xfId="40" applyFont="1" applyAlignment="1" applyProtection="1">
      <alignment horizontal="center"/>
    </xf>
    <xf numFmtId="181" fontId="35" fillId="0" borderId="2" xfId="42" applyFont="1" applyFill="1" applyBorder="1" applyAlignment="1" applyProtection="1">
      <alignment horizontal="center"/>
    </xf>
    <xf numFmtId="181" fontId="35" fillId="0" borderId="0" xfId="42" applyFont="1" applyFill="1" applyAlignment="1" applyProtection="1">
      <alignment horizontal="center"/>
    </xf>
    <xf numFmtId="181" fontId="35" fillId="0" borderId="1" xfId="42" applyFont="1" applyFill="1" applyBorder="1" applyAlignment="1" applyProtection="1">
      <alignment horizontal="center"/>
    </xf>
    <xf numFmtId="181" fontId="81" fillId="0" borderId="0" xfId="42" applyFont="1" applyAlignment="1" applyProtection="1">
      <alignment horizontal="center"/>
    </xf>
    <xf numFmtId="181" fontId="36" fillId="0" borderId="0" xfId="42" applyFont="1" applyAlignment="1" applyProtection="1">
      <alignment horizontal="center"/>
    </xf>
    <xf numFmtId="181" fontId="48" fillId="0" borderId="0" xfId="42" applyFont="1" applyAlignment="1" applyProtection="1">
      <alignment horizontal="center"/>
    </xf>
    <xf numFmtId="181" fontId="35" fillId="0" borderId="0" xfId="42" applyFont="1" applyFill="1" applyBorder="1" applyAlignment="1" applyProtection="1">
      <alignment horizontal="center"/>
    </xf>
  </cellXfs>
  <cellStyles count="50">
    <cellStyle name="Millares" xfId="1" builtinId="3"/>
    <cellStyle name="Normal" xfId="0" builtinId="0"/>
    <cellStyle name="Normal_CUAD11" xfId="2"/>
    <cellStyle name="Normal_CUAD12" xfId="3"/>
    <cellStyle name="Normal_CUAD13" xfId="4"/>
    <cellStyle name="Normal_CUAD15" xfId="5"/>
    <cellStyle name="Normal_CUAD16" xfId="6"/>
    <cellStyle name="Normal_CUAD17" xfId="7"/>
    <cellStyle name="Normal_CUAD18" xfId="8"/>
    <cellStyle name="Normal_CUAD19" xfId="9"/>
    <cellStyle name="Normal_CUAD2" xfId="10"/>
    <cellStyle name="Normal_CUAD20" xfId="11"/>
    <cellStyle name="Normal_CUAD21" xfId="12"/>
    <cellStyle name="Normal_CUAD22" xfId="13"/>
    <cellStyle name="Normal_CUAD23" xfId="14"/>
    <cellStyle name="Normal_CUAD24" xfId="15"/>
    <cellStyle name="Normal_CUAD24-A" xfId="16"/>
    <cellStyle name="Normal_CUAD28" xfId="17"/>
    <cellStyle name="Normal_CUAD28-A" xfId="18"/>
    <cellStyle name="Normal_CUAD29" xfId="19"/>
    <cellStyle name="Normal_CUAD2a2000" xfId="20"/>
    <cellStyle name="Normal_CUAD3" xfId="21"/>
    <cellStyle name="Normal_CUAD30" xfId="22"/>
    <cellStyle name="Normal_CUAD32" xfId="23"/>
    <cellStyle name="Normal_CUAD33" xfId="24"/>
    <cellStyle name="Normal_CUAD34" xfId="25"/>
    <cellStyle name="Normal_CUAD35" xfId="26"/>
    <cellStyle name="Normal_CUAD36" xfId="27"/>
    <cellStyle name="Normal_CUAD36A" xfId="28"/>
    <cellStyle name="Normal_CUAD37" xfId="29"/>
    <cellStyle name="Normal_CUAD38" xfId="30"/>
    <cellStyle name="Normal_CUAD39" xfId="31"/>
    <cellStyle name="Normal_CUAD40" xfId="32"/>
    <cellStyle name="Normal_CUAD41" xfId="33"/>
    <cellStyle name="Normal_CUAD42" xfId="34"/>
    <cellStyle name="Normal_CUAD43" xfId="35"/>
    <cellStyle name="Normal_CUAD43-A" xfId="36"/>
    <cellStyle name="Normal_CUAD44" xfId="37"/>
    <cellStyle name="Normal_CUAD44-A" xfId="38"/>
    <cellStyle name="Normal_CUAD45-A" xfId="39"/>
    <cellStyle name="Normal_CUAD45-C" xfId="40"/>
    <cellStyle name="Normal_CUAD45LIC" xfId="41"/>
    <cellStyle name="Normal_CUAD46" xfId="42"/>
    <cellStyle name="Normal_CUAD5" xfId="43"/>
    <cellStyle name="Normal_CUAD7" xfId="44"/>
    <cellStyle name="Normal_CUAD9" xfId="45"/>
    <cellStyle name="Normal_M20GRAL2" xfId="46"/>
    <cellStyle name="Normal_MANUAL20" xfId="47"/>
    <cellStyle name="Normal_PORTADA MANUAL" xfId="48"/>
    <cellStyle name="Normal_PRESENTACION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UAD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20/M20GRA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21/MANUAL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CUAD30"/>
    </sheetNames>
    <sheetDataSet>
      <sheetData sheetId="0" refreshError="1"/>
      <sheetData sheetId="1">
        <row r="1">
          <cell r="A1" t="str">
            <v>UNIVERSIDAD AUTONOMA DE NAYARIT</v>
          </cell>
        </row>
        <row r="3">
          <cell r="A3" t="str">
            <v>MATRICULA TOTAL, ALUMNOS DE PRIMER GRADO Y</v>
          </cell>
        </row>
        <row r="4">
          <cell r="A4" t="str">
            <v xml:space="preserve">EGRESADOS POR SEXO,DEL NIVEL MEDIO SUPERIOR Y ESCUELA. </v>
          </cell>
        </row>
        <row r="5">
          <cell r="A5" t="str">
            <v>CICLO ESCOLAR 1998/1999.</v>
          </cell>
        </row>
        <row r="6">
          <cell r="A6" t="str">
            <v>CUADRO No. 30</v>
          </cell>
        </row>
        <row r="8">
          <cell r="C8" t="str">
            <v xml:space="preserve">  ALUMNOS</v>
          </cell>
          <cell r="D8" t="str">
            <v>EGRESADOS  1997/1998</v>
          </cell>
        </row>
        <row r="9">
          <cell r="A9" t="str">
            <v xml:space="preserve">  NIVEL   Y  ESCUELA</v>
          </cell>
          <cell r="B9" t="str">
            <v>POBLACION</v>
          </cell>
          <cell r="C9" t="str">
            <v xml:space="preserve"> PRIMER</v>
          </cell>
        </row>
        <row r="10">
          <cell r="B10" t="str">
            <v>ESCOLAR</v>
          </cell>
          <cell r="C10" t="str">
            <v xml:space="preserve">    GRADO</v>
          </cell>
          <cell r="D10" t="str">
            <v xml:space="preserve">  SUMA</v>
          </cell>
          <cell r="E10" t="str">
            <v xml:space="preserve"> HOMBRES</v>
          </cell>
          <cell r="F10" t="str">
            <v xml:space="preserve">  MUJERES</v>
          </cell>
        </row>
        <row r="12">
          <cell r="A12" t="str">
            <v xml:space="preserve">  NIVEL MEDIO SUPERIOR</v>
          </cell>
          <cell r="B12">
            <v>12108</v>
          </cell>
          <cell r="C12">
            <v>5246</v>
          </cell>
          <cell r="D12">
            <v>2836</v>
          </cell>
          <cell r="E12">
            <v>1203</v>
          </cell>
          <cell r="F12">
            <v>1633</v>
          </cell>
        </row>
        <row r="14">
          <cell r="A14" t="str">
            <v xml:space="preserve">    PREPA No. 1  TEPIC</v>
          </cell>
          <cell r="B14">
            <v>3306</v>
          </cell>
          <cell r="C14">
            <v>1586</v>
          </cell>
          <cell r="D14">
            <v>754</v>
          </cell>
          <cell r="E14">
            <v>301</v>
          </cell>
          <cell r="F14">
            <v>453</v>
          </cell>
        </row>
        <row r="15">
          <cell r="A15" t="str">
            <v xml:space="preserve">    PREPA No. 2  SANTIAGO IXCUINTLA</v>
          </cell>
          <cell r="B15">
            <v>760</v>
          </cell>
          <cell r="C15">
            <v>333</v>
          </cell>
          <cell r="D15">
            <v>141</v>
          </cell>
          <cell r="E15">
            <v>47</v>
          </cell>
          <cell r="F15">
            <v>94</v>
          </cell>
        </row>
        <row r="16">
          <cell r="A16" t="str">
            <v xml:space="preserve">    PREPA No. 3  ACAPONETA</v>
          </cell>
          <cell r="B16">
            <v>1040</v>
          </cell>
          <cell r="C16">
            <v>402</v>
          </cell>
          <cell r="D16">
            <v>178</v>
          </cell>
          <cell r="E16">
            <v>101</v>
          </cell>
          <cell r="F16">
            <v>77</v>
          </cell>
        </row>
        <row r="17">
          <cell r="A17" t="str">
            <v xml:space="preserve">    PREPA No. 4  TECUALA</v>
          </cell>
          <cell r="B17">
            <v>866</v>
          </cell>
          <cell r="C17">
            <v>338</v>
          </cell>
          <cell r="D17">
            <v>181</v>
          </cell>
          <cell r="E17">
            <v>87</v>
          </cell>
          <cell r="F17">
            <v>94</v>
          </cell>
        </row>
        <row r="18">
          <cell r="A18" t="str">
            <v xml:space="preserve">    PREPA No. 5  TUXPAN</v>
          </cell>
          <cell r="B18">
            <v>1101</v>
          </cell>
          <cell r="C18">
            <v>377</v>
          </cell>
          <cell r="D18">
            <v>275</v>
          </cell>
          <cell r="E18">
            <v>109</v>
          </cell>
          <cell r="F18">
            <v>166</v>
          </cell>
        </row>
        <row r="19">
          <cell r="A19" t="str">
            <v xml:space="preserve">    PREPA No.6  IXTLAN DEL RIO</v>
          </cell>
          <cell r="B19">
            <v>379</v>
          </cell>
          <cell r="C19">
            <v>157</v>
          </cell>
          <cell r="D19">
            <v>76</v>
          </cell>
          <cell r="E19">
            <v>42</v>
          </cell>
          <cell r="F19">
            <v>34</v>
          </cell>
        </row>
        <row r="20">
          <cell r="A20" t="str">
            <v xml:space="preserve">    PREPA No. 7  COMPOSTELA</v>
          </cell>
          <cell r="B20">
            <v>541</v>
          </cell>
          <cell r="C20">
            <v>235</v>
          </cell>
          <cell r="D20">
            <v>100</v>
          </cell>
          <cell r="E20">
            <v>42</v>
          </cell>
          <cell r="F20">
            <v>58</v>
          </cell>
        </row>
        <row r="21">
          <cell r="A21" t="str">
            <v xml:space="preserve">    PREPA No. 8  AHUACATLAN</v>
          </cell>
          <cell r="B21">
            <v>331</v>
          </cell>
          <cell r="C21">
            <v>140</v>
          </cell>
          <cell r="D21">
            <v>69</v>
          </cell>
          <cell r="E21">
            <v>27</v>
          </cell>
          <cell r="F21">
            <v>42</v>
          </cell>
        </row>
        <row r="22">
          <cell r="A22" t="str">
            <v xml:space="preserve">    PREPA No. 9  VILLA HIDALGO</v>
          </cell>
          <cell r="B22">
            <v>304</v>
          </cell>
          <cell r="C22">
            <v>130</v>
          </cell>
          <cell r="D22">
            <v>88</v>
          </cell>
          <cell r="E22">
            <v>43</v>
          </cell>
          <cell r="F22">
            <v>45</v>
          </cell>
        </row>
        <row r="23">
          <cell r="A23" t="str">
            <v xml:space="preserve">    PREPA No. 10 VALLE DE BANDERAS</v>
          </cell>
          <cell r="B23">
            <v>298</v>
          </cell>
          <cell r="C23">
            <v>130</v>
          </cell>
          <cell r="D23">
            <v>89</v>
          </cell>
          <cell r="E23">
            <v>48</v>
          </cell>
          <cell r="F23">
            <v>41</v>
          </cell>
        </row>
        <row r="24">
          <cell r="A24" t="str">
            <v xml:space="preserve">    PREPA No. 11 RUIZ</v>
          </cell>
          <cell r="B24">
            <v>392</v>
          </cell>
          <cell r="C24">
            <v>159</v>
          </cell>
          <cell r="D24">
            <v>106</v>
          </cell>
          <cell r="E24">
            <v>49</v>
          </cell>
          <cell r="F24">
            <v>57</v>
          </cell>
        </row>
        <row r="25">
          <cell r="A25" t="str">
            <v xml:space="preserve">    PREPA No. 12 SAN BLAS</v>
          </cell>
          <cell r="B25">
            <v>202</v>
          </cell>
          <cell r="C25">
            <v>89</v>
          </cell>
          <cell r="D25">
            <v>41</v>
          </cell>
          <cell r="E25">
            <v>16</v>
          </cell>
          <cell r="F25">
            <v>25</v>
          </cell>
        </row>
        <row r="26">
          <cell r="A26" t="str">
            <v xml:space="preserve">    PREPA No. 13 TEPIC</v>
          </cell>
          <cell r="B26">
            <v>1752</v>
          </cell>
          <cell r="C26">
            <v>724</v>
          </cell>
          <cell r="D26">
            <v>500</v>
          </cell>
          <cell r="E26">
            <v>225</v>
          </cell>
          <cell r="F26">
            <v>275</v>
          </cell>
        </row>
        <row r="27">
          <cell r="A27" t="str">
            <v xml:space="preserve">    PREPA No. 14 TEPIC </v>
          </cell>
          <cell r="B27">
            <v>666</v>
          </cell>
          <cell r="C27">
            <v>351</v>
          </cell>
          <cell r="D27">
            <v>200</v>
          </cell>
          <cell r="E27">
            <v>44</v>
          </cell>
          <cell r="F27">
            <v>156</v>
          </cell>
        </row>
        <row r="28">
          <cell r="A28" t="str">
            <v xml:space="preserve">    PREPA No. 15 PUENTE DE CAMOTLAN </v>
          </cell>
          <cell r="B28">
            <v>60</v>
          </cell>
          <cell r="C28">
            <v>31</v>
          </cell>
          <cell r="D28">
            <v>16</v>
          </cell>
          <cell r="E28">
            <v>7</v>
          </cell>
          <cell r="F28">
            <v>9</v>
          </cell>
        </row>
        <row r="29">
          <cell r="A29" t="str">
            <v xml:space="preserve">    MUSICA *</v>
          </cell>
          <cell r="B29">
            <v>110</v>
          </cell>
          <cell r="C29">
            <v>64</v>
          </cell>
          <cell r="D29">
            <v>22</v>
          </cell>
          <cell r="E29">
            <v>15</v>
          </cell>
          <cell r="F29">
            <v>7</v>
          </cell>
        </row>
        <row r="30">
          <cell r="A30" t="str">
            <v>*CORRESPONDE A INSTRUCTOR DE MUSICA (MEDIO TERMINAL).</v>
          </cell>
          <cell r="F30" t="str">
            <v>UAN-DPDU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AD26"/>
      <sheetName val="CUAD26-A"/>
      <sheetName val="CUAD27"/>
      <sheetName val="CUAD28"/>
      <sheetName val="CUAD28-A"/>
      <sheetName val="CUAD29"/>
      <sheetName val="CUAD30"/>
      <sheetName val="CUAD30 (2)"/>
      <sheetName val="CUAD32"/>
      <sheetName val="CUAD33"/>
      <sheetName val="CUAD34"/>
      <sheetName val="CUAD1"/>
      <sheetName val="CUAD36"/>
      <sheetName val="CUAD36A"/>
      <sheetName val="CUAD37"/>
      <sheetName val="CUAD37A"/>
      <sheetName val="CUAD38"/>
      <sheetName val="CUAD38A"/>
      <sheetName val="CUAD39"/>
      <sheetName val="CUAD39A"/>
      <sheetName val="BECAS"/>
      <sheetName val="CUAD41"/>
      <sheetName val="CUAD42"/>
      <sheetName val="CUAD42-A"/>
      <sheetName val="CUAD43"/>
      <sheetName val="CUAD43-A"/>
      <sheetName val="CUAD38 (2)"/>
      <sheetName val="CUAD38 (3)"/>
      <sheetName val="CUAD45"/>
      <sheetName val="CUAD45-A"/>
      <sheetName val="CUAD45 (2)"/>
      <sheetName val="CUAD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UAD1"/>
      <sheetName val="CUAD2"/>
      <sheetName val="CUAD4"/>
      <sheetName val="CUAD5"/>
      <sheetName val="CUAD7"/>
      <sheetName val="CUAD10"/>
      <sheetName val="CUAD11"/>
      <sheetName val="CUAD13"/>
      <sheetName val="CUAD14"/>
      <sheetName val="CUAD16"/>
      <sheetName val="CUAD17"/>
      <sheetName val="CUAD19"/>
      <sheetName val="CUAD20"/>
      <sheetName val="CUAD22"/>
      <sheetName val="CUAD23"/>
      <sheetName val="CUAD25"/>
      <sheetName val="CUAD26"/>
      <sheetName val="CUAD28"/>
      <sheetName val="CUAD29"/>
      <sheetName val="CUAD31"/>
      <sheetName val="CUAD32"/>
      <sheetName val="CUAD34"/>
      <sheetName val="CUAD36"/>
      <sheetName val="CUAD39"/>
      <sheetName val="CUAD40"/>
      <sheetName val="CUAD41"/>
      <sheetName val="CUAD42"/>
      <sheetName val="CUAD43"/>
      <sheetName val="CUAD45"/>
      <sheetName val="CUAD47"/>
      <sheetName val="CUAD49"/>
      <sheetName val="CUAD51"/>
      <sheetName val="CUAD52"/>
      <sheetName val="Cuadro 42"/>
      <sheetName val="CUAD53"/>
      <sheetName val="Cuadro 55"/>
      <sheetName val="CUAD56"/>
      <sheetName val="CUAD57A"/>
      <sheetName val="CUAD58"/>
      <sheetName val="CUAD59"/>
      <sheetName val="Cuadro 45"/>
      <sheetName val="CUAD61"/>
      <sheetName val="CUAD6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A6" sqref="A6:G6"/>
    </sheetView>
  </sheetViews>
  <sheetFormatPr baseColWidth="10" defaultColWidth="13.33203125" defaultRowHeight="12.75"/>
  <cols>
    <col min="1" max="3" width="13.33203125" style="3256" customWidth="1"/>
    <col min="4" max="4" width="27.1640625" style="3256" customWidth="1"/>
    <col min="5" max="5" width="18.33203125" style="3256" customWidth="1"/>
    <col min="6" max="6" width="19.6640625" style="3256" customWidth="1"/>
    <col min="7" max="16384" width="13.33203125" style="3256"/>
  </cols>
  <sheetData>
    <row r="1" spans="1:7" ht="47.25" customHeight="1">
      <c r="A1" s="3260" t="s">
        <v>846</v>
      </c>
      <c r="B1" s="3260"/>
      <c r="C1" s="3260"/>
      <c r="D1" s="3260"/>
      <c r="E1" s="3260"/>
      <c r="F1" s="3260"/>
      <c r="G1" s="3260"/>
    </row>
    <row r="2" spans="1:7" ht="47.25" customHeight="1"/>
    <row r="3" spans="1:7" ht="52.5" customHeight="1">
      <c r="A3" s="3261" t="s">
        <v>215</v>
      </c>
      <c r="B3" s="3261"/>
      <c r="C3" s="3261"/>
      <c r="D3" s="3261"/>
      <c r="E3" s="3261"/>
      <c r="F3" s="3261"/>
      <c r="G3" s="3261"/>
    </row>
    <row r="4" spans="1:7" ht="27">
      <c r="A4" s="3261" t="s">
        <v>216</v>
      </c>
      <c r="B4" s="3261"/>
      <c r="C4" s="3261"/>
      <c r="D4" s="3261"/>
      <c r="E4" s="3261"/>
      <c r="F4" s="3261"/>
      <c r="G4" s="3261"/>
    </row>
    <row r="5" spans="1:7" ht="45.75" customHeight="1"/>
    <row r="6" spans="1:7" ht="77.25" customHeight="1">
      <c r="A6" s="3262" t="s">
        <v>724</v>
      </c>
      <c r="B6" s="3262"/>
      <c r="C6" s="3262"/>
      <c r="D6" s="3262"/>
      <c r="E6" s="3262"/>
      <c r="F6" s="3262"/>
      <c r="G6" s="3262"/>
    </row>
    <row r="7" spans="1:7" ht="25.5">
      <c r="A7" s="3259" t="s">
        <v>217</v>
      </c>
      <c r="B7" s="3259"/>
      <c r="C7" s="3259"/>
      <c r="D7" s="3259"/>
      <c r="E7" s="3259"/>
      <c r="F7" s="3259"/>
      <c r="G7" s="3259"/>
    </row>
  </sheetData>
  <sheetProtection password="CA55" sheet="1" objects="1" scenarios="1"/>
  <mergeCells count="5">
    <mergeCell ref="A7:G7"/>
    <mergeCell ref="A1:G1"/>
    <mergeCell ref="A3:G3"/>
    <mergeCell ref="A4:G4"/>
    <mergeCell ref="A6:G6"/>
  </mergeCells>
  <phoneticPr fontId="123" type="noConversion"/>
  <printOptions horizontalCentered="1"/>
  <pageMargins left="0.78740157480314965" right="0.39370078740157483" top="1.69" bottom="0.39370078740157483" header="0" footer="0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Z109"/>
  <sheetViews>
    <sheetView showGridLines="0" workbookViewId="0">
      <selection sqref="A1:G1"/>
    </sheetView>
  </sheetViews>
  <sheetFormatPr baseColWidth="10" defaultColWidth="10.33203125" defaultRowHeight="10.5"/>
  <cols>
    <col min="1" max="1" width="29.6640625" style="1245" customWidth="1"/>
    <col min="2" max="2" width="14.83203125" style="1245" customWidth="1"/>
    <col min="3" max="3" width="15.33203125" style="1245" customWidth="1"/>
    <col min="4" max="4" width="16" style="1245" customWidth="1"/>
    <col min="5" max="5" width="16.1640625" style="1245" customWidth="1"/>
    <col min="6" max="6" width="13.5" style="1245" customWidth="1"/>
    <col min="7" max="7" width="19.33203125" style="1245" customWidth="1"/>
    <col min="8" max="8" width="0" style="1245" hidden="1" customWidth="1"/>
    <col min="9" max="11" width="10.33203125" style="1245" customWidth="1"/>
    <col min="12" max="12" width="2.83203125" style="1245" customWidth="1"/>
    <col min="13" max="13" width="36.83203125" style="1245" customWidth="1"/>
    <col min="14" max="16384" width="10.33203125" style="1245"/>
  </cols>
  <sheetData>
    <row r="1" spans="1:8" ht="15.75" customHeight="1">
      <c r="A1" s="3302" t="s">
        <v>846</v>
      </c>
      <c r="B1" s="3302"/>
      <c r="C1" s="3302"/>
      <c r="D1" s="3302"/>
      <c r="E1" s="3302"/>
      <c r="F1" s="3302"/>
      <c r="G1" s="3302"/>
      <c r="H1" s="1244"/>
    </row>
    <row r="2" spans="1:8" ht="11.1" customHeight="1">
      <c r="A2" s="1316"/>
      <c r="B2" s="1316"/>
      <c r="C2" s="1316"/>
      <c r="D2" s="1316"/>
      <c r="E2" s="1316"/>
      <c r="F2" s="1316"/>
      <c r="G2" s="1316"/>
      <c r="H2" s="1244"/>
    </row>
    <row r="3" spans="1:8" ht="12" customHeight="1">
      <c r="A3" s="3303" t="s">
        <v>940</v>
      </c>
      <c r="B3" s="3303"/>
      <c r="C3" s="3303"/>
      <c r="D3" s="3303"/>
      <c r="E3" s="3303"/>
      <c r="F3" s="3303"/>
      <c r="G3" s="3303"/>
      <c r="H3" s="1244"/>
    </row>
    <row r="4" spans="1:8" ht="12" customHeight="1">
      <c r="A4" s="3303" t="s">
        <v>88</v>
      </c>
      <c r="B4" s="3303"/>
      <c r="C4" s="3303"/>
      <c r="D4" s="3303"/>
      <c r="E4" s="3303"/>
      <c r="F4" s="3303"/>
      <c r="G4" s="3303"/>
      <c r="H4" s="1244"/>
    </row>
    <row r="5" spans="1:8" ht="11.1" customHeight="1">
      <c r="A5" s="3304" t="s">
        <v>952</v>
      </c>
      <c r="B5" s="3304"/>
      <c r="C5" s="3304"/>
      <c r="D5" s="3304"/>
      <c r="E5" s="3304"/>
      <c r="F5" s="3304"/>
      <c r="G5" s="3304"/>
      <c r="H5" s="1244"/>
    </row>
    <row r="6" spans="1:8" ht="11.1" customHeight="1">
      <c r="A6" s="3305"/>
      <c r="B6" s="3305"/>
      <c r="C6" s="3305"/>
      <c r="D6" s="3305"/>
      <c r="E6" s="3305"/>
      <c r="F6" s="3305"/>
      <c r="G6" s="3305"/>
      <c r="H6" s="1317"/>
    </row>
    <row r="7" spans="1:8" ht="15" customHeight="1">
      <c r="A7" s="1318"/>
      <c r="B7" s="1319"/>
      <c r="C7" s="3299" t="s">
        <v>89</v>
      </c>
      <c r="D7" s="3300"/>
      <c r="E7" s="3300"/>
      <c r="F7" s="3300"/>
      <c r="G7" s="3301"/>
      <c r="H7" s="1320"/>
    </row>
    <row r="8" spans="1:8" ht="15" customHeight="1">
      <c r="A8" s="1321" t="s">
        <v>915</v>
      </c>
      <c r="B8" s="1322" t="s">
        <v>950</v>
      </c>
      <c r="C8" s="1323" t="s">
        <v>941</v>
      </c>
      <c r="D8" s="1323" t="s">
        <v>90</v>
      </c>
      <c r="E8" s="1323" t="s">
        <v>942</v>
      </c>
      <c r="F8" s="1323" t="s">
        <v>943</v>
      </c>
      <c r="G8" s="1325" t="s">
        <v>944</v>
      </c>
      <c r="H8" s="1326"/>
    </row>
    <row r="9" spans="1:8" ht="15" customHeight="1">
      <c r="A9" s="1327"/>
      <c r="B9" s="1328" t="s">
        <v>850</v>
      </c>
      <c r="C9" s="1328" t="s">
        <v>945</v>
      </c>
      <c r="D9" s="1328" t="s">
        <v>91</v>
      </c>
      <c r="E9" s="1328" t="s">
        <v>946</v>
      </c>
      <c r="F9" s="1328" t="s">
        <v>947</v>
      </c>
      <c r="G9" s="1329" t="s">
        <v>948</v>
      </c>
      <c r="H9" s="1330"/>
    </row>
    <row r="10" spans="1:8" ht="15" customHeight="1">
      <c r="A10" s="1331"/>
      <c r="B10" s="1332"/>
      <c r="C10" s="1333"/>
      <c r="D10" s="1333"/>
      <c r="E10" s="1333"/>
      <c r="F10" s="1333"/>
      <c r="G10" s="1333"/>
      <c r="H10" s="1334"/>
    </row>
    <row r="11" spans="1:8" ht="20.100000000000001" customHeight="1">
      <c r="A11" s="1335" t="s">
        <v>1147</v>
      </c>
      <c r="B11" s="3210">
        <f>SUM(B12:B27)</f>
        <v>11760</v>
      </c>
      <c r="C11" s="3210">
        <f>SUM(C12:C27)</f>
        <v>5370</v>
      </c>
      <c r="D11" s="3213">
        <f t="shared" ref="D11:D27" si="0">SUM(C11/21448)*100</f>
        <v>25.037299515106305</v>
      </c>
      <c r="E11" s="3213">
        <f t="shared" ref="E11:E27" si="1">(C11/B11)*100</f>
        <v>45.663265306122447</v>
      </c>
      <c r="F11" s="3213">
        <f t="shared" ref="F11:F27" si="2">(C11/$B$11)*100</f>
        <v>45.663265306122447</v>
      </c>
      <c r="G11" s="3213">
        <f t="shared" ref="G11:G27" si="3">(C11/$C$11)*100</f>
        <v>100</v>
      </c>
      <c r="H11" s="1336"/>
    </row>
    <row r="12" spans="1:8" ht="20.100000000000001" customHeight="1">
      <c r="A12" s="1337" t="s">
        <v>923</v>
      </c>
      <c r="B12" s="3214">
        <v>3191</v>
      </c>
      <c r="C12" s="3214">
        <v>1592</v>
      </c>
      <c r="D12" s="3215">
        <f t="shared" si="0"/>
        <v>7.4226035061544193</v>
      </c>
      <c r="E12" s="3216">
        <f t="shared" si="1"/>
        <v>49.890316515198997</v>
      </c>
      <c r="F12" s="3216">
        <f t="shared" si="2"/>
        <v>13.537414965986393</v>
      </c>
      <c r="G12" s="3216">
        <f t="shared" si="3"/>
        <v>29.646182495344508</v>
      </c>
      <c r="H12" s="1338"/>
    </row>
    <row r="13" spans="1:8" ht="20.100000000000001" customHeight="1">
      <c r="A13" s="1337" t="s">
        <v>924</v>
      </c>
      <c r="B13" s="3214">
        <v>788</v>
      </c>
      <c r="C13" s="3214">
        <v>370</v>
      </c>
      <c r="D13" s="3215">
        <f t="shared" si="0"/>
        <v>1.7251025736665422</v>
      </c>
      <c r="E13" s="3216">
        <f t="shared" si="1"/>
        <v>46.954314720812185</v>
      </c>
      <c r="F13" s="3216">
        <f t="shared" si="2"/>
        <v>3.1462585034013606</v>
      </c>
      <c r="G13" s="3216">
        <f t="shared" si="3"/>
        <v>6.8901303538175043</v>
      </c>
      <c r="H13" s="1338"/>
    </row>
    <row r="14" spans="1:8" ht="20.100000000000001" customHeight="1">
      <c r="A14" s="1337" t="s">
        <v>925</v>
      </c>
      <c r="B14" s="3214">
        <v>1095</v>
      </c>
      <c r="C14" s="3214">
        <v>513</v>
      </c>
      <c r="D14" s="3215">
        <f t="shared" si="0"/>
        <v>2.3918314061917196</v>
      </c>
      <c r="E14" s="3216">
        <f t="shared" si="1"/>
        <v>46.849315068493155</v>
      </c>
      <c r="F14" s="3216">
        <f t="shared" si="2"/>
        <v>4.3622448979591839</v>
      </c>
      <c r="G14" s="3216">
        <f t="shared" si="3"/>
        <v>9.5530726256983236</v>
      </c>
      <c r="H14" s="1338"/>
    </row>
    <row r="15" spans="1:8" ht="20.100000000000001" customHeight="1">
      <c r="A15" s="1337" t="s">
        <v>926</v>
      </c>
      <c r="B15" s="3214">
        <v>838</v>
      </c>
      <c r="C15" s="3214">
        <v>353</v>
      </c>
      <c r="D15" s="3215">
        <f t="shared" si="0"/>
        <v>1.6458411040656471</v>
      </c>
      <c r="E15" s="3216">
        <f t="shared" si="1"/>
        <v>42.124105011933175</v>
      </c>
      <c r="F15" s="3216">
        <f t="shared" si="2"/>
        <v>3.0017006802721089</v>
      </c>
      <c r="G15" s="3216">
        <f t="shared" si="3"/>
        <v>6.5735567970204842</v>
      </c>
      <c r="H15" s="1338"/>
    </row>
    <row r="16" spans="1:8" ht="20.100000000000001" customHeight="1">
      <c r="A16" s="1337" t="s">
        <v>927</v>
      </c>
      <c r="B16" s="3214">
        <v>1009</v>
      </c>
      <c r="C16" s="3214">
        <v>445</v>
      </c>
      <c r="D16" s="3215">
        <f t="shared" si="0"/>
        <v>2.0747855277881389</v>
      </c>
      <c r="E16" s="3216">
        <f t="shared" si="1"/>
        <v>44.103072348860259</v>
      </c>
      <c r="F16" s="3216">
        <f t="shared" si="2"/>
        <v>3.7840136054421771</v>
      </c>
      <c r="G16" s="3216">
        <f t="shared" si="3"/>
        <v>8.2867783985102417</v>
      </c>
      <c r="H16" s="1338"/>
    </row>
    <row r="17" spans="1:8" ht="20.100000000000001" customHeight="1">
      <c r="A17" s="1337" t="s">
        <v>928</v>
      </c>
      <c r="B17" s="3214">
        <v>364</v>
      </c>
      <c r="C17" s="3214">
        <v>150</v>
      </c>
      <c r="D17" s="3215">
        <f t="shared" si="0"/>
        <v>0.69936590824319289</v>
      </c>
      <c r="E17" s="3216">
        <f t="shared" si="1"/>
        <v>41.208791208791204</v>
      </c>
      <c r="F17" s="3216">
        <f t="shared" si="2"/>
        <v>1.2755102040816326</v>
      </c>
      <c r="G17" s="3216">
        <f t="shared" si="3"/>
        <v>2.7932960893854748</v>
      </c>
      <c r="H17" s="1338"/>
    </row>
    <row r="18" spans="1:8" ht="20.100000000000001" customHeight="1">
      <c r="A18" s="1337" t="s">
        <v>929</v>
      </c>
      <c r="B18" s="3214">
        <v>562</v>
      </c>
      <c r="C18" s="3214">
        <v>276</v>
      </c>
      <c r="D18" s="3215">
        <f t="shared" si="0"/>
        <v>1.2868332711674748</v>
      </c>
      <c r="E18" s="3216">
        <f t="shared" si="1"/>
        <v>49.110320284697508</v>
      </c>
      <c r="F18" s="3216">
        <f t="shared" si="2"/>
        <v>2.3469387755102042</v>
      </c>
      <c r="G18" s="3216">
        <f t="shared" si="3"/>
        <v>5.1396648044692741</v>
      </c>
      <c r="H18" s="1338"/>
    </row>
    <row r="19" spans="1:8" ht="20.100000000000001" customHeight="1">
      <c r="A19" s="1337" t="s">
        <v>56</v>
      </c>
      <c r="B19" s="3214">
        <v>337</v>
      </c>
      <c r="C19" s="3214">
        <v>133</v>
      </c>
      <c r="D19" s="3215">
        <f t="shared" si="0"/>
        <v>0.62010443864229758</v>
      </c>
      <c r="E19" s="3216">
        <f t="shared" si="1"/>
        <v>39.465875370919882</v>
      </c>
      <c r="F19" s="3216">
        <f t="shared" si="2"/>
        <v>1.1309523809523809</v>
      </c>
      <c r="G19" s="3216">
        <f t="shared" si="3"/>
        <v>2.4767225325884548</v>
      </c>
      <c r="H19" s="1338"/>
    </row>
    <row r="20" spans="1:8" ht="20.100000000000001" customHeight="1">
      <c r="A20" s="1337" t="s">
        <v>930</v>
      </c>
      <c r="B20" s="3214">
        <v>289</v>
      </c>
      <c r="C20" s="3214">
        <v>122</v>
      </c>
      <c r="D20" s="3215">
        <f t="shared" si="0"/>
        <v>0.56881760537113013</v>
      </c>
      <c r="E20" s="3216">
        <f t="shared" si="1"/>
        <v>42.214532871972317</v>
      </c>
      <c r="F20" s="3216">
        <f t="shared" si="2"/>
        <v>1.0374149659863945</v>
      </c>
      <c r="G20" s="3216">
        <f t="shared" si="3"/>
        <v>2.2718808193668529</v>
      </c>
      <c r="H20" s="1338"/>
    </row>
    <row r="21" spans="1:8" ht="20.100000000000001" customHeight="1">
      <c r="A21" s="1337" t="s">
        <v>931</v>
      </c>
      <c r="B21" s="3214">
        <v>305</v>
      </c>
      <c r="C21" s="3214">
        <v>115</v>
      </c>
      <c r="D21" s="3215">
        <f t="shared" si="0"/>
        <v>0.53618052965311447</v>
      </c>
      <c r="E21" s="3216">
        <f t="shared" si="1"/>
        <v>37.704918032786885</v>
      </c>
      <c r="F21" s="3216">
        <f t="shared" si="2"/>
        <v>0.97789115646258506</v>
      </c>
      <c r="G21" s="3216">
        <f t="shared" si="3"/>
        <v>2.1415270018621975</v>
      </c>
      <c r="H21" s="1338"/>
    </row>
    <row r="22" spans="1:8" ht="20.100000000000001" customHeight="1">
      <c r="A22" s="1337" t="s">
        <v>951</v>
      </c>
      <c r="B22" s="3214">
        <v>339</v>
      </c>
      <c r="C22" s="3214">
        <v>140</v>
      </c>
      <c r="D22" s="3215">
        <f t="shared" si="0"/>
        <v>0.65274151436031325</v>
      </c>
      <c r="E22" s="3216">
        <f t="shared" si="1"/>
        <v>41.297935103244839</v>
      </c>
      <c r="F22" s="3216">
        <f t="shared" si="2"/>
        <v>1.1904761904761905</v>
      </c>
      <c r="G22" s="3216">
        <f t="shared" si="3"/>
        <v>2.6070763500931098</v>
      </c>
      <c r="H22" s="1338"/>
    </row>
    <row r="23" spans="1:8" ht="20.100000000000001" customHeight="1">
      <c r="A23" s="1337" t="s">
        <v>932</v>
      </c>
      <c r="B23" s="3214">
        <v>195</v>
      </c>
      <c r="C23" s="3214">
        <v>67</v>
      </c>
      <c r="D23" s="3215">
        <f t="shared" si="0"/>
        <v>0.31238343901529281</v>
      </c>
      <c r="E23" s="3216">
        <f t="shared" si="1"/>
        <v>34.358974358974358</v>
      </c>
      <c r="F23" s="3216">
        <f t="shared" si="2"/>
        <v>0.56972789115646261</v>
      </c>
      <c r="G23" s="3216">
        <f t="shared" si="3"/>
        <v>1.2476722532588456</v>
      </c>
      <c r="H23" s="1338"/>
    </row>
    <row r="24" spans="1:8" ht="20.100000000000001" customHeight="1">
      <c r="A24" s="1337" t="s">
        <v>936</v>
      </c>
      <c r="B24" s="3214">
        <v>1659</v>
      </c>
      <c r="C24" s="3214">
        <v>692</v>
      </c>
      <c r="D24" s="3215">
        <f t="shared" si="0"/>
        <v>3.2264080566952633</v>
      </c>
      <c r="E24" s="3216">
        <f t="shared" si="1"/>
        <v>41.711874623267029</v>
      </c>
      <c r="F24" s="3216">
        <f t="shared" si="2"/>
        <v>5.8843537414965983</v>
      </c>
      <c r="G24" s="3216">
        <f t="shared" si="3"/>
        <v>12.886405959031658</v>
      </c>
      <c r="H24" s="1338"/>
    </row>
    <row r="25" spans="1:8" ht="20.100000000000001" customHeight="1">
      <c r="A25" s="1337" t="s">
        <v>937</v>
      </c>
      <c r="B25" s="3214">
        <v>601</v>
      </c>
      <c r="C25" s="3214">
        <v>294</v>
      </c>
      <c r="D25" s="3215">
        <f t="shared" si="0"/>
        <v>1.370757180156658</v>
      </c>
      <c r="E25" s="3216">
        <f t="shared" si="1"/>
        <v>48.918469217970049</v>
      </c>
      <c r="F25" s="3216">
        <f t="shared" si="2"/>
        <v>2.5</v>
      </c>
      <c r="G25" s="3216">
        <f t="shared" si="3"/>
        <v>5.4748603351955305</v>
      </c>
      <c r="H25" s="1338"/>
    </row>
    <row r="26" spans="1:8" ht="20.100000000000001" customHeight="1">
      <c r="A26" s="1337" t="s">
        <v>938</v>
      </c>
      <c r="B26" s="3214">
        <v>79</v>
      </c>
      <c r="C26" s="3214">
        <v>45</v>
      </c>
      <c r="D26" s="3215">
        <f t="shared" si="0"/>
        <v>0.20980977247295785</v>
      </c>
      <c r="E26" s="3216">
        <f t="shared" si="1"/>
        <v>56.962025316455701</v>
      </c>
      <c r="F26" s="3216">
        <f t="shared" si="2"/>
        <v>0.38265306122448978</v>
      </c>
      <c r="G26" s="3216">
        <f t="shared" si="3"/>
        <v>0.83798882681564246</v>
      </c>
      <c r="H26" s="1338"/>
    </row>
    <row r="27" spans="1:8" ht="20.100000000000001" customHeight="1">
      <c r="A27" s="1337" t="s">
        <v>939</v>
      </c>
      <c r="B27" s="3214">
        <v>109</v>
      </c>
      <c r="C27" s="3214">
        <v>63</v>
      </c>
      <c r="D27" s="3215">
        <f t="shared" si="0"/>
        <v>0.29373368146214096</v>
      </c>
      <c r="E27" s="3216">
        <f t="shared" si="1"/>
        <v>57.798165137614674</v>
      </c>
      <c r="F27" s="3216">
        <f t="shared" si="2"/>
        <v>0.5357142857142857</v>
      </c>
      <c r="G27" s="3216">
        <f t="shared" si="3"/>
        <v>1.1731843575418994</v>
      </c>
      <c r="H27" s="1338"/>
    </row>
    <row r="28" spans="1:8" ht="23.25" customHeight="1">
      <c r="A28" s="1339" t="s">
        <v>92</v>
      </c>
      <c r="C28" s="1340"/>
      <c r="D28" s="1340"/>
      <c r="E28" s="1340"/>
      <c r="F28" s="1340"/>
      <c r="G28" s="1341" t="s">
        <v>912</v>
      </c>
      <c r="H28" s="1340"/>
    </row>
    <row r="65" spans="13:13">
      <c r="M65" s="1339" t="s">
        <v>884</v>
      </c>
    </row>
    <row r="109" spans="52:52">
      <c r="AZ109" s="1339" t="s">
        <v>884</v>
      </c>
    </row>
  </sheetData>
  <sheetProtection password="CA55" sheet="1" objects="1" scenarios="1"/>
  <mergeCells count="5">
    <mergeCell ref="C7:G7"/>
    <mergeCell ref="A1:G1"/>
    <mergeCell ref="A3:G3"/>
    <mergeCell ref="A4:G4"/>
    <mergeCell ref="A5:G6"/>
  </mergeCells>
  <phoneticPr fontId="0" type="noConversion"/>
  <printOptions horizontalCentered="1"/>
  <pageMargins left="0.62992125984251968" right="0.39370078740157483" top="0.70866141732283472" bottom="0.51181102362204722" header="0" footer="0"/>
  <pageSetup orientation="landscape" horizontalDpi="300" verticalDpi="300" r:id="rId1"/>
  <headerFooter alignWithMargins="0">
    <oddHeader>&amp;R&amp;"Helv,Negrita"&amp;12&amp;[9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K26"/>
  <sheetViews>
    <sheetView showGridLines="0" workbookViewId="0">
      <selection activeCell="G9" sqref="G9"/>
    </sheetView>
  </sheetViews>
  <sheetFormatPr baseColWidth="10" defaultColWidth="9.83203125" defaultRowHeight="10.5"/>
  <cols>
    <col min="1" max="1" width="33.1640625" style="43" customWidth="1"/>
    <col min="2" max="2" width="12.6640625" style="43" customWidth="1"/>
    <col min="3" max="3" width="10.33203125" style="43" customWidth="1"/>
    <col min="4" max="5" width="11.6640625" style="43" customWidth="1"/>
    <col min="6" max="6" width="13.83203125" style="43" customWidth="1"/>
    <col min="7" max="7" width="18.5" style="43" customWidth="1"/>
    <col min="8" max="9" width="12.83203125" style="43" customWidth="1"/>
    <col min="10" max="10" width="14.1640625" style="43" customWidth="1"/>
    <col min="11" max="16384" width="9.83203125" style="43"/>
  </cols>
  <sheetData>
    <row r="1" spans="1:11" ht="21" customHeight="1">
      <c r="A1" s="3314" t="s">
        <v>846</v>
      </c>
      <c r="B1" s="3314"/>
      <c r="C1" s="3314"/>
      <c r="D1" s="3314"/>
      <c r="E1" s="3314"/>
      <c r="F1" s="3314"/>
      <c r="G1" s="3314"/>
      <c r="H1" s="3314"/>
      <c r="I1" s="3314"/>
      <c r="J1" s="3314"/>
    </row>
    <row r="2" spans="1:11" ht="15" customHeight="1">
      <c r="A2" s="1247"/>
      <c r="B2" s="1247"/>
      <c r="C2" s="1247"/>
      <c r="D2" s="1247"/>
      <c r="E2" s="1247"/>
      <c r="F2" s="1247"/>
      <c r="G2" s="1247"/>
      <c r="H2" s="1342"/>
      <c r="I2" s="1342"/>
      <c r="J2" s="1342"/>
    </row>
    <row r="3" spans="1:11" ht="19.5" customHeight="1">
      <c r="A3" s="3315" t="s">
        <v>93</v>
      </c>
      <c r="B3" s="3315"/>
      <c r="C3" s="3315"/>
      <c r="D3" s="3315"/>
      <c r="E3" s="3315"/>
      <c r="F3" s="3315"/>
      <c r="G3" s="3315"/>
      <c r="H3" s="3315"/>
      <c r="I3" s="3315"/>
      <c r="J3" s="3315"/>
    </row>
    <row r="4" spans="1:11" ht="15" customHeight="1">
      <c r="A4" s="1247"/>
      <c r="B4" s="1247"/>
      <c r="C4" s="1247"/>
      <c r="D4" s="1247"/>
      <c r="E4" s="1247"/>
      <c r="F4" s="1247"/>
      <c r="G4" s="1247"/>
      <c r="H4" s="1342"/>
      <c r="I4" s="1342"/>
      <c r="J4" s="1342"/>
    </row>
    <row r="5" spans="1:11" ht="15" customHeight="1">
      <c r="A5" s="3316" t="s">
        <v>99</v>
      </c>
      <c r="B5" s="3316"/>
      <c r="C5" s="3316"/>
      <c r="D5" s="3316"/>
      <c r="E5" s="3317"/>
      <c r="F5" s="3317"/>
      <c r="G5" s="3317"/>
      <c r="H5" s="3317"/>
      <c r="I5" s="3317"/>
      <c r="J5" s="3317"/>
    </row>
    <row r="6" spans="1:11" ht="16.5" customHeight="1">
      <c r="A6" s="1343"/>
      <c r="B6" s="1344"/>
      <c r="C6" s="3309" t="s">
        <v>953</v>
      </c>
      <c r="D6" s="3310"/>
      <c r="E6" s="3311" t="s">
        <v>954</v>
      </c>
      <c r="F6" s="3312"/>
      <c r="G6" s="3312"/>
      <c r="H6" s="3312"/>
      <c r="I6" s="3312"/>
      <c r="J6" s="3313"/>
    </row>
    <row r="7" spans="1:11" ht="15.75" customHeight="1">
      <c r="A7" s="3233" t="s">
        <v>915</v>
      </c>
      <c r="B7" s="1345" t="s">
        <v>950</v>
      </c>
      <c r="C7" s="1346" t="s">
        <v>955</v>
      </c>
      <c r="D7" s="1347" t="s">
        <v>956</v>
      </c>
      <c r="E7" s="3306" t="s">
        <v>957</v>
      </c>
      <c r="F7" s="3307"/>
      <c r="G7" s="3307"/>
      <c r="H7" s="3307"/>
      <c r="I7" s="3307"/>
      <c r="J7" s="3308"/>
    </row>
    <row r="8" spans="1:11" ht="15" customHeight="1">
      <c r="A8" s="1348"/>
      <c r="B8" s="1349" t="s">
        <v>850</v>
      </c>
      <c r="C8" s="1350" t="s">
        <v>958</v>
      </c>
      <c r="D8" s="1351" t="s">
        <v>958</v>
      </c>
      <c r="E8" s="1352" t="s">
        <v>94</v>
      </c>
      <c r="F8" s="1352" t="s">
        <v>95</v>
      </c>
      <c r="G8" s="1352" t="s">
        <v>745</v>
      </c>
      <c r="H8" s="1353" t="s">
        <v>96</v>
      </c>
      <c r="I8" s="1353" t="s">
        <v>97</v>
      </c>
      <c r="J8" s="1354" t="s">
        <v>98</v>
      </c>
      <c r="K8" s="1355" t="s">
        <v>959</v>
      </c>
    </row>
    <row r="9" spans="1:11" ht="20.100000000000001" customHeight="1">
      <c r="A9" s="1356" t="s">
        <v>868</v>
      </c>
      <c r="B9" s="3217">
        <f>SUM(B10:B24)</f>
        <v>11651</v>
      </c>
      <c r="C9" s="3212">
        <f>SUM(C10:C24)</f>
        <v>5307</v>
      </c>
      <c r="D9" s="3218">
        <f>SUM(D10:D25)</f>
        <v>3527</v>
      </c>
      <c r="E9" s="3219">
        <f>SUM(E10:E24)</f>
        <v>10</v>
      </c>
      <c r="F9" s="3220">
        <f>SUM(F10:F24)</f>
        <v>552</v>
      </c>
      <c r="G9" s="3211">
        <f>SUM(G10:G25)</f>
        <v>1589</v>
      </c>
      <c r="H9" s="3211">
        <f>SUM(H10:H25)</f>
        <v>341</v>
      </c>
      <c r="I9" s="3211">
        <f>SUM(I10:I25)</f>
        <v>227</v>
      </c>
      <c r="J9" s="1349">
        <f>SUM(J10:J25)</f>
        <v>98</v>
      </c>
      <c r="K9" s="1357">
        <v>8834</v>
      </c>
    </row>
    <row r="10" spans="1:11" ht="20.100000000000001" customHeight="1">
      <c r="A10" s="1358" t="s">
        <v>923</v>
      </c>
      <c r="B10" s="3221">
        <f t="shared" ref="B10:B24" si="0">SUM(C10:J10)</f>
        <v>3191</v>
      </c>
      <c r="C10" s="3224">
        <v>1592</v>
      </c>
      <c r="D10" s="3222">
        <v>906</v>
      </c>
      <c r="E10" s="1359"/>
      <c r="F10" s="3223">
        <v>149</v>
      </c>
      <c r="G10" s="3226">
        <v>351</v>
      </c>
      <c r="H10" s="3227">
        <v>86</v>
      </c>
      <c r="I10" s="3227">
        <v>76</v>
      </c>
      <c r="J10" s="3227">
        <v>31</v>
      </c>
    </row>
    <row r="11" spans="1:11" ht="20.100000000000001" customHeight="1">
      <c r="A11" s="1361" t="s">
        <v>924</v>
      </c>
      <c r="B11" s="3221">
        <f t="shared" si="0"/>
        <v>788</v>
      </c>
      <c r="C11" s="3224">
        <v>370</v>
      </c>
      <c r="D11" s="3222">
        <v>241</v>
      </c>
      <c r="E11" s="3225">
        <v>4</v>
      </c>
      <c r="F11" s="3223">
        <v>47</v>
      </c>
      <c r="G11" s="3226">
        <v>30</v>
      </c>
      <c r="H11" s="3227">
        <v>83</v>
      </c>
      <c r="I11" s="3227">
        <v>13</v>
      </c>
      <c r="J11" s="3227"/>
    </row>
    <row r="12" spans="1:11" ht="20.100000000000001" customHeight="1">
      <c r="A12" s="1361" t="s">
        <v>925</v>
      </c>
      <c r="B12" s="3221">
        <f t="shared" si="0"/>
        <v>1095</v>
      </c>
      <c r="C12" s="3224">
        <v>513</v>
      </c>
      <c r="D12" s="3222">
        <v>330</v>
      </c>
      <c r="E12" s="3225"/>
      <c r="F12" s="3223">
        <v>40</v>
      </c>
      <c r="G12" s="3226">
        <v>181</v>
      </c>
      <c r="H12" s="3227"/>
      <c r="I12" s="3227">
        <v>31</v>
      </c>
      <c r="J12" s="3227"/>
    </row>
    <row r="13" spans="1:11" ht="20.100000000000001" customHeight="1">
      <c r="A13" s="1361" t="s">
        <v>926</v>
      </c>
      <c r="B13" s="3221">
        <f t="shared" si="0"/>
        <v>838</v>
      </c>
      <c r="C13" s="3224">
        <v>353</v>
      </c>
      <c r="D13" s="3222">
        <v>264</v>
      </c>
      <c r="E13" s="3225"/>
      <c r="F13" s="3223">
        <v>31</v>
      </c>
      <c r="G13" s="3226">
        <v>51</v>
      </c>
      <c r="H13" s="3227">
        <v>129</v>
      </c>
      <c r="I13" s="3227">
        <v>10</v>
      </c>
      <c r="J13" s="3227"/>
    </row>
    <row r="14" spans="1:11" ht="20.100000000000001" customHeight="1">
      <c r="A14" s="1361" t="s">
        <v>927</v>
      </c>
      <c r="B14" s="3221">
        <f t="shared" si="0"/>
        <v>1009</v>
      </c>
      <c r="C14" s="3224">
        <v>445</v>
      </c>
      <c r="D14" s="3222">
        <v>291</v>
      </c>
      <c r="E14" s="3225"/>
      <c r="F14" s="3223">
        <v>26</v>
      </c>
      <c r="G14" s="3226">
        <v>233</v>
      </c>
      <c r="H14" s="3227"/>
      <c r="I14" s="3227"/>
      <c r="J14" s="3227">
        <v>14</v>
      </c>
    </row>
    <row r="15" spans="1:11" ht="20.100000000000001" customHeight="1">
      <c r="A15" s="1361" t="s">
        <v>928</v>
      </c>
      <c r="B15" s="3221">
        <f t="shared" si="0"/>
        <v>364</v>
      </c>
      <c r="C15" s="3224">
        <v>150</v>
      </c>
      <c r="D15" s="3222">
        <v>105</v>
      </c>
      <c r="E15" s="3225"/>
      <c r="F15" s="3223">
        <v>18</v>
      </c>
      <c r="G15" s="3226">
        <v>69</v>
      </c>
      <c r="H15" s="3227"/>
      <c r="I15" s="3227"/>
      <c r="J15" s="3227">
        <v>22</v>
      </c>
    </row>
    <row r="16" spans="1:11" ht="20.100000000000001" customHeight="1">
      <c r="A16" s="1361" t="s">
        <v>929</v>
      </c>
      <c r="B16" s="3221">
        <f t="shared" si="0"/>
        <v>562</v>
      </c>
      <c r="C16" s="3224">
        <v>276</v>
      </c>
      <c r="D16" s="3222">
        <v>171</v>
      </c>
      <c r="E16" s="3225"/>
      <c r="F16" s="3223">
        <v>14</v>
      </c>
      <c r="G16" s="3226">
        <v>87</v>
      </c>
      <c r="H16" s="3227"/>
      <c r="I16" s="3227">
        <v>14</v>
      </c>
      <c r="J16" s="3227"/>
    </row>
    <row r="17" spans="1:10" ht="20.100000000000001" customHeight="1">
      <c r="A17" s="1361" t="s">
        <v>960</v>
      </c>
      <c r="B17" s="3221">
        <f t="shared" si="0"/>
        <v>337</v>
      </c>
      <c r="C17" s="3224">
        <v>133</v>
      </c>
      <c r="D17" s="3222">
        <v>120</v>
      </c>
      <c r="E17" s="3225"/>
      <c r="F17" s="3223">
        <v>13</v>
      </c>
      <c r="G17" s="3226">
        <v>61</v>
      </c>
      <c r="H17" s="3227"/>
      <c r="I17" s="3227">
        <v>10</v>
      </c>
      <c r="J17" s="3227"/>
    </row>
    <row r="18" spans="1:10" ht="20.100000000000001" customHeight="1">
      <c r="A18" s="1361" t="s">
        <v>930</v>
      </c>
      <c r="B18" s="3221">
        <f t="shared" si="0"/>
        <v>289</v>
      </c>
      <c r="C18" s="3224">
        <v>122</v>
      </c>
      <c r="D18" s="3222">
        <v>87</v>
      </c>
      <c r="E18" s="3225">
        <v>5</v>
      </c>
      <c r="F18" s="3223">
        <v>12</v>
      </c>
      <c r="G18" s="3226">
        <v>40</v>
      </c>
      <c r="H18" s="3227"/>
      <c r="I18" s="3227"/>
      <c r="J18" s="3227">
        <v>23</v>
      </c>
    </row>
    <row r="19" spans="1:10" ht="20.100000000000001" customHeight="1">
      <c r="A19" s="1361" t="s">
        <v>931</v>
      </c>
      <c r="B19" s="3221">
        <f t="shared" si="0"/>
        <v>305</v>
      </c>
      <c r="C19" s="3224">
        <v>115</v>
      </c>
      <c r="D19" s="3222">
        <v>96</v>
      </c>
      <c r="E19" s="3225"/>
      <c r="F19" s="3223">
        <v>35</v>
      </c>
      <c r="G19" s="3226">
        <v>54</v>
      </c>
      <c r="H19" s="3227"/>
      <c r="I19" s="3227">
        <v>5</v>
      </c>
      <c r="J19" s="3227"/>
    </row>
    <row r="20" spans="1:10" ht="20.100000000000001" customHeight="1">
      <c r="A20" s="1361" t="s">
        <v>951</v>
      </c>
      <c r="B20" s="3221">
        <f t="shared" si="0"/>
        <v>339</v>
      </c>
      <c r="C20" s="3224">
        <v>140</v>
      </c>
      <c r="D20" s="3222">
        <v>112</v>
      </c>
      <c r="E20" s="3225"/>
      <c r="F20" s="3223">
        <v>11</v>
      </c>
      <c r="G20" s="3226">
        <v>20</v>
      </c>
      <c r="H20" s="3227">
        <v>43</v>
      </c>
      <c r="I20" s="3227">
        <v>13</v>
      </c>
      <c r="J20" s="3227"/>
    </row>
    <row r="21" spans="1:10" ht="20.100000000000001" customHeight="1">
      <c r="A21" s="1361" t="s">
        <v>932</v>
      </c>
      <c r="B21" s="3221">
        <f t="shared" si="0"/>
        <v>195</v>
      </c>
      <c r="C21" s="3224">
        <v>67</v>
      </c>
      <c r="D21" s="3222">
        <v>75</v>
      </c>
      <c r="E21" s="3225"/>
      <c r="F21" s="3223">
        <v>9</v>
      </c>
      <c r="G21" s="3226">
        <v>32</v>
      </c>
      <c r="H21" s="3227"/>
      <c r="I21" s="3227">
        <v>12</v>
      </c>
      <c r="J21" s="3227"/>
    </row>
    <row r="22" spans="1:10" ht="20.100000000000001" customHeight="1">
      <c r="A22" s="1361" t="s">
        <v>936</v>
      </c>
      <c r="B22" s="3221">
        <f t="shared" si="0"/>
        <v>1659</v>
      </c>
      <c r="C22" s="3224">
        <v>692</v>
      </c>
      <c r="D22" s="3222">
        <v>536</v>
      </c>
      <c r="E22" s="3225">
        <v>1</v>
      </c>
      <c r="F22" s="3223">
        <v>127</v>
      </c>
      <c r="G22" s="3226">
        <v>261</v>
      </c>
      <c r="H22" s="3227"/>
      <c r="I22" s="3227">
        <v>42</v>
      </c>
      <c r="J22" s="3227"/>
    </row>
    <row r="23" spans="1:10" ht="20.100000000000001" customHeight="1">
      <c r="A23" s="1361" t="s">
        <v>937</v>
      </c>
      <c r="B23" s="3221">
        <f t="shared" si="0"/>
        <v>601</v>
      </c>
      <c r="C23" s="3224">
        <v>294</v>
      </c>
      <c r="D23" s="3228">
        <v>172</v>
      </c>
      <c r="E23" s="3225"/>
      <c r="F23" s="3223">
        <v>15</v>
      </c>
      <c r="G23" s="3226">
        <v>112</v>
      </c>
      <c r="H23" s="3227"/>
      <c r="I23" s="3227"/>
      <c r="J23" s="3227">
        <v>8</v>
      </c>
    </row>
    <row r="24" spans="1:10" ht="20.100000000000001" customHeight="1">
      <c r="A24" s="1362" t="s">
        <v>938</v>
      </c>
      <c r="B24" s="3221">
        <f t="shared" si="0"/>
        <v>79</v>
      </c>
      <c r="C24" s="3229">
        <v>45</v>
      </c>
      <c r="D24" s="3230">
        <v>21</v>
      </c>
      <c r="E24" s="1363"/>
      <c r="F24" s="3231">
        <v>5</v>
      </c>
      <c r="G24" s="3232">
        <v>7</v>
      </c>
      <c r="H24" s="1360"/>
      <c r="I24" s="3227">
        <v>1</v>
      </c>
      <c r="J24" s="1360"/>
    </row>
    <row r="25" spans="1:10" ht="20.100000000000001" customHeight="1">
      <c r="G25" s="1364"/>
      <c r="J25" s="806" t="s">
        <v>912</v>
      </c>
    </row>
    <row r="26" spans="1:10" ht="14.25">
      <c r="A26" s="1364"/>
      <c r="B26" s="1364"/>
      <c r="C26" s="1364"/>
      <c r="D26" s="1364"/>
      <c r="E26" s="1364"/>
      <c r="J26" s="806"/>
    </row>
  </sheetData>
  <sheetProtection password="CA55" sheet="1" objects="1" scenarios="1"/>
  <mergeCells count="6">
    <mergeCell ref="E7:J7"/>
    <mergeCell ref="C6:D6"/>
    <mergeCell ref="E6:J6"/>
    <mergeCell ref="A1:J1"/>
    <mergeCell ref="A3:J3"/>
    <mergeCell ref="A5:J5"/>
  </mergeCells>
  <phoneticPr fontId="0" type="noConversion"/>
  <printOptions horizontalCentered="1"/>
  <pageMargins left="0.51181102362204722" right="0.19685039370078741" top="1.1023622047244095" bottom="0.70866141732283472" header="0" footer="0"/>
  <pageSetup scale="90" orientation="landscape" horizontalDpi="300" verticalDpi="300" r:id="rId1"/>
  <headerFooter alignWithMargins="0">
    <oddHeader>&amp;R&amp;"Helv,Negrita"&amp;12 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A10" transitionEvaluation="1"/>
  <dimension ref="A1:T63"/>
  <sheetViews>
    <sheetView showGridLines="0" topLeftCell="A10" workbookViewId="0">
      <selection activeCell="G29" sqref="G29"/>
    </sheetView>
  </sheetViews>
  <sheetFormatPr baseColWidth="10" defaultColWidth="9.83203125" defaultRowHeight="10.5"/>
  <cols>
    <col min="1" max="1" width="33.83203125" customWidth="1"/>
    <col min="2" max="2" width="6" customWidth="1"/>
    <col min="3" max="3" width="8" customWidth="1"/>
    <col min="4" max="4" width="6.33203125" customWidth="1"/>
    <col min="5" max="5" width="6.6640625" customWidth="1"/>
    <col min="6" max="6" width="6" customWidth="1"/>
    <col min="7" max="7" width="8" customWidth="1"/>
    <col min="8" max="8" width="7" customWidth="1"/>
    <col min="9" max="9" width="6" customWidth="1"/>
    <col min="10" max="10" width="6.6640625" customWidth="1"/>
    <col min="11" max="11" width="7" customWidth="1"/>
    <col min="12" max="12" width="6.1640625" customWidth="1"/>
    <col min="13" max="13" width="7.1640625" customWidth="1"/>
    <col min="14" max="14" width="6.33203125" customWidth="1"/>
    <col min="15" max="15" width="5.83203125" customWidth="1"/>
    <col min="16" max="17" width="6.1640625" customWidth="1"/>
  </cols>
  <sheetData>
    <row r="1" spans="1:20" ht="18" customHeight="1">
      <c r="A1" s="3321" t="s">
        <v>846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</row>
    <row r="2" spans="1:20" ht="10.5" customHeight="1">
      <c r="A2" s="45"/>
    </row>
    <row r="3" spans="1:20" ht="15" customHeight="1">
      <c r="A3" s="3322" t="s">
        <v>961</v>
      </c>
      <c r="B3" s="3322"/>
      <c r="C3" s="3322"/>
      <c r="D3" s="3322"/>
      <c r="E3" s="3322"/>
      <c r="F3" s="3322"/>
      <c r="G3" s="3322"/>
      <c r="H3" s="3322"/>
      <c r="I3" s="3322"/>
      <c r="J3" s="3322"/>
      <c r="K3" s="3322"/>
      <c r="L3" s="3322"/>
      <c r="M3" s="3322"/>
      <c r="N3" s="3322"/>
      <c r="O3" s="3322"/>
      <c r="P3" s="3322"/>
      <c r="Q3" s="3322"/>
    </row>
    <row r="4" spans="1:20" ht="14.25" customHeight="1">
      <c r="A4" s="3322" t="s">
        <v>412</v>
      </c>
      <c r="B4" s="3322"/>
      <c r="C4" s="3322"/>
      <c r="D4" s="3322"/>
      <c r="E4" s="3322"/>
      <c r="F4" s="3322"/>
      <c r="G4" s="3322"/>
      <c r="H4" s="3322"/>
      <c r="I4" s="3322"/>
      <c r="J4" s="3322"/>
      <c r="K4" s="3322"/>
      <c r="L4" s="3322"/>
      <c r="M4" s="3322"/>
      <c r="N4" s="3322"/>
      <c r="O4" s="3322"/>
      <c r="P4" s="3322"/>
      <c r="Q4" s="3322"/>
    </row>
    <row r="5" spans="1:20" ht="9.9499999999999993" customHeight="1">
      <c r="A5" s="46"/>
      <c r="R5" s="47"/>
      <c r="S5" s="47"/>
      <c r="T5" s="47"/>
    </row>
    <row r="6" spans="1:20" ht="12.75" customHeight="1">
      <c r="A6" s="3323" t="s">
        <v>986</v>
      </c>
      <c r="B6" s="3323"/>
      <c r="C6" s="3323"/>
      <c r="D6" s="3323"/>
      <c r="E6" s="3323"/>
      <c r="F6" s="3323"/>
      <c r="G6" s="3323"/>
      <c r="H6" s="3323"/>
      <c r="I6" s="3323"/>
      <c r="J6" s="3323"/>
      <c r="K6" s="3323"/>
      <c r="L6" s="3323"/>
      <c r="M6" s="3323"/>
      <c r="N6" s="3323"/>
      <c r="O6" s="3323"/>
      <c r="P6" s="3323"/>
      <c r="Q6" s="3323"/>
      <c r="R6" s="47"/>
    </row>
    <row r="7" spans="1:20" ht="9.75" customHeight="1">
      <c r="A7" s="778"/>
      <c r="B7" s="3252"/>
      <c r="C7" s="3252"/>
      <c r="D7" s="3252"/>
      <c r="E7" s="780"/>
      <c r="F7" s="3252"/>
      <c r="G7" s="3252"/>
      <c r="H7" s="780"/>
      <c r="I7" s="779"/>
      <c r="J7" s="779"/>
      <c r="K7" s="780"/>
      <c r="L7" s="779"/>
      <c r="M7" s="779"/>
      <c r="N7" s="780"/>
      <c r="O7" s="779"/>
      <c r="P7" s="779"/>
      <c r="Q7" s="780"/>
    </row>
    <row r="8" spans="1:20">
      <c r="A8" s="781"/>
      <c r="B8" s="3318" t="s">
        <v>36</v>
      </c>
      <c r="C8" s="3319"/>
      <c r="D8" s="3319"/>
      <c r="E8" s="3320"/>
      <c r="F8" s="782"/>
      <c r="G8" s="784" t="s">
        <v>962</v>
      </c>
      <c r="H8" s="785"/>
      <c r="J8" s="784" t="s">
        <v>1253</v>
      </c>
      <c r="K8" s="785"/>
      <c r="M8" s="784" t="s">
        <v>1254</v>
      </c>
      <c r="N8" s="785"/>
      <c r="P8" s="784" t="s">
        <v>963</v>
      </c>
      <c r="Q8" s="785"/>
      <c r="R8" s="48"/>
    </row>
    <row r="9" spans="1:20">
      <c r="A9" s="787" t="s">
        <v>1186</v>
      </c>
      <c r="B9" s="788" t="s">
        <v>918</v>
      </c>
      <c r="C9" s="788" t="s">
        <v>955</v>
      </c>
      <c r="D9" s="788" t="s">
        <v>964</v>
      </c>
      <c r="E9" s="788" t="s">
        <v>965</v>
      </c>
      <c r="F9" s="789" t="s">
        <v>922</v>
      </c>
      <c r="G9" s="788" t="s">
        <v>955</v>
      </c>
      <c r="H9" s="788" t="s">
        <v>965</v>
      </c>
      <c r="I9" s="789" t="s">
        <v>922</v>
      </c>
      <c r="J9" s="788" t="s">
        <v>964</v>
      </c>
      <c r="K9" s="788" t="s">
        <v>965</v>
      </c>
      <c r="L9" s="789" t="s">
        <v>922</v>
      </c>
      <c r="M9" s="788" t="s">
        <v>964</v>
      </c>
      <c r="N9" s="788" t="s">
        <v>965</v>
      </c>
      <c r="O9" s="788" t="s">
        <v>966</v>
      </c>
      <c r="P9" s="788" t="s">
        <v>964</v>
      </c>
      <c r="Q9" s="788" t="s">
        <v>965</v>
      </c>
      <c r="R9" s="49" t="s">
        <v>884</v>
      </c>
    </row>
    <row r="10" spans="1:20">
      <c r="A10" s="790"/>
      <c r="B10" s="791" t="s">
        <v>884</v>
      </c>
      <c r="C10" s="792" t="s">
        <v>967</v>
      </c>
      <c r="D10" s="792" t="s">
        <v>968</v>
      </c>
      <c r="E10" s="793" t="s">
        <v>969</v>
      </c>
      <c r="F10" s="794"/>
      <c r="G10" s="792" t="s">
        <v>967</v>
      </c>
      <c r="H10" s="792" t="s">
        <v>969</v>
      </c>
      <c r="I10" s="795"/>
      <c r="J10" s="792" t="s">
        <v>968</v>
      </c>
      <c r="K10" s="792" t="s">
        <v>969</v>
      </c>
      <c r="L10" s="795"/>
      <c r="M10" s="792" t="s">
        <v>968</v>
      </c>
      <c r="N10" s="792" t="s">
        <v>969</v>
      </c>
      <c r="O10" s="796"/>
      <c r="P10" s="792" t="s">
        <v>968</v>
      </c>
      <c r="Q10" s="792" t="s">
        <v>969</v>
      </c>
      <c r="R10" s="50" t="s">
        <v>884</v>
      </c>
    </row>
    <row r="11" spans="1:20" ht="14.1" customHeight="1">
      <c r="A11" s="797" t="s">
        <v>894</v>
      </c>
      <c r="B11" s="798">
        <f t="shared" ref="B11:I11" si="0">SUM(B12+B14+B22)</f>
        <v>195</v>
      </c>
      <c r="C11" s="798">
        <f t="shared" si="0"/>
        <v>83</v>
      </c>
      <c r="D11" s="798">
        <f t="shared" si="0"/>
        <v>111</v>
      </c>
      <c r="E11" s="798">
        <f t="shared" si="0"/>
        <v>1</v>
      </c>
      <c r="F11" s="799">
        <f t="shared" si="0"/>
        <v>83</v>
      </c>
      <c r="G11" s="798">
        <f t="shared" si="0"/>
        <v>83</v>
      </c>
      <c r="H11" s="798"/>
      <c r="I11" s="800">
        <f t="shared" si="0"/>
        <v>98</v>
      </c>
      <c r="J11" s="798">
        <f>SUM(J12+J14+J22)</f>
        <v>97</v>
      </c>
      <c r="K11" s="798">
        <f>SUM(K12+K14+K22)</f>
        <v>1</v>
      </c>
      <c r="L11" s="800">
        <f>SUM(L12+L14+L22)</f>
        <v>11</v>
      </c>
      <c r="M11" s="798">
        <f>SUM(M12+M14+M22)</f>
        <v>11</v>
      </c>
      <c r="N11" s="344"/>
      <c r="O11" s="798">
        <f>SUM(O12+O14+O22)</f>
        <v>3</v>
      </c>
      <c r="P11" s="798">
        <f>SUM(P12+P14+P22)</f>
        <v>3</v>
      </c>
      <c r="Q11" s="344"/>
    </row>
    <row r="12" spans="1:20" ht="14.1" customHeight="1">
      <c r="A12" s="797" t="s">
        <v>895</v>
      </c>
      <c r="B12" s="798">
        <f>SUM(B13:B13)</f>
        <v>2</v>
      </c>
      <c r="C12" s="342"/>
      <c r="D12" s="798">
        <f>SUM(D13)</f>
        <v>2</v>
      </c>
      <c r="E12" s="322"/>
      <c r="F12" s="800"/>
      <c r="G12" s="798"/>
      <c r="H12" s="322"/>
      <c r="I12" s="800">
        <f>SUM(I13)</f>
        <v>1</v>
      </c>
      <c r="J12" s="798">
        <f>SUM(J13)</f>
        <v>1</v>
      </c>
      <c r="K12" s="798"/>
      <c r="L12" s="800">
        <f>SUM(L13:L18)</f>
        <v>1</v>
      </c>
      <c r="M12" s="798">
        <f>SUM(M13:M18)</f>
        <v>1</v>
      </c>
      <c r="N12" s="344"/>
      <c r="O12" s="344"/>
      <c r="P12" s="344"/>
      <c r="Q12" s="344"/>
    </row>
    <row r="13" spans="1:20" ht="14.1" customHeight="1">
      <c r="A13" s="801" t="s">
        <v>970</v>
      </c>
      <c r="B13" s="343">
        <f>SUM(C13:E13)</f>
        <v>2</v>
      </c>
      <c r="C13" s="343"/>
      <c r="D13" s="343">
        <f>SUM(J13+M13+P13)</f>
        <v>2</v>
      </c>
      <c r="E13" s="344"/>
      <c r="F13" s="802"/>
      <c r="G13" s="344"/>
      <c r="H13" s="344"/>
      <c r="I13" s="803">
        <f>SUM(J13:K13)</f>
        <v>1</v>
      </c>
      <c r="J13" s="344">
        <v>1</v>
      </c>
      <c r="K13" s="344"/>
      <c r="L13" s="802">
        <f>SUM(M13:N13)</f>
        <v>1</v>
      </c>
      <c r="M13" s="344">
        <v>1</v>
      </c>
      <c r="N13" s="344"/>
      <c r="O13" s="344"/>
      <c r="P13" s="344"/>
      <c r="Q13" s="344"/>
    </row>
    <row r="14" spans="1:20" ht="14.1" customHeight="1">
      <c r="A14" s="797" t="s">
        <v>1272</v>
      </c>
      <c r="B14" s="798">
        <f t="shared" ref="B14:I14" si="1">SUM(B15:B21)</f>
        <v>142</v>
      </c>
      <c r="C14" s="798">
        <f t="shared" si="1"/>
        <v>64</v>
      </c>
      <c r="D14" s="798">
        <f t="shared" si="1"/>
        <v>77</v>
      </c>
      <c r="E14" s="322">
        <f t="shared" si="1"/>
        <v>1</v>
      </c>
      <c r="F14" s="800">
        <f t="shared" si="1"/>
        <v>64</v>
      </c>
      <c r="G14" s="798">
        <f t="shared" si="1"/>
        <v>64</v>
      </c>
      <c r="H14" s="322"/>
      <c r="I14" s="800">
        <f t="shared" si="1"/>
        <v>78</v>
      </c>
      <c r="J14" s="798">
        <f>SUM(J15:J21)</f>
        <v>77</v>
      </c>
      <c r="K14" s="798">
        <f>SUM(K15:K21)</f>
        <v>1</v>
      </c>
      <c r="L14" s="802"/>
      <c r="M14" s="343"/>
      <c r="N14" s="344"/>
      <c r="O14" s="344"/>
      <c r="P14" s="344"/>
      <c r="Q14" s="344"/>
    </row>
    <row r="15" spans="1:20" ht="14.1" customHeight="1">
      <c r="A15" s="801" t="s">
        <v>971</v>
      </c>
      <c r="B15" s="343">
        <f t="shared" ref="B15:B21" si="2">SUM(C15:E15)</f>
        <v>45</v>
      </c>
      <c r="C15" s="804">
        <f>SUM(G15)</f>
        <v>22</v>
      </c>
      <c r="D15" s="343">
        <f t="shared" ref="D15:D20" si="3">SUM(J15+M15+P15)</f>
        <v>23</v>
      </c>
      <c r="E15" s="344"/>
      <c r="F15" s="802">
        <f>SUM(G15)</f>
        <v>22</v>
      </c>
      <c r="G15" s="344">
        <v>22</v>
      </c>
      <c r="H15" s="344"/>
      <c r="I15" s="802">
        <f>SUM(J15:K15)</f>
        <v>23</v>
      </c>
      <c r="J15" s="344">
        <v>23</v>
      </c>
      <c r="K15" s="344"/>
      <c r="L15" s="803"/>
      <c r="M15" s="344"/>
      <c r="N15" s="344"/>
      <c r="O15" s="344"/>
      <c r="P15" s="344"/>
      <c r="Q15" s="344"/>
    </row>
    <row r="16" spans="1:20" ht="14.1" customHeight="1">
      <c r="A16" s="801" t="s">
        <v>970</v>
      </c>
      <c r="B16" s="343">
        <f t="shared" si="2"/>
        <v>2</v>
      </c>
      <c r="C16" s="804"/>
      <c r="D16" s="343">
        <f t="shared" si="3"/>
        <v>2</v>
      </c>
      <c r="E16" s="344"/>
      <c r="F16" s="802"/>
      <c r="G16" s="344"/>
      <c r="H16" s="344"/>
      <c r="I16" s="803">
        <f>SUM(J16)</f>
        <v>2</v>
      </c>
      <c r="J16" s="344">
        <v>2</v>
      </c>
      <c r="K16" s="344"/>
      <c r="L16" s="803"/>
      <c r="M16" s="344"/>
      <c r="N16" s="344"/>
      <c r="O16" s="344"/>
      <c r="P16" s="344"/>
      <c r="Q16" s="344"/>
    </row>
    <row r="17" spans="1:18" ht="14.1" customHeight="1">
      <c r="A17" s="801" t="s">
        <v>972</v>
      </c>
      <c r="B17" s="343">
        <f>SUM(C17:E17)</f>
        <v>16</v>
      </c>
      <c r="C17" s="804"/>
      <c r="D17" s="343">
        <f t="shared" si="3"/>
        <v>15</v>
      </c>
      <c r="E17" s="344">
        <f>SUM(K17)</f>
        <v>1</v>
      </c>
      <c r="F17" s="802"/>
      <c r="G17" s="344"/>
      <c r="H17" s="344"/>
      <c r="I17" s="802">
        <f>SUM(J17:K17)</f>
        <v>16</v>
      </c>
      <c r="J17" s="344">
        <v>15</v>
      </c>
      <c r="K17" s="344">
        <v>1</v>
      </c>
      <c r="L17" s="803"/>
      <c r="M17" s="344"/>
      <c r="N17" s="344"/>
      <c r="O17" s="344"/>
      <c r="P17" s="344"/>
      <c r="Q17" s="344"/>
    </row>
    <row r="18" spans="1:18" ht="14.1" customHeight="1">
      <c r="A18" s="801" t="s">
        <v>973</v>
      </c>
      <c r="B18" s="343">
        <f t="shared" si="2"/>
        <v>22</v>
      </c>
      <c r="C18" s="804"/>
      <c r="D18" s="343">
        <f t="shared" si="3"/>
        <v>22</v>
      </c>
      <c r="E18" s="344"/>
      <c r="F18" s="802"/>
      <c r="G18" s="344"/>
      <c r="H18" s="344"/>
      <c r="I18" s="802">
        <f>SUM(J18:K18)</f>
        <v>22</v>
      </c>
      <c r="J18" s="344">
        <v>22</v>
      </c>
      <c r="K18" s="344"/>
      <c r="L18" s="803"/>
      <c r="M18" s="344"/>
      <c r="N18" s="344"/>
      <c r="O18" s="344"/>
      <c r="P18" s="344"/>
      <c r="Q18" s="344"/>
    </row>
    <row r="19" spans="1:18" ht="14.1" customHeight="1">
      <c r="A19" s="801" t="s">
        <v>974</v>
      </c>
      <c r="B19" s="343">
        <f t="shared" si="2"/>
        <v>4</v>
      </c>
      <c r="C19" s="804">
        <f>SUM(G19)</f>
        <v>2</v>
      </c>
      <c r="D19" s="343">
        <f t="shared" si="3"/>
        <v>2</v>
      </c>
      <c r="E19" s="344"/>
      <c r="F19" s="802">
        <f>SUM(G19+H19)</f>
        <v>2</v>
      </c>
      <c r="G19" s="344">
        <v>2</v>
      </c>
      <c r="H19" s="344"/>
      <c r="I19" s="802">
        <f>SUM(J19:K19)</f>
        <v>2</v>
      </c>
      <c r="J19" s="344">
        <v>2</v>
      </c>
      <c r="K19" s="344"/>
      <c r="L19" s="803"/>
      <c r="M19" s="344"/>
      <c r="N19" s="344"/>
      <c r="O19" s="344"/>
      <c r="P19" s="344"/>
      <c r="Q19" s="344"/>
    </row>
    <row r="20" spans="1:18" ht="14.1" customHeight="1">
      <c r="A20" s="801" t="s">
        <v>975</v>
      </c>
      <c r="B20" s="343">
        <f t="shared" si="2"/>
        <v>27</v>
      </c>
      <c r="C20" s="804">
        <f>SUM(G20)</f>
        <v>14</v>
      </c>
      <c r="D20" s="343">
        <f t="shared" si="3"/>
        <v>13</v>
      </c>
      <c r="E20" s="344"/>
      <c r="F20" s="802">
        <f>SUM(G20:H20)</f>
        <v>14</v>
      </c>
      <c r="G20" s="344">
        <v>14</v>
      </c>
      <c r="H20" s="344"/>
      <c r="I20" s="802">
        <f>SUM(J20:K20)</f>
        <v>13</v>
      </c>
      <c r="J20" s="344">
        <v>13</v>
      </c>
      <c r="K20" s="344"/>
      <c r="L20" s="803"/>
      <c r="M20" s="344"/>
      <c r="N20" s="344"/>
      <c r="O20" s="344"/>
      <c r="P20" s="344"/>
      <c r="Q20" s="344"/>
    </row>
    <row r="21" spans="1:18" ht="14.1" customHeight="1">
      <c r="A21" s="801" t="s">
        <v>1377</v>
      </c>
      <c r="B21" s="343">
        <f t="shared" si="2"/>
        <v>26</v>
      </c>
      <c r="C21" s="804">
        <f>SUM(G21)</f>
        <v>26</v>
      </c>
      <c r="D21" s="343"/>
      <c r="E21" s="804"/>
      <c r="F21" s="802">
        <f>SUM(G21)</f>
        <v>26</v>
      </c>
      <c r="G21" s="344">
        <v>26</v>
      </c>
      <c r="H21" s="344"/>
      <c r="I21" s="803"/>
      <c r="J21" s="344"/>
      <c r="K21" s="344"/>
      <c r="L21" s="803"/>
      <c r="M21" s="344"/>
      <c r="N21" s="344"/>
      <c r="O21" s="344"/>
      <c r="P21" s="344"/>
      <c r="Q21" s="344"/>
    </row>
    <row r="22" spans="1:18" ht="14.1" customHeight="1">
      <c r="A22" s="797" t="s">
        <v>903</v>
      </c>
      <c r="B22" s="798">
        <f>SUM(B23:B30)</f>
        <v>51</v>
      </c>
      <c r="C22" s="342">
        <f>SUM(C23:C30)</f>
        <v>19</v>
      </c>
      <c r="D22" s="798">
        <f>SUM(D23:D30)</f>
        <v>32</v>
      </c>
      <c r="E22" s="322"/>
      <c r="F22" s="800">
        <f>SUM(F23:F30)</f>
        <v>19</v>
      </c>
      <c r="G22" s="798">
        <f>SUM(G23:G30)</f>
        <v>19</v>
      </c>
      <c r="H22" s="344"/>
      <c r="I22" s="798">
        <f>SUM(I23:I30)</f>
        <v>19</v>
      </c>
      <c r="J22" s="798">
        <f>SUM(J23:J30)</f>
        <v>19</v>
      </c>
      <c r="K22" s="344"/>
      <c r="L22" s="800">
        <f>SUM(L23:L29)</f>
        <v>10</v>
      </c>
      <c r="M22" s="798">
        <f>SUM(M23:M29)</f>
        <v>10</v>
      </c>
      <c r="N22" s="344"/>
      <c r="O22" s="798">
        <f>SUM(O23:O30)</f>
        <v>3</v>
      </c>
      <c r="P22" s="798">
        <f>SUM(P23:P30)</f>
        <v>3</v>
      </c>
      <c r="Q22" s="344"/>
    </row>
    <row r="23" spans="1:18" ht="14.1" customHeight="1">
      <c r="A23" s="801" t="s">
        <v>976</v>
      </c>
      <c r="B23" s="343">
        <f t="shared" ref="B23:B30" si="4">SUM(C23:E23)</f>
        <v>6</v>
      </c>
      <c r="C23" s="804">
        <f t="shared" ref="C23:C29" si="5">SUM(G23)</f>
        <v>2</v>
      </c>
      <c r="D23" s="343">
        <f>SUM(I23+L23)</f>
        <v>4</v>
      </c>
      <c r="E23" s="344"/>
      <c r="F23" s="802">
        <f t="shared" ref="F23:F29" si="6">SUM(G23)</f>
        <v>2</v>
      </c>
      <c r="G23" s="344">
        <v>2</v>
      </c>
      <c r="H23" s="344"/>
      <c r="I23" s="802">
        <f>SUM(J23:K23)</f>
        <v>2</v>
      </c>
      <c r="J23" s="344">
        <v>2</v>
      </c>
      <c r="K23" s="344"/>
      <c r="L23" s="802">
        <f>SUM(M23:N23)</f>
        <v>2</v>
      </c>
      <c r="M23" s="344">
        <v>2</v>
      </c>
      <c r="N23" s="344"/>
      <c r="O23" s="344"/>
      <c r="P23" s="344"/>
      <c r="Q23" s="344"/>
      <c r="R23" s="2"/>
    </row>
    <row r="24" spans="1:18" ht="14.1" customHeight="1">
      <c r="A24" s="801" t="s">
        <v>977</v>
      </c>
      <c r="B24" s="343">
        <f>SUM(C24:E24)</f>
        <v>6</v>
      </c>
      <c r="C24" s="804"/>
      <c r="D24" s="343">
        <f>SUM(I24+L24)</f>
        <v>6</v>
      </c>
      <c r="E24" s="344"/>
      <c r="F24" s="802"/>
      <c r="G24" s="344"/>
      <c r="H24" s="344"/>
      <c r="I24" s="802">
        <f>SUM(J24:K24)</f>
        <v>6</v>
      </c>
      <c r="J24" s="344">
        <v>6</v>
      </c>
      <c r="K24" s="344"/>
      <c r="L24" s="803"/>
      <c r="M24" s="344"/>
      <c r="N24" s="344"/>
      <c r="O24" s="344"/>
      <c r="P24" s="344"/>
      <c r="Q24" s="344"/>
      <c r="R24" s="2"/>
    </row>
    <row r="25" spans="1:18" ht="14.1" customHeight="1">
      <c r="A25" s="801" t="s">
        <v>978</v>
      </c>
      <c r="B25" s="343">
        <f t="shared" si="4"/>
        <v>6</v>
      </c>
      <c r="C25" s="804">
        <f t="shared" si="5"/>
        <v>2</v>
      </c>
      <c r="D25" s="343">
        <f>SUM(J25+M25+P25)</f>
        <v>4</v>
      </c>
      <c r="E25" s="344"/>
      <c r="F25" s="802">
        <f t="shared" si="6"/>
        <v>2</v>
      </c>
      <c r="G25" s="344">
        <v>2</v>
      </c>
      <c r="H25" s="344"/>
      <c r="I25" s="802">
        <f>SUM(J25:K25)</f>
        <v>2</v>
      </c>
      <c r="J25" s="344">
        <v>2</v>
      </c>
      <c r="K25" s="344"/>
      <c r="L25" s="802">
        <f>SUM(M25:N25)</f>
        <v>2</v>
      </c>
      <c r="M25" s="344">
        <v>2</v>
      </c>
      <c r="N25" s="344"/>
      <c r="O25" s="343"/>
      <c r="P25" s="344"/>
      <c r="Q25" s="344"/>
      <c r="R25" s="2"/>
    </row>
    <row r="26" spans="1:18" ht="14.1" customHeight="1">
      <c r="A26" s="801" t="s">
        <v>972</v>
      </c>
      <c r="B26" s="343">
        <f t="shared" si="4"/>
        <v>11</v>
      </c>
      <c r="C26" s="804">
        <f t="shared" si="5"/>
        <v>11</v>
      </c>
      <c r="D26" s="344"/>
      <c r="E26" s="344"/>
      <c r="F26" s="802">
        <f t="shared" si="6"/>
        <v>11</v>
      </c>
      <c r="G26" s="344">
        <v>11</v>
      </c>
      <c r="H26" s="344"/>
      <c r="I26" s="802"/>
      <c r="J26" s="344"/>
      <c r="K26" s="344"/>
      <c r="L26" s="803"/>
      <c r="M26" s="344"/>
      <c r="N26" s="344"/>
      <c r="O26" s="344"/>
      <c r="P26" s="344"/>
      <c r="Q26" s="344"/>
      <c r="R26" s="2"/>
    </row>
    <row r="27" spans="1:18" ht="14.1" customHeight="1">
      <c r="A27" s="801" t="s">
        <v>979</v>
      </c>
      <c r="B27" s="343">
        <f t="shared" si="4"/>
        <v>6</v>
      </c>
      <c r="C27" s="804">
        <f t="shared" si="5"/>
        <v>1</v>
      </c>
      <c r="D27" s="343">
        <f>SUM(J27+M27+P27)</f>
        <v>5</v>
      </c>
      <c r="E27" s="344"/>
      <c r="F27" s="802">
        <f t="shared" si="6"/>
        <v>1</v>
      </c>
      <c r="G27" s="344">
        <v>1</v>
      </c>
      <c r="H27" s="344"/>
      <c r="I27" s="802">
        <f>SUM(J27:K27)</f>
        <v>2</v>
      </c>
      <c r="J27" s="344">
        <v>2</v>
      </c>
      <c r="K27" s="344"/>
      <c r="L27" s="802">
        <f>SUM(M27:N27)</f>
        <v>2</v>
      </c>
      <c r="M27" s="344">
        <v>2</v>
      </c>
      <c r="N27" s="344"/>
      <c r="O27" s="343">
        <f>SUM(P27:Q27)</f>
        <v>1</v>
      </c>
      <c r="P27" s="344">
        <v>1</v>
      </c>
      <c r="Q27" s="344"/>
      <c r="R27" s="2"/>
    </row>
    <row r="28" spans="1:18" ht="14.1" customHeight="1">
      <c r="A28" s="801" t="s">
        <v>980</v>
      </c>
      <c r="B28" s="343">
        <f t="shared" si="4"/>
        <v>8</v>
      </c>
      <c r="C28" s="804">
        <f t="shared" si="5"/>
        <v>2</v>
      </c>
      <c r="D28" s="343">
        <f>SUM(J28+M28+P28)</f>
        <v>6</v>
      </c>
      <c r="E28" s="344"/>
      <c r="F28" s="802">
        <f t="shared" si="6"/>
        <v>2</v>
      </c>
      <c r="G28" s="344">
        <v>2</v>
      </c>
      <c r="H28" s="344"/>
      <c r="I28" s="802">
        <f>SUM(J28:K28)</f>
        <v>2</v>
      </c>
      <c r="J28" s="344">
        <v>2</v>
      </c>
      <c r="K28" s="344"/>
      <c r="L28" s="802">
        <f>SUM(M28:N28)</f>
        <v>2</v>
      </c>
      <c r="M28" s="344">
        <v>2</v>
      </c>
      <c r="N28" s="344"/>
      <c r="O28" s="343">
        <f>SUM(P28:Q28)</f>
        <v>2</v>
      </c>
      <c r="P28" s="344">
        <v>2</v>
      </c>
      <c r="Q28" s="344"/>
      <c r="R28" s="2"/>
    </row>
    <row r="29" spans="1:18" ht="14.1" customHeight="1">
      <c r="A29" s="801" t="s">
        <v>981</v>
      </c>
      <c r="B29" s="343">
        <f t="shared" si="4"/>
        <v>4</v>
      </c>
      <c r="C29" s="804">
        <f t="shared" si="5"/>
        <v>1</v>
      </c>
      <c r="D29" s="343">
        <f>SUM(J29+M29+P29)</f>
        <v>3</v>
      </c>
      <c r="E29" s="344"/>
      <c r="F29" s="802">
        <f t="shared" si="6"/>
        <v>1</v>
      </c>
      <c r="G29" s="344">
        <v>1</v>
      </c>
      <c r="H29" s="344"/>
      <c r="I29" s="802">
        <f>SUM(J29:K29)</f>
        <v>1</v>
      </c>
      <c r="J29" s="344">
        <v>1</v>
      </c>
      <c r="K29" s="344"/>
      <c r="L29" s="802">
        <f>SUM(M29:N29)</f>
        <v>2</v>
      </c>
      <c r="M29" s="344">
        <v>2</v>
      </c>
      <c r="N29" s="344"/>
      <c r="O29" s="344"/>
      <c r="P29" s="344"/>
      <c r="Q29" s="344"/>
      <c r="R29" s="2"/>
    </row>
    <row r="30" spans="1:18" ht="14.1" customHeight="1">
      <c r="A30" s="801" t="s">
        <v>982</v>
      </c>
      <c r="B30" s="343">
        <f t="shared" si="4"/>
        <v>4</v>
      </c>
      <c r="C30" s="804"/>
      <c r="D30" s="343">
        <f>SUM(J30+M30+P30)</f>
        <v>4</v>
      </c>
      <c r="E30" s="344"/>
      <c r="F30" s="802"/>
      <c r="G30" s="804"/>
      <c r="H30" s="344"/>
      <c r="I30" s="802">
        <f>SUM(J30:K30)</f>
        <v>4</v>
      </c>
      <c r="J30" s="344">
        <v>4</v>
      </c>
      <c r="K30" s="344"/>
      <c r="L30" s="803"/>
      <c r="M30" s="344"/>
      <c r="N30" s="344"/>
      <c r="O30" s="344"/>
      <c r="P30" s="344"/>
      <c r="Q30" s="344"/>
      <c r="R30" s="2"/>
    </row>
    <row r="31" spans="1:18" ht="18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805" t="s">
        <v>912</v>
      </c>
      <c r="P31" s="805"/>
      <c r="Q31" s="47"/>
    </row>
    <row r="32" spans="1:18" ht="10.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ht="10.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0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ht="10.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0.5" hidden="1" customHeight="1">
      <c r="A40" s="2"/>
      <c r="B40" s="2"/>
      <c r="C40" s="51"/>
      <c r="D40" s="2"/>
      <c r="E40" s="51"/>
      <c r="F40" s="5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9.9499999999999993" customHeight="1">
      <c r="A41" s="45"/>
      <c r="B41" s="45"/>
      <c r="C41" s="52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"/>
      <c r="P41" s="2"/>
      <c r="Q41" s="2"/>
    </row>
    <row r="42" spans="1:17" ht="10.5" hidden="1" customHeight="1">
      <c r="A42" s="2"/>
      <c r="B42" s="2"/>
      <c r="C42" s="51"/>
      <c r="D42" s="2"/>
      <c r="E42" s="51"/>
      <c r="F42" s="5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9.9499999999999993" customHeight="1">
      <c r="A43" s="2"/>
      <c r="B43" s="2"/>
      <c r="C43" s="51"/>
      <c r="D43" s="2"/>
      <c r="E43" s="2"/>
      <c r="F43" s="5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9.9499999999999993" customHeight="1">
      <c r="A44" s="2"/>
      <c r="B44" s="2"/>
      <c r="C44" s="51"/>
      <c r="D44" s="2"/>
      <c r="E44" s="2"/>
      <c r="F44" s="5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9.9499999999999993" customHeight="1">
      <c r="A45" s="2"/>
      <c r="B45" s="2"/>
      <c r="C45" s="51"/>
      <c r="D45" s="2"/>
      <c r="E45" s="2"/>
      <c r="F45" s="5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9.9499999999999993" customHeight="1">
      <c r="A46" s="2"/>
      <c r="B46" s="2"/>
      <c r="C46" s="51"/>
      <c r="D46" s="2"/>
      <c r="E46" s="2"/>
      <c r="F46" s="5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9.9499999999999993" customHeight="1">
      <c r="A47" s="2"/>
      <c r="B47" s="2"/>
      <c r="C47" s="51"/>
      <c r="D47" s="2"/>
      <c r="E47" s="2"/>
      <c r="F47" s="5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9.9499999999999993" customHeight="1">
      <c r="A48" s="2"/>
      <c r="B48" s="2"/>
      <c r="C48" s="51"/>
      <c r="D48" s="2"/>
      <c r="E48" s="2"/>
      <c r="F48" s="5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9.9499999999999993" customHeight="1">
      <c r="A49" s="2"/>
      <c r="B49" s="2"/>
      <c r="C49" s="51"/>
      <c r="D49" s="2"/>
      <c r="E49" s="2"/>
      <c r="F49" s="5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9.9499999999999993" customHeight="1">
      <c r="A50" s="2"/>
      <c r="B50" s="2"/>
      <c r="C50" s="51"/>
      <c r="D50" s="2"/>
      <c r="E50" s="2"/>
      <c r="F50" s="5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9.9499999999999993" customHeight="1">
      <c r="A51" s="2"/>
      <c r="B51" s="2"/>
      <c r="C51" s="51"/>
      <c r="D51" s="2"/>
      <c r="E51" s="2"/>
      <c r="F51" s="5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9.9499999999999993" customHeight="1">
      <c r="A52" s="2"/>
      <c r="B52" s="2"/>
      <c r="C52" s="51"/>
      <c r="D52" s="2"/>
      <c r="E52" s="2"/>
      <c r="F52" s="5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9.9499999999999993" customHeight="1">
      <c r="A53" s="2"/>
      <c r="B53" s="2"/>
      <c r="C53" s="51"/>
      <c r="D53" s="2"/>
      <c r="E53" s="2"/>
      <c r="F53" s="5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9.9499999999999993" customHeight="1">
      <c r="A54" s="2"/>
      <c r="B54" s="2"/>
      <c r="C54" s="51"/>
      <c r="D54" s="2"/>
      <c r="E54" s="2"/>
      <c r="F54" s="5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9.9499999999999993" customHeight="1">
      <c r="A55" s="2"/>
      <c r="B55" s="2"/>
      <c r="C55" s="51"/>
      <c r="D55" s="2"/>
      <c r="E55" s="2"/>
      <c r="F55" s="5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9.9499999999999993" customHeight="1">
      <c r="A56" s="2"/>
      <c r="B56" s="2"/>
      <c r="C56" s="51"/>
      <c r="D56" s="2"/>
      <c r="E56" s="2"/>
      <c r="F56" s="5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9.9499999999999993" customHeight="1">
      <c r="A57" s="2"/>
      <c r="B57" s="2"/>
      <c r="C57" s="51"/>
      <c r="D57" s="2"/>
      <c r="E57" s="2"/>
      <c r="F57" s="5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9.9499999999999993" customHeight="1">
      <c r="A58" s="2"/>
      <c r="B58" s="2"/>
      <c r="C58" s="51"/>
      <c r="D58" s="2"/>
      <c r="E58" s="2"/>
      <c r="F58" s="5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9.9499999999999993" customHeight="1">
      <c r="A59" s="2"/>
      <c r="B59" s="2"/>
      <c r="C59" s="51"/>
      <c r="D59" s="2"/>
      <c r="E59" s="2"/>
      <c r="F59" s="5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0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9.9499999999999993" customHeight="1">
      <c r="M61" s="2"/>
      <c r="N61" s="2"/>
      <c r="O61" s="2"/>
      <c r="P61" s="2"/>
      <c r="Q61" s="2"/>
    </row>
    <row r="62" spans="1:17" ht="8.1" customHeight="1">
      <c r="A62" s="2"/>
      <c r="B62" s="2"/>
      <c r="C62" s="2"/>
      <c r="D62" s="2"/>
      <c r="E62" s="2"/>
    </row>
    <row r="63" spans="1:17" ht="8.1" customHeight="1"/>
  </sheetData>
  <sheetProtection password="CA55" sheet="1" objects="1" scenarios="1"/>
  <mergeCells count="5">
    <mergeCell ref="B8:E8"/>
    <mergeCell ref="A1:Q1"/>
    <mergeCell ref="A3:Q3"/>
    <mergeCell ref="A4:Q4"/>
    <mergeCell ref="A6:Q6"/>
  </mergeCells>
  <phoneticPr fontId="0" type="noConversion"/>
  <printOptions horizontalCentered="1"/>
  <pageMargins left="0.59055118110236227" right="0.75" top="1.2204724409448819" bottom="1" header="0" footer="0"/>
  <pageSetup orientation="landscape" horizontalDpi="300" verticalDpi="300" r:id="rId1"/>
  <headerFooter alignWithMargins="0">
    <oddHeader xml:space="preserve">&amp;R&amp;"Helv,Negrita"&amp;12&amp;[11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85"/>
  <sheetViews>
    <sheetView showGridLines="0" workbookViewId="0">
      <selection activeCell="A12" sqref="A12"/>
    </sheetView>
  </sheetViews>
  <sheetFormatPr baseColWidth="10" defaultColWidth="9.83203125" defaultRowHeight="10.5"/>
  <cols>
    <col min="1" max="1" width="43.5" customWidth="1"/>
    <col min="2" max="2" width="6.83203125" customWidth="1"/>
    <col min="3" max="3" width="8.33203125" customWidth="1"/>
    <col min="4" max="4" width="7.1640625" customWidth="1"/>
    <col min="5" max="5" width="6.83203125" customWidth="1"/>
    <col min="6" max="6" width="6.5" customWidth="1"/>
    <col min="7" max="7" width="9" customWidth="1"/>
    <col min="8" max="8" width="7" customWidth="1"/>
    <col min="9" max="9" width="6.5" customWidth="1"/>
    <col min="10" max="10" width="7.6640625" customWidth="1"/>
    <col min="11" max="11" width="7" customWidth="1"/>
    <col min="12" max="12" width="6.6640625" customWidth="1"/>
    <col min="13" max="13" width="7.6640625" customWidth="1"/>
    <col min="14" max="14" width="7" customWidth="1"/>
    <col min="15" max="15" width="6.83203125" customWidth="1"/>
    <col min="16" max="16" width="7.6640625" customWidth="1"/>
    <col min="17" max="17" width="7.1640625" customWidth="1"/>
    <col min="18" max="18" width="6" customWidth="1"/>
    <col min="19" max="19" width="0" hidden="1" customWidth="1"/>
    <col min="20" max="20" width="7.6640625" customWidth="1"/>
    <col min="21" max="21" width="7.1640625" customWidth="1"/>
  </cols>
  <sheetData>
    <row r="1" spans="1:22" ht="19.5">
      <c r="A1" s="3321" t="s">
        <v>846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  <c r="T1" s="3321"/>
      <c r="U1" s="3321"/>
    </row>
    <row r="2" spans="1:22" ht="6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2" ht="18.75">
      <c r="A3" s="3327" t="s">
        <v>961</v>
      </c>
      <c r="B3" s="3327"/>
      <c r="C3" s="3327"/>
      <c r="D3" s="3327"/>
      <c r="E3" s="3327"/>
      <c r="F3" s="3327"/>
      <c r="G3" s="3327"/>
      <c r="H3" s="3327"/>
      <c r="I3" s="3327"/>
      <c r="J3" s="3327"/>
      <c r="K3" s="3327"/>
      <c r="L3" s="3327"/>
      <c r="M3" s="3327"/>
      <c r="N3" s="3327"/>
      <c r="O3" s="3327"/>
      <c r="P3" s="3327"/>
      <c r="Q3" s="3327"/>
      <c r="R3" s="3327"/>
      <c r="S3" s="3327"/>
      <c r="T3" s="3327"/>
      <c r="U3" s="3327"/>
    </row>
    <row r="4" spans="1:22" ht="18.75">
      <c r="A4" s="3327" t="s">
        <v>2</v>
      </c>
      <c r="B4" s="3327"/>
      <c r="C4" s="3327"/>
      <c r="D4" s="3327"/>
      <c r="E4" s="3327"/>
      <c r="F4" s="3327"/>
      <c r="G4" s="3327"/>
      <c r="H4" s="3327"/>
      <c r="I4" s="3327"/>
      <c r="J4" s="3327"/>
      <c r="K4" s="3327"/>
      <c r="L4" s="3327"/>
      <c r="M4" s="3327"/>
      <c r="N4" s="3327"/>
      <c r="O4" s="3327"/>
      <c r="P4" s="3327"/>
      <c r="Q4" s="3327"/>
      <c r="R4" s="3327"/>
      <c r="S4" s="3327"/>
      <c r="T4" s="3327"/>
      <c r="U4" s="3327"/>
    </row>
    <row r="5" spans="1:22" ht="6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5">
      <c r="A6" s="3328" t="s">
        <v>1002</v>
      </c>
      <c r="B6" s="3328"/>
      <c r="C6" s="3328"/>
      <c r="D6" s="3328"/>
      <c r="E6" s="3328"/>
      <c r="F6" s="3328"/>
      <c r="G6" s="3328"/>
      <c r="H6" s="3328"/>
      <c r="I6" s="3328"/>
      <c r="J6" s="3328"/>
      <c r="K6" s="3328"/>
      <c r="L6" s="3328"/>
      <c r="M6" s="3328"/>
      <c r="N6" s="3328"/>
      <c r="O6" s="3328"/>
      <c r="P6" s="3328"/>
      <c r="Q6" s="3328"/>
      <c r="R6" s="3328"/>
      <c r="S6" s="3328"/>
      <c r="T6" s="3328"/>
      <c r="U6" s="3328"/>
    </row>
    <row r="7" spans="1:22" ht="12" customHeight="1">
      <c r="A7" s="1030"/>
      <c r="B7" s="3324" t="s">
        <v>36</v>
      </c>
      <c r="C7" s="3325"/>
      <c r="D7" s="3325"/>
      <c r="E7" s="3329"/>
      <c r="F7" s="1032"/>
      <c r="G7" s="1033" t="s">
        <v>962</v>
      </c>
      <c r="H7" s="1031"/>
      <c r="I7" s="3324" t="s">
        <v>46</v>
      </c>
      <c r="J7" s="3325"/>
      <c r="K7" s="3329"/>
      <c r="L7" s="3324" t="s">
        <v>47</v>
      </c>
      <c r="M7" s="3325"/>
      <c r="N7" s="3329"/>
      <c r="O7" s="3324" t="s">
        <v>48</v>
      </c>
      <c r="P7" s="3325"/>
      <c r="Q7" s="3329"/>
      <c r="R7" s="3324" t="s">
        <v>1255</v>
      </c>
      <c r="S7" s="3325"/>
      <c r="T7" s="3325"/>
      <c r="U7" s="3326"/>
      <c r="V7" s="47"/>
    </row>
    <row r="8" spans="1:22" ht="12" customHeight="1">
      <c r="A8" s="781"/>
      <c r="B8" s="1034"/>
      <c r="C8" s="1034"/>
      <c r="D8" s="1034"/>
      <c r="E8" s="785"/>
      <c r="F8" s="1034"/>
      <c r="G8" s="1034"/>
      <c r="H8" s="785"/>
      <c r="I8" s="1034"/>
      <c r="J8" s="1034"/>
      <c r="K8" s="785"/>
      <c r="L8" s="1034"/>
      <c r="M8" s="1034"/>
      <c r="N8" s="785"/>
      <c r="O8" s="1034"/>
      <c r="P8" s="1034"/>
      <c r="Q8" s="785"/>
      <c r="R8" s="1034"/>
      <c r="S8" s="1034"/>
      <c r="T8" s="1034"/>
      <c r="U8" s="1035"/>
    </row>
    <row r="9" spans="1:22" ht="12" customHeight="1">
      <c r="A9" s="1224" t="s">
        <v>983</v>
      </c>
      <c r="B9" s="1037" t="s">
        <v>918</v>
      </c>
      <c r="C9" s="1038" t="s">
        <v>955</v>
      </c>
      <c r="D9" s="1038" t="s">
        <v>964</v>
      </c>
      <c r="E9" s="1038" t="s">
        <v>965</v>
      </c>
      <c r="F9" s="1039" t="s">
        <v>922</v>
      </c>
      <c r="G9" s="1038" t="s">
        <v>955</v>
      </c>
      <c r="H9" s="1039" t="s">
        <v>965</v>
      </c>
      <c r="I9" s="1040" t="s">
        <v>922</v>
      </c>
      <c r="J9" s="1038" t="s">
        <v>964</v>
      </c>
      <c r="K9" s="1038" t="s">
        <v>965</v>
      </c>
      <c r="L9" s="1038" t="s">
        <v>922</v>
      </c>
      <c r="M9" s="1041" t="s">
        <v>964</v>
      </c>
      <c r="N9" s="1038" t="s">
        <v>965</v>
      </c>
      <c r="O9" s="1038" t="s">
        <v>966</v>
      </c>
      <c r="P9" s="1038" t="s">
        <v>964</v>
      </c>
      <c r="Q9" s="1038" t="s">
        <v>965</v>
      </c>
      <c r="R9" s="1038" t="s">
        <v>922</v>
      </c>
      <c r="S9" s="1042"/>
      <c r="T9" s="1038" t="s">
        <v>964</v>
      </c>
      <c r="U9" s="1040" t="s">
        <v>965</v>
      </c>
      <c r="V9" s="47"/>
    </row>
    <row r="10" spans="1:22" ht="12" customHeight="1">
      <c r="A10" s="1043"/>
      <c r="B10" s="1044" t="s">
        <v>884</v>
      </c>
      <c r="C10" s="331" t="s">
        <v>967</v>
      </c>
      <c r="D10" s="331" t="s">
        <v>968</v>
      </c>
      <c r="E10" s="331" t="s">
        <v>969</v>
      </c>
      <c r="F10" s="1045"/>
      <c r="G10" s="331" t="s">
        <v>967</v>
      </c>
      <c r="H10" s="836" t="s">
        <v>969</v>
      </c>
      <c r="I10" s="783"/>
      <c r="J10" s="331" t="s">
        <v>968</v>
      </c>
      <c r="K10" s="331" t="s">
        <v>969</v>
      </c>
      <c r="L10" s="1045"/>
      <c r="M10" s="333" t="s">
        <v>968</v>
      </c>
      <c r="N10" s="331" t="s">
        <v>969</v>
      </c>
      <c r="O10" s="1045"/>
      <c r="P10" s="331" t="s">
        <v>968</v>
      </c>
      <c r="Q10" s="331" t="s">
        <v>969</v>
      </c>
      <c r="R10" s="1046"/>
      <c r="S10" s="1047"/>
      <c r="T10" s="331" t="s">
        <v>968</v>
      </c>
      <c r="U10" s="1048" t="s">
        <v>969</v>
      </c>
      <c r="V10" s="47"/>
    </row>
    <row r="11" spans="1:22" ht="17.25" customHeight="1">
      <c r="A11" s="1049" t="s">
        <v>911</v>
      </c>
      <c r="B11" s="1050">
        <f t="shared" ref="B11:G11" si="0">SUM(B12+B15+B18+B24+B33+B36+B42+B43+B48+B49+B50+B51+B52)</f>
        <v>9013</v>
      </c>
      <c r="C11" s="1050">
        <f t="shared" si="0"/>
        <v>2726</v>
      </c>
      <c r="D11" s="1050">
        <f t="shared" si="0"/>
        <v>5695</v>
      </c>
      <c r="E11" s="1050">
        <f t="shared" si="0"/>
        <v>592</v>
      </c>
      <c r="F11" s="1050">
        <f t="shared" si="0"/>
        <v>2867</v>
      </c>
      <c r="G11" s="1050">
        <f t="shared" si="0"/>
        <v>2726</v>
      </c>
      <c r="H11" s="1051">
        <f>SUM(H24+H49)</f>
        <v>35</v>
      </c>
      <c r="I11" s="1050">
        <f t="shared" ref="I11:R11" si="1">SUM(I12+I15+I18+I24+I33+I36+I42+I43+I48+I49+I50+I51+I52)</f>
        <v>2180</v>
      </c>
      <c r="J11" s="1050">
        <f t="shared" si="1"/>
        <v>2029</v>
      </c>
      <c r="K11" s="1050">
        <f t="shared" si="1"/>
        <v>151</v>
      </c>
      <c r="L11" s="1050">
        <f t="shared" si="1"/>
        <v>1731</v>
      </c>
      <c r="M11" s="1050">
        <f t="shared" si="1"/>
        <v>1525</v>
      </c>
      <c r="N11" s="1050">
        <f t="shared" si="1"/>
        <v>206</v>
      </c>
      <c r="O11" s="1050">
        <f t="shared" si="1"/>
        <v>1364</v>
      </c>
      <c r="P11" s="1050">
        <f t="shared" si="1"/>
        <v>1274</v>
      </c>
      <c r="Q11" s="1050">
        <f t="shared" si="1"/>
        <v>90</v>
      </c>
      <c r="R11" s="1050">
        <f t="shared" si="1"/>
        <v>871</v>
      </c>
      <c r="S11" s="1052"/>
      <c r="T11" s="1050">
        <f>SUM(T12+T15+T18+T24+T33+T36+T42+T43+T48+T49+T50+T51+T52)</f>
        <v>867</v>
      </c>
      <c r="U11" s="1053">
        <f>SUM(U12+U15+U18+U24+U33+U36+U42+U43+U48+U49+U50+U51+U54)</f>
        <v>4</v>
      </c>
    </row>
    <row r="12" spans="1:22" ht="12" customHeight="1">
      <c r="A12" s="815" t="s">
        <v>1271</v>
      </c>
      <c r="B12" s="1051">
        <f>SUM(C12:E12)</f>
        <v>244</v>
      </c>
      <c r="C12" s="1050">
        <f>SUM(G12)</f>
        <v>94</v>
      </c>
      <c r="D12" s="1051">
        <f>SUM(J12+M12+P12+T12)</f>
        <v>140</v>
      </c>
      <c r="E12" s="1050">
        <f>SUM(E13:E14)</f>
        <v>10</v>
      </c>
      <c r="F12" s="1054">
        <f>SUM(G12:H12)</f>
        <v>97</v>
      </c>
      <c r="G12" s="1050">
        <f>SUM(G13:G14)</f>
        <v>94</v>
      </c>
      <c r="H12" s="1050">
        <f>SUM(H13:H14)</f>
        <v>3</v>
      </c>
      <c r="I12" s="816">
        <f>SUM(J12:K12)</f>
        <v>58</v>
      </c>
      <c r="J12" s="1052">
        <f>SUM(J13:J14)</f>
        <v>56</v>
      </c>
      <c r="K12" s="1052">
        <f>SUM(K13:K14)</f>
        <v>2</v>
      </c>
      <c r="L12" s="1055">
        <f>SUM(M12:N12)</f>
        <v>46</v>
      </c>
      <c r="M12" s="1056">
        <f>SUM(M13:M14)</f>
        <v>44</v>
      </c>
      <c r="N12" s="1052">
        <f>SUM(N13:N14)</f>
        <v>2</v>
      </c>
      <c r="O12" s="1056">
        <f>SUM(O13:O14)</f>
        <v>37</v>
      </c>
      <c r="P12" s="1056">
        <f>SUM(P13:P14)</f>
        <v>34</v>
      </c>
      <c r="Q12" s="1056">
        <f>SUM(Q13:Q14)</f>
        <v>3</v>
      </c>
      <c r="R12" s="1051">
        <f>SUM(T12:U12)</f>
        <v>6</v>
      </c>
      <c r="S12" s="1052"/>
      <c r="T12" s="1052">
        <f>SUM(T13:T14)</f>
        <v>6</v>
      </c>
      <c r="U12" s="1057"/>
    </row>
    <row r="13" spans="1:22" ht="12" customHeight="1">
      <c r="A13" s="1058" t="s">
        <v>1310</v>
      </c>
      <c r="B13" s="1059">
        <f>SUM(C13:E13)</f>
        <v>188</v>
      </c>
      <c r="C13" s="1060">
        <f>SUM(G13)</f>
        <v>74</v>
      </c>
      <c r="D13" s="1059">
        <f>SUM(J13+M13+P13+T13)</f>
        <v>107</v>
      </c>
      <c r="E13" s="1060">
        <f>SUM(H13+K13+N13+Q13+U13)</f>
        <v>7</v>
      </c>
      <c r="F13" s="1061">
        <f>SUM(G13)</f>
        <v>74</v>
      </c>
      <c r="G13" s="1062">
        <v>74</v>
      </c>
      <c r="H13" s="1062">
        <v>3</v>
      </c>
      <c r="I13" s="1063">
        <f>SUM(J13:K13)</f>
        <v>40</v>
      </c>
      <c r="J13" s="1062">
        <v>39</v>
      </c>
      <c r="K13" s="1062">
        <v>1</v>
      </c>
      <c r="L13" s="1064">
        <f>SUM(M13:N13)</f>
        <v>40</v>
      </c>
      <c r="M13" s="1065">
        <v>40</v>
      </c>
      <c r="N13" s="1062"/>
      <c r="O13" s="1059">
        <f>SUM(P13:Q13)</f>
        <v>31</v>
      </c>
      <c r="P13" s="1062">
        <v>28</v>
      </c>
      <c r="Q13" s="1062">
        <v>3</v>
      </c>
      <c r="R13" s="1062"/>
      <c r="S13" s="1062"/>
      <c r="T13" s="1062"/>
      <c r="U13" s="1066"/>
    </row>
    <row r="14" spans="1:22" ht="12" customHeight="1">
      <c r="A14" s="1058" t="s">
        <v>1309</v>
      </c>
      <c r="B14" s="1059">
        <f>SUM(C14:E14)</f>
        <v>56</v>
      </c>
      <c r="C14" s="1060">
        <f>SUM(G14)</f>
        <v>20</v>
      </c>
      <c r="D14" s="1059">
        <f>SUM(J14+M14+P14+T14)</f>
        <v>33</v>
      </c>
      <c r="E14" s="1060">
        <f>SUM(H14+K14+N14+Q14+U14)</f>
        <v>3</v>
      </c>
      <c r="F14" s="1061">
        <f>SUM(G14)</f>
        <v>20</v>
      </c>
      <c r="G14" s="1062">
        <v>20</v>
      </c>
      <c r="H14" s="1062"/>
      <c r="I14" s="1063">
        <f>SUM(J14:K14)</f>
        <v>18</v>
      </c>
      <c r="J14" s="1062">
        <v>17</v>
      </c>
      <c r="K14" s="1062">
        <v>1</v>
      </c>
      <c r="L14" s="1064">
        <f>SUM(M14:N14)</f>
        <v>6</v>
      </c>
      <c r="M14" s="1065">
        <v>4</v>
      </c>
      <c r="N14" s="1062">
        <v>2</v>
      </c>
      <c r="O14" s="1059">
        <f>SUM(P14:Q14)</f>
        <v>6</v>
      </c>
      <c r="P14" s="1062">
        <v>6</v>
      </c>
      <c r="Q14" s="1062"/>
      <c r="R14" s="1059">
        <f>SUM(T14:U14)</f>
        <v>6</v>
      </c>
      <c r="S14" s="1062"/>
      <c r="T14" s="1062">
        <v>6</v>
      </c>
      <c r="U14" s="1066"/>
    </row>
    <row r="15" spans="1:22" ht="12" customHeight="1">
      <c r="A15" s="815" t="s">
        <v>1371</v>
      </c>
      <c r="B15" s="1051">
        <f t="shared" ref="B15:M15" si="2">SUM(B16:B17)</f>
        <v>299</v>
      </c>
      <c r="C15" s="1051">
        <f t="shared" si="2"/>
        <v>84</v>
      </c>
      <c r="D15" s="1051">
        <f t="shared" si="2"/>
        <v>206</v>
      </c>
      <c r="E15" s="1051">
        <f t="shared" si="2"/>
        <v>9</v>
      </c>
      <c r="F15" s="816">
        <f t="shared" si="2"/>
        <v>88</v>
      </c>
      <c r="G15" s="1051">
        <f t="shared" si="2"/>
        <v>84</v>
      </c>
      <c r="H15" s="1051">
        <f t="shared" si="2"/>
        <v>4</v>
      </c>
      <c r="I15" s="816">
        <f t="shared" si="2"/>
        <v>86</v>
      </c>
      <c r="J15" s="1051">
        <f t="shared" si="2"/>
        <v>81</v>
      </c>
      <c r="K15" s="1051">
        <f t="shared" si="2"/>
        <v>5</v>
      </c>
      <c r="L15" s="1055">
        <f t="shared" si="2"/>
        <v>77</v>
      </c>
      <c r="M15" s="1067">
        <f t="shared" si="2"/>
        <v>77</v>
      </c>
      <c r="N15" s="1051"/>
      <c r="O15" s="1051">
        <f>SUM(O16:O17)</f>
        <v>48</v>
      </c>
      <c r="P15" s="1051">
        <f>SUM(P16:P17)</f>
        <v>48</v>
      </c>
      <c r="Q15" s="1051"/>
      <c r="R15" s="1051"/>
      <c r="S15" s="1052"/>
      <c r="T15" s="1052"/>
      <c r="U15" s="1057"/>
    </row>
    <row r="16" spans="1:22" ht="12" customHeight="1">
      <c r="A16" s="1058" t="s">
        <v>1379</v>
      </c>
      <c r="B16" s="1059">
        <f>SUM(C16:E16)</f>
        <v>173</v>
      </c>
      <c r="C16" s="1060">
        <f>SUM(G16)</f>
        <v>41</v>
      </c>
      <c r="D16" s="1059">
        <f>SUM(J16+M16+P16+T16)</f>
        <v>129</v>
      </c>
      <c r="E16" s="1060">
        <f>SUM(H16+K16+N16+Q16+U16)</f>
        <v>3</v>
      </c>
      <c r="F16" s="1068">
        <f>SUM(G16:H16)</f>
        <v>43</v>
      </c>
      <c r="G16" s="1062">
        <v>41</v>
      </c>
      <c r="H16" s="1062">
        <v>2</v>
      </c>
      <c r="I16" s="1063">
        <f>SUM(J16:K16)</f>
        <v>40</v>
      </c>
      <c r="J16" s="1062">
        <v>39</v>
      </c>
      <c r="K16" s="1062">
        <v>1</v>
      </c>
      <c r="L16" s="1064">
        <f>SUM(M16:N16)</f>
        <v>42</v>
      </c>
      <c r="M16" s="1065">
        <v>42</v>
      </c>
      <c r="N16" s="1062"/>
      <c r="O16" s="1059">
        <f>SUM(P16:Q16)</f>
        <v>48</v>
      </c>
      <c r="P16" s="1062">
        <v>48</v>
      </c>
      <c r="Q16" s="1062"/>
      <c r="R16" s="1062"/>
      <c r="S16" s="1062"/>
      <c r="T16" s="1062"/>
      <c r="U16" s="1066"/>
    </row>
    <row r="17" spans="1:22" ht="12" customHeight="1">
      <c r="A17" s="1058" t="s">
        <v>1380</v>
      </c>
      <c r="B17" s="1059">
        <f>SUM(C17:E17)</f>
        <v>126</v>
      </c>
      <c r="C17" s="1060">
        <f>SUM(G17)</f>
        <v>43</v>
      </c>
      <c r="D17" s="1059">
        <f>SUM(J17+M17+P17+T17)</f>
        <v>77</v>
      </c>
      <c r="E17" s="1060">
        <f>SUM(H17+K17+N17+Q17+U17)</f>
        <v>6</v>
      </c>
      <c r="F17" s="1068">
        <f>SUM(G17:H17)</f>
        <v>45</v>
      </c>
      <c r="G17" s="1062">
        <v>43</v>
      </c>
      <c r="H17" s="1062">
        <v>2</v>
      </c>
      <c r="I17" s="1063">
        <f>SUM(J17:K17)</f>
        <v>46</v>
      </c>
      <c r="J17" s="1062">
        <v>42</v>
      </c>
      <c r="K17" s="1062">
        <v>4</v>
      </c>
      <c r="L17" s="1064">
        <f>SUM(M17:N17)</f>
        <v>35</v>
      </c>
      <c r="M17" s="1065">
        <v>35</v>
      </c>
      <c r="N17" s="1062"/>
      <c r="O17" s="1062"/>
      <c r="P17" s="1062"/>
      <c r="Q17" s="1062"/>
      <c r="R17" s="1062"/>
      <c r="S17" s="1062"/>
      <c r="T17" s="1062"/>
      <c r="U17" s="1066"/>
    </row>
    <row r="18" spans="1:22" ht="12" customHeight="1">
      <c r="A18" s="815" t="s">
        <v>1265</v>
      </c>
      <c r="B18" s="1051">
        <f t="shared" ref="B18:I18" si="3">SUM(B19:B23)</f>
        <v>954</v>
      </c>
      <c r="C18" s="1051">
        <f t="shared" si="3"/>
        <v>370</v>
      </c>
      <c r="D18" s="1051">
        <f t="shared" si="3"/>
        <v>425</v>
      </c>
      <c r="E18" s="1051">
        <f t="shared" si="3"/>
        <v>159</v>
      </c>
      <c r="F18" s="816">
        <f t="shared" si="3"/>
        <v>414</v>
      </c>
      <c r="G18" s="1051">
        <f t="shared" si="3"/>
        <v>370</v>
      </c>
      <c r="H18" s="1051">
        <f t="shared" si="3"/>
        <v>44</v>
      </c>
      <c r="I18" s="816">
        <f t="shared" si="3"/>
        <v>214</v>
      </c>
      <c r="J18" s="1051">
        <f>SUM(J19:J23)</f>
        <v>142</v>
      </c>
      <c r="K18" s="1051">
        <f>SUM(K19:K23)</f>
        <v>72</v>
      </c>
      <c r="L18" s="1055">
        <f>SUM(L19:L23)</f>
        <v>175</v>
      </c>
      <c r="M18" s="1069">
        <f t="shared" ref="M18:R18" si="4">SUM(M19:M23)</f>
        <v>148</v>
      </c>
      <c r="N18" s="1051">
        <f t="shared" si="4"/>
        <v>27</v>
      </c>
      <c r="O18" s="1051">
        <f t="shared" si="4"/>
        <v>114</v>
      </c>
      <c r="P18" s="1051">
        <f t="shared" si="4"/>
        <v>99</v>
      </c>
      <c r="Q18" s="1051">
        <f t="shared" si="4"/>
        <v>15</v>
      </c>
      <c r="R18" s="1051">
        <f t="shared" si="4"/>
        <v>37</v>
      </c>
      <c r="S18" s="1052"/>
      <c r="T18" s="1051">
        <f>SUM(T19:T23)</f>
        <v>36</v>
      </c>
      <c r="U18" s="1051">
        <f>SUM(U19:U23)</f>
        <v>1</v>
      </c>
    </row>
    <row r="19" spans="1:22" ht="12" customHeight="1">
      <c r="A19" s="1058" t="s">
        <v>1381</v>
      </c>
      <c r="B19" s="1059">
        <f>SUM(C19:E19)</f>
        <v>204</v>
      </c>
      <c r="C19" s="1060">
        <f>SUM(G19)</f>
        <v>94</v>
      </c>
      <c r="D19" s="1059">
        <f>SUM(J19+M19+P19+T19)</f>
        <v>82</v>
      </c>
      <c r="E19" s="1060">
        <f>SUM(H19+K19+N19+Q19+U19)</f>
        <v>28</v>
      </c>
      <c r="F19" s="1063">
        <f>SUM(G19:H19)</f>
        <v>105</v>
      </c>
      <c r="G19" s="1062">
        <v>94</v>
      </c>
      <c r="H19" s="1062">
        <v>11</v>
      </c>
      <c r="I19" s="1063">
        <f>SUM(J19:K19)</f>
        <v>35</v>
      </c>
      <c r="J19" s="1062">
        <v>22</v>
      </c>
      <c r="K19" s="1062">
        <v>13</v>
      </c>
      <c r="L19" s="1064">
        <f>SUM(M19:N19)</f>
        <v>46</v>
      </c>
      <c r="M19" s="1065">
        <v>42</v>
      </c>
      <c r="N19" s="1062">
        <v>4</v>
      </c>
      <c r="O19" s="1059">
        <f>SUM(P19:Q19)</f>
        <v>15</v>
      </c>
      <c r="P19" s="1062">
        <v>15</v>
      </c>
      <c r="Q19" s="1062"/>
      <c r="R19" s="1059">
        <f>SUM(T19:U19)</f>
        <v>3</v>
      </c>
      <c r="S19" s="1062"/>
      <c r="T19" s="1062">
        <v>3</v>
      </c>
      <c r="U19" s="1066"/>
      <c r="V19" s="8"/>
    </row>
    <row r="20" spans="1:22" ht="12" customHeight="1">
      <c r="A20" s="1058" t="s">
        <v>1382</v>
      </c>
      <c r="B20" s="1059">
        <f>SUM(C20:E20)</f>
        <v>169</v>
      </c>
      <c r="C20" s="1060">
        <f>SUM(G20)</f>
        <v>62</v>
      </c>
      <c r="D20" s="1059">
        <f>SUM(J20+M20+P20+T20)</f>
        <v>65</v>
      </c>
      <c r="E20" s="1060">
        <f>SUM(H20+K20+N20+Q20+U20)</f>
        <v>42</v>
      </c>
      <c r="F20" s="1063">
        <f>SUM(G20:H20)</f>
        <v>74</v>
      </c>
      <c r="G20" s="1062">
        <v>62</v>
      </c>
      <c r="H20" s="1062">
        <v>12</v>
      </c>
      <c r="I20" s="1063">
        <f>SUM(J20:K20)</f>
        <v>36</v>
      </c>
      <c r="J20" s="1062">
        <v>22</v>
      </c>
      <c r="K20" s="1062">
        <v>14</v>
      </c>
      <c r="L20" s="1064">
        <f>SUM(M20:N20)</f>
        <v>28</v>
      </c>
      <c r="M20" s="1065">
        <v>18</v>
      </c>
      <c r="N20" s="1062">
        <v>10</v>
      </c>
      <c r="O20" s="1059">
        <f>SUM(P20:Q20)</f>
        <v>21</v>
      </c>
      <c r="P20" s="1062">
        <v>15</v>
      </c>
      <c r="Q20" s="1062">
        <v>6</v>
      </c>
      <c r="R20" s="1059">
        <f>SUM(T20:U20)</f>
        <v>10</v>
      </c>
      <c r="S20" s="1062"/>
      <c r="T20" s="1062">
        <v>10</v>
      </c>
      <c r="U20" s="1066"/>
      <c r="V20" s="8"/>
    </row>
    <row r="21" spans="1:22" ht="12" customHeight="1">
      <c r="A21" s="1058" t="s">
        <v>1383</v>
      </c>
      <c r="B21" s="1059">
        <f>SUM(C21:E21)</f>
        <v>163</v>
      </c>
      <c r="C21" s="1060">
        <f>SUM(G21)</f>
        <v>60</v>
      </c>
      <c r="D21" s="1059">
        <f>SUM(J21+M21+P21+T21)</f>
        <v>94</v>
      </c>
      <c r="E21" s="1060">
        <f>SUM(H21+K21+N21+Q21+U21)</f>
        <v>9</v>
      </c>
      <c r="F21" s="1063">
        <f>SUM(G21:H21)</f>
        <v>63</v>
      </c>
      <c r="G21" s="1062">
        <v>60</v>
      </c>
      <c r="H21" s="1062">
        <v>3</v>
      </c>
      <c r="I21" s="1063">
        <f>SUM(J21:K21)</f>
        <v>26</v>
      </c>
      <c r="J21" s="1062">
        <v>23</v>
      </c>
      <c r="K21" s="1062">
        <v>3</v>
      </c>
      <c r="L21" s="1064">
        <f>SUM(M21:N21)</f>
        <v>36</v>
      </c>
      <c r="M21" s="1065">
        <v>34</v>
      </c>
      <c r="N21" s="1062">
        <v>2</v>
      </c>
      <c r="O21" s="1059">
        <f>SUM(P21:Q21)</f>
        <v>19</v>
      </c>
      <c r="P21" s="1062">
        <v>19</v>
      </c>
      <c r="Q21" s="1062"/>
      <c r="R21" s="1059">
        <f>SUM(T21:U21)</f>
        <v>19</v>
      </c>
      <c r="S21" s="1062"/>
      <c r="T21" s="1062">
        <v>18</v>
      </c>
      <c r="U21" s="1066">
        <v>1</v>
      </c>
      <c r="V21" s="8"/>
    </row>
    <row r="22" spans="1:22" ht="12" customHeight="1">
      <c r="A22" s="1058" t="s">
        <v>1384</v>
      </c>
      <c r="B22" s="1059">
        <f>SUM(C22:E22)</f>
        <v>341</v>
      </c>
      <c r="C22" s="1060">
        <f>SUM(G22)</f>
        <v>122</v>
      </c>
      <c r="D22" s="1059">
        <f>SUM(J22+M22+P22+T22)</f>
        <v>151</v>
      </c>
      <c r="E22" s="1060">
        <f>SUM(H22+K22+N22+Q22+U22)</f>
        <v>68</v>
      </c>
      <c r="F22" s="1063">
        <f>SUM(G22:H22)</f>
        <v>138</v>
      </c>
      <c r="G22" s="1062">
        <v>122</v>
      </c>
      <c r="H22" s="1062">
        <v>16</v>
      </c>
      <c r="I22" s="1063">
        <f>SUM(J22:K22)</f>
        <v>97</v>
      </c>
      <c r="J22" s="1062">
        <v>65</v>
      </c>
      <c r="K22" s="1062">
        <v>32</v>
      </c>
      <c r="L22" s="1064">
        <f>SUM(M22:N22)</f>
        <v>56</v>
      </c>
      <c r="M22" s="1065">
        <v>45</v>
      </c>
      <c r="N22" s="1062">
        <v>11</v>
      </c>
      <c r="O22" s="1059">
        <f>SUM(P22:Q22)</f>
        <v>50</v>
      </c>
      <c r="P22" s="1062">
        <v>41</v>
      </c>
      <c r="Q22" s="1062">
        <v>9</v>
      </c>
      <c r="R22" s="1062"/>
      <c r="S22" s="1062"/>
      <c r="T22" s="1062"/>
      <c r="U22" s="1066"/>
      <c r="V22" s="8"/>
    </row>
    <row r="23" spans="1:22" ht="12" customHeight="1">
      <c r="A23" s="1058" t="s">
        <v>1385</v>
      </c>
      <c r="B23" s="1059">
        <f>SUM(C23:E23)</f>
        <v>77</v>
      </c>
      <c r="C23" s="1060">
        <f>SUM(G23)</f>
        <v>32</v>
      </c>
      <c r="D23" s="1059">
        <f>SUM(J23+M23+P23+T23)</f>
        <v>33</v>
      </c>
      <c r="E23" s="1060">
        <f>SUM(H23+K23+N23+Q23+U23)</f>
        <v>12</v>
      </c>
      <c r="F23" s="1063">
        <f>SUM(G23:H23)</f>
        <v>34</v>
      </c>
      <c r="G23" s="1062">
        <v>32</v>
      </c>
      <c r="H23" s="1062">
        <v>2</v>
      </c>
      <c r="I23" s="1063">
        <f>SUM(J23:K23)</f>
        <v>20</v>
      </c>
      <c r="J23" s="1062">
        <v>10</v>
      </c>
      <c r="K23" s="1062">
        <v>10</v>
      </c>
      <c r="L23" s="1064">
        <f>SUM(M23:N23)</f>
        <v>9</v>
      </c>
      <c r="M23" s="1065">
        <v>9</v>
      </c>
      <c r="N23" s="1062"/>
      <c r="O23" s="1059">
        <f>SUM(P23:Q23)</f>
        <v>9</v>
      </c>
      <c r="P23" s="1062">
        <v>9</v>
      </c>
      <c r="Q23" s="1062"/>
      <c r="R23" s="1059">
        <f>SUM(T23:U23)</f>
        <v>5</v>
      </c>
      <c r="S23" s="1062"/>
      <c r="T23" s="1062">
        <v>5</v>
      </c>
      <c r="U23" s="1066"/>
      <c r="V23" s="8"/>
    </row>
    <row r="24" spans="1:22" ht="12" customHeight="1">
      <c r="A24" s="815" t="s">
        <v>1300</v>
      </c>
      <c r="B24" s="1051">
        <f t="shared" ref="B24:Q24" si="5">SUM(B25:B32)</f>
        <v>2506</v>
      </c>
      <c r="C24" s="1051">
        <f t="shared" si="5"/>
        <v>712</v>
      </c>
      <c r="D24" s="1051">
        <f t="shared" si="5"/>
        <v>1679</v>
      </c>
      <c r="E24" s="1051">
        <f t="shared" si="5"/>
        <v>115</v>
      </c>
      <c r="F24" s="1051">
        <f t="shared" si="5"/>
        <v>736</v>
      </c>
      <c r="G24" s="1051">
        <f t="shared" si="5"/>
        <v>712</v>
      </c>
      <c r="H24" s="1051">
        <f t="shared" si="5"/>
        <v>24</v>
      </c>
      <c r="I24" s="1051">
        <f t="shared" si="5"/>
        <v>630</v>
      </c>
      <c r="J24" s="1051">
        <f t="shared" si="5"/>
        <v>606</v>
      </c>
      <c r="K24" s="1051">
        <f t="shared" si="5"/>
        <v>24</v>
      </c>
      <c r="L24" s="1051">
        <f t="shared" si="5"/>
        <v>432</v>
      </c>
      <c r="M24" s="1051">
        <f t="shared" si="5"/>
        <v>387</v>
      </c>
      <c r="N24" s="1051">
        <f t="shared" si="5"/>
        <v>45</v>
      </c>
      <c r="O24" s="1051">
        <f t="shared" si="5"/>
        <v>353</v>
      </c>
      <c r="P24" s="1051">
        <f t="shared" si="5"/>
        <v>331</v>
      </c>
      <c r="Q24" s="1051">
        <f t="shared" si="5"/>
        <v>22</v>
      </c>
      <c r="R24" s="1051">
        <f>SUM(R25:R32)</f>
        <v>355</v>
      </c>
      <c r="S24" s="1051">
        <f>SUM(S25:S32)</f>
        <v>0</v>
      </c>
      <c r="T24" s="1051">
        <f>SUM(T25:T32)</f>
        <v>355</v>
      </c>
      <c r="U24" s="1053"/>
    </row>
    <row r="25" spans="1:22" ht="12" customHeight="1">
      <c r="A25" s="1058" t="s">
        <v>1386</v>
      </c>
      <c r="B25" s="1060">
        <f>SUM(C25:E25)</f>
        <v>624</v>
      </c>
      <c r="C25" s="1060">
        <f>SUM(G25)</f>
        <v>601</v>
      </c>
      <c r="D25" s="1062"/>
      <c r="E25" s="1060">
        <f>SUM(H25+K25+N25+Q25+U25)</f>
        <v>23</v>
      </c>
      <c r="F25" s="1070">
        <f>SUM(G25:H25)</f>
        <v>624</v>
      </c>
      <c r="G25" s="1062">
        <v>601</v>
      </c>
      <c r="H25" s="1062">
        <v>23</v>
      </c>
      <c r="I25" s="1068"/>
      <c r="J25" s="1062"/>
      <c r="K25" s="1062"/>
      <c r="L25" s="1071"/>
      <c r="M25" s="1065"/>
      <c r="N25" s="1062"/>
      <c r="O25" s="1062"/>
      <c r="P25" s="1062"/>
      <c r="Q25" s="1062"/>
      <c r="R25" s="1062"/>
      <c r="S25" s="1062"/>
      <c r="T25" s="1062"/>
      <c r="U25" s="1066"/>
      <c r="V25" s="8"/>
    </row>
    <row r="26" spans="1:22" ht="12" customHeight="1">
      <c r="A26" s="1058" t="s">
        <v>1387</v>
      </c>
      <c r="B26" s="1060">
        <f>SUM(C26:E26)</f>
        <v>71</v>
      </c>
      <c r="C26" s="1060">
        <f>SUM(G26)</f>
        <v>70</v>
      </c>
      <c r="D26" s="1059"/>
      <c r="E26" s="1060">
        <f>SUM(H26+K26+N26+Q26+U26)</f>
        <v>1</v>
      </c>
      <c r="F26" s="1070">
        <f>SUM(G26:H26)</f>
        <v>71</v>
      </c>
      <c r="G26" s="1062">
        <v>70</v>
      </c>
      <c r="H26" s="1062">
        <v>1</v>
      </c>
      <c r="I26" s="1068"/>
      <c r="J26" s="1062"/>
      <c r="K26" s="1062"/>
      <c r="L26" s="1071"/>
      <c r="M26" s="1065"/>
      <c r="N26" s="1062"/>
      <c r="O26" s="1062"/>
      <c r="P26" s="1062"/>
      <c r="Q26" s="1062"/>
      <c r="R26" s="1062"/>
      <c r="S26" s="1062"/>
      <c r="T26" s="1062"/>
      <c r="U26" s="1066"/>
      <c r="V26" s="8"/>
    </row>
    <row r="27" spans="1:22" ht="12" customHeight="1">
      <c r="A27" s="1058" t="s">
        <v>1306</v>
      </c>
      <c r="B27" s="1060">
        <f>SUM(C27:E27)</f>
        <v>41</v>
      </c>
      <c r="C27" s="1060">
        <f>SUM(G27)</f>
        <v>41</v>
      </c>
      <c r="D27" s="1059"/>
      <c r="E27" s="1060"/>
      <c r="F27" s="1068">
        <f>SUM(G27:H27)</f>
        <v>41</v>
      </c>
      <c r="G27" s="1062">
        <v>41</v>
      </c>
      <c r="H27" s="1062"/>
      <c r="I27" s="1068"/>
      <c r="J27" s="1062"/>
      <c r="K27" s="1062"/>
      <c r="L27" s="1064"/>
      <c r="M27" s="1065"/>
      <c r="N27" s="1062"/>
      <c r="O27" s="1059"/>
      <c r="P27" s="1062"/>
      <c r="Q27" s="1062"/>
      <c r="R27" s="1059"/>
      <c r="S27" s="1062"/>
      <c r="T27" s="1062"/>
      <c r="U27" s="1066"/>
      <c r="V27" s="8"/>
    </row>
    <row r="28" spans="1:22" ht="12" customHeight="1">
      <c r="A28" s="1058" t="s">
        <v>1322</v>
      </c>
      <c r="B28" s="1059">
        <f t="shared" ref="B28:B35" si="6">SUM(C28:E28)</f>
        <v>500</v>
      </c>
      <c r="C28" s="1060"/>
      <c r="D28" s="1059">
        <f t="shared" ref="D28:D35" si="7">SUM(J28+M28+P28+T28)</f>
        <v>455</v>
      </c>
      <c r="E28" s="1060">
        <f>SUM(H28+K28+N28+Q28+U28)</f>
        <v>45</v>
      </c>
      <c r="F28" s="1070"/>
      <c r="G28" s="1062"/>
      <c r="H28" s="1062"/>
      <c r="I28" s="1063">
        <f>SUM(J28:K28)</f>
        <v>203</v>
      </c>
      <c r="J28" s="1062">
        <v>179</v>
      </c>
      <c r="K28" s="1062">
        <v>24</v>
      </c>
      <c r="L28" s="1064">
        <f t="shared" ref="L28:L35" si="8">SUM(M28:N28)</f>
        <v>91</v>
      </c>
      <c r="M28" s="1065">
        <v>77</v>
      </c>
      <c r="N28" s="1062">
        <v>14</v>
      </c>
      <c r="O28" s="1059">
        <f t="shared" ref="O28:O35" si="9">SUM(P28:Q28)</f>
        <v>113</v>
      </c>
      <c r="P28" s="1062">
        <v>106</v>
      </c>
      <c r="Q28" s="1062">
        <v>7</v>
      </c>
      <c r="R28" s="1059">
        <f t="shared" ref="R28:R35" si="10">SUM(T28:U28)</f>
        <v>93</v>
      </c>
      <c r="S28" s="1062"/>
      <c r="T28" s="1062">
        <v>93</v>
      </c>
      <c r="U28" s="1066"/>
      <c r="V28" s="8"/>
    </row>
    <row r="29" spans="1:22" ht="12" customHeight="1">
      <c r="A29" s="1058" t="s">
        <v>1388</v>
      </c>
      <c r="B29" s="1059">
        <f>SUM(C29:E29)</f>
        <v>23</v>
      </c>
      <c r="C29" s="1060"/>
      <c r="D29" s="1059">
        <f t="shared" si="7"/>
        <v>23</v>
      </c>
      <c r="E29" s="1060"/>
      <c r="F29" s="1070"/>
      <c r="G29" s="1062"/>
      <c r="H29" s="1062"/>
      <c r="I29" s="1063">
        <f>SUM(J29:K29)</f>
        <v>23</v>
      </c>
      <c r="J29" s="1062">
        <v>23</v>
      </c>
      <c r="K29" s="1062"/>
      <c r="L29" s="1064"/>
      <c r="M29" s="1065"/>
      <c r="N29" s="1062"/>
      <c r="O29" s="1059"/>
      <c r="P29" s="1062"/>
      <c r="Q29" s="1062"/>
      <c r="R29" s="1059"/>
      <c r="S29" s="1062"/>
      <c r="T29" s="1062"/>
      <c r="U29" s="1066"/>
      <c r="V29" s="8"/>
    </row>
    <row r="30" spans="1:22" ht="12" customHeight="1">
      <c r="A30" s="1058" t="s">
        <v>1389</v>
      </c>
      <c r="B30" s="1059">
        <f t="shared" si="6"/>
        <v>1131</v>
      </c>
      <c r="C30" s="1060"/>
      <c r="D30" s="1059">
        <f t="shared" si="7"/>
        <v>1085</v>
      </c>
      <c r="E30" s="1060">
        <f>SUM(H30+K30+N30+Q30+U30)</f>
        <v>46</v>
      </c>
      <c r="F30" s="1070"/>
      <c r="G30" s="1062"/>
      <c r="H30" s="1062"/>
      <c r="I30" s="1063">
        <f>SUM(J30:K30)</f>
        <v>355</v>
      </c>
      <c r="J30" s="1062">
        <v>355</v>
      </c>
      <c r="K30" s="1062"/>
      <c r="L30" s="1064">
        <f t="shared" si="8"/>
        <v>318</v>
      </c>
      <c r="M30" s="1065">
        <v>287</v>
      </c>
      <c r="N30" s="1062">
        <v>31</v>
      </c>
      <c r="O30" s="1059">
        <f t="shared" si="9"/>
        <v>220</v>
      </c>
      <c r="P30" s="1062">
        <v>205</v>
      </c>
      <c r="Q30" s="1062">
        <v>15</v>
      </c>
      <c r="R30" s="1059">
        <f t="shared" si="10"/>
        <v>238</v>
      </c>
      <c r="S30" s="1062"/>
      <c r="T30" s="1062">
        <v>238</v>
      </c>
      <c r="U30" s="1066"/>
      <c r="V30" s="8"/>
    </row>
    <row r="31" spans="1:22" ht="12" customHeight="1">
      <c r="A31" s="1058" t="s">
        <v>1324</v>
      </c>
      <c r="B31" s="1059">
        <f>SUM(C31:E31)</f>
        <v>33</v>
      </c>
      <c r="C31" s="1060"/>
      <c r="D31" s="1059">
        <f t="shared" si="7"/>
        <v>33</v>
      </c>
      <c r="E31" s="1060"/>
      <c r="F31" s="1070"/>
      <c r="G31" s="1062"/>
      <c r="H31" s="1062"/>
      <c r="I31" s="1063">
        <f>SUM(J31:K31)</f>
        <v>33</v>
      </c>
      <c r="J31" s="1062">
        <v>33</v>
      </c>
      <c r="K31" s="1062"/>
      <c r="L31" s="1064"/>
      <c r="M31" s="1065"/>
      <c r="N31" s="1062"/>
      <c r="O31" s="1059"/>
      <c r="P31" s="1062"/>
      <c r="Q31" s="1062"/>
      <c r="R31" s="1059"/>
      <c r="S31" s="1062"/>
      <c r="T31" s="1062"/>
      <c r="U31" s="1066"/>
      <c r="V31" s="8"/>
    </row>
    <row r="32" spans="1:22" ht="12" customHeight="1">
      <c r="A32" s="1058" t="s">
        <v>1326</v>
      </c>
      <c r="B32" s="1059">
        <f t="shared" si="6"/>
        <v>83</v>
      </c>
      <c r="C32" s="1062"/>
      <c r="D32" s="1059">
        <f t="shared" si="7"/>
        <v>83</v>
      </c>
      <c r="E32" s="1062"/>
      <c r="F32" s="1068"/>
      <c r="G32" s="1062"/>
      <c r="H32" s="1062"/>
      <c r="I32" s="1063">
        <f>SUM(J32:K32)</f>
        <v>16</v>
      </c>
      <c r="J32" s="1062">
        <v>16</v>
      </c>
      <c r="K32" s="1062"/>
      <c r="L32" s="1064">
        <f t="shared" si="8"/>
        <v>23</v>
      </c>
      <c r="M32" s="1065">
        <v>23</v>
      </c>
      <c r="N32" s="1062"/>
      <c r="O32" s="1059">
        <f t="shared" si="9"/>
        <v>20</v>
      </c>
      <c r="P32" s="1062">
        <v>20</v>
      </c>
      <c r="Q32" s="1062"/>
      <c r="R32" s="1059">
        <f t="shared" si="10"/>
        <v>24</v>
      </c>
      <c r="S32" s="1062"/>
      <c r="T32" s="1062">
        <v>24</v>
      </c>
      <c r="U32" s="1066"/>
      <c r="V32" s="8"/>
    </row>
    <row r="33" spans="1:21" ht="12" customHeight="1">
      <c r="A33" s="815" t="s">
        <v>1258</v>
      </c>
      <c r="B33" s="1051">
        <f t="shared" si="6"/>
        <v>1515</v>
      </c>
      <c r="C33" s="1050">
        <f>SUM(G33)</f>
        <v>298</v>
      </c>
      <c r="D33" s="1051">
        <f t="shared" si="7"/>
        <v>1031</v>
      </c>
      <c r="E33" s="1050">
        <f>SUM(E34)</f>
        <v>186</v>
      </c>
      <c r="F33" s="1054">
        <f>SUM(G33:H33)</f>
        <v>338</v>
      </c>
      <c r="G33" s="1050">
        <f>SUM(G34:G35)</f>
        <v>298</v>
      </c>
      <c r="H33" s="1050">
        <f>SUM(H34:H35)</f>
        <v>40</v>
      </c>
      <c r="I33" s="816">
        <f>SUM(I34:I35)</f>
        <v>427</v>
      </c>
      <c r="J33" s="816">
        <f>SUM(J34:J35)</f>
        <v>402</v>
      </c>
      <c r="K33" s="816">
        <f>SUM(K34:K35)</f>
        <v>25</v>
      </c>
      <c r="L33" s="1055">
        <f t="shared" si="8"/>
        <v>359</v>
      </c>
      <c r="M33" s="1056">
        <f>SUM(M34:M35)</f>
        <v>242</v>
      </c>
      <c r="N33" s="1052">
        <f>SUM(N34:N35)</f>
        <v>117</v>
      </c>
      <c r="O33" s="1051">
        <f t="shared" si="9"/>
        <v>220</v>
      </c>
      <c r="P33" s="1052">
        <f>SUM(P34:P35)</f>
        <v>216</v>
      </c>
      <c r="Q33" s="1052">
        <f>SUM(Q34:Q35)</f>
        <v>4</v>
      </c>
      <c r="R33" s="1051">
        <f t="shared" si="10"/>
        <v>171</v>
      </c>
      <c r="S33" s="1052"/>
      <c r="T33" s="1052">
        <f>SUM(T34:T35)</f>
        <v>171</v>
      </c>
      <c r="U33" s="1057"/>
    </row>
    <row r="34" spans="1:21" ht="12" customHeight="1">
      <c r="A34" s="1058" t="s">
        <v>1390</v>
      </c>
      <c r="B34" s="1059">
        <f t="shared" si="6"/>
        <v>1358</v>
      </c>
      <c r="C34" s="1060">
        <f>SUM(G34)</f>
        <v>242</v>
      </c>
      <c r="D34" s="1059">
        <f t="shared" si="7"/>
        <v>930</v>
      </c>
      <c r="E34" s="1060">
        <f>SUM(H34+K34+N34+Q34+U34)</f>
        <v>186</v>
      </c>
      <c r="F34" s="1068">
        <f>SUM(G34:H34)</f>
        <v>282</v>
      </c>
      <c r="G34" s="1062">
        <v>242</v>
      </c>
      <c r="H34" s="1062">
        <v>40</v>
      </c>
      <c r="I34" s="1063">
        <f>SUM(J34:K34)</f>
        <v>388</v>
      </c>
      <c r="J34" s="1062">
        <v>363</v>
      </c>
      <c r="K34" s="1062">
        <v>25</v>
      </c>
      <c r="L34" s="1064">
        <f t="shared" si="8"/>
        <v>334</v>
      </c>
      <c r="M34" s="1065">
        <v>217</v>
      </c>
      <c r="N34" s="1062">
        <v>117</v>
      </c>
      <c r="O34" s="1059">
        <f t="shared" si="9"/>
        <v>200</v>
      </c>
      <c r="P34" s="1062">
        <v>196</v>
      </c>
      <c r="Q34" s="1062">
        <v>4</v>
      </c>
      <c r="R34" s="1059">
        <f t="shared" si="10"/>
        <v>154</v>
      </c>
      <c r="S34" s="1062"/>
      <c r="T34" s="1062">
        <v>154</v>
      </c>
      <c r="U34" s="1066"/>
    </row>
    <row r="35" spans="1:21" ht="12" customHeight="1">
      <c r="A35" s="1058" t="s">
        <v>1328</v>
      </c>
      <c r="B35" s="1059">
        <f t="shared" si="6"/>
        <v>157</v>
      </c>
      <c r="C35" s="1060">
        <f>SUM(G35)</f>
        <v>56</v>
      </c>
      <c r="D35" s="1059">
        <f t="shared" si="7"/>
        <v>101</v>
      </c>
      <c r="E35" s="1060"/>
      <c r="F35" s="1068">
        <f>SUM(G35:H35)</f>
        <v>56</v>
      </c>
      <c r="G35" s="1062">
        <v>56</v>
      </c>
      <c r="H35" s="1062"/>
      <c r="I35" s="1063">
        <f>SUM(J35:K35)</f>
        <v>39</v>
      </c>
      <c r="J35" s="1062">
        <v>39</v>
      </c>
      <c r="K35" s="1062"/>
      <c r="L35" s="1064">
        <f t="shared" si="8"/>
        <v>25</v>
      </c>
      <c r="M35" s="1065">
        <v>25</v>
      </c>
      <c r="N35" s="1062"/>
      <c r="O35" s="1059">
        <f t="shared" si="9"/>
        <v>20</v>
      </c>
      <c r="P35" s="1062">
        <v>20</v>
      </c>
      <c r="Q35" s="1062"/>
      <c r="R35" s="1059">
        <f t="shared" si="10"/>
        <v>17</v>
      </c>
      <c r="S35" s="1062"/>
      <c r="T35" s="1062">
        <v>17</v>
      </c>
      <c r="U35" s="1066"/>
    </row>
    <row r="36" spans="1:21" ht="12" customHeight="1">
      <c r="A36" s="815" t="s">
        <v>1259</v>
      </c>
      <c r="B36" s="1051">
        <f t="shared" ref="B36:I36" si="11">SUM(B37:B41)</f>
        <v>928</v>
      </c>
      <c r="C36" s="1051">
        <f t="shared" si="11"/>
        <v>390</v>
      </c>
      <c r="D36" s="1051">
        <f t="shared" si="11"/>
        <v>508</v>
      </c>
      <c r="E36" s="1051">
        <f t="shared" si="11"/>
        <v>30</v>
      </c>
      <c r="F36" s="1054">
        <f t="shared" si="11"/>
        <v>403</v>
      </c>
      <c r="G36" s="1050">
        <f t="shared" si="11"/>
        <v>390</v>
      </c>
      <c r="H36" s="1051">
        <f t="shared" si="11"/>
        <v>13</v>
      </c>
      <c r="I36" s="1051">
        <f t="shared" si="11"/>
        <v>218</v>
      </c>
      <c r="J36" s="1051">
        <f t="shared" ref="J36:Q36" si="12">SUM(J37:J41)</f>
        <v>204</v>
      </c>
      <c r="K36" s="1051">
        <f t="shared" si="12"/>
        <v>14</v>
      </c>
      <c r="L36" s="1055">
        <f t="shared" si="12"/>
        <v>161</v>
      </c>
      <c r="M36" s="1069">
        <f t="shared" si="12"/>
        <v>159</v>
      </c>
      <c r="N36" s="1051">
        <f t="shared" si="12"/>
        <v>2</v>
      </c>
      <c r="O36" s="1051">
        <f t="shared" si="12"/>
        <v>146</v>
      </c>
      <c r="P36" s="1051">
        <f t="shared" si="12"/>
        <v>145</v>
      </c>
      <c r="Q36" s="1051">
        <f t="shared" si="12"/>
        <v>1</v>
      </c>
      <c r="R36" s="1052"/>
      <c r="S36" s="1052"/>
      <c r="T36" s="1052"/>
      <c r="U36" s="1057"/>
    </row>
    <row r="37" spans="1:21" ht="12" customHeight="1">
      <c r="A37" s="1058" t="s">
        <v>1391</v>
      </c>
      <c r="B37" s="1059">
        <f t="shared" ref="B37:B42" si="13">SUM(C37:E37)</f>
        <v>367</v>
      </c>
      <c r="C37" s="1060">
        <f>SUM(G37)</f>
        <v>355</v>
      </c>
      <c r="D37" s="1062"/>
      <c r="E37" s="1060">
        <f>SUM(H37+K37+N37+Q37+U37)</f>
        <v>12</v>
      </c>
      <c r="F37" s="1070">
        <f>SUM(G37:H37)</f>
        <v>367</v>
      </c>
      <c r="G37" s="1060">
        <v>355</v>
      </c>
      <c r="H37" s="1062">
        <v>12</v>
      </c>
      <c r="I37" s="1068"/>
      <c r="J37" s="1062"/>
      <c r="K37" s="1062"/>
      <c r="L37" s="1071"/>
      <c r="M37" s="1065"/>
      <c r="N37" s="1062"/>
      <c r="O37" s="1062"/>
      <c r="P37" s="1062"/>
      <c r="Q37" s="1062"/>
      <c r="R37" s="1062"/>
      <c r="S37" s="1062"/>
      <c r="T37" s="1062"/>
      <c r="U37" s="1066"/>
    </row>
    <row r="38" spans="1:21" ht="12" customHeight="1">
      <c r="A38" s="1058" t="s">
        <v>1325</v>
      </c>
      <c r="B38" s="1059">
        <f t="shared" si="13"/>
        <v>36</v>
      </c>
      <c r="C38" s="1060">
        <f>SUM(G38)</f>
        <v>35</v>
      </c>
      <c r="D38" s="1062"/>
      <c r="E38" s="1060">
        <f>SUM(H38+K38+N38+Q38+U38)</f>
        <v>1</v>
      </c>
      <c r="F38" s="1070">
        <f>SUM(G38:H38)</f>
        <v>36</v>
      </c>
      <c r="G38" s="1062">
        <v>35</v>
      </c>
      <c r="H38" s="1062">
        <v>1</v>
      </c>
      <c r="I38" s="1068"/>
      <c r="J38" s="1062"/>
      <c r="K38" s="1062"/>
      <c r="L38" s="1071"/>
      <c r="M38" s="1065"/>
      <c r="N38" s="1062"/>
      <c r="O38" s="1062"/>
      <c r="P38" s="1062"/>
      <c r="Q38" s="1062"/>
      <c r="R38" s="1062"/>
      <c r="S38" s="1062"/>
      <c r="T38" s="1062"/>
      <c r="U38" s="1066"/>
    </row>
    <row r="39" spans="1:21" ht="12" customHeight="1">
      <c r="A39" s="1058" t="s">
        <v>1329</v>
      </c>
      <c r="B39" s="1059">
        <f t="shared" si="13"/>
        <v>79</v>
      </c>
      <c r="C39" s="1060"/>
      <c r="D39" s="1059">
        <f>SUM(J39+M39+P39)</f>
        <v>72</v>
      </c>
      <c r="E39" s="1060">
        <f>SUM(H39+K39+N39+Q39+U39)</f>
        <v>7</v>
      </c>
      <c r="F39" s="1068"/>
      <c r="G39" s="1062"/>
      <c r="H39" s="1062"/>
      <c r="I39" s="1063">
        <f>SUM(J39:K39)</f>
        <v>27</v>
      </c>
      <c r="J39" s="1062">
        <v>22</v>
      </c>
      <c r="K39" s="1062">
        <v>5</v>
      </c>
      <c r="L39" s="1064">
        <f>SUM(M39:N39)</f>
        <v>30</v>
      </c>
      <c r="M39" s="1065">
        <v>29</v>
      </c>
      <c r="N39" s="1062">
        <v>1</v>
      </c>
      <c r="O39" s="1059">
        <f>SUM(P39:Q39)</f>
        <v>22</v>
      </c>
      <c r="P39" s="1062">
        <v>21</v>
      </c>
      <c r="Q39" s="1062">
        <v>1</v>
      </c>
      <c r="R39" s="1062"/>
      <c r="S39" s="1062"/>
      <c r="T39" s="1062"/>
      <c r="U39" s="1066"/>
    </row>
    <row r="40" spans="1:21" ht="12" customHeight="1">
      <c r="A40" s="1058" t="s">
        <v>1392</v>
      </c>
      <c r="B40" s="1059">
        <f t="shared" si="13"/>
        <v>387</v>
      </c>
      <c r="C40" s="1060"/>
      <c r="D40" s="1059">
        <f>SUM(J40+M40+P40)</f>
        <v>380</v>
      </c>
      <c r="E40" s="1060">
        <f>SUM(H40+K40+N40+Q40+U40)</f>
        <v>7</v>
      </c>
      <c r="F40" s="1070"/>
      <c r="G40" s="1060"/>
      <c r="H40" s="1062"/>
      <c r="I40" s="1063">
        <f>SUM(J40:K40)</f>
        <v>171</v>
      </c>
      <c r="J40" s="1062">
        <v>164</v>
      </c>
      <c r="K40" s="1062">
        <v>7</v>
      </c>
      <c r="L40" s="1064">
        <f>SUM(M40:N40)</f>
        <v>107</v>
      </c>
      <c r="M40" s="1065">
        <v>107</v>
      </c>
      <c r="N40" s="1062"/>
      <c r="O40" s="1059">
        <f>SUM(P40:Q40)</f>
        <v>109</v>
      </c>
      <c r="P40" s="1062">
        <v>109</v>
      </c>
      <c r="Q40" s="1062"/>
      <c r="R40" s="1062"/>
      <c r="S40" s="1062"/>
      <c r="T40" s="1062"/>
      <c r="U40" s="1066"/>
    </row>
    <row r="41" spans="1:21" ht="12" customHeight="1">
      <c r="A41" s="1058" t="s">
        <v>1393</v>
      </c>
      <c r="B41" s="1059">
        <f t="shared" si="13"/>
        <v>59</v>
      </c>
      <c r="C41" s="1060"/>
      <c r="D41" s="1059">
        <f t="shared" ref="D41:D54" si="14">SUM(J41+M41+P41+T41)</f>
        <v>56</v>
      </c>
      <c r="E41" s="1060">
        <f>SUM(H41+K41+N41+Q41+U41)</f>
        <v>3</v>
      </c>
      <c r="F41" s="1068"/>
      <c r="G41" s="1060"/>
      <c r="H41" s="1062"/>
      <c r="I41" s="1063">
        <f>SUM(J41:K41)</f>
        <v>20</v>
      </c>
      <c r="J41" s="1062">
        <v>18</v>
      </c>
      <c r="K41" s="1062">
        <v>2</v>
      </c>
      <c r="L41" s="1064">
        <f>SUM(M41:N41)</f>
        <v>24</v>
      </c>
      <c r="M41" s="1065">
        <v>23</v>
      </c>
      <c r="N41" s="1062">
        <v>1</v>
      </c>
      <c r="O41" s="1059">
        <f>SUM(P41:Q41)</f>
        <v>15</v>
      </c>
      <c r="P41" s="1062">
        <v>15</v>
      </c>
      <c r="Q41" s="1062"/>
      <c r="R41" s="1062"/>
      <c r="S41" s="1062"/>
      <c r="T41" s="1062"/>
      <c r="U41" s="1066"/>
    </row>
    <row r="42" spans="1:21" ht="12" customHeight="1">
      <c r="A42" s="815" t="s">
        <v>1270</v>
      </c>
      <c r="B42" s="1051">
        <f t="shared" si="13"/>
        <v>435</v>
      </c>
      <c r="C42" s="1050">
        <f>SUM(G42)</f>
        <v>175</v>
      </c>
      <c r="D42" s="1050">
        <f t="shared" si="14"/>
        <v>260</v>
      </c>
      <c r="E42" s="1050"/>
      <c r="F42" s="1054">
        <f>SUM(G42:H42)</f>
        <v>175</v>
      </c>
      <c r="G42" s="1052">
        <v>175</v>
      </c>
      <c r="H42" s="1052"/>
      <c r="I42" s="816">
        <f>SUM(J42:K42)</f>
        <v>93</v>
      </c>
      <c r="J42" s="1052">
        <v>93</v>
      </c>
      <c r="K42" s="1052"/>
      <c r="L42" s="1055">
        <f>SUM(M42:N42)</f>
        <v>86</v>
      </c>
      <c r="M42" s="1056">
        <v>86</v>
      </c>
      <c r="N42" s="1052"/>
      <c r="O42" s="1051">
        <f>SUM(P42:Q42)</f>
        <v>81</v>
      </c>
      <c r="P42" s="1052">
        <v>81</v>
      </c>
      <c r="Q42" s="1052"/>
      <c r="R42" s="1052"/>
      <c r="S42" s="1052"/>
      <c r="T42" s="1052"/>
      <c r="U42" s="1057"/>
    </row>
    <row r="43" spans="1:21" ht="12" customHeight="1">
      <c r="A43" s="815" t="s">
        <v>40</v>
      </c>
      <c r="B43" s="1050">
        <f>SUM(B44:B47)</f>
        <v>117</v>
      </c>
      <c r="C43" s="1050">
        <f>SUM(C44:C47)</f>
        <v>30</v>
      </c>
      <c r="D43" s="1050">
        <f t="shared" si="14"/>
        <v>79</v>
      </c>
      <c r="E43" s="1050">
        <f>SUM(H43+K43+N43+Q43+U43)</f>
        <v>8</v>
      </c>
      <c r="F43" s="1054">
        <f>SUM(F44:F47)</f>
        <v>30</v>
      </c>
      <c r="G43" s="1050">
        <f>SUM(G44:G47)</f>
        <v>30</v>
      </c>
      <c r="H43" s="1052"/>
      <c r="I43" s="1054">
        <f t="shared" ref="I43:P43" si="15">SUM(I44:I47)</f>
        <v>38</v>
      </c>
      <c r="J43" s="1050">
        <f t="shared" si="15"/>
        <v>35</v>
      </c>
      <c r="K43" s="1050">
        <f t="shared" si="15"/>
        <v>3</v>
      </c>
      <c r="L43" s="1072">
        <f t="shared" si="15"/>
        <v>31</v>
      </c>
      <c r="M43" s="1073">
        <f t="shared" si="15"/>
        <v>26</v>
      </c>
      <c r="N43" s="1050">
        <f t="shared" si="15"/>
        <v>5</v>
      </c>
      <c r="O43" s="1051">
        <f t="shared" si="15"/>
        <v>18</v>
      </c>
      <c r="P43" s="1051">
        <f t="shared" si="15"/>
        <v>18</v>
      </c>
      <c r="Q43" s="1051"/>
      <c r="R43" s="1052"/>
      <c r="S43" s="1052"/>
      <c r="T43" s="1052"/>
      <c r="U43" s="1057"/>
    </row>
    <row r="44" spans="1:21" ht="12" customHeight="1">
      <c r="A44" s="1058" t="s">
        <v>1391</v>
      </c>
      <c r="B44" s="1059">
        <f t="shared" ref="B44:B54" si="16">SUM(C44:E44)</f>
        <v>68</v>
      </c>
      <c r="C44" s="1060">
        <f>SUM(G44)</f>
        <v>30</v>
      </c>
      <c r="D44" s="1060">
        <f t="shared" si="14"/>
        <v>35</v>
      </c>
      <c r="E44" s="1060">
        <f>SUM(H44+K44+N44+Q44+U44)</f>
        <v>3</v>
      </c>
      <c r="F44" s="1070">
        <f>SUM(G44:H44)</f>
        <v>30</v>
      </c>
      <c r="G44" s="1060">
        <v>30</v>
      </c>
      <c r="H44" s="1062"/>
      <c r="I44" s="1063">
        <f>SUM(J44:K44)</f>
        <v>38</v>
      </c>
      <c r="J44" s="1062">
        <v>35</v>
      </c>
      <c r="K44" s="1062">
        <v>3</v>
      </c>
      <c r="L44" s="1071"/>
      <c r="M44" s="1065"/>
      <c r="N44" s="1062"/>
      <c r="O44" s="1059"/>
      <c r="P44" s="1062"/>
      <c r="Q44" s="1062"/>
      <c r="R44" s="1062"/>
      <c r="S44" s="1062"/>
      <c r="T44" s="1062"/>
      <c r="U44" s="1066"/>
    </row>
    <row r="45" spans="1:21" ht="12" customHeight="1">
      <c r="A45" s="1058" t="s">
        <v>1395</v>
      </c>
      <c r="B45" s="1059">
        <f>SUM(C45:E45)</f>
        <v>10</v>
      </c>
      <c r="C45" s="1060"/>
      <c r="D45" s="1060">
        <f>SUM(J45+M45+P45+T45)</f>
        <v>10</v>
      </c>
      <c r="E45" s="1060"/>
      <c r="F45" s="1068"/>
      <c r="G45" s="1062"/>
      <c r="H45" s="1062"/>
      <c r="I45" s="1068"/>
      <c r="J45" s="1062"/>
      <c r="K45" s="1062"/>
      <c r="L45" s="1074">
        <f>SUM(M45:N45)</f>
        <v>2</v>
      </c>
      <c r="M45" s="1065">
        <v>2</v>
      </c>
      <c r="N45" s="1062"/>
      <c r="O45" s="1059">
        <f>SUM(P45:Q45)</f>
        <v>8</v>
      </c>
      <c r="P45" s="1062">
        <v>8</v>
      </c>
      <c r="Q45" s="1062"/>
      <c r="R45" s="1062"/>
      <c r="S45" s="1062"/>
      <c r="T45" s="1062"/>
      <c r="U45" s="1066"/>
    </row>
    <row r="46" spans="1:21" ht="12" customHeight="1">
      <c r="A46" s="1058" t="s">
        <v>1333</v>
      </c>
      <c r="B46" s="1059">
        <f>SUM(C46:E46)</f>
        <v>21</v>
      </c>
      <c r="C46" s="1060"/>
      <c r="D46" s="1060">
        <f>SUM(J46+M46+P46+T46)</f>
        <v>19</v>
      </c>
      <c r="E46" s="1060">
        <f>SUM(H46+K46+N46+Q46+U46)</f>
        <v>2</v>
      </c>
      <c r="F46" s="1068"/>
      <c r="G46" s="1062"/>
      <c r="H46" s="1062"/>
      <c r="I46" s="1068"/>
      <c r="J46" s="1062"/>
      <c r="K46" s="1062"/>
      <c r="L46" s="1074">
        <f>SUM(M46:N46)</f>
        <v>14</v>
      </c>
      <c r="M46" s="1065">
        <v>12</v>
      </c>
      <c r="N46" s="1062">
        <v>2</v>
      </c>
      <c r="O46" s="1059">
        <f>SUM(P46:Q46)</f>
        <v>7</v>
      </c>
      <c r="P46" s="1062">
        <v>7</v>
      </c>
      <c r="Q46" s="1062"/>
      <c r="R46" s="1062"/>
      <c r="S46" s="1062"/>
      <c r="T46" s="1062"/>
      <c r="U46" s="1066"/>
    </row>
    <row r="47" spans="1:21" ht="12" customHeight="1">
      <c r="A47" s="1058" t="s">
        <v>1394</v>
      </c>
      <c r="B47" s="1059">
        <f t="shared" si="16"/>
        <v>18</v>
      </c>
      <c r="C47" s="1060"/>
      <c r="D47" s="1060">
        <f t="shared" si="14"/>
        <v>15</v>
      </c>
      <c r="E47" s="1060">
        <f>SUM(H47+K47+N47+Q47+U47)</f>
        <v>3</v>
      </c>
      <c r="F47" s="1068"/>
      <c r="G47" s="1062"/>
      <c r="H47" s="1062"/>
      <c r="I47" s="1068"/>
      <c r="J47" s="1062"/>
      <c r="K47" s="1062"/>
      <c r="L47" s="1074">
        <f>SUM(M47:N47)</f>
        <v>15</v>
      </c>
      <c r="M47" s="1065">
        <v>12</v>
      </c>
      <c r="N47" s="1062">
        <v>3</v>
      </c>
      <c r="O47" s="1059">
        <f t="shared" ref="O47:O54" si="17">SUM(P47:Q47)</f>
        <v>3</v>
      </c>
      <c r="P47" s="1062">
        <v>3</v>
      </c>
      <c r="Q47" s="1062"/>
      <c r="R47" s="1062"/>
      <c r="S47" s="1062"/>
      <c r="T47" s="1062"/>
      <c r="U47" s="1066"/>
    </row>
    <row r="48" spans="1:21" ht="12" customHeight="1">
      <c r="A48" s="815" t="s">
        <v>1303</v>
      </c>
      <c r="B48" s="1051">
        <f t="shared" si="16"/>
        <v>65</v>
      </c>
      <c r="C48" s="1050">
        <f t="shared" ref="C48:C54" si="18">SUM(G48)</f>
        <v>54</v>
      </c>
      <c r="D48" s="1075">
        <f t="shared" si="14"/>
        <v>11</v>
      </c>
      <c r="E48" s="1050"/>
      <c r="F48" s="1054">
        <f>SUM(G48:H48)</f>
        <v>54</v>
      </c>
      <c r="G48" s="1052">
        <v>54</v>
      </c>
      <c r="H48" s="1052"/>
      <c r="I48" s="816">
        <f t="shared" ref="I48:I54" si="19">SUM(J48:K48)</f>
        <v>11</v>
      </c>
      <c r="J48" s="1052">
        <v>11</v>
      </c>
      <c r="K48" s="1052"/>
      <c r="L48" s="1072"/>
      <c r="M48" s="1056"/>
      <c r="N48" s="1052"/>
      <c r="O48" s="1051"/>
      <c r="P48" s="1052"/>
      <c r="Q48" s="1052"/>
      <c r="R48" s="1052"/>
      <c r="S48" s="1052"/>
      <c r="T48" s="1052"/>
      <c r="U48" s="1057"/>
    </row>
    <row r="49" spans="1:21" ht="12" customHeight="1">
      <c r="A49" s="815" t="s">
        <v>1268</v>
      </c>
      <c r="B49" s="1051">
        <f t="shared" si="16"/>
        <v>741</v>
      </c>
      <c r="C49" s="1050">
        <f t="shared" si="18"/>
        <v>162</v>
      </c>
      <c r="D49" s="1050">
        <f t="shared" si="14"/>
        <v>516</v>
      </c>
      <c r="E49" s="1050">
        <f>SUM(H49+K49+N49+Q49+U49)</f>
        <v>63</v>
      </c>
      <c r="F49" s="1054">
        <f>SUM(G49:H49)</f>
        <v>173</v>
      </c>
      <c r="G49" s="1050">
        <v>162</v>
      </c>
      <c r="H49" s="1052">
        <v>11</v>
      </c>
      <c r="I49" s="816">
        <f t="shared" si="19"/>
        <v>129</v>
      </c>
      <c r="J49" s="1052">
        <v>126</v>
      </c>
      <c r="K49" s="1052">
        <v>3</v>
      </c>
      <c r="L49" s="1072">
        <f>SUM(M49:N49)</f>
        <v>115</v>
      </c>
      <c r="M49" s="1056">
        <v>111</v>
      </c>
      <c r="N49" s="1052">
        <v>4</v>
      </c>
      <c r="O49" s="1051">
        <f t="shared" si="17"/>
        <v>170</v>
      </c>
      <c r="P49" s="1052">
        <v>125</v>
      </c>
      <c r="Q49" s="1052">
        <v>45</v>
      </c>
      <c r="R49" s="1051">
        <f>SUM(T49:U49)</f>
        <v>154</v>
      </c>
      <c r="S49" s="1052"/>
      <c r="T49" s="1052">
        <v>154</v>
      </c>
      <c r="U49" s="1057"/>
    </row>
    <row r="50" spans="1:21" ht="12" customHeight="1">
      <c r="A50" s="815" t="s">
        <v>42</v>
      </c>
      <c r="B50" s="1051">
        <f t="shared" si="16"/>
        <v>264</v>
      </c>
      <c r="C50" s="1050">
        <f t="shared" si="18"/>
        <v>68</v>
      </c>
      <c r="D50" s="1050">
        <f t="shared" si="14"/>
        <v>196</v>
      </c>
      <c r="E50" s="1050"/>
      <c r="F50" s="1054">
        <f>SUM(G50:H50)</f>
        <v>68</v>
      </c>
      <c r="G50" s="1050">
        <v>68</v>
      </c>
      <c r="H50" s="1052"/>
      <c r="I50" s="816">
        <f t="shared" si="19"/>
        <v>72</v>
      </c>
      <c r="J50" s="1052">
        <v>72</v>
      </c>
      <c r="K50" s="1052"/>
      <c r="L50" s="1072">
        <f>SUM(M50:N50)</f>
        <v>60</v>
      </c>
      <c r="M50" s="1056">
        <v>60</v>
      </c>
      <c r="N50" s="1052"/>
      <c r="O50" s="1051">
        <f t="shared" si="17"/>
        <v>38</v>
      </c>
      <c r="P50" s="1052">
        <v>38</v>
      </c>
      <c r="Q50" s="1052"/>
      <c r="R50" s="1051">
        <f>SUM(T50:U50)</f>
        <v>26</v>
      </c>
      <c r="S50" s="1052"/>
      <c r="T50" s="1052">
        <v>26</v>
      </c>
      <c r="U50" s="1057"/>
    </row>
    <row r="51" spans="1:21" ht="12" customHeight="1">
      <c r="A51" s="815" t="s">
        <v>1262</v>
      </c>
      <c r="B51" s="1051">
        <f t="shared" si="16"/>
        <v>317</v>
      </c>
      <c r="C51" s="1050">
        <f t="shared" si="18"/>
        <v>78</v>
      </c>
      <c r="D51" s="1050">
        <f t="shared" si="14"/>
        <v>233</v>
      </c>
      <c r="E51" s="1050">
        <f>SUM(H51+K51+N51+Q51+U51)</f>
        <v>6</v>
      </c>
      <c r="F51" s="1054">
        <f>SUM(G51:H51)</f>
        <v>80</v>
      </c>
      <c r="G51" s="1052">
        <v>78</v>
      </c>
      <c r="H51" s="1052">
        <v>2</v>
      </c>
      <c r="I51" s="816">
        <f t="shared" si="19"/>
        <v>70</v>
      </c>
      <c r="J51" s="1052">
        <v>69</v>
      </c>
      <c r="K51" s="1052">
        <v>1</v>
      </c>
      <c r="L51" s="1072">
        <f>SUM(M51:N51)</f>
        <v>64</v>
      </c>
      <c r="M51" s="1056">
        <v>64</v>
      </c>
      <c r="N51" s="1052"/>
      <c r="O51" s="1051">
        <f t="shared" si="17"/>
        <v>48</v>
      </c>
      <c r="P51" s="1052">
        <v>48</v>
      </c>
      <c r="Q51" s="1052"/>
      <c r="R51" s="1051">
        <f>SUM(T51:U51)</f>
        <v>55</v>
      </c>
      <c r="S51" s="1052"/>
      <c r="T51" s="1052">
        <v>52</v>
      </c>
      <c r="U51" s="1057">
        <v>3</v>
      </c>
    </row>
    <row r="52" spans="1:21" ht="12" customHeight="1">
      <c r="A52" s="815" t="s">
        <v>1263</v>
      </c>
      <c r="B52" s="1051">
        <f t="shared" si="16"/>
        <v>628</v>
      </c>
      <c r="C52" s="1050">
        <f t="shared" si="18"/>
        <v>211</v>
      </c>
      <c r="D52" s="1050">
        <f t="shared" si="14"/>
        <v>411</v>
      </c>
      <c r="E52" s="1050">
        <f>SUM(K52+N52+Q52+U52)</f>
        <v>6</v>
      </c>
      <c r="F52" s="822">
        <f>SUM(F53:F54)</f>
        <v>211</v>
      </c>
      <c r="G52" s="1052">
        <f>SUM(G53:G54)</f>
        <v>211</v>
      </c>
      <c r="H52" s="1052"/>
      <c r="I52" s="816">
        <f t="shared" si="19"/>
        <v>134</v>
      </c>
      <c r="J52" s="1052">
        <f>SUM(J53:J54)</f>
        <v>132</v>
      </c>
      <c r="K52" s="1056">
        <f>SUM(K53:K54)</f>
        <v>2</v>
      </c>
      <c r="L52" s="1052">
        <f>SUM(L53:L54)</f>
        <v>125</v>
      </c>
      <c r="M52" s="1056">
        <f>SUM(M53:M54)</f>
        <v>121</v>
      </c>
      <c r="N52" s="1056">
        <f>SUM(N53:N54)</f>
        <v>4</v>
      </c>
      <c r="O52" s="1076">
        <f t="shared" si="17"/>
        <v>91</v>
      </c>
      <c r="P52" s="1052">
        <f>SUM(P53:P54)</f>
        <v>91</v>
      </c>
      <c r="Q52" s="1052"/>
      <c r="R52" s="1052">
        <f>SUM(R53:R54)</f>
        <v>67</v>
      </c>
      <c r="S52" s="1052"/>
      <c r="T52" s="1052">
        <f>SUM(T53:T54)</f>
        <v>67</v>
      </c>
      <c r="U52" s="1057"/>
    </row>
    <row r="53" spans="1:21" ht="12" customHeight="1">
      <c r="A53" s="1058" t="s">
        <v>1396</v>
      </c>
      <c r="B53" s="1059">
        <f t="shared" si="16"/>
        <v>572</v>
      </c>
      <c r="C53" s="1060">
        <f t="shared" si="18"/>
        <v>195</v>
      </c>
      <c r="D53" s="1060">
        <f t="shared" si="14"/>
        <v>371</v>
      </c>
      <c r="E53" s="1060">
        <f>SUM(H53+K53+N53+Q53+U53)</f>
        <v>6</v>
      </c>
      <c r="F53" s="1068">
        <f>SUM(G53:H53)</f>
        <v>195</v>
      </c>
      <c r="G53" s="1062">
        <v>195</v>
      </c>
      <c r="H53" s="1062"/>
      <c r="I53" s="1063">
        <f t="shared" si="19"/>
        <v>115</v>
      </c>
      <c r="J53" s="1062">
        <v>113</v>
      </c>
      <c r="K53" s="1062">
        <v>2</v>
      </c>
      <c r="L53" s="1074">
        <f>SUM(M53:N53)</f>
        <v>119</v>
      </c>
      <c r="M53" s="1065">
        <v>115</v>
      </c>
      <c r="N53" s="1062">
        <v>4</v>
      </c>
      <c r="O53" s="1059">
        <f t="shared" si="17"/>
        <v>83</v>
      </c>
      <c r="P53" s="1062">
        <v>83</v>
      </c>
      <c r="Q53" s="1062"/>
      <c r="R53" s="1059">
        <f>SUM(T53:U53)</f>
        <v>60</v>
      </c>
      <c r="S53" s="1062"/>
      <c r="T53" s="1062">
        <v>60</v>
      </c>
      <c r="U53" s="1066"/>
    </row>
    <row r="54" spans="1:21" ht="12" customHeight="1">
      <c r="A54" s="1077" t="s">
        <v>1397</v>
      </c>
      <c r="B54" s="1078">
        <f t="shared" si="16"/>
        <v>56</v>
      </c>
      <c r="C54" s="1079">
        <f t="shared" si="18"/>
        <v>16</v>
      </c>
      <c r="D54" s="1079">
        <f t="shared" si="14"/>
        <v>40</v>
      </c>
      <c r="E54" s="1079"/>
      <c r="F54" s="1080">
        <f>SUM(G54:H54)</f>
        <v>16</v>
      </c>
      <c r="G54" s="1081">
        <v>16</v>
      </c>
      <c r="H54" s="1081"/>
      <c r="I54" s="1082">
        <f t="shared" si="19"/>
        <v>19</v>
      </c>
      <c r="J54" s="1081">
        <v>19</v>
      </c>
      <c r="K54" s="1081"/>
      <c r="L54" s="1083">
        <f>SUM(M54:N54)</f>
        <v>6</v>
      </c>
      <c r="M54" s="1084">
        <v>6</v>
      </c>
      <c r="N54" s="1081"/>
      <c r="O54" s="1078">
        <f t="shared" si="17"/>
        <v>8</v>
      </c>
      <c r="P54" s="1081">
        <v>8</v>
      </c>
      <c r="Q54" s="1081"/>
      <c r="R54" s="1078">
        <f>SUM(T54:U54)</f>
        <v>7</v>
      </c>
      <c r="S54" s="1081"/>
      <c r="T54" s="1081">
        <v>7</v>
      </c>
      <c r="U54" s="1085"/>
    </row>
    <row r="55" spans="1:21" ht="16.5" customHeight="1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1086" t="s">
        <v>912</v>
      </c>
      <c r="S55" s="211"/>
      <c r="T55" s="212"/>
      <c r="U55" s="211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0.5" hidden="1" customHeight="1">
      <c r="A62" s="2"/>
      <c r="B62" s="2"/>
      <c r="C62" s="51"/>
      <c r="D62" s="2"/>
      <c r="E62" s="51"/>
      <c r="F62" s="5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9.9499999999999993" customHeight="1">
      <c r="A63" s="45"/>
      <c r="B63" s="45"/>
      <c r="C63" s="52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"/>
      <c r="P63" s="2"/>
      <c r="Q63" s="2"/>
      <c r="R63" s="2"/>
      <c r="S63" s="2"/>
      <c r="T63" s="2"/>
      <c r="U63" s="2"/>
    </row>
    <row r="64" spans="1:21" ht="10.5" hidden="1" customHeight="1">
      <c r="A64" s="2"/>
      <c r="B64" s="2"/>
      <c r="C64" s="51"/>
      <c r="D64" s="2"/>
      <c r="E64" s="51"/>
      <c r="F64" s="5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9.9499999999999993" customHeight="1">
      <c r="A65" s="2"/>
      <c r="B65" s="2"/>
      <c r="C65" s="51"/>
      <c r="D65" s="2"/>
      <c r="E65" s="2"/>
      <c r="F65" s="5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9.9499999999999993" customHeight="1">
      <c r="A66" s="2"/>
      <c r="B66" s="2"/>
      <c r="C66" s="51"/>
      <c r="D66" s="2"/>
      <c r="E66" s="2"/>
      <c r="F66" s="5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9.9499999999999993" customHeight="1">
      <c r="A67" s="2"/>
      <c r="B67" s="2"/>
      <c r="C67" s="51"/>
      <c r="D67" s="2"/>
      <c r="E67" s="2"/>
      <c r="F67" s="5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9.9499999999999993" customHeight="1">
      <c r="A68" s="2"/>
      <c r="B68" s="2"/>
      <c r="C68" s="51"/>
      <c r="D68" s="2"/>
      <c r="E68" s="2"/>
      <c r="F68" s="5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9.9499999999999993" customHeight="1">
      <c r="A69" s="2"/>
      <c r="B69" s="2"/>
      <c r="C69" s="51"/>
      <c r="D69" s="2"/>
      <c r="E69" s="2"/>
      <c r="F69" s="5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9.9499999999999993" customHeight="1">
      <c r="A70" s="2"/>
      <c r="B70" s="2"/>
      <c r="C70" s="51"/>
      <c r="D70" s="2"/>
      <c r="E70" s="2"/>
      <c r="F70" s="5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9.9499999999999993" customHeight="1">
      <c r="A71" s="2"/>
      <c r="B71" s="2"/>
      <c r="C71" s="51"/>
      <c r="D71" s="2"/>
      <c r="E71" s="2"/>
      <c r="F71" s="5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9.9499999999999993" customHeight="1">
      <c r="A72" s="2"/>
      <c r="B72" s="2"/>
      <c r="C72" s="51"/>
      <c r="D72" s="2"/>
      <c r="E72" s="2"/>
      <c r="F72" s="5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9.9499999999999993" customHeight="1">
      <c r="A73" s="2"/>
      <c r="B73" s="2"/>
      <c r="C73" s="51"/>
      <c r="D73" s="2"/>
      <c r="E73" s="2"/>
      <c r="F73" s="5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9.9499999999999993" customHeight="1">
      <c r="A74" s="2"/>
      <c r="B74" s="2"/>
      <c r="C74" s="51"/>
      <c r="D74" s="2"/>
      <c r="E74" s="2"/>
      <c r="F74" s="5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9.9499999999999993" customHeight="1">
      <c r="A75" s="2"/>
      <c r="B75" s="2"/>
      <c r="C75" s="51"/>
      <c r="D75" s="2"/>
      <c r="E75" s="2"/>
      <c r="F75" s="5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9.9499999999999993" customHeight="1">
      <c r="A76" s="2"/>
      <c r="B76" s="2"/>
      <c r="C76" s="51"/>
      <c r="D76" s="2"/>
      <c r="E76" s="2"/>
      <c r="F76" s="5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9.9499999999999993" customHeight="1">
      <c r="A77" s="2"/>
      <c r="B77" s="2"/>
      <c r="C77" s="51"/>
      <c r="D77" s="2"/>
      <c r="E77" s="2"/>
      <c r="F77" s="5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9.9499999999999993" customHeight="1">
      <c r="A78" s="2"/>
      <c r="B78" s="2"/>
      <c r="C78" s="51"/>
      <c r="D78" s="2"/>
      <c r="E78" s="2"/>
      <c r="F78" s="5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9.9499999999999993" customHeight="1">
      <c r="A79" s="2"/>
      <c r="B79" s="2"/>
      <c r="C79" s="51"/>
      <c r="D79" s="2"/>
      <c r="E79" s="2"/>
      <c r="F79" s="5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1" ht="9.9499999999999993" customHeight="1">
      <c r="A80" s="2"/>
      <c r="B80" s="2"/>
      <c r="C80" s="51"/>
      <c r="D80" s="2"/>
      <c r="E80" s="2"/>
      <c r="F80" s="5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9.9499999999999993" customHeight="1">
      <c r="A81" s="2"/>
      <c r="B81" s="2"/>
      <c r="C81" s="51"/>
      <c r="D81" s="2"/>
      <c r="E81" s="2"/>
      <c r="F81" s="5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0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9.9499999999999993" customHeight="1">
      <c r="M83" s="2"/>
      <c r="N83" s="2"/>
      <c r="O83" s="2"/>
      <c r="P83" s="2"/>
      <c r="Q83" s="2"/>
      <c r="R83" s="2"/>
      <c r="U83" s="2"/>
    </row>
    <row r="84" spans="1:21" ht="8.1" customHeight="1">
      <c r="A84" s="2"/>
      <c r="B84" s="2"/>
      <c r="C84" s="2"/>
      <c r="D84" s="2"/>
      <c r="E84" s="2"/>
    </row>
    <row r="85" spans="1:21" ht="8.1" customHeight="1"/>
  </sheetData>
  <sheetProtection password="CA55" sheet="1" objects="1" scenarios="1"/>
  <mergeCells count="9">
    <mergeCell ref="R7:U7"/>
    <mergeCell ref="A1:U1"/>
    <mergeCell ref="A3:U3"/>
    <mergeCell ref="A4:U4"/>
    <mergeCell ref="A6:U6"/>
    <mergeCell ref="B7:E7"/>
    <mergeCell ref="I7:K7"/>
    <mergeCell ref="L7:N7"/>
    <mergeCell ref="O7:Q7"/>
  </mergeCells>
  <phoneticPr fontId="0" type="noConversion"/>
  <printOptions horizontalCentered="1"/>
  <pageMargins left="0.59055118110236227" right="0.75" top="0.39370078740157483" bottom="1" header="0.19685039370078741" footer="0"/>
  <pageSetup scale="78" firstPageNumber="11" orientation="landscape" useFirstPageNumber="1" horizontalDpi="300" verticalDpi="300" r:id="rId1"/>
  <headerFooter alignWithMargins="0">
    <oddHeader>&amp;R&amp;"Helv,Negrita"&amp;14&amp;[12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W30"/>
  <sheetViews>
    <sheetView showGridLines="0" workbookViewId="0">
      <selection activeCell="D21" sqref="D21"/>
    </sheetView>
  </sheetViews>
  <sheetFormatPr baseColWidth="10" defaultColWidth="9.83203125" defaultRowHeight="10.5"/>
  <cols>
    <col min="1" max="1" width="37" style="1365" customWidth="1"/>
    <col min="2" max="2" width="10.5" style="1365" bestFit="1" customWidth="1"/>
    <col min="3" max="3" width="10" style="1365" bestFit="1" customWidth="1"/>
    <col min="4" max="4" width="9.33203125" style="1365" customWidth="1"/>
    <col min="5" max="5" width="9.1640625" style="1365" customWidth="1"/>
    <col min="6" max="6" width="10.1640625" style="1365" customWidth="1"/>
    <col min="7" max="7" width="11.5" style="1365" customWidth="1"/>
    <col min="8" max="10" width="10" style="1365" bestFit="1" customWidth="1"/>
    <col min="11" max="11" width="9.33203125" style="1365" customWidth="1"/>
    <col min="12" max="12" width="10" style="1365" bestFit="1" customWidth="1"/>
    <col min="13" max="13" width="8.5" style="1365" customWidth="1"/>
    <col min="14" max="14" width="10" style="1365" customWidth="1"/>
    <col min="15" max="15" width="7.83203125" style="1365" customWidth="1"/>
    <col min="16" max="16" width="0" style="1365" hidden="1" customWidth="1"/>
    <col min="17" max="19" width="7.83203125" style="1365" customWidth="1"/>
    <col min="20" max="20" width="0" style="1365" hidden="1" customWidth="1"/>
    <col min="21" max="22" width="7.83203125" style="1365" customWidth="1"/>
    <col min="23" max="23" width="1.83203125" style="1365" customWidth="1"/>
    <col min="24" max="16384" width="9.83203125" style="1365"/>
  </cols>
  <sheetData>
    <row r="1" spans="1:23" ht="15" customHeight="1">
      <c r="A1" s="3330" t="s">
        <v>846</v>
      </c>
      <c r="B1" s="3330"/>
      <c r="C1" s="3330"/>
      <c r="D1" s="3330"/>
      <c r="E1" s="3330"/>
      <c r="F1" s="3330"/>
      <c r="G1" s="3330"/>
      <c r="H1" s="3330"/>
      <c r="I1" s="3330"/>
      <c r="J1" s="3330"/>
      <c r="K1" s="3330"/>
      <c r="L1" s="3330"/>
      <c r="M1" s="3330"/>
      <c r="N1" s="3330"/>
    </row>
    <row r="2" spans="1:23" ht="11.1" customHeight="1">
      <c r="A2" s="1366"/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</row>
    <row r="3" spans="1:23" ht="15" customHeight="1">
      <c r="A3" s="3331" t="s">
        <v>100</v>
      </c>
      <c r="B3" s="3331"/>
      <c r="C3" s="3331"/>
      <c r="D3" s="3331"/>
      <c r="E3" s="3331"/>
      <c r="F3" s="3331"/>
      <c r="G3" s="3331"/>
      <c r="H3" s="3331"/>
      <c r="I3" s="3331"/>
      <c r="J3" s="3331"/>
      <c r="K3" s="3331"/>
      <c r="L3" s="3331"/>
      <c r="M3" s="3331"/>
      <c r="N3" s="3331"/>
    </row>
    <row r="4" spans="1:23" ht="15" customHeight="1">
      <c r="A4" s="3331" t="s">
        <v>101</v>
      </c>
      <c r="B4" s="3331"/>
      <c r="C4" s="3331"/>
      <c r="D4" s="3331"/>
      <c r="E4" s="3331"/>
      <c r="F4" s="3331"/>
      <c r="G4" s="3331"/>
      <c r="H4" s="3331"/>
      <c r="I4" s="3331"/>
      <c r="J4" s="3331"/>
      <c r="K4" s="3331"/>
      <c r="L4" s="3331"/>
      <c r="M4" s="3331"/>
      <c r="N4" s="3331"/>
    </row>
    <row r="5" spans="1:23" ht="15" customHeight="1">
      <c r="A5" s="1367"/>
      <c r="B5" s="1367"/>
      <c r="C5" s="1367"/>
      <c r="D5" s="1367"/>
      <c r="E5" s="1367"/>
      <c r="F5" s="1367"/>
      <c r="G5" s="1367"/>
      <c r="H5" s="1367"/>
      <c r="I5" s="1367"/>
      <c r="J5" s="1367"/>
      <c r="K5" s="1367"/>
      <c r="L5" s="1367"/>
      <c r="M5" s="1367"/>
      <c r="N5" s="1367"/>
    </row>
    <row r="6" spans="1:23" ht="15" customHeight="1">
      <c r="A6" s="3332" t="s">
        <v>105</v>
      </c>
      <c r="B6" s="3332"/>
      <c r="C6" s="3332"/>
      <c r="D6" s="3332"/>
      <c r="E6" s="3332"/>
      <c r="F6" s="3332"/>
      <c r="G6" s="3332"/>
      <c r="H6" s="3332"/>
      <c r="I6" s="3332"/>
      <c r="J6" s="3332"/>
      <c r="K6" s="3332"/>
      <c r="L6" s="3332"/>
      <c r="M6" s="3332"/>
      <c r="N6" s="3332"/>
      <c r="O6" s="1368"/>
      <c r="P6" s="1368"/>
      <c r="Q6" s="1368"/>
      <c r="R6" s="1368"/>
      <c r="S6" s="1368"/>
      <c r="T6" s="1368"/>
      <c r="U6" s="1368"/>
      <c r="V6" s="1368"/>
    </row>
    <row r="7" spans="1:23" ht="12" customHeight="1">
      <c r="A7" s="1369"/>
      <c r="B7" s="1370"/>
      <c r="C7" s="1370"/>
      <c r="D7" s="1370"/>
      <c r="E7" s="1371"/>
      <c r="F7" s="1370"/>
      <c r="G7" s="1370"/>
      <c r="H7" s="1371"/>
      <c r="I7" s="1370"/>
      <c r="J7" s="1370"/>
      <c r="K7" s="1371"/>
      <c r="L7" s="1370"/>
      <c r="M7" s="1370"/>
      <c r="N7" s="1371"/>
      <c r="O7" s="1368"/>
      <c r="P7" s="1368"/>
      <c r="Q7" s="1368"/>
      <c r="R7" s="1368"/>
      <c r="S7" s="1368"/>
      <c r="T7" s="1368"/>
      <c r="U7" s="1368"/>
      <c r="V7" s="1368"/>
      <c r="W7" s="1368"/>
    </row>
    <row r="8" spans="1:23" ht="12" customHeight="1">
      <c r="A8" s="1372"/>
      <c r="B8" s="3333" t="s">
        <v>36</v>
      </c>
      <c r="C8" s="3334"/>
      <c r="D8" s="3334"/>
      <c r="E8" s="3335"/>
      <c r="F8" s="3333" t="s">
        <v>102</v>
      </c>
      <c r="G8" s="3334"/>
      <c r="H8" s="3335"/>
      <c r="I8" s="3333" t="s">
        <v>46</v>
      </c>
      <c r="J8" s="3334"/>
      <c r="K8" s="3335"/>
      <c r="L8" s="3333" t="s">
        <v>47</v>
      </c>
      <c r="M8" s="3334"/>
      <c r="N8" s="3335"/>
      <c r="O8" s="1368"/>
      <c r="P8" s="1368"/>
      <c r="Q8" s="1368"/>
      <c r="R8" s="1368"/>
      <c r="S8" s="1368"/>
      <c r="T8" s="1368"/>
      <c r="U8" s="1368"/>
      <c r="V8" s="1368"/>
      <c r="W8" s="1368"/>
    </row>
    <row r="9" spans="1:23" ht="12" customHeight="1">
      <c r="A9" s="1372"/>
      <c r="B9" s="1373"/>
      <c r="C9" s="1374"/>
      <c r="D9" s="1374"/>
      <c r="E9" s="1374"/>
      <c r="F9" s="1375"/>
      <c r="G9" s="1374"/>
      <c r="H9" s="1374"/>
      <c r="I9" s="1375"/>
      <c r="J9" s="1374"/>
      <c r="K9" s="1374"/>
      <c r="L9" s="1375"/>
      <c r="M9" s="1374"/>
      <c r="N9" s="1374"/>
      <c r="O9" s="1368"/>
      <c r="P9" s="1368"/>
      <c r="Q9" s="1368"/>
      <c r="R9" s="1368"/>
      <c r="S9" s="1368"/>
      <c r="T9" s="1368"/>
      <c r="U9" s="1368"/>
      <c r="V9" s="1368"/>
      <c r="W9" s="1368"/>
    </row>
    <row r="10" spans="1:23" ht="15" customHeight="1">
      <c r="A10" s="1376" t="s">
        <v>983</v>
      </c>
      <c r="B10" s="1377" t="s">
        <v>918</v>
      </c>
      <c r="C10" s="1377" t="s">
        <v>955</v>
      </c>
      <c r="D10" s="1377" t="s">
        <v>964</v>
      </c>
      <c r="E10" s="1377" t="s">
        <v>965</v>
      </c>
      <c r="F10" s="1378" t="s">
        <v>922</v>
      </c>
      <c r="G10" s="1377" t="s">
        <v>955</v>
      </c>
      <c r="H10" s="1379" t="s">
        <v>965</v>
      </c>
      <c r="I10" s="1378" t="s">
        <v>922</v>
      </c>
      <c r="J10" s="1377" t="s">
        <v>964</v>
      </c>
      <c r="K10" s="1377" t="s">
        <v>965</v>
      </c>
      <c r="L10" s="1378" t="s">
        <v>922</v>
      </c>
      <c r="M10" s="1377" t="s">
        <v>964</v>
      </c>
      <c r="N10" s="1377" t="s">
        <v>965</v>
      </c>
      <c r="O10" s="1368"/>
      <c r="P10" s="1368"/>
      <c r="Q10" s="1368"/>
      <c r="R10" s="1368"/>
      <c r="S10" s="1368"/>
      <c r="T10" s="1368"/>
      <c r="U10" s="1368"/>
      <c r="V10" s="1368"/>
      <c r="W10" s="1368"/>
    </row>
    <row r="11" spans="1:23" ht="12" customHeight="1">
      <c r="A11" s="1380"/>
      <c r="B11" s="1381" t="s">
        <v>884</v>
      </c>
      <c r="C11" s="1381" t="s">
        <v>967</v>
      </c>
      <c r="D11" s="1381" t="s">
        <v>968</v>
      </c>
      <c r="E11" s="1381" t="s">
        <v>969</v>
      </c>
      <c r="F11" s="1382"/>
      <c r="G11" s="1383" t="s">
        <v>967</v>
      </c>
      <c r="H11" s="1384" t="s">
        <v>969</v>
      </c>
      <c r="I11" s="1382"/>
      <c r="J11" s="1381" t="s">
        <v>968</v>
      </c>
      <c r="K11" s="1381" t="s">
        <v>969</v>
      </c>
      <c r="L11" s="1382"/>
      <c r="M11" s="1381" t="s">
        <v>968</v>
      </c>
      <c r="N11" s="1381" t="s">
        <v>969</v>
      </c>
      <c r="O11" s="1368"/>
      <c r="P11" s="1368"/>
      <c r="Q11" s="1368"/>
      <c r="R11" s="1368"/>
      <c r="S11" s="1368"/>
      <c r="T11" s="1368"/>
      <c r="U11" s="1368"/>
      <c r="V11" s="1368"/>
      <c r="W11" s="1368"/>
    </row>
    <row r="12" spans="1:23" ht="10.5" hidden="1" customHeight="1">
      <c r="A12" s="1385"/>
      <c r="B12" s="1386"/>
      <c r="C12" s="1387"/>
      <c r="D12" s="1386"/>
      <c r="E12" s="1387"/>
      <c r="F12" s="1388"/>
      <c r="G12" s="1386"/>
      <c r="H12" s="1386"/>
      <c r="I12" s="1389"/>
      <c r="J12" s="1386"/>
      <c r="K12" s="1386"/>
      <c r="L12" s="1389"/>
      <c r="M12" s="1386"/>
      <c r="N12" s="1386"/>
      <c r="O12" s="1368"/>
      <c r="P12" s="1368"/>
      <c r="Q12" s="1368"/>
      <c r="R12" s="1368"/>
      <c r="S12" s="1368"/>
      <c r="T12" s="1368"/>
      <c r="U12" s="1368"/>
      <c r="V12" s="1368"/>
    </row>
    <row r="13" spans="1:23" ht="24.95" customHeight="1">
      <c r="A13" s="1390" t="s">
        <v>868</v>
      </c>
      <c r="B13" s="1391">
        <f t="shared" ref="B13:B29" si="0">SUM(C13:E13)</f>
        <v>11760</v>
      </c>
      <c r="C13" s="1392">
        <f t="shared" ref="C13:N13" si="1">SUM(C14:C29)</f>
        <v>5246</v>
      </c>
      <c r="D13" s="1391">
        <f t="shared" si="1"/>
        <v>6219</v>
      </c>
      <c r="E13" s="1391">
        <f t="shared" si="1"/>
        <v>295</v>
      </c>
      <c r="F13" s="1393">
        <f t="shared" si="1"/>
        <v>5370</v>
      </c>
      <c r="G13" s="1391">
        <f t="shared" si="1"/>
        <v>5246</v>
      </c>
      <c r="H13" s="1391">
        <f t="shared" si="1"/>
        <v>124</v>
      </c>
      <c r="I13" s="1393">
        <f t="shared" si="1"/>
        <v>3554</v>
      </c>
      <c r="J13" s="1391">
        <f t="shared" si="1"/>
        <v>3440</v>
      </c>
      <c r="K13" s="1391">
        <f t="shared" si="1"/>
        <v>114</v>
      </c>
      <c r="L13" s="1393">
        <f t="shared" si="1"/>
        <v>2836</v>
      </c>
      <c r="M13" s="1391">
        <f t="shared" si="1"/>
        <v>2779</v>
      </c>
      <c r="N13" s="1391">
        <f t="shared" si="1"/>
        <v>57</v>
      </c>
      <c r="O13" s="1368"/>
      <c r="P13" s="1368"/>
      <c r="Q13" s="1368"/>
      <c r="R13" s="1368"/>
      <c r="S13" s="1368"/>
      <c r="T13" s="1368"/>
      <c r="U13" s="1368"/>
      <c r="V13" s="1368"/>
    </row>
    <row r="14" spans="1:23" ht="24.95" customHeight="1">
      <c r="A14" s="1394" t="s">
        <v>923</v>
      </c>
      <c r="B14" s="1395">
        <f t="shared" si="0"/>
        <v>3191</v>
      </c>
      <c r="C14" s="1396">
        <f t="shared" ref="C14:C29" si="2">SUM(G14)</f>
        <v>1592</v>
      </c>
      <c r="D14" s="1395">
        <f t="shared" ref="D14:D29" si="3">SUM(J14+M14)</f>
        <v>1588</v>
      </c>
      <c r="E14" s="1395">
        <f t="shared" ref="E14:E28" si="4">SUM(H14+K14+N14+R14)</f>
        <v>11</v>
      </c>
      <c r="F14" s="1397">
        <f t="shared" ref="F14:F29" si="5">SUM(G14:H14)</f>
        <v>1592</v>
      </c>
      <c r="G14" s="1396">
        <v>1592</v>
      </c>
      <c r="H14" s="1398"/>
      <c r="I14" s="1397">
        <f t="shared" ref="I14:I29" si="6">SUM(J14:K14)</f>
        <v>906</v>
      </c>
      <c r="J14" s="1398">
        <v>906</v>
      </c>
      <c r="K14" s="1398"/>
      <c r="L14" s="1397">
        <f t="shared" ref="L14:L29" si="7">SUM(M14:N14)</f>
        <v>693</v>
      </c>
      <c r="M14" s="1398">
        <v>682</v>
      </c>
      <c r="N14" s="1398">
        <v>11</v>
      </c>
      <c r="O14" s="1368"/>
      <c r="P14" s="1368"/>
      <c r="Q14" s="1368"/>
      <c r="R14" s="1368"/>
      <c r="S14" s="1368"/>
      <c r="T14" s="1368"/>
      <c r="U14" s="1368"/>
      <c r="V14" s="1368"/>
    </row>
    <row r="15" spans="1:23" ht="24.95" customHeight="1">
      <c r="A15" s="1394" t="s">
        <v>924</v>
      </c>
      <c r="B15" s="1395">
        <f t="shared" si="0"/>
        <v>788</v>
      </c>
      <c r="C15" s="1396">
        <f t="shared" si="2"/>
        <v>367</v>
      </c>
      <c r="D15" s="1395">
        <f t="shared" si="3"/>
        <v>401</v>
      </c>
      <c r="E15" s="1395">
        <f t="shared" si="4"/>
        <v>20</v>
      </c>
      <c r="F15" s="1397">
        <f t="shared" si="5"/>
        <v>370</v>
      </c>
      <c r="G15" s="1396">
        <v>367</v>
      </c>
      <c r="H15" s="1398">
        <v>3</v>
      </c>
      <c r="I15" s="1397">
        <f t="shared" si="6"/>
        <v>241</v>
      </c>
      <c r="J15" s="1398">
        <v>230</v>
      </c>
      <c r="K15" s="1398">
        <v>11</v>
      </c>
      <c r="L15" s="1397">
        <f t="shared" si="7"/>
        <v>177</v>
      </c>
      <c r="M15" s="1398">
        <v>171</v>
      </c>
      <c r="N15" s="1398">
        <v>6</v>
      </c>
      <c r="O15" s="1368"/>
      <c r="P15" s="1368"/>
      <c r="Q15" s="1368"/>
      <c r="R15" s="1368"/>
      <c r="S15" s="1368"/>
      <c r="T15" s="1368"/>
      <c r="U15" s="1368"/>
      <c r="V15" s="1368"/>
    </row>
    <row r="16" spans="1:23" ht="24.95" customHeight="1">
      <c r="A16" s="1394" t="s">
        <v>925</v>
      </c>
      <c r="B16" s="1395">
        <f t="shared" si="0"/>
        <v>1095</v>
      </c>
      <c r="C16" s="1396">
        <f t="shared" si="2"/>
        <v>498</v>
      </c>
      <c r="D16" s="1395">
        <f t="shared" si="3"/>
        <v>553</v>
      </c>
      <c r="E16" s="1395">
        <f t="shared" si="4"/>
        <v>44</v>
      </c>
      <c r="F16" s="1397">
        <f t="shared" si="5"/>
        <v>513</v>
      </c>
      <c r="G16" s="1396">
        <v>498</v>
      </c>
      <c r="H16" s="1398">
        <v>15</v>
      </c>
      <c r="I16" s="1397">
        <f t="shared" si="6"/>
        <v>330</v>
      </c>
      <c r="J16" s="1398">
        <v>310</v>
      </c>
      <c r="K16" s="1398">
        <v>20</v>
      </c>
      <c r="L16" s="1397">
        <f t="shared" si="7"/>
        <v>252</v>
      </c>
      <c r="M16" s="1398">
        <v>243</v>
      </c>
      <c r="N16" s="1398">
        <v>9</v>
      </c>
      <c r="O16" s="1368"/>
      <c r="P16" s="1368"/>
      <c r="Q16" s="1368"/>
      <c r="R16" s="1368"/>
      <c r="S16" s="1368"/>
      <c r="T16" s="1368"/>
      <c r="U16" s="1368"/>
      <c r="V16" s="1368"/>
    </row>
    <row r="17" spans="1:22" ht="24.95" customHeight="1">
      <c r="A17" s="1394" t="s">
        <v>926</v>
      </c>
      <c r="B17" s="1395">
        <f t="shared" si="0"/>
        <v>838</v>
      </c>
      <c r="C17" s="1396">
        <f t="shared" si="2"/>
        <v>348</v>
      </c>
      <c r="D17" s="1395">
        <f t="shared" si="3"/>
        <v>474</v>
      </c>
      <c r="E17" s="1395">
        <f t="shared" si="4"/>
        <v>16</v>
      </c>
      <c r="F17" s="1397">
        <f t="shared" si="5"/>
        <v>353</v>
      </c>
      <c r="G17" s="1396">
        <v>348</v>
      </c>
      <c r="H17" s="1398">
        <v>5</v>
      </c>
      <c r="I17" s="1397">
        <f t="shared" si="6"/>
        <v>264</v>
      </c>
      <c r="J17" s="1398">
        <v>253</v>
      </c>
      <c r="K17" s="1398">
        <v>11</v>
      </c>
      <c r="L17" s="1397">
        <f t="shared" si="7"/>
        <v>221</v>
      </c>
      <c r="M17" s="1398">
        <v>221</v>
      </c>
      <c r="N17" s="1398"/>
      <c r="O17" s="1368"/>
      <c r="P17" s="1368"/>
      <c r="Q17" s="1368"/>
      <c r="R17" s="1368"/>
      <c r="S17" s="1368"/>
      <c r="T17" s="1368"/>
      <c r="U17" s="1368"/>
      <c r="V17" s="1368"/>
    </row>
    <row r="18" spans="1:22" ht="24.95" customHeight="1">
      <c r="A18" s="1394" t="s">
        <v>927</v>
      </c>
      <c r="B18" s="1395">
        <f t="shared" si="0"/>
        <v>1009</v>
      </c>
      <c r="C18" s="1396">
        <f t="shared" si="2"/>
        <v>431</v>
      </c>
      <c r="D18" s="1395">
        <f t="shared" si="3"/>
        <v>546</v>
      </c>
      <c r="E18" s="1395">
        <f t="shared" si="4"/>
        <v>32</v>
      </c>
      <c r="F18" s="1397">
        <f t="shared" si="5"/>
        <v>445</v>
      </c>
      <c r="G18" s="1396">
        <v>431</v>
      </c>
      <c r="H18" s="1398">
        <v>14</v>
      </c>
      <c r="I18" s="1397">
        <f t="shared" si="6"/>
        <v>291</v>
      </c>
      <c r="J18" s="1398">
        <v>280</v>
      </c>
      <c r="K18" s="1398">
        <v>11</v>
      </c>
      <c r="L18" s="1397">
        <f t="shared" si="7"/>
        <v>273</v>
      </c>
      <c r="M18" s="1398">
        <v>266</v>
      </c>
      <c r="N18" s="1398">
        <v>7</v>
      </c>
      <c r="O18" s="1368"/>
      <c r="P18" s="1368"/>
      <c r="Q18" s="1368"/>
      <c r="R18" s="1368"/>
      <c r="S18" s="1368"/>
      <c r="T18" s="1368"/>
      <c r="U18" s="1368"/>
      <c r="V18" s="1368"/>
    </row>
    <row r="19" spans="1:22" ht="24.95" customHeight="1">
      <c r="A19" s="1394" t="s">
        <v>928</v>
      </c>
      <c r="B19" s="1395">
        <f t="shared" si="0"/>
        <v>364</v>
      </c>
      <c r="C19" s="1396">
        <f t="shared" si="2"/>
        <v>133</v>
      </c>
      <c r="D19" s="1395">
        <f t="shared" si="3"/>
        <v>205</v>
      </c>
      <c r="E19" s="1395">
        <f t="shared" si="4"/>
        <v>26</v>
      </c>
      <c r="F19" s="1397">
        <f t="shared" si="5"/>
        <v>150</v>
      </c>
      <c r="G19" s="1396">
        <v>133</v>
      </c>
      <c r="H19" s="1398">
        <v>17</v>
      </c>
      <c r="I19" s="1397">
        <f t="shared" si="6"/>
        <v>105</v>
      </c>
      <c r="J19" s="1398">
        <v>99</v>
      </c>
      <c r="K19" s="1398">
        <v>6</v>
      </c>
      <c r="L19" s="1397">
        <f t="shared" si="7"/>
        <v>109</v>
      </c>
      <c r="M19" s="1398">
        <v>106</v>
      </c>
      <c r="N19" s="1398">
        <v>3</v>
      </c>
      <c r="O19" s="1368"/>
      <c r="P19" s="1368"/>
      <c r="Q19" s="1368"/>
      <c r="R19" s="1368"/>
      <c r="S19" s="1368"/>
      <c r="T19" s="1368"/>
      <c r="U19" s="1368"/>
      <c r="V19" s="1368"/>
    </row>
    <row r="20" spans="1:22" ht="24.95" customHeight="1">
      <c r="A20" s="1394" t="s">
        <v>929</v>
      </c>
      <c r="B20" s="1395">
        <f t="shared" si="0"/>
        <v>562</v>
      </c>
      <c r="C20" s="1396">
        <f t="shared" si="2"/>
        <v>260</v>
      </c>
      <c r="D20" s="1395">
        <f t="shared" si="3"/>
        <v>265</v>
      </c>
      <c r="E20" s="1395">
        <f t="shared" si="4"/>
        <v>37</v>
      </c>
      <c r="F20" s="1397">
        <f t="shared" si="5"/>
        <v>276</v>
      </c>
      <c r="G20" s="1396">
        <v>260</v>
      </c>
      <c r="H20" s="1398">
        <v>16</v>
      </c>
      <c r="I20" s="1397">
        <f t="shared" si="6"/>
        <v>171</v>
      </c>
      <c r="J20" s="1398">
        <v>155</v>
      </c>
      <c r="K20" s="1398">
        <v>16</v>
      </c>
      <c r="L20" s="1397">
        <f t="shared" si="7"/>
        <v>115</v>
      </c>
      <c r="M20" s="1398">
        <v>110</v>
      </c>
      <c r="N20" s="1398">
        <v>5</v>
      </c>
      <c r="O20" s="1368"/>
      <c r="P20" s="1368"/>
      <c r="Q20" s="1368"/>
      <c r="R20" s="1368"/>
      <c r="S20" s="1368"/>
      <c r="T20" s="1368"/>
      <c r="U20" s="1368"/>
      <c r="V20" s="1368"/>
    </row>
    <row r="21" spans="1:22" ht="24.95" customHeight="1">
      <c r="A21" s="1394" t="s">
        <v>56</v>
      </c>
      <c r="B21" s="1395">
        <f t="shared" si="0"/>
        <v>337</v>
      </c>
      <c r="C21" s="1396">
        <f t="shared" si="2"/>
        <v>131</v>
      </c>
      <c r="D21" s="1395">
        <f t="shared" si="3"/>
        <v>203</v>
      </c>
      <c r="E21" s="1395">
        <f t="shared" si="4"/>
        <v>3</v>
      </c>
      <c r="F21" s="1397">
        <f t="shared" si="5"/>
        <v>133</v>
      </c>
      <c r="G21" s="1396">
        <v>131</v>
      </c>
      <c r="H21" s="1398">
        <v>2</v>
      </c>
      <c r="I21" s="1397">
        <f t="shared" si="6"/>
        <v>120</v>
      </c>
      <c r="J21" s="1398">
        <v>120</v>
      </c>
      <c r="K21" s="1398"/>
      <c r="L21" s="1397">
        <f t="shared" si="7"/>
        <v>84</v>
      </c>
      <c r="M21" s="1398">
        <v>83</v>
      </c>
      <c r="N21" s="1398">
        <v>1</v>
      </c>
      <c r="O21" s="1368"/>
      <c r="P21" s="1368"/>
      <c r="Q21" s="1368"/>
      <c r="R21" s="1368"/>
      <c r="S21" s="1368"/>
      <c r="T21" s="1368"/>
      <c r="U21" s="1368"/>
      <c r="V21" s="1368"/>
    </row>
    <row r="22" spans="1:22" ht="24.95" customHeight="1">
      <c r="A22" s="1394" t="s">
        <v>930</v>
      </c>
      <c r="B22" s="1395">
        <f t="shared" si="0"/>
        <v>289</v>
      </c>
      <c r="C22" s="1396">
        <f t="shared" si="2"/>
        <v>122</v>
      </c>
      <c r="D22" s="1395">
        <f t="shared" si="3"/>
        <v>164</v>
      </c>
      <c r="E22" s="1395">
        <f t="shared" si="4"/>
        <v>3</v>
      </c>
      <c r="F22" s="1397">
        <f t="shared" si="5"/>
        <v>122</v>
      </c>
      <c r="G22" s="1396">
        <v>122</v>
      </c>
      <c r="H22" s="1398"/>
      <c r="I22" s="1397">
        <f t="shared" si="6"/>
        <v>87</v>
      </c>
      <c r="J22" s="1398">
        <v>85</v>
      </c>
      <c r="K22" s="1398">
        <v>2</v>
      </c>
      <c r="L22" s="1397">
        <f t="shared" si="7"/>
        <v>80</v>
      </c>
      <c r="M22" s="1398">
        <v>79</v>
      </c>
      <c r="N22" s="1398">
        <v>1</v>
      </c>
      <c r="O22" s="1368"/>
      <c r="P22" s="1368"/>
      <c r="Q22" s="1368"/>
      <c r="R22" s="1368"/>
      <c r="S22" s="1368"/>
      <c r="T22" s="1368"/>
      <c r="U22" s="1368"/>
      <c r="V22" s="1368"/>
    </row>
    <row r="23" spans="1:22" ht="24.95" customHeight="1">
      <c r="A23" s="1394" t="s">
        <v>931</v>
      </c>
      <c r="B23" s="1395">
        <f t="shared" si="0"/>
        <v>305</v>
      </c>
      <c r="C23" s="1396">
        <f t="shared" si="2"/>
        <v>113</v>
      </c>
      <c r="D23" s="1395">
        <f t="shared" si="3"/>
        <v>189</v>
      </c>
      <c r="E23" s="1395">
        <f t="shared" si="4"/>
        <v>3</v>
      </c>
      <c r="F23" s="1397">
        <f t="shared" si="5"/>
        <v>115</v>
      </c>
      <c r="G23" s="1396">
        <v>113</v>
      </c>
      <c r="H23" s="1398">
        <v>2</v>
      </c>
      <c r="I23" s="1397">
        <f t="shared" si="6"/>
        <v>96</v>
      </c>
      <c r="J23" s="1398">
        <v>95</v>
      </c>
      <c r="K23" s="1398">
        <v>1</v>
      </c>
      <c r="L23" s="1397">
        <f t="shared" si="7"/>
        <v>94</v>
      </c>
      <c r="M23" s="1398">
        <v>94</v>
      </c>
      <c r="N23" s="1398"/>
      <c r="O23" s="1368"/>
      <c r="P23" s="1368"/>
      <c r="Q23" s="1368"/>
      <c r="R23" s="1368"/>
      <c r="S23" s="1368"/>
      <c r="T23" s="1368"/>
      <c r="U23" s="1368"/>
      <c r="V23" s="1368"/>
    </row>
    <row r="24" spans="1:22" ht="24.95" customHeight="1">
      <c r="A24" s="1394" t="s">
        <v>951</v>
      </c>
      <c r="B24" s="1395">
        <f t="shared" si="0"/>
        <v>339</v>
      </c>
      <c r="C24" s="1396">
        <f t="shared" si="2"/>
        <v>132</v>
      </c>
      <c r="D24" s="1395">
        <f t="shared" si="3"/>
        <v>190</v>
      </c>
      <c r="E24" s="1395">
        <f t="shared" si="4"/>
        <v>17</v>
      </c>
      <c r="F24" s="1397">
        <f t="shared" si="5"/>
        <v>140</v>
      </c>
      <c r="G24" s="1396">
        <v>132</v>
      </c>
      <c r="H24" s="1398">
        <v>8</v>
      </c>
      <c r="I24" s="1397">
        <f t="shared" si="6"/>
        <v>112</v>
      </c>
      <c r="J24" s="1398">
        <v>106</v>
      </c>
      <c r="K24" s="1398">
        <v>6</v>
      </c>
      <c r="L24" s="1397">
        <f t="shared" si="7"/>
        <v>87</v>
      </c>
      <c r="M24" s="1398">
        <v>84</v>
      </c>
      <c r="N24" s="1398">
        <v>3</v>
      </c>
      <c r="O24" s="1368"/>
      <c r="P24" s="1368"/>
      <c r="Q24" s="1368"/>
      <c r="R24" s="1368"/>
      <c r="S24" s="1368"/>
      <c r="T24" s="1368"/>
      <c r="U24" s="1368"/>
      <c r="V24" s="1368"/>
    </row>
    <row r="25" spans="1:22" ht="24.95" customHeight="1">
      <c r="A25" s="1394" t="s">
        <v>932</v>
      </c>
      <c r="B25" s="1395">
        <f t="shared" si="0"/>
        <v>195</v>
      </c>
      <c r="C25" s="1396">
        <f t="shared" si="2"/>
        <v>66</v>
      </c>
      <c r="D25" s="1395">
        <f t="shared" si="3"/>
        <v>121</v>
      </c>
      <c r="E25" s="1395">
        <f t="shared" si="4"/>
        <v>8</v>
      </c>
      <c r="F25" s="1397">
        <f t="shared" si="5"/>
        <v>67</v>
      </c>
      <c r="G25" s="1396">
        <v>66</v>
      </c>
      <c r="H25" s="1398">
        <v>1</v>
      </c>
      <c r="I25" s="1397">
        <f t="shared" si="6"/>
        <v>75</v>
      </c>
      <c r="J25" s="1398">
        <v>69</v>
      </c>
      <c r="K25" s="1398">
        <v>6</v>
      </c>
      <c r="L25" s="1397">
        <f t="shared" si="7"/>
        <v>53</v>
      </c>
      <c r="M25" s="1398">
        <v>52</v>
      </c>
      <c r="N25" s="1398">
        <v>1</v>
      </c>
      <c r="O25" s="1368"/>
      <c r="P25" s="1368"/>
      <c r="Q25" s="1368"/>
      <c r="R25" s="1368"/>
      <c r="S25" s="1368"/>
      <c r="T25" s="1368"/>
      <c r="U25" s="1368"/>
      <c r="V25" s="1368"/>
    </row>
    <row r="26" spans="1:22" ht="24.95" customHeight="1">
      <c r="A26" s="1394" t="s">
        <v>936</v>
      </c>
      <c r="B26" s="1395">
        <f t="shared" si="0"/>
        <v>1659</v>
      </c>
      <c r="C26" s="1396">
        <f t="shared" si="2"/>
        <v>663</v>
      </c>
      <c r="D26" s="1395">
        <f t="shared" si="3"/>
        <v>951</v>
      </c>
      <c r="E26" s="1395">
        <f t="shared" si="4"/>
        <v>45</v>
      </c>
      <c r="F26" s="1397">
        <f t="shared" si="5"/>
        <v>692</v>
      </c>
      <c r="G26" s="1396">
        <v>663</v>
      </c>
      <c r="H26" s="1398">
        <v>29</v>
      </c>
      <c r="I26" s="1397">
        <f t="shared" si="6"/>
        <v>536</v>
      </c>
      <c r="J26" s="1398">
        <v>523</v>
      </c>
      <c r="K26" s="1398">
        <v>13</v>
      </c>
      <c r="L26" s="1397">
        <f t="shared" si="7"/>
        <v>431</v>
      </c>
      <c r="M26" s="1398">
        <v>428</v>
      </c>
      <c r="N26" s="1398">
        <v>3</v>
      </c>
      <c r="O26" s="1368"/>
      <c r="P26" s="1368"/>
      <c r="Q26" s="1368"/>
      <c r="R26" s="1368"/>
      <c r="S26" s="1368"/>
      <c r="T26" s="1368"/>
      <c r="U26" s="1368"/>
      <c r="V26" s="1368"/>
    </row>
    <row r="27" spans="1:22" ht="24.95" customHeight="1">
      <c r="A27" s="1394" t="s">
        <v>937</v>
      </c>
      <c r="B27" s="1395">
        <f t="shared" si="0"/>
        <v>601</v>
      </c>
      <c r="C27" s="1396">
        <f t="shared" si="2"/>
        <v>284</v>
      </c>
      <c r="D27" s="1395">
        <f t="shared" si="3"/>
        <v>291</v>
      </c>
      <c r="E27" s="1395">
        <f t="shared" si="4"/>
        <v>26</v>
      </c>
      <c r="F27" s="1397">
        <f t="shared" si="5"/>
        <v>294</v>
      </c>
      <c r="G27" s="1396">
        <v>284</v>
      </c>
      <c r="H27" s="1398">
        <v>10</v>
      </c>
      <c r="I27" s="1397">
        <f t="shared" si="6"/>
        <v>172</v>
      </c>
      <c r="J27" s="1398">
        <v>163</v>
      </c>
      <c r="K27" s="1398">
        <v>9</v>
      </c>
      <c r="L27" s="1397">
        <f t="shared" si="7"/>
        <v>135</v>
      </c>
      <c r="M27" s="1398">
        <v>128</v>
      </c>
      <c r="N27" s="1398">
        <v>7</v>
      </c>
      <c r="O27" s="1368"/>
      <c r="P27" s="1368"/>
      <c r="Q27" s="1368"/>
      <c r="R27" s="1368"/>
      <c r="S27" s="1368"/>
      <c r="T27" s="1368"/>
      <c r="U27" s="1368"/>
      <c r="V27" s="1368"/>
    </row>
    <row r="28" spans="1:22" ht="24.95" customHeight="1">
      <c r="A28" s="1394" t="s">
        <v>938</v>
      </c>
      <c r="B28" s="1395">
        <f t="shared" si="0"/>
        <v>79</v>
      </c>
      <c r="C28" s="1396">
        <f t="shared" si="2"/>
        <v>43</v>
      </c>
      <c r="D28" s="1395">
        <f t="shared" si="3"/>
        <v>32</v>
      </c>
      <c r="E28" s="1395">
        <f t="shared" si="4"/>
        <v>4</v>
      </c>
      <c r="F28" s="1397">
        <f t="shared" si="5"/>
        <v>45</v>
      </c>
      <c r="G28" s="1396">
        <v>43</v>
      </c>
      <c r="H28" s="1398">
        <v>2</v>
      </c>
      <c r="I28" s="1397">
        <f t="shared" si="6"/>
        <v>21</v>
      </c>
      <c r="J28" s="1398">
        <v>19</v>
      </c>
      <c r="K28" s="1398">
        <v>2</v>
      </c>
      <c r="L28" s="1397">
        <f t="shared" si="7"/>
        <v>13</v>
      </c>
      <c r="M28" s="1398">
        <v>13</v>
      </c>
      <c r="N28" s="1398"/>
      <c r="O28" s="1368"/>
      <c r="P28" s="1368"/>
      <c r="Q28" s="1368"/>
      <c r="R28" s="1368"/>
      <c r="S28" s="1368"/>
      <c r="T28" s="1368"/>
      <c r="U28" s="1368"/>
    </row>
    <row r="29" spans="1:22" ht="24.95" customHeight="1">
      <c r="A29" s="1394" t="s">
        <v>939</v>
      </c>
      <c r="B29" s="1395">
        <f t="shared" si="0"/>
        <v>109</v>
      </c>
      <c r="C29" s="1396">
        <f t="shared" si="2"/>
        <v>63</v>
      </c>
      <c r="D29" s="1395">
        <f t="shared" si="3"/>
        <v>46</v>
      </c>
      <c r="E29" s="1398"/>
      <c r="F29" s="1397">
        <f t="shared" si="5"/>
        <v>63</v>
      </c>
      <c r="G29" s="1396">
        <v>63</v>
      </c>
      <c r="H29" s="1398"/>
      <c r="I29" s="1397">
        <f t="shared" si="6"/>
        <v>27</v>
      </c>
      <c r="J29" s="1398">
        <v>27</v>
      </c>
      <c r="K29" s="1398"/>
      <c r="L29" s="1397">
        <f t="shared" si="7"/>
        <v>19</v>
      </c>
      <c r="M29" s="1398">
        <v>19</v>
      </c>
      <c r="N29" s="1398"/>
      <c r="O29" s="1368"/>
      <c r="P29" s="1368"/>
      <c r="Q29" s="1368"/>
      <c r="R29" s="1368"/>
      <c r="S29" s="1368"/>
      <c r="T29" s="1368"/>
      <c r="U29" s="1368"/>
      <c r="V29" s="1368"/>
    </row>
    <row r="30" spans="1:22" ht="25.5" customHeight="1">
      <c r="A30" s="1399" t="s">
        <v>103</v>
      </c>
      <c r="G30" s="1368"/>
      <c r="H30" s="1368"/>
      <c r="I30" s="1368"/>
      <c r="J30" s="1368"/>
      <c r="K30" s="1368"/>
      <c r="L30" s="1368"/>
      <c r="M30" s="1366" t="s">
        <v>104</v>
      </c>
      <c r="N30" s="1368"/>
      <c r="O30" s="1368"/>
      <c r="P30" s="1368"/>
      <c r="Q30" s="1368"/>
      <c r="R30" s="1368"/>
      <c r="S30" s="1368"/>
      <c r="T30" s="1368"/>
      <c r="U30" s="1368"/>
      <c r="V30" s="1368"/>
    </row>
  </sheetData>
  <sheetProtection password="CA55" sheet="1" objects="1" scenarios="1"/>
  <mergeCells count="8">
    <mergeCell ref="A1:N1"/>
    <mergeCell ref="A3:N3"/>
    <mergeCell ref="A4:N4"/>
    <mergeCell ref="A6:N6"/>
    <mergeCell ref="B8:E8"/>
    <mergeCell ref="F8:H8"/>
    <mergeCell ref="I8:K8"/>
    <mergeCell ref="L8:N8"/>
  </mergeCells>
  <phoneticPr fontId="0" type="noConversion"/>
  <printOptions horizontalCentered="1"/>
  <pageMargins left="0.62992125984251968" right="0.59055118110236227" top="0.98425196850393704" bottom="0.78740157480314965" header="0" footer="0"/>
  <pageSetup scale="80" orientation="landscape" horizontalDpi="300" verticalDpi="300" r:id="rId1"/>
  <headerFooter alignWithMargins="0">
    <oddHeader xml:space="preserve">&amp;R&amp;"Helv,Negrita"&amp;14&amp;[13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T7920"/>
  <sheetViews>
    <sheetView showGridLines="0" workbookViewId="0">
      <selection activeCell="C16" sqref="C16"/>
    </sheetView>
  </sheetViews>
  <sheetFormatPr baseColWidth="10" defaultColWidth="9.83203125" defaultRowHeight="10.5"/>
  <cols>
    <col min="1" max="1" width="37" customWidth="1"/>
    <col min="2" max="2" width="8.6640625" customWidth="1"/>
    <col min="3" max="3" width="15.33203125" customWidth="1"/>
    <col min="4" max="4" width="9.5" customWidth="1"/>
    <col min="5" max="5" width="9.33203125" customWidth="1"/>
    <col min="6" max="6" width="7.33203125" customWidth="1"/>
    <col min="7" max="7" width="9.6640625" customWidth="1"/>
    <col min="8" max="8" width="9.83203125" customWidth="1"/>
    <col min="9" max="9" width="9" customWidth="1"/>
    <col min="10" max="10" width="12" customWidth="1"/>
    <col min="11" max="11" width="7.33203125" customWidth="1"/>
    <col min="12" max="12" width="9" customWidth="1"/>
    <col min="13" max="13" width="8.83203125" customWidth="1"/>
  </cols>
  <sheetData>
    <row r="1" spans="1:30" ht="19.5" customHeight="1">
      <c r="A1" s="3321" t="s">
        <v>846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</row>
    <row r="2" spans="1:30" ht="10.5" customHeight="1">
      <c r="A2" s="45"/>
    </row>
    <row r="3" spans="1:30" ht="16.5" customHeight="1">
      <c r="A3" s="3322" t="s">
        <v>1001</v>
      </c>
      <c r="B3" s="3322"/>
      <c r="C3" s="3322"/>
      <c r="D3" s="3322"/>
      <c r="E3" s="3322"/>
      <c r="F3" s="3322"/>
      <c r="G3" s="3322"/>
      <c r="H3" s="3322"/>
      <c r="I3" s="3322"/>
      <c r="J3" s="3322"/>
      <c r="K3" s="3322"/>
      <c r="L3" s="3322"/>
    </row>
    <row r="4" spans="1:30" ht="14.25" customHeight="1">
      <c r="A4" s="3322" t="s">
        <v>1256</v>
      </c>
      <c r="B4" s="3322"/>
      <c r="C4" s="3322"/>
      <c r="D4" s="3322"/>
      <c r="E4" s="3322"/>
      <c r="F4" s="3322"/>
      <c r="G4" s="3322"/>
      <c r="H4" s="3322"/>
      <c r="I4" s="3322"/>
      <c r="J4" s="3322"/>
      <c r="K4" s="3322"/>
      <c r="L4" s="3322"/>
    </row>
    <row r="5" spans="1:30" ht="6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30" ht="16.5" customHeight="1">
      <c r="A6" s="3328" t="s">
        <v>49</v>
      </c>
      <c r="B6" s="3328"/>
      <c r="C6" s="3328"/>
      <c r="D6" s="3328"/>
      <c r="E6" s="3328"/>
      <c r="F6" s="3328"/>
      <c r="G6" s="3328"/>
      <c r="H6" s="3328"/>
      <c r="I6" s="3328"/>
      <c r="J6" s="3328"/>
      <c r="K6" s="3328"/>
      <c r="L6" s="3328"/>
    </row>
    <row r="7" spans="1:30" ht="17.25" customHeight="1">
      <c r="A7" s="787" t="s">
        <v>884</v>
      </c>
      <c r="B7" s="1087"/>
      <c r="C7" s="1088" t="s">
        <v>987</v>
      </c>
      <c r="D7" s="1089"/>
      <c r="E7" s="1089"/>
      <c r="F7" s="1089"/>
      <c r="G7" s="1089"/>
      <c r="H7" s="786"/>
      <c r="I7" s="786"/>
      <c r="J7" s="786"/>
      <c r="K7" s="1034"/>
      <c r="L7" s="1090"/>
      <c r="M7" s="47"/>
    </row>
    <row r="8" spans="1:30" ht="15" customHeight="1">
      <c r="A8" s="781"/>
      <c r="B8" s="1087"/>
      <c r="C8" s="1223" t="s">
        <v>988</v>
      </c>
      <c r="D8" s="3336" t="s">
        <v>989</v>
      </c>
      <c r="E8" s="3337"/>
      <c r="F8" s="3337"/>
      <c r="G8" s="3337"/>
      <c r="H8" s="3337"/>
      <c r="I8" s="3337"/>
      <c r="J8" s="3337"/>
      <c r="K8" s="3337"/>
      <c r="L8" s="3338"/>
      <c r="M8" s="47"/>
    </row>
    <row r="9" spans="1:30" ht="18" customHeight="1">
      <c r="A9" s="1036" t="s">
        <v>894</v>
      </c>
      <c r="B9" s="1091" t="s">
        <v>918</v>
      </c>
      <c r="C9" s="1223" t="s">
        <v>991</v>
      </c>
      <c r="D9" s="1225" t="s">
        <v>1003</v>
      </c>
      <c r="E9" s="1089"/>
      <c r="F9" s="785"/>
      <c r="G9" s="1034"/>
      <c r="H9" s="1225" t="s">
        <v>993</v>
      </c>
      <c r="I9" s="1034"/>
      <c r="J9" s="1034"/>
      <c r="K9" s="1034"/>
      <c r="L9" s="1226"/>
      <c r="M9" s="47"/>
    </row>
    <row r="10" spans="1:30" ht="18" customHeight="1">
      <c r="A10" s="1043"/>
      <c r="B10" s="1045"/>
      <c r="C10" s="331" t="s">
        <v>994</v>
      </c>
      <c r="D10" s="1093" t="s">
        <v>995</v>
      </c>
      <c r="E10" s="1094" t="s">
        <v>996</v>
      </c>
      <c r="F10" s="1093" t="s">
        <v>999</v>
      </c>
      <c r="G10" s="1093" t="s">
        <v>995</v>
      </c>
      <c r="H10" s="1093" t="s">
        <v>1010</v>
      </c>
      <c r="I10" s="1093" t="s">
        <v>1187</v>
      </c>
      <c r="J10" s="1093" t="s">
        <v>998</v>
      </c>
      <c r="K10" s="1095" t="s">
        <v>999</v>
      </c>
      <c r="L10" s="1096" t="s">
        <v>1000</v>
      </c>
      <c r="M10" s="47"/>
    </row>
    <row r="11" spans="1:30" ht="18" customHeight="1">
      <c r="A11" s="797" t="s">
        <v>894</v>
      </c>
      <c r="B11" s="800">
        <f>SUM(B12+B14+B22)</f>
        <v>83</v>
      </c>
      <c r="C11" s="798">
        <f>SUM(C12+C14+C22)</f>
        <v>38</v>
      </c>
      <c r="D11" s="798">
        <f>SUM(D12+D14+D22)</f>
        <v>11</v>
      </c>
      <c r="E11" s="798"/>
      <c r="F11" s="798"/>
      <c r="G11" s="798">
        <f>SUM(G12+G14+G22)</f>
        <v>18</v>
      </c>
      <c r="H11" s="798">
        <f>SUM(H12+H14+H22)</f>
        <v>8</v>
      </c>
      <c r="I11" s="798">
        <f>SUM(I12+I14+I22)</f>
        <v>3</v>
      </c>
      <c r="J11" s="798"/>
      <c r="K11" s="1097">
        <f>SUM(K12+K14+K22)</f>
        <v>5</v>
      </c>
      <c r="L11" s="1098"/>
      <c r="M11" s="47"/>
    </row>
    <row r="12" spans="1:30" ht="18" customHeight="1">
      <c r="A12" s="797" t="s">
        <v>895</v>
      </c>
      <c r="B12" s="800"/>
      <c r="C12" s="798"/>
      <c r="D12" s="322"/>
      <c r="E12" s="322"/>
      <c r="F12" s="322"/>
      <c r="G12" s="322"/>
      <c r="H12" s="322"/>
      <c r="I12" s="322"/>
      <c r="J12" s="798"/>
      <c r="K12" s="323"/>
      <c r="L12" s="324"/>
      <c r="M12" s="60"/>
      <c r="N12" s="61"/>
      <c r="O12" s="61"/>
      <c r="P12" s="61"/>
      <c r="Q12" s="61"/>
      <c r="R12" s="61"/>
      <c r="S12" s="61"/>
      <c r="T12" s="61"/>
    </row>
    <row r="13" spans="1:30" ht="15.95" customHeight="1">
      <c r="A13" s="801" t="s">
        <v>853</v>
      </c>
      <c r="B13" s="1099"/>
      <c r="C13" s="344"/>
      <c r="D13" s="344"/>
      <c r="E13" s="344"/>
      <c r="F13" s="344"/>
      <c r="G13" s="344"/>
      <c r="H13" s="344"/>
      <c r="I13" s="344"/>
      <c r="J13" s="344"/>
      <c r="K13" s="1100"/>
      <c r="L13" s="1101"/>
      <c r="M13" s="53"/>
      <c r="N13" s="2"/>
      <c r="O13" s="2"/>
      <c r="P13" s="2"/>
      <c r="Q13" s="2"/>
    </row>
    <row r="14" spans="1:30" ht="15.95" customHeight="1">
      <c r="A14" s="797" t="s">
        <v>1272</v>
      </c>
      <c r="B14" s="800">
        <f>SUM(B15:B21)</f>
        <v>64</v>
      </c>
      <c r="C14" s="798">
        <f>SUM(C15:C21)</f>
        <v>25</v>
      </c>
      <c r="D14" s="798">
        <f>SUM(D15:D21)</f>
        <v>11</v>
      </c>
      <c r="E14" s="322"/>
      <c r="F14" s="322"/>
      <c r="G14" s="798">
        <f>SUM(G15:G21)</f>
        <v>18</v>
      </c>
      <c r="H14" s="798">
        <f>SUM(H15:H21)</f>
        <v>5</v>
      </c>
      <c r="I14" s="798">
        <f>SUM(I15:I21)</f>
        <v>1</v>
      </c>
      <c r="J14" s="798"/>
      <c r="K14" s="798">
        <f>SUM(K15:K21)</f>
        <v>4</v>
      </c>
      <c r="L14" s="1098"/>
      <c r="M14" s="5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95" customHeight="1">
      <c r="A15" s="801" t="s">
        <v>855</v>
      </c>
      <c r="B15" s="802">
        <f>SUM(C15:L15)</f>
        <v>22</v>
      </c>
      <c r="C15" s="344">
        <v>7</v>
      </c>
      <c r="D15" s="344">
        <v>6</v>
      </c>
      <c r="E15" s="344"/>
      <c r="F15" s="344"/>
      <c r="G15" s="344">
        <v>6</v>
      </c>
      <c r="H15" s="344">
        <v>3</v>
      </c>
      <c r="I15" s="344"/>
      <c r="J15" s="344"/>
      <c r="K15" s="1100"/>
      <c r="L15" s="1101"/>
      <c r="M15" s="47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95" customHeight="1">
      <c r="A16" s="801" t="s">
        <v>853</v>
      </c>
      <c r="B16" s="802"/>
      <c r="C16" s="344"/>
      <c r="D16" s="344"/>
      <c r="E16" s="344"/>
      <c r="F16" s="344"/>
      <c r="G16" s="344"/>
      <c r="H16" s="344"/>
      <c r="I16" s="344"/>
      <c r="J16" s="344"/>
      <c r="K16" s="1100"/>
      <c r="L16" s="1101"/>
      <c r="M16" s="47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95" customHeight="1">
      <c r="A17" s="801" t="s">
        <v>856</v>
      </c>
      <c r="B17" s="802"/>
      <c r="C17" s="344"/>
      <c r="D17" s="344"/>
      <c r="E17" s="344"/>
      <c r="F17" s="344"/>
      <c r="G17" s="344"/>
      <c r="H17" s="344"/>
      <c r="I17" s="344"/>
      <c r="J17" s="344"/>
      <c r="K17" s="1100"/>
      <c r="L17" s="1101"/>
      <c r="M17" s="47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95" customHeight="1">
      <c r="A18" s="801" t="s">
        <v>857</v>
      </c>
      <c r="B18" s="802"/>
      <c r="C18" s="344"/>
      <c r="D18" s="344"/>
      <c r="E18" s="344"/>
      <c r="F18" s="344"/>
      <c r="G18" s="344"/>
      <c r="H18" s="344"/>
      <c r="I18" s="344"/>
      <c r="J18" s="344"/>
      <c r="K18" s="1100"/>
      <c r="L18" s="1101"/>
      <c r="M18" s="5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95" customHeight="1">
      <c r="A19" s="801" t="s">
        <v>858</v>
      </c>
      <c r="B19" s="802">
        <f>SUM(C19:L19)</f>
        <v>2</v>
      </c>
      <c r="C19" s="344"/>
      <c r="D19" s="344">
        <v>1</v>
      </c>
      <c r="E19" s="344"/>
      <c r="F19" s="344"/>
      <c r="G19" s="344"/>
      <c r="H19" s="344"/>
      <c r="I19" s="344"/>
      <c r="J19" s="344"/>
      <c r="K19" s="1100">
        <v>1</v>
      </c>
      <c r="L19" s="1101"/>
      <c r="M19" s="5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95" customHeight="1">
      <c r="A20" s="801" t="s">
        <v>1004</v>
      </c>
      <c r="B20" s="802">
        <f>SUM(C20:L20)</f>
        <v>14</v>
      </c>
      <c r="C20" s="344">
        <v>7</v>
      </c>
      <c r="D20" s="344">
        <v>4</v>
      </c>
      <c r="E20" s="344"/>
      <c r="F20" s="344"/>
      <c r="G20" s="344"/>
      <c r="H20" s="344"/>
      <c r="I20" s="344"/>
      <c r="J20" s="344"/>
      <c r="K20" s="1100">
        <v>3</v>
      </c>
      <c r="L20" s="1101"/>
      <c r="M20" s="5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95" customHeight="1">
      <c r="A21" s="801" t="s">
        <v>1273</v>
      </c>
      <c r="B21" s="802">
        <f>SUM(C21:L21)</f>
        <v>26</v>
      </c>
      <c r="C21" s="344">
        <v>11</v>
      </c>
      <c r="D21" s="344"/>
      <c r="E21" s="344"/>
      <c r="F21" s="344"/>
      <c r="G21" s="344">
        <v>12</v>
      </c>
      <c r="H21" s="344">
        <v>2</v>
      </c>
      <c r="I21" s="344">
        <v>1</v>
      </c>
      <c r="J21" s="344"/>
      <c r="K21" s="1100"/>
      <c r="L21" s="1101"/>
      <c r="M21" s="5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95" customHeight="1">
      <c r="A22" s="797" t="s">
        <v>903</v>
      </c>
      <c r="B22" s="800">
        <f>SUM(B23:B31)</f>
        <v>19</v>
      </c>
      <c r="C22" s="798">
        <f>SUM(C23:C31)</f>
        <v>13</v>
      </c>
      <c r="D22" s="798"/>
      <c r="E22" s="798"/>
      <c r="F22" s="798"/>
      <c r="G22" s="798"/>
      <c r="H22" s="798">
        <f>SUM(H23:H31)</f>
        <v>3</v>
      </c>
      <c r="I22" s="798">
        <f>SUM(I23:I31)</f>
        <v>2</v>
      </c>
      <c r="J22" s="798"/>
      <c r="K22" s="798">
        <f>SUM(K23:K31)</f>
        <v>1</v>
      </c>
      <c r="L22" s="798"/>
      <c r="M22" s="5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95" customHeight="1">
      <c r="A23" s="801" t="s">
        <v>861</v>
      </c>
      <c r="B23" s="802">
        <f>SUM(C23:L23)</f>
        <v>2</v>
      </c>
      <c r="C23" s="344">
        <v>1</v>
      </c>
      <c r="D23" s="344"/>
      <c r="E23" s="344"/>
      <c r="F23" s="344"/>
      <c r="G23" s="344"/>
      <c r="H23" s="344"/>
      <c r="I23" s="344">
        <v>1</v>
      </c>
      <c r="J23" s="344"/>
      <c r="K23" s="1100"/>
      <c r="L23" s="1101"/>
      <c r="M23" s="5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95" customHeight="1">
      <c r="A24" s="801" t="s">
        <v>862</v>
      </c>
      <c r="B24" s="802"/>
      <c r="C24" s="344"/>
      <c r="D24" s="344"/>
      <c r="E24" s="344"/>
      <c r="F24" s="344"/>
      <c r="G24" s="344"/>
      <c r="H24" s="344"/>
      <c r="I24" s="344"/>
      <c r="J24" s="344"/>
      <c r="K24" s="1100"/>
      <c r="L24" s="1101"/>
      <c r="M24" s="5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95" customHeight="1">
      <c r="A25" s="801" t="s">
        <v>863</v>
      </c>
      <c r="B25" s="802">
        <f>SUM(C25:L25)</f>
        <v>2</v>
      </c>
      <c r="C25" s="344"/>
      <c r="D25" s="344"/>
      <c r="E25" s="344"/>
      <c r="F25" s="344"/>
      <c r="G25" s="344"/>
      <c r="H25" s="344">
        <v>2</v>
      </c>
      <c r="I25" s="344"/>
      <c r="J25" s="344"/>
      <c r="K25" s="1100"/>
      <c r="L25" s="1101"/>
      <c r="M25" s="5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95" customHeight="1">
      <c r="A26" s="801" t="s">
        <v>856</v>
      </c>
      <c r="B26" s="802">
        <f>SUM(C26:L26)</f>
        <v>11</v>
      </c>
      <c r="C26" s="344">
        <v>10</v>
      </c>
      <c r="D26" s="344"/>
      <c r="E26" s="344"/>
      <c r="F26" s="344"/>
      <c r="G26" s="344"/>
      <c r="H26" s="344"/>
      <c r="I26" s="344"/>
      <c r="J26" s="344"/>
      <c r="K26" s="1100">
        <v>1</v>
      </c>
      <c r="L26" s="1101"/>
      <c r="M26" s="5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95" customHeight="1">
      <c r="A27" s="801" t="s">
        <v>864</v>
      </c>
      <c r="B27" s="802">
        <f>SUM(C27:L27)</f>
        <v>1</v>
      </c>
      <c r="C27" s="344">
        <v>1</v>
      </c>
      <c r="D27" s="344"/>
      <c r="E27" s="344"/>
      <c r="F27" s="344"/>
      <c r="G27" s="344"/>
      <c r="H27" s="344"/>
      <c r="I27" s="344"/>
      <c r="J27" s="344"/>
      <c r="K27" s="1100"/>
      <c r="L27" s="1101"/>
      <c r="M27" s="5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95" customHeight="1">
      <c r="A28" s="801" t="s">
        <v>865</v>
      </c>
      <c r="B28" s="802">
        <f>SUM(C28:L28)</f>
        <v>2</v>
      </c>
      <c r="C28" s="344">
        <v>1</v>
      </c>
      <c r="D28" s="344"/>
      <c r="E28" s="344"/>
      <c r="F28" s="344"/>
      <c r="G28" s="344"/>
      <c r="H28" s="344"/>
      <c r="I28" s="344">
        <v>1</v>
      </c>
      <c r="J28" s="344"/>
      <c r="K28" s="1100"/>
      <c r="L28" s="1101"/>
      <c r="M28" s="5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95" customHeight="1">
      <c r="A29" s="1102" t="s">
        <v>866</v>
      </c>
      <c r="B29" s="1103">
        <f>SUM(C29:L29)</f>
        <v>1</v>
      </c>
      <c r="C29" s="1104"/>
      <c r="D29" s="1104"/>
      <c r="E29" s="1104"/>
      <c r="F29" s="1104"/>
      <c r="G29" s="1104"/>
      <c r="H29" s="1104">
        <v>1</v>
      </c>
      <c r="I29" s="1104"/>
      <c r="J29" s="1104"/>
      <c r="K29" s="1105"/>
      <c r="L29" s="1106"/>
      <c r="M29" s="5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95" customHeight="1">
      <c r="A30" s="1107" t="s">
        <v>867</v>
      </c>
      <c r="B30" s="1108"/>
      <c r="C30" s="1109"/>
      <c r="D30" s="1109"/>
      <c r="E30" s="1109"/>
      <c r="F30" s="1109"/>
      <c r="G30" s="1109"/>
      <c r="H30" s="1109"/>
      <c r="I30" s="1109"/>
      <c r="J30" s="1109"/>
      <c r="K30" s="1110"/>
      <c r="L30" s="1111"/>
      <c r="M30" s="5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95" customHeight="1">
      <c r="A31" s="1114"/>
      <c r="B31" s="1112"/>
      <c r="C31" s="1113"/>
      <c r="D31" s="1113"/>
      <c r="E31" s="1113"/>
      <c r="F31" s="1113"/>
      <c r="G31" s="1113"/>
      <c r="H31" s="1113"/>
      <c r="I31" s="1113"/>
      <c r="J31" s="1113"/>
      <c r="K31" s="1227" t="s">
        <v>912</v>
      </c>
      <c r="L31" s="1113"/>
      <c r="M31" s="5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2.95" customHeight="1">
      <c r="M32" s="5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2.95" customHeight="1">
      <c r="A33" s="62"/>
      <c r="B33" s="6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7"/>
      <c r="L34" s="5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9.9499999999999993" customHeight="1">
      <c r="G35" s="56"/>
      <c r="H35" s="56"/>
      <c r="I35" s="56"/>
      <c r="J35" s="8"/>
      <c r="L35" s="5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9" customHeight="1">
      <c r="G36" s="56"/>
      <c r="H36" s="56"/>
      <c r="I36" s="56"/>
      <c r="J36" s="56"/>
      <c r="K36" s="56"/>
      <c r="L36" s="5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G37" s="56"/>
      <c r="H37" s="56"/>
      <c r="I37" s="56"/>
      <c r="J37" s="56"/>
      <c r="K37" s="56"/>
      <c r="L37" s="5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G38" s="56"/>
      <c r="H38" s="56"/>
      <c r="I38" s="56"/>
      <c r="J38" s="56"/>
      <c r="K38" s="56"/>
      <c r="L38" s="5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G39" s="56"/>
      <c r="H39" s="56"/>
      <c r="I39" s="56"/>
      <c r="J39" s="56"/>
      <c r="K39" s="56"/>
      <c r="L39" s="5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30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3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3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3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3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3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3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3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7920" spans="239:254" ht="19.5">
      <c r="IE7920" s="58"/>
      <c r="IF7920" s="58"/>
      <c r="IG7920" s="58"/>
      <c r="IH7920" s="58"/>
      <c r="II7920" s="58"/>
      <c r="IJ7920" s="58"/>
      <c r="IK7920" s="58"/>
      <c r="IL7920" s="58"/>
      <c r="IM7920" s="58"/>
      <c r="IN7920" s="58"/>
      <c r="IO7920" s="58"/>
      <c r="IP7920" s="58"/>
      <c r="IQ7920" s="58"/>
      <c r="IR7920" s="58"/>
      <c r="IS7920" s="58"/>
      <c r="IT7920" s="58"/>
    </row>
  </sheetData>
  <sheetProtection password="CA55" sheet="1" objects="1" scenarios="1"/>
  <mergeCells count="5">
    <mergeCell ref="D8:L8"/>
    <mergeCell ref="A1:L1"/>
    <mergeCell ref="A3:L3"/>
    <mergeCell ref="A4:L4"/>
    <mergeCell ref="A6:L6"/>
  </mergeCells>
  <phoneticPr fontId="0" type="noConversion"/>
  <printOptions horizontalCentered="1"/>
  <pageMargins left="0.59055118110236227" right="0.75" top="1.1811023622047245" bottom="1" header="0" footer="0"/>
  <pageSetup scale="90" firstPageNumber="13" orientation="landscape" useFirstPageNumber="1" horizontalDpi="300" verticalDpi="300" r:id="rId1"/>
  <headerFooter alignWithMargins="0">
    <oddHeader>&amp;R&amp;"Helv,Negrita"&amp;14&amp;[14</oddHeader>
  </headerFooter>
  <rowBreaks count="1" manualBreakCount="1">
    <brk id="791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A4" transitionEvaluation="1"/>
  <dimension ref="A1:IU7939"/>
  <sheetViews>
    <sheetView showGridLines="0" topLeftCell="A4" zoomScaleNormal="100" zoomScaleSheetLayoutView="75" workbookViewId="0">
      <selection activeCell="A12" sqref="A12"/>
    </sheetView>
  </sheetViews>
  <sheetFormatPr baseColWidth="10" defaultColWidth="9.83203125" defaultRowHeight="10.5"/>
  <cols>
    <col min="1" max="1" width="40" customWidth="1"/>
    <col min="2" max="2" width="7.1640625" customWidth="1"/>
    <col min="3" max="3" width="0" hidden="1" customWidth="1"/>
    <col min="4" max="4" width="15.1640625" customWidth="1"/>
    <col min="5" max="5" width="11.33203125" customWidth="1"/>
    <col min="6" max="6" width="8.83203125" customWidth="1"/>
    <col min="7" max="7" width="8.1640625" customWidth="1"/>
    <col min="8" max="8" width="9.6640625" customWidth="1"/>
    <col min="9" max="9" width="9.1640625" customWidth="1"/>
    <col min="10" max="10" width="9" customWidth="1"/>
    <col min="11" max="11" width="11.83203125" customWidth="1"/>
    <col min="12" max="12" width="7.6640625" customWidth="1"/>
    <col min="13" max="13" width="9.1640625" customWidth="1"/>
    <col min="14" max="14" width="8.83203125" customWidth="1"/>
  </cols>
  <sheetData>
    <row r="1" spans="1:31" ht="19.5" customHeight="1">
      <c r="A1" s="3321" t="s">
        <v>846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</row>
    <row r="2" spans="1:31" ht="6" customHeight="1">
      <c r="A2" s="339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31" ht="15.75" customHeight="1">
      <c r="A3" s="3322" t="s">
        <v>1188</v>
      </c>
      <c r="B3" s="3322"/>
      <c r="C3" s="3322"/>
      <c r="D3" s="3322"/>
      <c r="E3" s="3322"/>
      <c r="F3" s="3322"/>
      <c r="G3" s="3322"/>
      <c r="H3" s="3322"/>
      <c r="I3" s="3322"/>
      <c r="J3" s="3322"/>
      <c r="K3" s="3322"/>
      <c r="L3" s="3322"/>
      <c r="M3" s="3322"/>
    </row>
    <row r="4" spans="1:31" ht="14.25" customHeight="1">
      <c r="A4" s="3322" t="s">
        <v>1256</v>
      </c>
      <c r="B4" s="3322"/>
      <c r="C4" s="3322"/>
      <c r="D4" s="3322"/>
      <c r="E4" s="3322"/>
      <c r="F4" s="3322"/>
      <c r="G4" s="3322"/>
      <c r="H4" s="3322"/>
      <c r="I4" s="3322"/>
      <c r="J4" s="3322"/>
      <c r="K4" s="3322"/>
      <c r="L4" s="3322"/>
      <c r="M4" s="3322"/>
    </row>
    <row r="5" spans="1:31" ht="4.5" customHeight="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</row>
    <row r="6" spans="1:31" ht="16.5" customHeight="1">
      <c r="A6" s="3346" t="s">
        <v>50</v>
      </c>
      <c r="B6" s="3346"/>
      <c r="C6" s="3346"/>
      <c r="D6" s="3346"/>
      <c r="E6" s="3346"/>
      <c r="F6" s="3346"/>
      <c r="G6" s="3346"/>
      <c r="H6" s="3346"/>
      <c r="I6" s="3346"/>
      <c r="J6" s="3346"/>
      <c r="K6" s="3346"/>
      <c r="L6" s="3346"/>
      <c r="M6" s="3346"/>
    </row>
    <row r="7" spans="1:31" ht="13.5" customHeight="1">
      <c r="A7" s="1134" t="s">
        <v>884</v>
      </c>
      <c r="B7" s="1135"/>
      <c r="C7" s="785"/>
      <c r="D7" s="1088" t="s">
        <v>987</v>
      </c>
      <c r="E7" s="1089"/>
      <c r="F7" s="1089"/>
      <c r="G7" s="1089"/>
      <c r="H7" s="1089"/>
      <c r="I7" s="786"/>
      <c r="J7" s="786"/>
      <c r="K7" s="786"/>
      <c r="L7" s="1034"/>
      <c r="M7" s="1090"/>
      <c r="N7" s="47"/>
    </row>
    <row r="8" spans="1:31" ht="9.9499999999999993" customHeight="1">
      <c r="A8" s="1135"/>
      <c r="B8" s="1135"/>
      <c r="C8" s="785"/>
      <c r="D8" s="1223" t="s">
        <v>988</v>
      </c>
      <c r="E8" s="3339" t="s">
        <v>989</v>
      </c>
      <c r="F8" s="3340"/>
      <c r="G8" s="3340"/>
      <c r="H8" s="3340"/>
      <c r="I8" s="3340"/>
      <c r="J8" s="3340"/>
      <c r="K8" s="3340"/>
      <c r="L8" s="3340"/>
      <c r="M8" s="3341"/>
      <c r="N8" s="47"/>
    </row>
    <row r="9" spans="1:31" ht="12.75" customHeight="1">
      <c r="A9" s="1231" t="s">
        <v>990</v>
      </c>
      <c r="B9" s="466" t="s">
        <v>918</v>
      </c>
      <c r="C9" s="785"/>
      <c r="D9" s="1223" t="s">
        <v>991</v>
      </c>
      <c r="E9" s="3339" t="s">
        <v>992</v>
      </c>
      <c r="F9" s="3340"/>
      <c r="G9" s="3340"/>
      <c r="H9" s="3342"/>
      <c r="I9" s="3343" t="s">
        <v>993</v>
      </c>
      <c r="J9" s="3344"/>
      <c r="K9" s="3344"/>
      <c r="L9" s="3345"/>
      <c r="M9" s="1229"/>
      <c r="N9" s="47"/>
    </row>
    <row r="10" spans="1:31" ht="9.9499999999999993" customHeight="1">
      <c r="A10" s="1136"/>
      <c r="B10" s="1136"/>
      <c r="C10" s="1046"/>
      <c r="D10" s="331" t="s">
        <v>994</v>
      </c>
      <c r="E10" s="331" t="s">
        <v>995</v>
      </c>
      <c r="F10" s="1092" t="s">
        <v>996</v>
      </c>
      <c r="G10" s="1092" t="s">
        <v>997</v>
      </c>
      <c r="H10" s="1092" t="s">
        <v>995</v>
      </c>
      <c r="I10" s="1093" t="s">
        <v>1010</v>
      </c>
      <c r="J10" s="1093" t="s">
        <v>1187</v>
      </c>
      <c r="K10" s="1093" t="s">
        <v>998</v>
      </c>
      <c r="L10" s="1095" t="s">
        <v>999</v>
      </c>
      <c r="M10" s="1228" t="s">
        <v>1000</v>
      </c>
      <c r="N10" s="47"/>
    </row>
    <row r="11" spans="1:31" ht="13.5" customHeight="1">
      <c r="A11" s="1137" t="s">
        <v>911</v>
      </c>
      <c r="B11" s="1138">
        <f>SUM(B12+B15+B18+B24+B33+B36+B42+B43+B47+B48+B49+B50+B51)</f>
        <v>2867</v>
      </c>
      <c r="C11" s="1139"/>
      <c r="D11" s="1138">
        <f t="shared" ref="D11:L11" si="0">SUM(D12+D15+D18+D24+D33+D36+D42+D43+D47+D48+D49+D50+D51)</f>
        <v>1659</v>
      </c>
      <c r="E11" s="1138">
        <f t="shared" si="0"/>
        <v>776</v>
      </c>
      <c r="F11" s="1138">
        <f t="shared" si="0"/>
        <v>171</v>
      </c>
      <c r="G11" s="1138">
        <f t="shared" si="0"/>
        <v>95</v>
      </c>
      <c r="H11" s="1138">
        <f t="shared" si="0"/>
        <v>95</v>
      </c>
      <c r="I11" s="1138">
        <f t="shared" si="0"/>
        <v>24</v>
      </c>
      <c r="J11" s="1138">
        <f t="shared" si="0"/>
        <v>12</v>
      </c>
      <c r="K11" s="1138">
        <f t="shared" si="0"/>
        <v>7</v>
      </c>
      <c r="L11" s="1138">
        <f t="shared" si="0"/>
        <v>28</v>
      </c>
      <c r="M11" s="1138"/>
      <c r="N11" s="5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1.1" customHeight="1">
      <c r="A12" s="320" t="s">
        <v>1257</v>
      </c>
      <c r="B12" s="321">
        <f>SUM(D12:M12)</f>
        <v>97</v>
      </c>
      <c r="C12" s="322"/>
      <c r="D12" s="322">
        <f>SUM(D13:D14)</f>
        <v>72</v>
      </c>
      <c r="E12" s="322">
        <f>SUM(E13:E14)</f>
        <v>21</v>
      </c>
      <c r="F12" s="322">
        <f>SUM(F13:F14)</f>
        <v>1</v>
      </c>
      <c r="G12" s="322"/>
      <c r="H12" s="322"/>
      <c r="I12" s="322">
        <f>SUM(I13:I14)</f>
        <v>3</v>
      </c>
      <c r="J12" s="322"/>
      <c r="K12" s="322"/>
      <c r="L12" s="323"/>
      <c r="M12" s="324"/>
      <c r="N12" s="54"/>
      <c r="O12" s="55"/>
      <c r="P12" s="55"/>
      <c r="Q12" s="55"/>
      <c r="R12" s="5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1.1" customHeight="1">
      <c r="A13" s="319" t="s">
        <v>1310</v>
      </c>
      <c r="B13" s="325">
        <f>SUM(D13:M13)</f>
        <v>77</v>
      </c>
      <c r="C13" s="326"/>
      <c r="D13" s="326">
        <v>59</v>
      </c>
      <c r="E13" s="326">
        <v>15</v>
      </c>
      <c r="F13" s="326"/>
      <c r="G13" s="326"/>
      <c r="H13" s="326"/>
      <c r="I13" s="326">
        <v>3</v>
      </c>
      <c r="J13" s="326"/>
      <c r="K13" s="326"/>
      <c r="L13" s="327"/>
      <c r="M13" s="328"/>
      <c r="N13" s="5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1.1" customHeight="1">
      <c r="A14" s="319" t="s">
        <v>1378</v>
      </c>
      <c r="B14" s="325">
        <f>SUM(D14:M14)</f>
        <v>20</v>
      </c>
      <c r="C14" s="326"/>
      <c r="D14" s="326">
        <v>13</v>
      </c>
      <c r="E14" s="326">
        <v>6</v>
      </c>
      <c r="F14" s="326">
        <v>1</v>
      </c>
      <c r="G14" s="326"/>
      <c r="H14" s="326"/>
      <c r="I14" s="326"/>
      <c r="J14" s="326"/>
      <c r="K14" s="326"/>
      <c r="L14" s="327"/>
      <c r="M14" s="328"/>
      <c r="N14" s="5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1.1" customHeight="1">
      <c r="A15" s="318" t="s">
        <v>39</v>
      </c>
      <c r="B15" s="329">
        <f>SUM(B16:B17)</f>
        <v>88</v>
      </c>
      <c r="C15" s="330"/>
      <c r="D15" s="331">
        <f>SUM(D16:D17)</f>
        <v>73</v>
      </c>
      <c r="E15" s="331">
        <f>SUM(E16:E17)</f>
        <v>12</v>
      </c>
      <c r="F15" s="331"/>
      <c r="G15" s="330"/>
      <c r="H15" s="331"/>
      <c r="I15" s="331">
        <f>SUM(I16:I17)</f>
        <v>3</v>
      </c>
      <c r="J15" s="331"/>
      <c r="K15" s="330"/>
      <c r="L15" s="332"/>
      <c r="M15" s="333"/>
      <c r="N15" s="5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1.1" customHeight="1">
      <c r="A16" s="319" t="s">
        <v>1311</v>
      </c>
      <c r="B16" s="325">
        <f>SUM(D16:M16)</f>
        <v>43</v>
      </c>
      <c r="C16" s="326"/>
      <c r="D16" s="326">
        <v>32</v>
      </c>
      <c r="E16" s="326">
        <v>9</v>
      </c>
      <c r="F16" s="326"/>
      <c r="G16" s="326"/>
      <c r="H16" s="326"/>
      <c r="I16" s="326">
        <v>2</v>
      </c>
      <c r="J16" s="326"/>
      <c r="K16" s="326"/>
      <c r="L16" s="327"/>
      <c r="M16" s="328"/>
      <c r="N16" s="5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1.1" customHeight="1">
      <c r="A17" s="319" t="s">
        <v>1336</v>
      </c>
      <c r="B17" s="325">
        <f>SUM(D17:M17)</f>
        <v>45</v>
      </c>
      <c r="C17" s="326"/>
      <c r="D17" s="326">
        <v>41</v>
      </c>
      <c r="E17" s="326">
        <v>3</v>
      </c>
      <c r="F17" s="326"/>
      <c r="G17" s="326"/>
      <c r="H17" s="326"/>
      <c r="I17" s="326">
        <v>1</v>
      </c>
      <c r="J17" s="326"/>
      <c r="K17" s="326"/>
      <c r="L17" s="327"/>
      <c r="M17" s="328"/>
      <c r="N17" s="5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1.1" customHeight="1">
      <c r="A18" s="318" t="s">
        <v>13</v>
      </c>
      <c r="B18" s="329">
        <f>SUM(B19:B23)</f>
        <v>414</v>
      </c>
      <c r="C18" s="330"/>
      <c r="D18" s="331">
        <f t="shared" ref="D18:J18" si="1">SUM(D19:D23)</f>
        <v>170</v>
      </c>
      <c r="E18" s="331">
        <f t="shared" si="1"/>
        <v>209</v>
      </c>
      <c r="F18" s="331">
        <f t="shared" si="1"/>
        <v>13</v>
      </c>
      <c r="G18" s="330">
        <f t="shared" si="1"/>
        <v>1</v>
      </c>
      <c r="H18" s="331">
        <f t="shared" si="1"/>
        <v>11</v>
      </c>
      <c r="I18" s="331">
        <f t="shared" si="1"/>
        <v>1</v>
      </c>
      <c r="J18" s="331">
        <f t="shared" si="1"/>
        <v>5</v>
      </c>
      <c r="K18" s="331"/>
      <c r="L18" s="331">
        <f>SUM(L19:L23)</f>
        <v>4</v>
      </c>
      <c r="M18" s="334"/>
      <c r="N18" s="5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1.1" customHeight="1">
      <c r="A19" s="319" t="s">
        <v>1337</v>
      </c>
      <c r="B19" s="325">
        <f>SUM(D19:M19)</f>
        <v>105</v>
      </c>
      <c r="C19" s="326"/>
      <c r="D19" s="326">
        <v>50</v>
      </c>
      <c r="E19" s="326">
        <v>48</v>
      </c>
      <c r="F19" s="326">
        <v>4</v>
      </c>
      <c r="G19" s="326"/>
      <c r="H19" s="326">
        <v>2</v>
      </c>
      <c r="I19" s="326"/>
      <c r="J19" s="326">
        <v>1</v>
      </c>
      <c r="K19" s="326"/>
      <c r="L19" s="327"/>
      <c r="M19" s="328"/>
      <c r="N19" s="5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1.1" customHeight="1">
      <c r="A20" s="319" t="s">
        <v>1398</v>
      </c>
      <c r="B20" s="325">
        <f>SUM(D20:M20)</f>
        <v>74</v>
      </c>
      <c r="C20" s="326"/>
      <c r="D20" s="326">
        <v>27</v>
      </c>
      <c r="E20" s="326">
        <v>39</v>
      </c>
      <c r="F20" s="326">
        <v>2</v>
      </c>
      <c r="G20" s="326"/>
      <c r="H20" s="326">
        <v>1</v>
      </c>
      <c r="I20" s="326">
        <v>1</v>
      </c>
      <c r="J20" s="326">
        <v>2</v>
      </c>
      <c r="K20" s="326"/>
      <c r="L20" s="327">
        <v>2</v>
      </c>
      <c r="M20" s="328"/>
      <c r="N20" s="5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1.1" customHeight="1">
      <c r="A21" s="319" t="s">
        <v>1399</v>
      </c>
      <c r="B21" s="325">
        <f>SUM(D21:M21)</f>
        <v>63</v>
      </c>
      <c r="C21" s="326"/>
      <c r="D21" s="326">
        <v>24</v>
      </c>
      <c r="E21" s="326">
        <v>33</v>
      </c>
      <c r="F21" s="326">
        <v>2</v>
      </c>
      <c r="G21" s="326"/>
      <c r="H21" s="326">
        <v>2</v>
      </c>
      <c r="I21" s="326"/>
      <c r="J21" s="326">
        <v>1</v>
      </c>
      <c r="K21" s="326"/>
      <c r="L21" s="327">
        <v>1</v>
      </c>
      <c r="M21" s="328"/>
      <c r="N21" s="5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1.1" customHeight="1">
      <c r="A22" s="319" t="s">
        <v>1400</v>
      </c>
      <c r="B22" s="325">
        <f>SUM(D22:M22)</f>
        <v>34</v>
      </c>
      <c r="C22" s="326"/>
      <c r="D22" s="326">
        <v>18</v>
      </c>
      <c r="E22" s="326">
        <v>10</v>
      </c>
      <c r="F22" s="326">
        <v>1</v>
      </c>
      <c r="G22" s="326">
        <v>1</v>
      </c>
      <c r="H22" s="326">
        <v>2</v>
      </c>
      <c r="I22" s="326"/>
      <c r="J22" s="326">
        <v>1</v>
      </c>
      <c r="K22" s="326"/>
      <c r="L22" s="327">
        <v>1</v>
      </c>
      <c r="M22" s="328"/>
      <c r="N22" s="5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1.1" customHeight="1">
      <c r="A23" s="319" t="s">
        <v>1401</v>
      </c>
      <c r="B23" s="325">
        <f>SUM(D23:M23)</f>
        <v>138</v>
      </c>
      <c r="C23" s="326"/>
      <c r="D23" s="326">
        <v>51</v>
      </c>
      <c r="E23" s="326">
        <v>79</v>
      </c>
      <c r="F23" s="326">
        <v>4</v>
      </c>
      <c r="G23" s="326"/>
      <c r="H23" s="326">
        <v>4</v>
      </c>
      <c r="I23" s="326"/>
      <c r="J23" s="326"/>
      <c r="K23" s="326"/>
      <c r="L23" s="327"/>
      <c r="M23" s="328"/>
      <c r="N23" s="5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1.1" customHeight="1">
      <c r="A24" s="318" t="s">
        <v>1300</v>
      </c>
      <c r="B24" s="329">
        <f>SUM(B25:B32)</f>
        <v>736</v>
      </c>
      <c r="C24" s="330"/>
      <c r="D24" s="331">
        <f t="shared" ref="D24:K24" si="2">SUM(D25:D32)</f>
        <v>472</v>
      </c>
      <c r="E24" s="331">
        <f t="shared" si="2"/>
        <v>187</v>
      </c>
      <c r="F24" s="331">
        <f t="shared" si="2"/>
        <v>39</v>
      </c>
      <c r="G24" s="331">
        <f t="shared" si="2"/>
        <v>9</v>
      </c>
      <c r="H24" s="331">
        <f t="shared" si="2"/>
        <v>17</v>
      </c>
      <c r="I24" s="331">
        <f t="shared" si="2"/>
        <v>3</v>
      </c>
      <c r="J24" s="331">
        <f t="shared" si="2"/>
        <v>2</v>
      </c>
      <c r="K24" s="331">
        <f t="shared" si="2"/>
        <v>7</v>
      </c>
      <c r="L24" s="332"/>
      <c r="M24" s="334"/>
      <c r="N24" s="54"/>
      <c r="O24" s="55"/>
      <c r="P24" s="55"/>
      <c r="Q24" s="55"/>
      <c r="R24" s="55"/>
      <c r="S24" s="55"/>
      <c r="T24" s="55"/>
      <c r="U24" s="55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1.1" customHeight="1">
      <c r="A25" s="319" t="s">
        <v>1402</v>
      </c>
      <c r="B25" s="325">
        <f>SUM(D25:L25)</f>
        <v>624</v>
      </c>
      <c r="C25" s="326"/>
      <c r="D25" s="326">
        <v>395</v>
      </c>
      <c r="E25" s="326">
        <v>162</v>
      </c>
      <c r="F25" s="326">
        <v>37</v>
      </c>
      <c r="G25" s="326">
        <v>5</v>
      </c>
      <c r="H25" s="326">
        <v>15</v>
      </c>
      <c r="I25" s="326">
        <v>3</v>
      </c>
      <c r="J25" s="326"/>
      <c r="K25" s="326">
        <v>7</v>
      </c>
      <c r="L25" s="327"/>
      <c r="M25" s="328"/>
      <c r="N25" s="5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1.1" customHeight="1">
      <c r="A26" s="319" t="s">
        <v>1403</v>
      </c>
      <c r="B26" s="325">
        <f>SUM(D26:L26)</f>
        <v>71</v>
      </c>
      <c r="C26" s="326"/>
      <c r="D26" s="326">
        <v>58</v>
      </c>
      <c r="E26" s="326">
        <v>7</v>
      </c>
      <c r="F26" s="326">
        <v>2</v>
      </c>
      <c r="G26" s="326">
        <v>1</v>
      </c>
      <c r="H26" s="326">
        <v>1</v>
      </c>
      <c r="I26" s="326"/>
      <c r="J26" s="326">
        <v>2</v>
      </c>
      <c r="K26" s="326"/>
      <c r="L26" s="327"/>
      <c r="M26" s="328"/>
      <c r="N26" s="5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1.1" customHeight="1">
      <c r="A27" s="319" t="s">
        <v>1321</v>
      </c>
      <c r="B27" s="325">
        <f>SUM(D27:L27)</f>
        <v>41</v>
      </c>
      <c r="C27" s="326"/>
      <c r="D27" s="326">
        <v>19</v>
      </c>
      <c r="E27" s="326">
        <v>18</v>
      </c>
      <c r="F27" s="326"/>
      <c r="G27" s="326">
        <v>3</v>
      </c>
      <c r="H27" s="326">
        <v>1</v>
      </c>
      <c r="I27" s="326"/>
      <c r="J27" s="326"/>
      <c r="K27" s="326"/>
      <c r="L27" s="327"/>
      <c r="M27" s="328"/>
      <c r="N27" s="5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1.1" customHeight="1">
      <c r="A28" s="319" t="s">
        <v>1404</v>
      </c>
      <c r="B28" s="335"/>
      <c r="C28" s="326"/>
      <c r="D28" s="326"/>
      <c r="E28" s="326"/>
      <c r="F28" s="326"/>
      <c r="G28" s="326"/>
      <c r="H28" s="326"/>
      <c r="I28" s="326"/>
      <c r="J28" s="326"/>
      <c r="K28" s="326"/>
      <c r="L28" s="327"/>
      <c r="M28" s="328"/>
      <c r="N28" s="5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1.1" customHeight="1">
      <c r="A29" s="319" t="s">
        <v>1388</v>
      </c>
      <c r="B29" s="335"/>
      <c r="C29" s="326"/>
      <c r="D29" s="326"/>
      <c r="E29" s="326"/>
      <c r="F29" s="326"/>
      <c r="G29" s="326"/>
      <c r="H29" s="326"/>
      <c r="I29" s="326"/>
      <c r="J29" s="326"/>
      <c r="K29" s="326"/>
      <c r="L29" s="327"/>
      <c r="M29" s="328"/>
      <c r="N29" s="5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1.1" customHeight="1">
      <c r="A30" s="319" t="s">
        <v>1389</v>
      </c>
      <c r="B30" s="335"/>
      <c r="C30" s="326"/>
      <c r="D30" s="326"/>
      <c r="E30" s="326"/>
      <c r="F30" s="326"/>
      <c r="G30" s="326"/>
      <c r="H30" s="326"/>
      <c r="I30" s="326"/>
      <c r="J30" s="326"/>
      <c r="K30" s="326"/>
      <c r="L30" s="327"/>
      <c r="M30" s="328"/>
      <c r="N30" s="5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1.1" customHeight="1">
      <c r="A31" s="319" t="s">
        <v>1405</v>
      </c>
      <c r="B31" s="335"/>
      <c r="C31" s="326"/>
      <c r="D31" s="326"/>
      <c r="E31" s="326"/>
      <c r="F31" s="326"/>
      <c r="G31" s="326"/>
      <c r="H31" s="326"/>
      <c r="I31" s="326"/>
      <c r="J31" s="326"/>
      <c r="K31" s="326"/>
      <c r="L31" s="327"/>
      <c r="M31" s="328"/>
      <c r="N31" s="5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1.1" customHeight="1">
      <c r="A32" s="319" t="s">
        <v>1406</v>
      </c>
      <c r="B32" s="335"/>
      <c r="C32" s="326"/>
      <c r="D32" s="326"/>
      <c r="E32" s="326"/>
      <c r="F32" s="326"/>
      <c r="G32" s="326"/>
      <c r="H32" s="326"/>
      <c r="I32" s="326"/>
      <c r="J32" s="326"/>
      <c r="K32" s="326"/>
      <c r="L32" s="327"/>
      <c r="M32" s="328"/>
      <c r="N32" s="5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1.1" customHeight="1">
      <c r="A33" s="318" t="s">
        <v>1258</v>
      </c>
      <c r="B33" s="329">
        <f>SUM(D33:L33)</f>
        <v>338</v>
      </c>
      <c r="C33" s="330"/>
      <c r="D33" s="330">
        <f t="shared" ref="D33:I33" si="3">SUM(D34:D35)</f>
        <v>236</v>
      </c>
      <c r="E33" s="330">
        <f t="shared" si="3"/>
        <v>21</v>
      </c>
      <c r="F33" s="330">
        <f t="shared" si="3"/>
        <v>41</v>
      </c>
      <c r="G33" s="330">
        <f t="shared" si="3"/>
        <v>20</v>
      </c>
      <c r="H33" s="330">
        <f t="shared" si="3"/>
        <v>14</v>
      </c>
      <c r="I33" s="330">
        <f t="shared" si="3"/>
        <v>6</v>
      </c>
      <c r="J33" s="330"/>
      <c r="K33" s="330"/>
      <c r="L33" s="330"/>
      <c r="M33" s="334"/>
      <c r="N33" s="5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1.1" customHeight="1">
      <c r="A34" s="319" t="s">
        <v>1407</v>
      </c>
      <c r="B34" s="325">
        <f>SUM(D34:L34)</f>
        <v>282</v>
      </c>
      <c r="C34" s="326"/>
      <c r="D34" s="326">
        <v>209</v>
      </c>
      <c r="E34" s="326"/>
      <c r="F34" s="326">
        <v>41</v>
      </c>
      <c r="G34" s="326">
        <v>15</v>
      </c>
      <c r="H34" s="326">
        <v>13</v>
      </c>
      <c r="I34" s="326">
        <v>4</v>
      </c>
      <c r="J34" s="326"/>
      <c r="K34" s="326"/>
      <c r="L34" s="327"/>
      <c r="M34" s="328"/>
      <c r="N34" s="5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1.1" customHeight="1">
      <c r="A35" s="319" t="s">
        <v>1360</v>
      </c>
      <c r="B35" s="325">
        <f>SUM(D35:L35)</f>
        <v>56</v>
      </c>
      <c r="C35" s="326"/>
      <c r="D35" s="326">
        <v>27</v>
      </c>
      <c r="E35" s="326">
        <v>21</v>
      </c>
      <c r="F35" s="326"/>
      <c r="G35" s="326">
        <v>5</v>
      </c>
      <c r="H35" s="326">
        <v>1</v>
      </c>
      <c r="I35" s="326">
        <v>2</v>
      </c>
      <c r="J35" s="326"/>
      <c r="K35" s="326"/>
      <c r="L35" s="327"/>
      <c r="M35" s="328"/>
      <c r="N35" s="5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1.1" customHeight="1">
      <c r="A36" s="318" t="s">
        <v>1259</v>
      </c>
      <c r="B36" s="329">
        <f>SUM(B37:B40)</f>
        <v>403</v>
      </c>
      <c r="C36" s="330"/>
      <c r="D36" s="331">
        <f t="shared" ref="D36:L36" si="4">SUM(D37:D41)</f>
        <v>200</v>
      </c>
      <c r="E36" s="331">
        <f t="shared" si="4"/>
        <v>150</v>
      </c>
      <c r="F36" s="331">
        <f t="shared" si="4"/>
        <v>14</v>
      </c>
      <c r="G36" s="331">
        <f t="shared" si="4"/>
        <v>26</v>
      </c>
      <c r="H36" s="331">
        <f t="shared" si="4"/>
        <v>6</v>
      </c>
      <c r="I36" s="331">
        <f t="shared" si="4"/>
        <v>1</v>
      </c>
      <c r="J36" s="331"/>
      <c r="K36" s="331"/>
      <c r="L36" s="331">
        <f t="shared" si="4"/>
        <v>6</v>
      </c>
      <c r="M36" s="336"/>
      <c r="N36" s="5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1.1" customHeight="1">
      <c r="A37" s="319" t="s">
        <v>1391</v>
      </c>
      <c r="B37" s="325">
        <f>SUM(D37:M37)</f>
        <v>367</v>
      </c>
      <c r="C37" s="326"/>
      <c r="D37" s="326">
        <v>188</v>
      </c>
      <c r="E37" s="326">
        <v>127</v>
      </c>
      <c r="F37" s="326">
        <v>14</v>
      </c>
      <c r="G37" s="326">
        <v>26</v>
      </c>
      <c r="H37" s="326">
        <v>5</v>
      </c>
      <c r="I37" s="326">
        <v>1</v>
      </c>
      <c r="J37" s="326"/>
      <c r="K37" s="326"/>
      <c r="L37" s="327">
        <v>6</v>
      </c>
      <c r="M37" s="328"/>
      <c r="N37" s="5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1.1" customHeight="1">
      <c r="A38" s="319" t="s">
        <v>1325</v>
      </c>
      <c r="B38" s="325">
        <f>SUM(D38:M38)</f>
        <v>36</v>
      </c>
      <c r="C38" s="326"/>
      <c r="D38" s="326">
        <v>12</v>
      </c>
      <c r="E38" s="326">
        <v>23</v>
      </c>
      <c r="F38" s="326"/>
      <c r="G38" s="326"/>
      <c r="H38" s="326">
        <v>1</v>
      </c>
      <c r="I38" s="326"/>
      <c r="J38" s="326"/>
      <c r="K38" s="326"/>
      <c r="L38" s="327"/>
      <c r="M38" s="328"/>
      <c r="N38" s="5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1.1" customHeight="1">
      <c r="A39" s="319" t="s">
        <v>1408</v>
      </c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7"/>
      <c r="M39" s="328"/>
      <c r="N39" s="5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1.1" customHeight="1">
      <c r="A40" s="319" t="s">
        <v>1330</v>
      </c>
      <c r="B40" s="325"/>
      <c r="C40" s="326"/>
      <c r="D40" s="326"/>
      <c r="E40" s="326"/>
      <c r="F40" s="326"/>
      <c r="G40" s="326"/>
      <c r="H40" s="326"/>
      <c r="I40" s="326"/>
      <c r="J40" s="326"/>
      <c r="K40" s="326"/>
      <c r="L40" s="327"/>
      <c r="M40" s="328"/>
      <c r="N40" s="5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1.1" customHeight="1">
      <c r="A41" s="319" t="s">
        <v>1409</v>
      </c>
      <c r="B41" s="325"/>
      <c r="C41" s="326"/>
      <c r="D41" s="326"/>
      <c r="E41" s="326"/>
      <c r="F41" s="326"/>
      <c r="G41" s="326"/>
      <c r="H41" s="326"/>
      <c r="I41" s="326"/>
      <c r="J41" s="326"/>
      <c r="K41" s="326"/>
      <c r="L41" s="327"/>
      <c r="M41" s="328"/>
      <c r="N41" s="5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1.1" customHeight="1">
      <c r="A42" s="318" t="s">
        <v>1260</v>
      </c>
      <c r="B42" s="329">
        <f>SUM(D42:L42)</f>
        <v>175</v>
      </c>
      <c r="C42" s="330"/>
      <c r="D42" s="330">
        <v>123</v>
      </c>
      <c r="E42" s="330">
        <v>39</v>
      </c>
      <c r="F42" s="330">
        <v>4</v>
      </c>
      <c r="G42" s="330">
        <v>9</v>
      </c>
      <c r="H42" s="330"/>
      <c r="I42" s="330"/>
      <c r="J42" s="330"/>
      <c r="K42" s="330"/>
      <c r="L42" s="332"/>
      <c r="M42" s="334"/>
      <c r="N42" s="5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1.1" customHeight="1">
      <c r="A43" s="318" t="s">
        <v>44</v>
      </c>
      <c r="B43" s="329">
        <f>SUM(B44:B46)</f>
        <v>30</v>
      </c>
      <c r="C43" s="330"/>
      <c r="D43" s="331">
        <f>SUM(D44:D46)</f>
        <v>2</v>
      </c>
      <c r="E43" s="331">
        <f>SUM(E44:E46)</f>
        <v>12</v>
      </c>
      <c r="F43" s="331"/>
      <c r="G43" s="331"/>
      <c r="H43" s="331">
        <f>SUM(H44:H46)</f>
        <v>12</v>
      </c>
      <c r="I43" s="331"/>
      <c r="J43" s="331">
        <f>SUM(J44:J46)</f>
        <v>3</v>
      </c>
      <c r="K43" s="331"/>
      <c r="L43" s="331">
        <f>SUM(L44:L46)</f>
        <v>1</v>
      </c>
      <c r="M43" s="334"/>
      <c r="N43" s="54"/>
      <c r="O43" s="55"/>
      <c r="P43" s="55"/>
      <c r="Q43" s="5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1.1" customHeight="1">
      <c r="A44" s="319" t="s">
        <v>1386</v>
      </c>
      <c r="B44" s="325">
        <f>SUM(D44:M44)</f>
        <v>30</v>
      </c>
      <c r="C44" s="326"/>
      <c r="D44" s="326">
        <v>2</v>
      </c>
      <c r="E44" s="326">
        <v>12</v>
      </c>
      <c r="F44" s="326"/>
      <c r="G44" s="326"/>
      <c r="H44" s="326">
        <v>12</v>
      </c>
      <c r="I44" s="326"/>
      <c r="J44" s="326">
        <v>3</v>
      </c>
      <c r="K44" s="326"/>
      <c r="L44" s="327">
        <v>1</v>
      </c>
      <c r="M44" s="328"/>
      <c r="N44" s="5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1.1" customHeight="1">
      <c r="A45" s="319" t="s">
        <v>10</v>
      </c>
      <c r="B45" s="335"/>
      <c r="C45" s="326"/>
      <c r="D45" s="326"/>
      <c r="E45" s="326"/>
      <c r="F45" s="326"/>
      <c r="G45" s="326"/>
      <c r="H45" s="326"/>
      <c r="I45" s="326"/>
      <c r="J45" s="326"/>
      <c r="K45" s="326"/>
      <c r="L45" s="327"/>
      <c r="M45" s="328"/>
      <c r="N45" s="5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1.1" customHeight="1">
      <c r="A46" s="319" t="s">
        <v>1304</v>
      </c>
      <c r="B46" s="335"/>
      <c r="C46" s="326"/>
      <c r="D46" s="326"/>
      <c r="E46" s="326"/>
      <c r="F46" s="326"/>
      <c r="G46" s="326"/>
      <c r="H46" s="326"/>
      <c r="I46" s="326"/>
      <c r="J46" s="326"/>
      <c r="K46" s="326"/>
      <c r="L46" s="327"/>
      <c r="M46" s="328"/>
      <c r="N46" s="5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1.1" customHeight="1">
      <c r="A47" s="318" t="s">
        <v>43</v>
      </c>
      <c r="B47" s="329">
        <f>SUM(D47:L47)</f>
        <v>54</v>
      </c>
      <c r="C47" s="330"/>
      <c r="D47" s="330">
        <v>29</v>
      </c>
      <c r="E47" s="330">
        <v>15</v>
      </c>
      <c r="F47" s="330">
        <v>3</v>
      </c>
      <c r="G47" s="330">
        <v>4</v>
      </c>
      <c r="H47" s="330">
        <v>3</v>
      </c>
      <c r="I47" s="330"/>
      <c r="J47" s="330"/>
      <c r="K47" s="330"/>
      <c r="L47" s="332"/>
      <c r="M47" s="334"/>
      <c r="N47" s="5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1.1" customHeight="1">
      <c r="A48" s="318" t="s">
        <v>1261</v>
      </c>
      <c r="B48" s="329">
        <f>SUM(D48:L48)</f>
        <v>173</v>
      </c>
      <c r="C48" s="330"/>
      <c r="D48" s="330">
        <v>98</v>
      </c>
      <c r="E48" s="330">
        <v>25</v>
      </c>
      <c r="F48" s="330">
        <v>31</v>
      </c>
      <c r="G48" s="330"/>
      <c r="H48" s="330">
        <v>14</v>
      </c>
      <c r="I48" s="330">
        <v>2</v>
      </c>
      <c r="J48" s="330"/>
      <c r="K48" s="330"/>
      <c r="L48" s="332">
        <v>3</v>
      </c>
      <c r="M48" s="334"/>
      <c r="N48" s="5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1.1" customHeight="1">
      <c r="A49" s="318" t="s">
        <v>42</v>
      </c>
      <c r="B49" s="329">
        <f>SUM(D49:L49)</f>
        <v>68</v>
      </c>
      <c r="C49" s="330"/>
      <c r="D49" s="330">
        <v>23</v>
      </c>
      <c r="E49" s="330">
        <v>15</v>
      </c>
      <c r="F49" s="330">
        <v>4</v>
      </c>
      <c r="G49" s="330">
        <v>15</v>
      </c>
      <c r="H49" s="330">
        <v>6</v>
      </c>
      <c r="I49" s="330">
        <v>5</v>
      </c>
      <c r="J49" s="330"/>
      <c r="K49" s="330"/>
      <c r="L49" s="332"/>
      <c r="M49" s="334"/>
      <c r="N49" s="5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1.1" customHeight="1">
      <c r="A50" s="318" t="s">
        <v>1262</v>
      </c>
      <c r="B50" s="329">
        <f>SUM(D50:L50)</f>
        <v>80</v>
      </c>
      <c r="C50" s="330"/>
      <c r="D50" s="330">
        <v>48</v>
      </c>
      <c r="E50" s="330">
        <v>7</v>
      </c>
      <c r="F50" s="330">
        <v>12</v>
      </c>
      <c r="G50" s="330"/>
      <c r="H50" s="330"/>
      <c r="I50" s="330"/>
      <c r="J50" s="330">
        <v>2</v>
      </c>
      <c r="K50" s="330"/>
      <c r="L50" s="332">
        <v>11</v>
      </c>
      <c r="M50" s="334"/>
      <c r="N50" s="5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1.1" customHeight="1">
      <c r="A51" s="318" t="s">
        <v>1263</v>
      </c>
      <c r="B51" s="337">
        <f>SUM(B52:B53)</f>
        <v>211</v>
      </c>
      <c r="C51" s="330"/>
      <c r="D51" s="337">
        <f>SUM(D52:D53)</f>
        <v>113</v>
      </c>
      <c r="E51" s="337">
        <f>SUM(E52:E53)</f>
        <v>63</v>
      </c>
      <c r="F51" s="337">
        <f>SUM(F52:F53)</f>
        <v>9</v>
      </c>
      <c r="G51" s="337">
        <f>SUM(G52:G53)</f>
        <v>11</v>
      </c>
      <c r="H51" s="337">
        <f>SUM(H52:H53)</f>
        <v>12</v>
      </c>
      <c r="I51" s="330"/>
      <c r="J51" s="337"/>
      <c r="K51" s="330"/>
      <c r="L51" s="337">
        <f>SUM(L52:L53)</f>
        <v>3</v>
      </c>
      <c r="M51" s="334"/>
      <c r="N51" s="54"/>
      <c r="O51" s="55"/>
      <c r="P51" s="55"/>
      <c r="Q51" s="55"/>
      <c r="R51" s="5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1.1" customHeight="1">
      <c r="A52" s="319" t="s">
        <v>11</v>
      </c>
      <c r="B52" s="338">
        <f>SUM(D52:M52)</f>
        <v>195</v>
      </c>
      <c r="C52" s="326"/>
      <c r="D52" s="326">
        <v>102</v>
      </c>
      <c r="E52" s="326">
        <v>58</v>
      </c>
      <c r="F52" s="326">
        <v>9</v>
      </c>
      <c r="G52" s="326">
        <v>11</v>
      </c>
      <c r="H52" s="326">
        <v>12</v>
      </c>
      <c r="I52" s="326"/>
      <c r="J52" s="326"/>
      <c r="K52" s="326"/>
      <c r="L52" s="327">
        <v>3</v>
      </c>
      <c r="M52" s="328"/>
      <c r="N52" s="5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1.1" customHeight="1">
      <c r="A53" s="319" t="s">
        <v>12</v>
      </c>
      <c r="B53" s="338">
        <f>SUM(D53:M53)</f>
        <v>16</v>
      </c>
      <c r="C53" s="326"/>
      <c r="D53" s="326">
        <v>11</v>
      </c>
      <c r="E53" s="326">
        <v>5</v>
      </c>
      <c r="F53" s="326"/>
      <c r="G53" s="326"/>
      <c r="H53" s="326"/>
      <c r="I53" s="326"/>
      <c r="J53" s="326"/>
      <c r="K53" s="326"/>
      <c r="L53" s="327"/>
      <c r="M53" s="328"/>
      <c r="N53" s="5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8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1230" t="s">
        <v>912</v>
      </c>
      <c r="M54" s="5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9" customHeight="1">
      <c r="H55" s="56"/>
      <c r="I55" s="56"/>
      <c r="J55" s="56"/>
      <c r="K55" s="56"/>
      <c r="L55" s="56"/>
      <c r="M55" s="5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H56" s="56"/>
      <c r="I56" s="56"/>
      <c r="J56" s="56"/>
      <c r="K56" s="56"/>
      <c r="L56" s="56"/>
      <c r="M56" s="5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H57" s="56"/>
      <c r="I57" s="56"/>
      <c r="J57" s="56"/>
      <c r="K57" s="56"/>
      <c r="L57" s="56"/>
      <c r="M57" s="5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H58" s="56"/>
      <c r="I58" s="56"/>
      <c r="J58" s="56"/>
      <c r="K58" s="56"/>
      <c r="L58" s="56"/>
      <c r="M58" s="5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3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3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3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3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3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7939" spans="240:255" ht="19.5">
      <c r="IF7939" s="58"/>
      <c r="IG7939" s="58"/>
      <c r="IH7939" s="58"/>
      <c r="II7939" s="58"/>
      <c r="IJ7939" s="58"/>
      <c r="IK7939" s="58"/>
      <c r="IL7939" s="58"/>
      <c r="IM7939" s="58"/>
      <c r="IN7939" s="58"/>
      <c r="IO7939" s="58"/>
      <c r="IP7939" s="58"/>
      <c r="IQ7939" s="58"/>
      <c r="IR7939" s="58"/>
      <c r="IS7939" s="58"/>
      <c r="IT7939" s="58"/>
      <c r="IU7939" s="58"/>
    </row>
  </sheetData>
  <sheetProtection password="CA55" sheet="1" objects="1" scenarios="1"/>
  <mergeCells count="7">
    <mergeCell ref="E8:M8"/>
    <mergeCell ref="E9:H9"/>
    <mergeCell ref="I9:L9"/>
    <mergeCell ref="A1:M1"/>
    <mergeCell ref="A3:M3"/>
    <mergeCell ref="A4:M4"/>
    <mergeCell ref="A6:M6"/>
  </mergeCells>
  <phoneticPr fontId="0" type="noConversion"/>
  <printOptions horizontalCentered="1"/>
  <pageMargins left="0.78740157480314965" right="0.31496062992125984" top="0.59055118110236227" bottom="1" header="0" footer="0"/>
  <pageSetup scale="90" firstPageNumber="14" orientation="landscape" useFirstPageNumber="1" horizontalDpi="300" verticalDpi="300" r:id="rId1"/>
  <headerFooter alignWithMargins="0">
    <oddHeader>&amp;R&amp;"Helv,Negrita"&amp;14&amp;[15</oddHeader>
  </headerFooter>
  <rowBreaks count="1" manualBreakCount="1">
    <brk id="79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30"/>
  <sheetViews>
    <sheetView showGridLines="0" workbookViewId="0">
      <selection activeCell="B23" sqref="B23"/>
    </sheetView>
  </sheetViews>
  <sheetFormatPr baseColWidth="10" defaultColWidth="9.83203125" defaultRowHeight="10.5"/>
  <cols>
    <col min="1" max="1" width="41.1640625" style="1400" customWidth="1"/>
    <col min="2" max="7" width="9.83203125" style="1400"/>
    <col min="8" max="8" width="11.6640625" style="1400" customWidth="1"/>
    <col min="9" max="10" width="9.83203125" style="1400"/>
    <col min="11" max="11" width="0" style="1400" hidden="1" customWidth="1"/>
    <col min="12" max="12" width="1.83203125" style="1400" customWidth="1"/>
    <col min="13" max="16384" width="9.83203125" style="1400"/>
  </cols>
  <sheetData>
    <row r="1" spans="1:12" ht="18.75">
      <c r="A1" s="3348" t="s">
        <v>846</v>
      </c>
      <c r="B1" s="3348"/>
      <c r="C1" s="3348"/>
      <c r="D1" s="3348"/>
      <c r="E1" s="3348"/>
      <c r="F1" s="3348"/>
      <c r="G1" s="3348"/>
      <c r="H1" s="3348"/>
      <c r="I1" s="3348"/>
      <c r="J1" s="3348"/>
    </row>
    <row r="2" spans="1:12" ht="3" customHeight="1">
      <c r="A2" s="1401"/>
      <c r="B2" s="1402"/>
      <c r="C2" s="1402"/>
      <c r="D2" s="1402"/>
      <c r="E2" s="1402"/>
      <c r="F2" s="1402"/>
      <c r="G2" s="1402"/>
      <c r="H2" s="1402"/>
      <c r="I2" s="1402"/>
      <c r="J2" s="1402"/>
    </row>
    <row r="3" spans="1:12" ht="15">
      <c r="A3" s="3349" t="s">
        <v>1005</v>
      </c>
      <c r="B3" s="3349"/>
      <c r="C3" s="3349"/>
      <c r="D3" s="3349"/>
      <c r="E3" s="3349"/>
      <c r="F3" s="3349"/>
      <c r="G3" s="3349"/>
      <c r="H3" s="3349"/>
      <c r="I3" s="3349"/>
      <c r="J3" s="3349"/>
    </row>
    <row r="4" spans="1:12" ht="15">
      <c r="A4" s="3349" t="s">
        <v>1006</v>
      </c>
      <c r="B4" s="3349"/>
      <c r="C4" s="3349"/>
      <c r="D4" s="3349"/>
      <c r="E4" s="3349"/>
      <c r="F4" s="3349"/>
      <c r="G4" s="3349"/>
      <c r="H4" s="3349"/>
      <c r="I4" s="3349"/>
      <c r="J4" s="3349"/>
    </row>
    <row r="5" spans="1:12" ht="15">
      <c r="A5" s="3349" t="s">
        <v>583</v>
      </c>
      <c r="B5" s="3349"/>
      <c r="C5" s="3349"/>
      <c r="D5" s="3349"/>
      <c r="E5" s="3349"/>
      <c r="F5" s="3349"/>
      <c r="G5" s="3349"/>
      <c r="H5" s="3349"/>
      <c r="I5" s="3349"/>
      <c r="J5" s="3349"/>
    </row>
    <row r="6" spans="1:12" ht="12.75">
      <c r="A6" s="1403"/>
      <c r="B6" s="1403"/>
      <c r="C6" s="1403"/>
      <c r="D6" s="1403"/>
      <c r="E6" s="1403"/>
      <c r="F6" s="1403"/>
      <c r="G6" s="1403"/>
      <c r="H6" s="1403"/>
      <c r="I6" s="1403"/>
      <c r="J6" s="1403"/>
    </row>
    <row r="7" spans="1:12" ht="12" customHeight="1">
      <c r="A7" s="3347" t="s">
        <v>1104</v>
      </c>
      <c r="B7" s="3347"/>
      <c r="C7" s="3347"/>
      <c r="D7" s="3347"/>
      <c r="E7" s="3347"/>
      <c r="F7" s="3347"/>
      <c r="G7" s="3347"/>
      <c r="H7" s="3347"/>
      <c r="I7" s="3347"/>
      <c r="J7" s="3347"/>
    </row>
    <row r="8" spans="1:12" ht="12" customHeight="1">
      <c r="A8" s="1404"/>
      <c r="B8" s="1405" t="s">
        <v>884</v>
      </c>
      <c r="C8" s="1406"/>
      <c r="D8" s="1406"/>
      <c r="E8" s="1407"/>
      <c r="F8" s="1406"/>
      <c r="G8" s="1406"/>
      <c r="H8" s="1406"/>
      <c r="I8" s="1406"/>
      <c r="J8" s="1408"/>
      <c r="K8" s="1409" t="s">
        <v>884</v>
      </c>
    </row>
    <row r="9" spans="1:12" ht="12" customHeight="1">
      <c r="A9" s="1410"/>
      <c r="B9" s="1411"/>
      <c r="C9" s="1412"/>
      <c r="D9" s="1412"/>
      <c r="E9" s="1413" t="s">
        <v>1007</v>
      </c>
      <c r="F9" s="1412"/>
      <c r="G9" s="1412"/>
      <c r="H9" s="1412"/>
      <c r="I9" s="1412"/>
      <c r="J9" s="1414"/>
      <c r="K9" s="1415"/>
    </row>
    <row r="10" spans="1:12" ht="12" customHeight="1">
      <c r="A10" s="1410"/>
      <c r="B10" s="1411"/>
      <c r="C10" s="1406"/>
      <c r="D10" s="1406"/>
      <c r="E10" s="1406"/>
      <c r="F10" s="1416"/>
      <c r="G10" s="1406"/>
      <c r="H10" s="1406"/>
      <c r="I10" s="1406"/>
      <c r="J10" s="1408"/>
      <c r="K10" s="1415"/>
    </row>
    <row r="11" spans="1:12" ht="12" customHeight="1">
      <c r="A11" s="1417" t="s">
        <v>915</v>
      </c>
      <c r="B11" s="1418" t="s">
        <v>918</v>
      </c>
      <c r="C11" s="1419" t="s">
        <v>1008</v>
      </c>
      <c r="D11" s="1420"/>
      <c r="E11" s="1420"/>
      <c r="F11" s="1421"/>
      <c r="G11" s="1419" t="s">
        <v>1009</v>
      </c>
      <c r="H11" s="1420"/>
      <c r="I11" s="1420"/>
      <c r="J11" s="1422"/>
      <c r="K11" s="1423"/>
    </row>
    <row r="12" spans="1:12" ht="12" customHeight="1">
      <c r="A12" s="1424"/>
      <c r="B12" s="1421"/>
      <c r="C12" s="1425" t="s">
        <v>996</v>
      </c>
      <c r="D12" s="1425" t="s">
        <v>995</v>
      </c>
      <c r="E12" s="1425" t="s">
        <v>1010</v>
      </c>
      <c r="F12" s="1425" t="s">
        <v>999</v>
      </c>
      <c r="G12" s="1425" t="s">
        <v>996</v>
      </c>
      <c r="H12" s="1425" t="s">
        <v>995</v>
      </c>
      <c r="I12" s="1425" t="s">
        <v>1010</v>
      </c>
      <c r="J12" s="1425" t="s">
        <v>999</v>
      </c>
      <c r="K12" s="1426"/>
    </row>
    <row r="13" spans="1:12" ht="20.25" customHeight="1">
      <c r="A13" s="1427" t="s">
        <v>868</v>
      </c>
      <c r="B13" s="1428">
        <f t="shared" ref="B13:J13" si="0">SUM(B14:B29)</f>
        <v>5370</v>
      </c>
      <c r="C13" s="1428">
        <f t="shared" si="0"/>
        <v>240</v>
      </c>
      <c r="D13" s="1428">
        <f t="shared" si="0"/>
        <v>3670</v>
      </c>
      <c r="E13" s="1428">
        <f t="shared" si="0"/>
        <v>1292</v>
      </c>
      <c r="F13" s="1428">
        <f t="shared" si="0"/>
        <v>47</v>
      </c>
      <c r="G13" s="1428">
        <f t="shared" si="0"/>
        <v>8</v>
      </c>
      <c r="H13" s="1428">
        <f t="shared" si="0"/>
        <v>83</v>
      </c>
      <c r="I13" s="1428">
        <f t="shared" si="0"/>
        <v>20</v>
      </c>
      <c r="J13" s="1428">
        <f t="shared" si="0"/>
        <v>10</v>
      </c>
      <c r="K13" s="1429"/>
      <c r="L13" s="1430"/>
    </row>
    <row r="14" spans="1:12" ht="18" customHeight="1">
      <c r="A14" s="3244" t="s">
        <v>923</v>
      </c>
      <c r="B14" s="3245">
        <f t="shared" ref="B14:B29" si="1">SUM(C14:J14)</f>
        <v>1592</v>
      </c>
      <c r="C14" s="3246">
        <v>40</v>
      </c>
      <c r="D14" s="3246">
        <v>992</v>
      </c>
      <c r="E14" s="3246">
        <v>534</v>
      </c>
      <c r="F14" s="3246">
        <v>5</v>
      </c>
      <c r="G14" s="3246">
        <v>8</v>
      </c>
      <c r="H14" s="3246">
        <v>7</v>
      </c>
      <c r="I14" s="3246">
        <v>3</v>
      </c>
      <c r="J14" s="3246">
        <v>3</v>
      </c>
      <c r="K14" s="1432"/>
    </row>
    <row r="15" spans="1:12" ht="18" customHeight="1">
      <c r="A15" s="3244" t="s">
        <v>924</v>
      </c>
      <c r="B15" s="3245">
        <f t="shared" si="1"/>
        <v>370</v>
      </c>
      <c r="C15" s="3246">
        <v>13</v>
      </c>
      <c r="D15" s="3246">
        <v>351</v>
      </c>
      <c r="E15" s="3246">
        <v>3</v>
      </c>
      <c r="F15" s="3246"/>
      <c r="G15" s="1431"/>
      <c r="H15" s="3246">
        <v>3</v>
      </c>
      <c r="I15" s="3246"/>
      <c r="J15" s="3246"/>
      <c r="K15" s="1432"/>
    </row>
    <row r="16" spans="1:12" ht="18" customHeight="1">
      <c r="A16" s="3244" t="s">
        <v>925</v>
      </c>
      <c r="B16" s="3245">
        <f t="shared" si="1"/>
        <v>513</v>
      </c>
      <c r="C16" s="3246">
        <v>28</v>
      </c>
      <c r="D16" s="3246">
        <v>467</v>
      </c>
      <c r="E16" s="1431"/>
      <c r="F16" s="3246"/>
      <c r="G16" s="1431"/>
      <c r="H16" s="3246">
        <v>18</v>
      </c>
      <c r="I16" s="3246"/>
      <c r="J16" s="3246"/>
      <c r="K16" s="1432"/>
    </row>
    <row r="17" spans="1:11" ht="18" customHeight="1">
      <c r="A17" s="3244" t="s">
        <v>926</v>
      </c>
      <c r="B17" s="3245">
        <f t="shared" si="1"/>
        <v>353</v>
      </c>
      <c r="C17" s="3246">
        <v>18</v>
      </c>
      <c r="D17" s="3246">
        <v>185</v>
      </c>
      <c r="E17" s="3246">
        <v>136</v>
      </c>
      <c r="F17" s="3246">
        <v>10</v>
      </c>
      <c r="G17" s="1431"/>
      <c r="H17" s="3246">
        <v>3</v>
      </c>
      <c r="I17" s="3246">
        <v>1</v>
      </c>
      <c r="J17" s="3246"/>
      <c r="K17" s="1432"/>
    </row>
    <row r="18" spans="1:11" ht="18" customHeight="1">
      <c r="A18" s="3244" t="s">
        <v>927</v>
      </c>
      <c r="B18" s="3245">
        <f t="shared" si="1"/>
        <v>445</v>
      </c>
      <c r="C18" s="3246">
        <v>7</v>
      </c>
      <c r="D18" s="3246">
        <v>331</v>
      </c>
      <c r="E18" s="3246">
        <v>94</v>
      </c>
      <c r="F18" s="3246"/>
      <c r="G18" s="1431"/>
      <c r="H18" s="3246">
        <v>8</v>
      </c>
      <c r="I18" s="3246">
        <v>5</v>
      </c>
      <c r="J18" s="3246"/>
      <c r="K18" s="1432"/>
    </row>
    <row r="19" spans="1:11" ht="18" customHeight="1">
      <c r="A19" s="3244" t="s">
        <v>928</v>
      </c>
      <c r="B19" s="3245">
        <f t="shared" si="1"/>
        <v>150</v>
      </c>
      <c r="C19" s="1431"/>
      <c r="D19" s="3246">
        <v>138</v>
      </c>
      <c r="E19" s="3246">
        <v>4</v>
      </c>
      <c r="F19" s="3246"/>
      <c r="G19" s="1431"/>
      <c r="H19" s="3246">
        <v>6</v>
      </c>
      <c r="I19" s="3246">
        <v>2</v>
      </c>
      <c r="J19" s="3246"/>
      <c r="K19" s="1432"/>
    </row>
    <row r="20" spans="1:11" ht="18" customHeight="1">
      <c r="A20" s="3244" t="s">
        <v>929</v>
      </c>
      <c r="B20" s="3245">
        <f t="shared" si="1"/>
        <v>276</v>
      </c>
      <c r="C20" s="1431"/>
      <c r="D20" s="3246">
        <v>151</v>
      </c>
      <c r="E20" s="3246">
        <v>88</v>
      </c>
      <c r="F20" s="3246">
        <v>32</v>
      </c>
      <c r="G20" s="1431"/>
      <c r="H20" s="3246">
        <v>2</v>
      </c>
      <c r="I20" s="3246"/>
      <c r="J20" s="3246">
        <v>3</v>
      </c>
      <c r="K20" s="1432"/>
    </row>
    <row r="21" spans="1:11" ht="18" customHeight="1">
      <c r="A21" s="3244" t="s">
        <v>960</v>
      </c>
      <c r="B21" s="3245">
        <f t="shared" si="1"/>
        <v>133</v>
      </c>
      <c r="C21" s="1431"/>
      <c r="D21" s="3246">
        <v>117</v>
      </c>
      <c r="E21" s="3246">
        <v>10</v>
      </c>
      <c r="F21" s="1431"/>
      <c r="G21" s="1431"/>
      <c r="H21" s="3246">
        <v>2</v>
      </c>
      <c r="I21" s="3246"/>
      <c r="J21" s="3246">
        <v>4</v>
      </c>
      <c r="K21" s="1432"/>
    </row>
    <row r="22" spans="1:11" ht="18" customHeight="1">
      <c r="A22" s="3244" t="s">
        <v>930</v>
      </c>
      <c r="B22" s="3245">
        <f t="shared" si="1"/>
        <v>122</v>
      </c>
      <c r="C22" s="1431"/>
      <c r="D22" s="3246">
        <v>118</v>
      </c>
      <c r="E22" s="1431"/>
      <c r="F22" s="1431"/>
      <c r="G22" s="1431"/>
      <c r="H22" s="1431"/>
      <c r="I22" s="3246">
        <v>4</v>
      </c>
      <c r="J22" s="3246"/>
      <c r="K22" s="1432"/>
    </row>
    <row r="23" spans="1:11" ht="18" customHeight="1">
      <c r="A23" s="3244" t="s">
        <v>931</v>
      </c>
      <c r="B23" s="3245">
        <f t="shared" si="1"/>
        <v>115</v>
      </c>
      <c r="C23" s="1431"/>
      <c r="D23" s="3246">
        <v>107</v>
      </c>
      <c r="E23" s="1431"/>
      <c r="F23" s="1431"/>
      <c r="G23" s="1431"/>
      <c r="H23" s="3246">
        <v>8</v>
      </c>
      <c r="I23" s="3246"/>
      <c r="J23" s="3246"/>
      <c r="K23" s="1433"/>
    </row>
    <row r="24" spans="1:11" ht="18" customHeight="1">
      <c r="A24" s="3244" t="s">
        <v>951</v>
      </c>
      <c r="B24" s="3245">
        <f t="shared" si="1"/>
        <v>140</v>
      </c>
      <c r="C24" s="1431"/>
      <c r="D24" s="3246">
        <v>46</v>
      </c>
      <c r="E24" s="3246">
        <v>91</v>
      </c>
      <c r="F24" s="1431"/>
      <c r="G24" s="1431"/>
      <c r="H24" s="3246">
        <v>2</v>
      </c>
      <c r="I24" s="3246">
        <v>1</v>
      </c>
      <c r="J24" s="3246"/>
      <c r="K24" s="1432"/>
    </row>
    <row r="25" spans="1:11" ht="18" customHeight="1">
      <c r="A25" s="3244" t="s">
        <v>932</v>
      </c>
      <c r="B25" s="3245">
        <f t="shared" si="1"/>
        <v>67</v>
      </c>
      <c r="C25" s="1431"/>
      <c r="D25" s="3246">
        <v>27</v>
      </c>
      <c r="E25" s="3246">
        <v>39</v>
      </c>
      <c r="F25" s="1431"/>
      <c r="G25" s="1431"/>
      <c r="H25" s="3246"/>
      <c r="I25" s="3246">
        <v>1</v>
      </c>
      <c r="J25" s="3246"/>
      <c r="K25" s="1433"/>
    </row>
    <row r="26" spans="1:11" ht="18" customHeight="1">
      <c r="A26" s="3244" t="s">
        <v>936</v>
      </c>
      <c r="B26" s="3245">
        <f t="shared" si="1"/>
        <v>692</v>
      </c>
      <c r="C26" s="3246">
        <v>26</v>
      </c>
      <c r="D26" s="3246">
        <v>472</v>
      </c>
      <c r="E26" s="3246">
        <v>180</v>
      </c>
      <c r="F26" s="1431"/>
      <c r="G26" s="1431"/>
      <c r="H26" s="3246">
        <v>14</v>
      </c>
      <c r="I26" s="3246"/>
      <c r="J26" s="3246"/>
      <c r="K26" s="1432"/>
    </row>
    <row r="27" spans="1:11" ht="18" customHeight="1">
      <c r="A27" s="3244" t="s">
        <v>937</v>
      </c>
      <c r="B27" s="3245">
        <f t="shared" si="1"/>
        <v>294</v>
      </c>
      <c r="C27" s="3246">
        <v>18</v>
      </c>
      <c r="D27" s="3246">
        <v>153</v>
      </c>
      <c r="E27" s="3246">
        <v>113</v>
      </c>
      <c r="F27" s="1431"/>
      <c r="G27" s="1431"/>
      <c r="H27" s="3246">
        <v>8</v>
      </c>
      <c r="I27" s="3246">
        <v>2</v>
      </c>
      <c r="J27" s="3246"/>
      <c r="K27" s="1432"/>
    </row>
    <row r="28" spans="1:11" ht="18" customHeight="1">
      <c r="A28" s="3244" t="s">
        <v>938</v>
      </c>
      <c r="B28" s="3245">
        <f t="shared" si="1"/>
        <v>45</v>
      </c>
      <c r="C28" s="3246">
        <v>45</v>
      </c>
      <c r="D28" s="3246"/>
      <c r="E28" s="1431"/>
      <c r="F28" s="1431"/>
      <c r="G28" s="1431"/>
      <c r="H28" s="3246"/>
      <c r="I28" s="3246"/>
      <c r="J28" s="3246"/>
      <c r="K28" s="1432"/>
    </row>
    <row r="29" spans="1:11" ht="18" customHeight="1">
      <c r="A29" s="3244" t="s">
        <v>939</v>
      </c>
      <c r="B29" s="3245">
        <f t="shared" si="1"/>
        <v>63</v>
      </c>
      <c r="C29" s="3246">
        <v>45</v>
      </c>
      <c r="D29" s="3246">
        <v>15</v>
      </c>
      <c r="E29" s="1431"/>
      <c r="F29" s="1431"/>
      <c r="G29" s="1431"/>
      <c r="H29" s="3246">
        <v>2</v>
      </c>
      <c r="I29" s="3246">
        <v>1</v>
      </c>
      <c r="J29" s="3246"/>
    </row>
    <row r="30" spans="1:11" ht="18" customHeight="1">
      <c r="A30" s="1434" t="s">
        <v>372</v>
      </c>
      <c r="B30" s="1434"/>
      <c r="I30" s="1401" t="s">
        <v>912</v>
      </c>
    </row>
  </sheetData>
  <sheetProtection password="CA55" sheet="1" objects="1" scenarios="1"/>
  <mergeCells count="5">
    <mergeCell ref="A7:J7"/>
    <mergeCell ref="A1:J1"/>
    <mergeCell ref="A3:J3"/>
    <mergeCell ref="A4:J4"/>
    <mergeCell ref="A5:J5"/>
  </mergeCells>
  <phoneticPr fontId="0" type="noConversion"/>
  <printOptions horizontalCentered="1"/>
  <pageMargins left="0.82677165354330717" right="0.39370078740157483" top="0.78740157480314965" bottom="0.82677165354330717" header="0" footer="0"/>
  <pageSetup orientation="landscape" horizontalDpi="300" verticalDpi="300" r:id="rId1"/>
  <headerFooter alignWithMargins="0">
    <oddHeader>&amp;R&amp;"Helv,Negrita"&amp;12&amp;[16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46"/>
  <sheetViews>
    <sheetView showGridLines="0" zoomScale="95" workbookViewId="0">
      <selection activeCell="I33" sqref="I33"/>
    </sheetView>
  </sheetViews>
  <sheetFormatPr baseColWidth="10" defaultColWidth="5.83203125" defaultRowHeight="9"/>
  <cols>
    <col min="1" max="1" width="30.5" style="64" customWidth="1"/>
    <col min="2" max="2" width="8" style="64" customWidth="1"/>
    <col min="3" max="3" width="2.5" style="64" hidden="1" customWidth="1"/>
    <col min="4" max="4" width="11" style="64" customWidth="1"/>
    <col min="5" max="5" width="10.33203125" style="64" hidden="1" customWidth="1"/>
    <col min="6" max="6" width="12.83203125" style="64" hidden="1" customWidth="1"/>
    <col min="7" max="7" width="7.1640625" style="64" hidden="1" customWidth="1"/>
    <col min="8" max="8" width="12.1640625" style="64" customWidth="1"/>
    <col min="9" max="9" width="14.6640625" style="64" customWidth="1"/>
    <col min="10" max="10" width="10.6640625" style="64" customWidth="1"/>
    <col min="11" max="11" width="11.5" style="64" customWidth="1"/>
    <col min="12" max="12" width="0.83203125" style="64" hidden="1" customWidth="1"/>
    <col min="13" max="13" width="10.33203125" style="64" customWidth="1"/>
    <col min="14" max="14" width="11.33203125" style="64" customWidth="1"/>
    <col min="15" max="15" width="14.5" style="64" customWidth="1"/>
    <col min="16" max="16" width="10.83203125" style="64" customWidth="1"/>
    <col min="17" max="17" width="7.83203125" style="64" customWidth="1"/>
    <col min="18" max="18" width="8.6640625" style="64" hidden="1" customWidth="1"/>
    <col min="19" max="16384" width="5.83203125" style="64"/>
  </cols>
  <sheetData>
    <row r="1" spans="1:18" ht="24" customHeight="1">
      <c r="A1" s="3350" t="s">
        <v>846</v>
      </c>
      <c r="B1" s="3350"/>
      <c r="C1" s="3350"/>
      <c r="D1" s="3350"/>
      <c r="E1" s="3350"/>
      <c r="F1" s="3350"/>
      <c r="G1" s="3350"/>
      <c r="H1" s="3350"/>
      <c r="I1" s="3350"/>
      <c r="J1" s="3350"/>
      <c r="K1" s="3350"/>
      <c r="L1" s="3350"/>
      <c r="M1" s="3350"/>
      <c r="N1" s="3350"/>
      <c r="O1" s="3350"/>
      <c r="P1" s="3350"/>
      <c r="Q1" s="3350"/>
      <c r="R1" s="3350"/>
    </row>
    <row r="2" spans="1:18" ht="9.9499999999999993" customHeight="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6"/>
    </row>
    <row r="3" spans="1:18" ht="15" customHeight="1">
      <c r="A3" s="3352" t="s">
        <v>1274</v>
      </c>
      <c r="B3" s="3352"/>
      <c r="C3" s="3352"/>
      <c r="D3" s="3352"/>
      <c r="E3" s="3352"/>
      <c r="F3" s="3352"/>
      <c r="G3" s="3352"/>
      <c r="H3" s="3352"/>
      <c r="I3" s="3352"/>
      <c r="J3" s="3352"/>
      <c r="K3" s="3352"/>
      <c r="L3" s="3352"/>
      <c r="M3" s="3352"/>
      <c r="N3" s="3352"/>
      <c r="O3" s="3352"/>
      <c r="P3" s="3352"/>
      <c r="Q3" s="3352"/>
      <c r="R3" s="3352"/>
    </row>
    <row r="4" spans="1:18" ht="9.9499999999999993" customHeight="1">
      <c r="A4" s="347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6"/>
    </row>
    <row r="5" spans="1:18" ht="15.75" customHeight="1">
      <c r="A5" s="3351" t="s">
        <v>1128</v>
      </c>
      <c r="B5" s="3351"/>
      <c r="C5" s="3351"/>
      <c r="D5" s="3351"/>
      <c r="E5" s="3351"/>
      <c r="F5" s="3351"/>
      <c r="G5" s="3351"/>
      <c r="H5" s="3351"/>
      <c r="I5" s="3351"/>
      <c r="J5" s="3351"/>
      <c r="K5" s="3351"/>
      <c r="L5" s="3351"/>
      <c r="M5" s="3351"/>
      <c r="N5" s="3351"/>
      <c r="O5" s="3351"/>
      <c r="P5" s="3351"/>
      <c r="Q5" s="3351"/>
      <c r="R5" s="3351"/>
    </row>
    <row r="6" spans="1:18" ht="12" customHeight="1">
      <c r="A6" s="348"/>
      <c r="B6" s="355" t="s">
        <v>918</v>
      </c>
      <c r="C6" s="349"/>
      <c r="D6" s="3356" t="s">
        <v>1272</v>
      </c>
      <c r="E6" s="3357"/>
      <c r="F6" s="3357"/>
      <c r="G6" s="3357"/>
      <c r="H6" s="3357"/>
      <c r="I6" s="3357"/>
      <c r="J6" s="3358"/>
      <c r="K6" s="3353" t="s">
        <v>1011</v>
      </c>
      <c r="L6" s="3354"/>
      <c r="M6" s="3354"/>
      <c r="N6" s="3354"/>
      <c r="O6" s="3354"/>
      <c r="P6" s="3354"/>
      <c r="Q6" s="3355"/>
      <c r="R6" s="350"/>
    </row>
    <row r="7" spans="1:18" ht="18" customHeight="1">
      <c r="A7" s="351" t="s">
        <v>1012</v>
      </c>
      <c r="B7" s="1236" t="s">
        <v>1013</v>
      </c>
      <c r="C7" s="352" t="s">
        <v>1014</v>
      </c>
      <c r="D7" s="353" t="s">
        <v>1014</v>
      </c>
      <c r="E7" s="354" t="s">
        <v>1014</v>
      </c>
      <c r="F7" s="354" t="s">
        <v>1016</v>
      </c>
      <c r="G7" s="354" t="s">
        <v>1017</v>
      </c>
      <c r="H7" s="354" t="s">
        <v>19</v>
      </c>
      <c r="I7" s="1241" t="s">
        <v>1018</v>
      </c>
      <c r="J7" s="354" t="s">
        <v>1026</v>
      </c>
      <c r="K7" s="1234" t="s">
        <v>1019</v>
      </c>
      <c r="L7" s="357" t="s">
        <v>1020</v>
      </c>
      <c r="M7" s="355" t="s">
        <v>1020</v>
      </c>
      <c r="N7" s="1233" t="s">
        <v>1225</v>
      </c>
      <c r="O7" s="355" t="s">
        <v>1022</v>
      </c>
      <c r="P7" s="356" t="s">
        <v>1023</v>
      </c>
      <c r="Q7" s="358" t="s">
        <v>1024</v>
      </c>
      <c r="R7" s="357" t="s">
        <v>1025</v>
      </c>
    </row>
    <row r="8" spans="1:18" ht="12" customHeight="1">
      <c r="A8" s="359"/>
      <c r="B8" s="1236" t="s">
        <v>1027</v>
      </c>
      <c r="C8" s="352" t="s">
        <v>1028</v>
      </c>
      <c r="D8" s="1235" t="s">
        <v>1201</v>
      </c>
      <c r="E8" s="3182" t="s">
        <v>1199</v>
      </c>
      <c r="F8" s="1236" t="s">
        <v>1287</v>
      </c>
      <c r="G8" s="352" t="s">
        <v>1030</v>
      </c>
      <c r="H8" s="1240" t="s">
        <v>20</v>
      </c>
      <c r="I8" s="386" t="s">
        <v>14</v>
      </c>
      <c r="J8" s="354" t="s">
        <v>1014</v>
      </c>
      <c r="K8" s="1235" t="s">
        <v>1031</v>
      </c>
      <c r="L8" s="357" t="s">
        <v>1032</v>
      </c>
      <c r="M8" s="352" t="s">
        <v>1033</v>
      </c>
      <c r="N8" s="1233" t="s">
        <v>1226</v>
      </c>
      <c r="O8" s="386" t="s">
        <v>1224</v>
      </c>
      <c r="P8" s="360" t="s">
        <v>1034</v>
      </c>
      <c r="Q8" s="1242" t="s">
        <v>1035</v>
      </c>
      <c r="R8" s="357" t="s">
        <v>1036</v>
      </c>
    </row>
    <row r="9" spans="1:18" ht="12" customHeight="1">
      <c r="A9" s="361"/>
      <c r="B9" s="362"/>
      <c r="C9" s="363"/>
      <c r="D9" s="1239" t="s">
        <v>1202</v>
      </c>
      <c r="E9" s="1238" t="s">
        <v>1200</v>
      </c>
      <c r="F9" s="1237" t="s">
        <v>1288</v>
      </c>
      <c r="G9" s="365"/>
      <c r="H9" s="387" t="s">
        <v>18</v>
      </c>
      <c r="I9" s="364" t="s">
        <v>15</v>
      </c>
      <c r="J9" s="363" t="s">
        <v>16</v>
      </c>
      <c r="K9" s="366"/>
      <c r="L9" s="365"/>
      <c r="M9" s="363"/>
      <c r="N9" s="365" t="s">
        <v>1029</v>
      </c>
      <c r="O9" s="363" t="s">
        <v>17</v>
      </c>
      <c r="P9" s="366"/>
      <c r="Q9" s="367"/>
      <c r="R9" s="365"/>
    </row>
    <row r="10" spans="1:18" ht="9.75" customHeight="1">
      <c r="A10" s="65"/>
      <c r="B10" s="213"/>
      <c r="C10" s="214"/>
      <c r="D10" s="215"/>
      <c r="E10" s="216"/>
      <c r="F10" s="217"/>
      <c r="G10" s="218"/>
      <c r="H10" s="218"/>
      <c r="I10" s="219"/>
      <c r="J10" s="220"/>
      <c r="K10" s="221"/>
      <c r="L10" s="66"/>
      <c r="M10" s="214"/>
      <c r="N10" s="66"/>
      <c r="O10" s="214"/>
      <c r="P10" s="221"/>
      <c r="Q10" s="222"/>
      <c r="R10" s="218"/>
    </row>
    <row r="11" spans="1:18" ht="12" customHeight="1">
      <c r="A11" s="368" t="s">
        <v>894</v>
      </c>
      <c r="B11" s="369">
        <f>SUM(B13:B45)</f>
        <v>83</v>
      </c>
      <c r="C11" s="370"/>
      <c r="D11" s="371">
        <f>SUM(D13:D45)</f>
        <v>22</v>
      </c>
      <c r="E11" s="372">
        <f>SUM(E13:E45)</f>
        <v>0</v>
      </c>
      <c r="F11" s="373">
        <f>SUM(F13:F45)</f>
        <v>0</v>
      </c>
      <c r="G11" s="374"/>
      <c r="H11" s="374">
        <f>SUM(H13:H45)</f>
        <v>2</v>
      </c>
      <c r="I11" s="374">
        <f>SUM(I13:I45)</f>
        <v>14</v>
      </c>
      <c r="J11" s="375">
        <f>SUM(J13:J45)</f>
        <v>26</v>
      </c>
      <c r="K11" s="370">
        <f>SUM(K13:K45)</f>
        <v>2</v>
      </c>
      <c r="L11" s="376"/>
      <c r="M11" s="370">
        <f>SUM(M13:M45)</f>
        <v>2</v>
      </c>
      <c r="N11" s="376">
        <f>SUM(N13:N45)</f>
        <v>11</v>
      </c>
      <c r="O11" s="370">
        <f>SUM(O13:O45)</f>
        <v>1</v>
      </c>
      <c r="P11" s="377">
        <f>SUM(P13:P45)</f>
        <v>2</v>
      </c>
      <c r="Q11" s="378">
        <f>SUM(Q13:Q45)</f>
        <v>1</v>
      </c>
      <c r="R11" s="376"/>
    </row>
    <row r="12" spans="1:18" ht="9" customHeight="1">
      <c r="A12" s="223"/>
      <c r="B12" s="224"/>
      <c r="C12" s="225"/>
      <c r="D12" s="226"/>
      <c r="E12" s="224"/>
      <c r="F12" s="227"/>
      <c r="G12" s="227"/>
      <c r="H12" s="227"/>
      <c r="I12" s="227"/>
      <c r="J12" s="225"/>
      <c r="K12" s="230"/>
      <c r="L12" s="228"/>
      <c r="M12" s="225"/>
      <c r="N12" s="228"/>
      <c r="O12" s="229"/>
      <c r="P12" s="230"/>
      <c r="Q12" s="231"/>
      <c r="R12" s="232"/>
    </row>
    <row r="13" spans="1:18" ht="12.95" customHeight="1">
      <c r="A13" s="379" t="s">
        <v>1037</v>
      </c>
      <c r="B13" s="380"/>
      <c r="C13" s="381"/>
      <c r="D13" s="382"/>
      <c r="E13" s="383"/>
      <c r="F13" s="383"/>
      <c r="G13" s="383"/>
      <c r="H13" s="383"/>
      <c r="I13" s="383"/>
      <c r="J13" s="381"/>
      <c r="K13" s="383"/>
      <c r="L13" s="383"/>
      <c r="M13" s="381"/>
      <c r="N13" s="384"/>
      <c r="O13" s="383"/>
      <c r="P13" s="383"/>
      <c r="Q13" s="381"/>
      <c r="R13" s="385"/>
    </row>
    <row r="14" spans="1:18" ht="12.95" customHeight="1">
      <c r="A14" s="379" t="s">
        <v>1038</v>
      </c>
      <c r="B14" s="380">
        <f>SUM(C14:R14)</f>
        <v>2</v>
      </c>
      <c r="C14" s="383"/>
      <c r="D14" s="382"/>
      <c r="E14" s="383"/>
      <c r="F14" s="383"/>
      <c r="G14" s="383"/>
      <c r="H14" s="383"/>
      <c r="I14" s="383">
        <v>2</v>
      </c>
      <c r="J14" s="383"/>
      <c r="K14" s="383"/>
      <c r="L14" s="383"/>
      <c r="M14" s="383"/>
      <c r="N14" s="383"/>
      <c r="O14" s="383"/>
      <c r="P14" s="383"/>
      <c r="Q14" s="383"/>
      <c r="R14" s="385"/>
    </row>
    <row r="15" spans="1:18" ht="12.95" customHeight="1">
      <c r="A15" s="379" t="s">
        <v>1039</v>
      </c>
      <c r="B15" s="380"/>
      <c r="C15" s="383"/>
      <c r="D15" s="382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5"/>
    </row>
    <row r="16" spans="1:18" ht="12.95" customHeight="1">
      <c r="A16" s="379" t="s">
        <v>1040</v>
      </c>
      <c r="B16" s="380"/>
      <c r="C16" s="383"/>
      <c r="D16" s="382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5"/>
    </row>
    <row r="17" spans="1:18" ht="12.95" customHeight="1">
      <c r="A17" s="379" t="s">
        <v>1041</v>
      </c>
      <c r="B17" s="380">
        <f>SUM(C17:R17)</f>
        <v>2</v>
      </c>
      <c r="C17" s="383"/>
      <c r="D17" s="382"/>
      <c r="E17" s="383"/>
      <c r="F17" s="383"/>
      <c r="G17" s="383"/>
      <c r="H17" s="383"/>
      <c r="I17" s="383">
        <v>2</v>
      </c>
      <c r="J17" s="383"/>
      <c r="K17" s="383"/>
      <c r="L17" s="383"/>
      <c r="M17" s="383"/>
      <c r="N17" s="383"/>
      <c r="O17" s="383"/>
      <c r="P17" s="383"/>
      <c r="Q17" s="383"/>
      <c r="R17" s="385"/>
    </row>
    <row r="18" spans="1:18" ht="12.95" customHeight="1">
      <c r="A18" s="379" t="s">
        <v>1042</v>
      </c>
      <c r="B18" s="380"/>
      <c r="C18" s="383"/>
      <c r="D18" s="382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5"/>
    </row>
    <row r="19" spans="1:18" ht="12.95" customHeight="1">
      <c r="A19" s="379" t="s">
        <v>1043</v>
      </c>
      <c r="B19" s="380"/>
      <c r="C19" s="383"/>
      <c r="D19" s="382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5"/>
    </row>
    <row r="20" spans="1:18" ht="12.95" customHeight="1">
      <c r="A20" s="379" t="s">
        <v>1044</v>
      </c>
      <c r="B20" s="380"/>
      <c r="C20" s="383"/>
      <c r="D20" s="382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5"/>
    </row>
    <row r="21" spans="1:18" ht="12.95" customHeight="1">
      <c r="A21" s="379" t="s">
        <v>1045</v>
      </c>
      <c r="B21" s="380">
        <f t="shared" ref="B21:B26" si="0">SUM(C21:R21)</f>
        <v>5</v>
      </c>
      <c r="C21" s="383"/>
      <c r="D21" s="382">
        <v>2</v>
      </c>
      <c r="E21" s="383"/>
      <c r="F21" s="383"/>
      <c r="G21" s="383"/>
      <c r="H21" s="383"/>
      <c r="I21" s="383"/>
      <c r="J21" s="383">
        <v>3</v>
      </c>
      <c r="K21" s="383"/>
      <c r="L21" s="383"/>
      <c r="M21" s="383"/>
      <c r="N21" s="383"/>
      <c r="O21" s="383"/>
      <c r="P21" s="383"/>
      <c r="Q21" s="383"/>
      <c r="R21" s="385"/>
    </row>
    <row r="22" spans="1:18" ht="12.95" customHeight="1">
      <c r="A22" s="379" t="s">
        <v>1046</v>
      </c>
      <c r="B22" s="380">
        <f t="shared" si="0"/>
        <v>1</v>
      </c>
      <c r="C22" s="383"/>
      <c r="D22" s="382"/>
      <c r="E22" s="383"/>
      <c r="F22" s="383"/>
      <c r="G22" s="383"/>
      <c r="H22" s="383"/>
      <c r="I22" s="383">
        <v>1</v>
      </c>
      <c r="J22" s="383"/>
      <c r="K22" s="383"/>
      <c r="L22" s="383"/>
      <c r="M22" s="383"/>
      <c r="N22" s="383"/>
      <c r="O22" s="383"/>
      <c r="P22" s="383"/>
      <c r="Q22" s="383"/>
      <c r="R22" s="385"/>
    </row>
    <row r="23" spans="1:18" ht="12.95" customHeight="1">
      <c r="A23" s="379" t="s">
        <v>1047</v>
      </c>
      <c r="B23" s="380">
        <f t="shared" si="0"/>
        <v>1</v>
      </c>
      <c r="C23" s="383"/>
      <c r="D23" s="382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>
        <v>1</v>
      </c>
      <c r="R23" s="385"/>
    </row>
    <row r="24" spans="1:18" ht="12.95" customHeight="1">
      <c r="A24" s="379" t="s">
        <v>1048</v>
      </c>
      <c r="B24" s="380">
        <f t="shared" si="0"/>
        <v>1</v>
      </c>
      <c r="C24" s="383"/>
      <c r="D24" s="382"/>
      <c r="E24" s="383"/>
      <c r="F24" s="383"/>
      <c r="G24" s="383"/>
      <c r="H24" s="383"/>
      <c r="I24" s="383"/>
      <c r="J24" s="383">
        <v>1</v>
      </c>
      <c r="K24" s="383"/>
      <c r="L24" s="383"/>
      <c r="M24" s="383"/>
      <c r="N24" s="383"/>
      <c r="O24" s="383"/>
      <c r="P24" s="383"/>
      <c r="Q24" s="383"/>
      <c r="R24" s="385"/>
    </row>
    <row r="25" spans="1:18" ht="12.95" customHeight="1">
      <c r="A25" s="379" t="s">
        <v>1049</v>
      </c>
      <c r="B25" s="380">
        <f t="shared" si="0"/>
        <v>1</v>
      </c>
      <c r="C25" s="383"/>
      <c r="D25" s="382"/>
      <c r="E25" s="383"/>
      <c r="F25" s="383"/>
      <c r="G25" s="383"/>
      <c r="H25" s="383"/>
      <c r="I25" s="383">
        <v>1</v>
      </c>
      <c r="J25" s="383"/>
      <c r="K25" s="383"/>
      <c r="L25" s="383"/>
      <c r="M25" s="383"/>
      <c r="N25" s="383"/>
      <c r="O25" s="383"/>
      <c r="P25" s="383"/>
      <c r="Q25" s="383"/>
      <c r="R25" s="385"/>
    </row>
    <row r="26" spans="1:18" ht="12.95" customHeight="1">
      <c r="A26" s="379" t="s">
        <v>1050</v>
      </c>
      <c r="B26" s="380">
        <f t="shared" si="0"/>
        <v>5</v>
      </c>
      <c r="C26" s="383"/>
      <c r="D26" s="382"/>
      <c r="E26" s="383"/>
      <c r="F26" s="383"/>
      <c r="G26" s="383"/>
      <c r="H26" s="383"/>
      <c r="I26" s="383">
        <v>1</v>
      </c>
      <c r="J26" s="383">
        <v>2</v>
      </c>
      <c r="K26" s="383"/>
      <c r="L26" s="383"/>
      <c r="M26" s="383">
        <v>2</v>
      </c>
      <c r="N26" s="383"/>
      <c r="O26" s="383"/>
      <c r="P26" s="383"/>
      <c r="Q26" s="383"/>
      <c r="R26" s="385"/>
    </row>
    <row r="27" spans="1:18" ht="12.95" customHeight="1">
      <c r="A27" s="379" t="s">
        <v>1051</v>
      </c>
      <c r="B27" s="380"/>
      <c r="C27" s="383"/>
      <c r="D27" s="382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5"/>
    </row>
    <row r="28" spans="1:18" ht="12.95" customHeight="1">
      <c r="A28" s="379" t="s">
        <v>1052</v>
      </c>
      <c r="B28" s="380">
        <f>SUM(C28:R28)</f>
        <v>2</v>
      </c>
      <c r="C28" s="383"/>
      <c r="D28" s="382"/>
      <c r="E28" s="383"/>
      <c r="F28" s="383"/>
      <c r="G28" s="383"/>
      <c r="H28" s="383"/>
      <c r="I28" s="383"/>
      <c r="J28" s="383">
        <v>1</v>
      </c>
      <c r="K28" s="383"/>
      <c r="L28" s="383"/>
      <c r="M28" s="383"/>
      <c r="N28" s="383"/>
      <c r="O28" s="383"/>
      <c r="P28" s="383">
        <v>1</v>
      </c>
      <c r="Q28" s="383"/>
      <c r="R28" s="385"/>
    </row>
    <row r="29" spans="1:18" ht="12.95" customHeight="1">
      <c r="A29" s="379" t="s">
        <v>1056</v>
      </c>
      <c r="B29" s="380"/>
      <c r="C29" s="383"/>
      <c r="D29" s="382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5"/>
    </row>
    <row r="30" spans="1:18" ht="12.95" customHeight="1">
      <c r="A30" s="379" t="s">
        <v>1057</v>
      </c>
      <c r="B30" s="380">
        <f>SUM(C30:R30)</f>
        <v>57</v>
      </c>
      <c r="C30" s="383"/>
      <c r="D30" s="382">
        <v>18</v>
      </c>
      <c r="E30" s="383"/>
      <c r="F30" s="383"/>
      <c r="G30" s="383"/>
      <c r="H30" s="383">
        <v>2</v>
      </c>
      <c r="I30" s="383">
        <v>5</v>
      </c>
      <c r="J30" s="383">
        <v>18</v>
      </c>
      <c r="K30" s="383">
        <v>2</v>
      </c>
      <c r="L30" s="383"/>
      <c r="M30" s="383"/>
      <c r="N30" s="383">
        <v>10</v>
      </c>
      <c r="O30" s="383">
        <v>1</v>
      </c>
      <c r="P30" s="383">
        <v>1</v>
      </c>
      <c r="Q30" s="383"/>
      <c r="R30" s="385"/>
    </row>
    <row r="31" spans="1:18" ht="12.95" customHeight="1">
      <c r="A31" s="379" t="s">
        <v>1058</v>
      </c>
      <c r="B31" s="380"/>
      <c r="C31" s="383"/>
      <c r="D31" s="382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5"/>
    </row>
    <row r="32" spans="1:18" ht="12.95" customHeight="1">
      <c r="A32" s="379" t="s">
        <v>1059</v>
      </c>
      <c r="B32" s="380"/>
      <c r="C32" s="383"/>
      <c r="D32" s="382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5"/>
    </row>
    <row r="33" spans="1:18" ht="12.95" customHeight="1">
      <c r="A33" s="379" t="s">
        <v>1060</v>
      </c>
      <c r="B33" s="380"/>
      <c r="C33" s="383"/>
      <c r="D33" s="382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5"/>
    </row>
    <row r="34" spans="1:18" ht="12.95" customHeight="1">
      <c r="A34" s="379" t="s">
        <v>1061</v>
      </c>
      <c r="B34" s="380"/>
      <c r="C34" s="383"/>
      <c r="D34" s="382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5"/>
    </row>
    <row r="35" spans="1:18" ht="12.95" customHeight="1">
      <c r="A35" s="379" t="s">
        <v>1062</v>
      </c>
      <c r="B35" s="380"/>
      <c r="C35" s="383"/>
      <c r="D35" s="382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5"/>
    </row>
    <row r="36" spans="1:18" ht="12.95" customHeight="1">
      <c r="A36" s="379" t="s">
        <v>1063</v>
      </c>
      <c r="B36" s="380"/>
      <c r="C36" s="383"/>
      <c r="D36" s="382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5"/>
    </row>
    <row r="37" spans="1:18" ht="12.95" customHeight="1">
      <c r="A37" s="379" t="s">
        <v>1064</v>
      </c>
      <c r="B37" s="380">
        <f>SUM(C37:R37)</f>
        <v>1</v>
      </c>
      <c r="C37" s="383"/>
      <c r="D37" s="382"/>
      <c r="E37" s="383"/>
      <c r="F37" s="383"/>
      <c r="G37" s="383"/>
      <c r="H37" s="383"/>
      <c r="I37" s="383">
        <v>1</v>
      </c>
      <c r="J37" s="383"/>
      <c r="K37" s="383"/>
      <c r="L37" s="383"/>
      <c r="M37" s="383"/>
      <c r="N37" s="383"/>
      <c r="O37" s="383"/>
      <c r="P37" s="383"/>
      <c r="Q37" s="383"/>
      <c r="R37" s="385"/>
    </row>
    <row r="38" spans="1:18" ht="12.95" customHeight="1">
      <c r="A38" s="379" t="s">
        <v>1065</v>
      </c>
      <c r="B38" s="380"/>
      <c r="C38" s="383"/>
      <c r="D38" s="382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5"/>
    </row>
    <row r="39" spans="1:18" ht="12.95" customHeight="1">
      <c r="A39" s="379" t="s">
        <v>1066</v>
      </c>
      <c r="B39" s="380"/>
      <c r="C39" s="383"/>
      <c r="D39" s="382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5"/>
    </row>
    <row r="40" spans="1:18" ht="12.95" customHeight="1">
      <c r="A40" s="379" t="s">
        <v>1067</v>
      </c>
      <c r="B40" s="380"/>
      <c r="C40" s="383"/>
      <c r="D40" s="382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5"/>
    </row>
    <row r="41" spans="1:18" ht="12.95" customHeight="1">
      <c r="A41" s="379" t="s">
        <v>1068</v>
      </c>
      <c r="B41" s="380">
        <f>SUM(C41:R41)</f>
        <v>1</v>
      </c>
      <c r="C41" s="383"/>
      <c r="D41" s="382"/>
      <c r="E41" s="383"/>
      <c r="F41" s="383"/>
      <c r="G41" s="383"/>
      <c r="H41" s="383"/>
      <c r="I41" s="383">
        <v>1</v>
      </c>
      <c r="J41" s="383"/>
      <c r="K41" s="383"/>
      <c r="L41" s="383"/>
      <c r="M41" s="383"/>
      <c r="N41" s="383"/>
      <c r="O41" s="383"/>
      <c r="P41" s="383"/>
      <c r="Q41" s="383"/>
      <c r="R41" s="385"/>
    </row>
    <row r="42" spans="1:18" ht="12.95" customHeight="1">
      <c r="A42" s="379" t="s">
        <v>1069</v>
      </c>
      <c r="B42" s="380">
        <f>SUM(C42:R42)</f>
        <v>2</v>
      </c>
      <c r="C42" s="383"/>
      <c r="D42" s="382">
        <v>1</v>
      </c>
      <c r="E42" s="383"/>
      <c r="F42" s="383"/>
      <c r="G42" s="383"/>
      <c r="H42" s="383"/>
      <c r="I42" s="383"/>
      <c r="J42" s="383">
        <v>1</v>
      </c>
      <c r="K42" s="383"/>
      <c r="L42" s="383"/>
      <c r="M42" s="383"/>
      <c r="N42" s="383"/>
      <c r="O42" s="383"/>
      <c r="P42" s="383"/>
      <c r="Q42" s="383"/>
      <c r="R42" s="385"/>
    </row>
    <row r="43" spans="1:18" ht="12.95" customHeight="1">
      <c r="A43" s="379" t="s">
        <v>1070</v>
      </c>
      <c r="B43" s="380">
        <f>SUM(C43:R43)</f>
        <v>1</v>
      </c>
      <c r="C43" s="383"/>
      <c r="D43" s="382">
        <v>1</v>
      </c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5"/>
    </row>
    <row r="44" spans="1:18" ht="12.95" customHeight="1">
      <c r="A44" s="379" t="s">
        <v>1071</v>
      </c>
      <c r="B44" s="380">
        <f>SUM(C44:R44)</f>
        <v>1</v>
      </c>
      <c r="C44" s="383"/>
      <c r="D44" s="382"/>
      <c r="E44" s="383"/>
      <c r="F44" s="383"/>
      <c r="G44" s="383"/>
      <c r="H44" s="383"/>
      <c r="I44" s="383"/>
      <c r="J44" s="383"/>
      <c r="K44" s="383"/>
      <c r="L44" s="383"/>
      <c r="M44" s="383"/>
      <c r="N44" s="383">
        <v>1</v>
      </c>
      <c r="O44" s="383"/>
      <c r="P44" s="383"/>
      <c r="Q44" s="383"/>
      <c r="R44" s="385"/>
    </row>
    <row r="45" spans="1:18" ht="12.95" customHeight="1">
      <c r="A45" s="379" t="s">
        <v>1072</v>
      </c>
      <c r="B45" s="380"/>
      <c r="C45" s="383"/>
      <c r="D45" s="382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5"/>
    </row>
    <row r="46" spans="1:18" ht="18.75" customHeight="1">
      <c r="A46" s="234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1232" t="s">
        <v>912</v>
      </c>
      <c r="Q46" s="235"/>
      <c r="R46" s="235"/>
    </row>
  </sheetData>
  <sheetProtection password="CA55" sheet="1" objects="1" scenarios="1"/>
  <mergeCells count="5">
    <mergeCell ref="A1:R1"/>
    <mergeCell ref="A5:R5"/>
    <mergeCell ref="A3:R3"/>
    <mergeCell ref="K6:Q6"/>
    <mergeCell ref="D6:J6"/>
  </mergeCells>
  <phoneticPr fontId="0" type="noConversion"/>
  <printOptions horizontalCentered="1"/>
  <pageMargins left="0.59055118110236227" right="0.31496062992125984" top="1.1811023622047245" bottom="0.51181102362204722" header="0" footer="0.51181102362204722"/>
  <pageSetup scale="80" firstPageNumber="16" orientation="landscape" useFirstPageNumber="1" horizontalDpi="300" verticalDpi="300" r:id="rId1"/>
  <headerFooter alignWithMargins="0">
    <oddHeader>&amp;R&amp;"Helv,Negrita"&amp;14&amp;[17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F8190"/>
  <sheetViews>
    <sheetView showGridLines="0" workbookViewId="0">
      <selection activeCell="A13" sqref="A13"/>
    </sheetView>
  </sheetViews>
  <sheetFormatPr baseColWidth="10" defaultColWidth="5.83203125" defaultRowHeight="9"/>
  <cols>
    <col min="1" max="1" width="22.5" style="67" customWidth="1"/>
    <col min="2" max="2" width="6.5" style="67" customWidth="1"/>
    <col min="3" max="3" width="6.1640625" style="67" customWidth="1"/>
    <col min="4" max="4" width="8.1640625" style="67" customWidth="1"/>
    <col min="5" max="5" width="7.6640625" style="67" customWidth="1"/>
    <col min="6" max="6" width="6.1640625" style="67" customWidth="1"/>
    <col min="7" max="7" width="6" style="67" customWidth="1"/>
    <col min="8" max="8" width="6.83203125" style="67" customWidth="1"/>
    <col min="9" max="9" width="5.83203125" style="67" customWidth="1"/>
    <col min="10" max="10" width="6" style="67" customWidth="1"/>
    <col min="11" max="11" width="6.1640625" style="67" customWidth="1"/>
    <col min="12" max="12" width="5" style="67" customWidth="1"/>
    <col min="13" max="13" width="4.6640625" style="67" customWidth="1"/>
    <col min="14" max="14" width="5.5" style="67" customWidth="1"/>
    <col min="15" max="15" width="5" style="67" customWidth="1"/>
    <col min="16" max="16" width="6.33203125" style="67" customWidth="1"/>
    <col min="17" max="17" width="5.33203125" style="67" customWidth="1"/>
    <col min="18" max="18" width="8.83203125" style="67" customWidth="1"/>
    <col min="19" max="19" width="7.5" style="67" customWidth="1"/>
    <col min="20" max="20" width="8" style="67" customWidth="1"/>
    <col min="21" max="21" width="6.33203125" style="67" customWidth="1"/>
    <col min="22" max="22" width="6" style="67" customWidth="1"/>
    <col min="23" max="23" width="6.5" style="67" customWidth="1"/>
    <col min="24" max="24" width="6" style="67" customWidth="1"/>
    <col min="25" max="25" width="6.5" style="67" customWidth="1"/>
    <col min="26" max="26" width="5.5" style="67" customWidth="1"/>
    <col min="27" max="16384" width="5.83203125" style="67"/>
  </cols>
  <sheetData>
    <row r="1" spans="1:26" ht="18" customHeight="1">
      <c r="A1" s="3359" t="s">
        <v>846</v>
      </c>
      <c r="B1" s="3359"/>
      <c r="C1" s="3359"/>
      <c r="D1" s="3359"/>
      <c r="E1" s="3359"/>
      <c r="F1" s="3359"/>
      <c r="G1" s="3359"/>
      <c r="H1" s="3359"/>
      <c r="I1" s="3359"/>
      <c r="J1" s="3359"/>
      <c r="K1" s="3359"/>
      <c r="L1" s="3359"/>
      <c r="M1" s="3359"/>
      <c r="N1" s="3359"/>
      <c r="O1" s="3359"/>
      <c r="P1" s="3359"/>
      <c r="Q1" s="3359"/>
      <c r="R1" s="3359"/>
      <c r="S1" s="3359"/>
      <c r="T1" s="3359"/>
      <c r="U1" s="3359"/>
      <c r="V1" s="3359"/>
      <c r="W1" s="3359"/>
      <c r="X1" s="3359"/>
      <c r="Y1" s="3359"/>
      <c r="Z1" s="3359"/>
    </row>
    <row r="2" spans="1:26" ht="8.25" customHeight="1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9"/>
      <c r="R2" s="389"/>
      <c r="S2" s="389"/>
      <c r="T2" s="389"/>
      <c r="U2" s="389"/>
      <c r="V2" s="389"/>
      <c r="W2" s="389"/>
      <c r="X2" s="389"/>
      <c r="Y2" s="389"/>
      <c r="Z2" s="389"/>
    </row>
    <row r="3" spans="1:26" ht="15" customHeight="1">
      <c r="A3" s="3364" t="s">
        <v>1281</v>
      </c>
      <c r="B3" s="3364"/>
      <c r="C3" s="3364"/>
      <c r="D3" s="3364"/>
      <c r="E3" s="3364"/>
      <c r="F3" s="3364"/>
      <c r="G3" s="3364"/>
      <c r="H3" s="3364"/>
      <c r="I3" s="3364"/>
      <c r="J3" s="3364"/>
      <c r="K3" s="3364"/>
      <c r="L3" s="3364"/>
      <c r="M3" s="3364"/>
      <c r="N3" s="3364"/>
      <c r="O3" s="3364"/>
      <c r="P3" s="3364"/>
      <c r="Q3" s="3364"/>
      <c r="R3" s="3364"/>
      <c r="S3" s="3364"/>
      <c r="T3" s="3364"/>
      <c r="U3" s="3364"/>
      <c r="V3" s="3364"/>
      <c r="W3" s="3364"/>
      <c r="X3" s="3364"/>
      <c r="Y3" s="3364"/>
      <c r="Z3" s="3364"/>
    </row>
    <row r="4" spans="1:26" ht="15" customHeight="1">
      <c r="A4" s="3364" t="s">
        <v>1250</v>
      </c>
      <c r="B4" s="3364"/>
      <c r="C4" s="3364"/>
      <c r="D4" s="3364"/>
      <c r="E4" s="3364"/>
      <c r="F4" s="3364"/>
      <c r="G4" s="3364"/>
      <c r="H4" s="3364"/>
      <c r="I4" s="3364"/>
      <c r="J4" s="3364"/>
      <c r="K4" s="3364"/>
      <c r="L4" s="3364"/>
      <c r="M4" s="3364"/>
      <c r="N4" s="3364"/>
      <c r="O4" s="3364"/>
      <c r="P4" s="3364"/>
      <c r="Q4" s="3364"/>
      <c r="R4" s="3364"/>
      <c r="S4" s="3364"/>
      <c r="T4" s="3364"/>
      <c r="U4" s="3364"/>
      <c r="V4" s="3364"/>
      <c r="W4" s="3364"/>
      <c r="X4" s="3364"/>
      <c r="Y4" s="3364"/>
      <c r="Z4" s="3364"/>
    </row>
    <row r="5" spans="1:26" ht="9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 ht="15" customHeight="1">
      <c r="A6" s="3365" t="s">
        <v>1129</v>
      </c>
      <c r="B6" s="3365"/>
      <c r="C6" s="3365"/>
      <c r="D6" s="3365"/>
      <c r="E6" s="3365"/>
      <c r="F6" s="3365"/>
      <c r="G6" s="3365"/>
      <c r="H6" s="3365"/>
      <c r="I6" s="3365"/>
      <c r="J6" s="3365"/>
      <c r="K6" s="3365"/>
      <c r="L6" s="3365"/>
      <c r="M6" s="3365"/>
      <c r="N6" s="3365"/>
      <c r="O6" s="3365"/>
      <c r="P6" s="3365"/>
      <c r="Q6" s="3365"/>
      <c r="R6" s="3365"/>
      <c r="S6" s="3365"/>
      <c r="T6" s="3365"/>
      <c r="U6" s="3365"/>
      <c r="V6" s="3365"/>
      <c r="W6" s="3365"/>
      <c r="X6" s="3365"/>
      <c r="Y6" s="3365"/>
      <c r="Z6" s="3365"/>
    </row>
    <row r="7" spans="1:26" ht="12" customHeight="1">
      <c r="A7" s="391"/>
      <c r="B7" s="392" t="s">
        <v>918</v>
      </c>
      <c r="C7" s="393" t="s">
        <v>1203</v>
      </c>
      <c r="D7" s="394"/>
      <c r="E7" s="393" t="s">
        <v>1279</v>
      </c>
      <c r="F7" s="394"/>
      <c r="G7" s="3366" t="s">
        <v>1275</v>
      </c>
      <c r="H7" s="3363"/>
      <c r="I7" s="3363"/>
      <c r="J7" s="3363"/>
      <c r="K7" s="3362"/>
      <c r="L7" s="393" t="s">
        <v>1073</v>
      </c>
      <c r="M7" s="393"/>
      <c r="N7" s="394"/>
      <c r="O7" s="3366" t="s">
        <v>1015</v>
      </c>
      <c r="P7" s="3362"/>
      <c r="Q7" s="3361" t="s">
        <v>1131</v>
      </c>
      <c r="R7" s="3362"/>
      <c r="S7" s="399" t="s">
        <v>1085</v>
      </c>
      <c r="T7" s="395" t="s">
        <v>1074</v>
      </c>
      <c r="U7" s="463" t="s">
        <v>1210</v>
      </c>
      <c r="V7" s="463" t="s">
        <v>21</v>
      </c>
      <c r="W7" s="404" t="s">
        <v>1193</v>
      </c>
      <c r="X7" s="463" t="s">
        <v>1220</v>
      </c>
      <c r="Y7" s="3363" t="s">
        <v>1075</v>
      </c>
      <c r="Z7" s="3362"/>
    </row>
    <row r="8" spans="1:26" ht="12" customHeight="1">
      <c r="A8" s="396" t="s">
        <v>1012</v>
      </c>
      <c r="B8" s="397" t="s">
        <v>1013</v>
      </c>
      <c r="C8" s="398" t="s">
        <v>1205</v>
      </c>
      <c r="D8" s="398" t="s">
        <v>1208</v>
      </c>
      <c r="E8" s="398" t="s">
        <v>373</v>
      </c>
      <c r="F8" s="398" t="s">
        <v>1079</v>
      </c>
      <c r="G8" s="398" t="s">
        <v>1080</v>
      </c>
      <c r="H8" s="398" t="s">
        <v>1280</v>
      </c>
      <c r="I8" s="398" t="s">
        <v>1081</v>
      </c>
      <c r="J8" s="398" t="s">
        <v>1080</v>
      </c>
      <c r="K8" s="399" t="s">
        <v>1082</v>
      </c>
      <c r="L8" s="3360" t="s">
        <v>1277</v>
      </c>
      <c r="M8" s="3360"/>
      <c r="N8" s="3360"/>
      <c r="O8" s="400" t="s">
        <v>1097</v>
      </c>
      <c r="P8" s="401" t="s">
        <v>1084</v>
      </c>
      <c r="Q8" s="402" t="s">
        <v>1026</v>
      </c>
      <c r="R8" s="403"/>
      <c r="S8" s="462" t="s">
        <v>1099</v>
      </c>
      <c r="T8" s="404" t="s">
        <v>1086</v>
      </c>
      <c r="U8" s="399" t="s">
        <v>1211</v>
      </c>
      <c r="V8" s="399" t="s">
        <v>1216</v>
      </c>
      <c r="W8" s="405" t="s">
        <v>1217</v>
      </c>
      <c r="X8" s="398" t="s">
        <v>1221</v>
      </c>
      <c r="Y8" s="406" t="s">
        <v>1083</v>
      </c>
      <c r="Z8" s="399" t="s">
        <v>1087</v>
      </c>
    </row>
    <row r="9" spans="1:26" ht="12" customHeight="1">
      <c r="A9" s="391"/>
      <c r="B9" s="397" t="s">
        <v>1027</v>
      </c>
      <c r="C9" s="398" t="s">
        <v>1206</v>
      </c>
      <c r="D9" s="398" t="s">
        <v>1209</v>
      </c>
      <c r="E9" s="398" t="s">
        <v>1091</v>
      </c>
      <c r="F9" s="398" t="s">
        <v>1021</v>
      </c>
      <c r="G9" s="398" t="s">
        <v>1092</v>
      </c>
      <c r="H9" s="405" t="s">
        <v>1278</v>
      </c>
      <c r="I9" s="398" t="s">
        <v>1094</v>
      </c>
      <c r="J9" s="398" t="s">
        <v>1095</v>
      </c>
      <c r="K9" s="399" t="s">
        <v>1096</v>
      </c>
      <c r="L9" s="398" t="s">
        <v>1097</v>
      </c>
      <c r="M9" s="398" t="s">
        <v>1087</v>
      </c>
      <c r="N9" s="398" t="s">
        <v>1087</v>
      </c>
      <c r="O9" s="408" t="s">
        <v>1103</v>
      </c>
      <c r="P9" s="401" t="s">
        <v>1098</v>
      </c>
      <c r="Q9" s="398" t="s">
        <v>1097</v>
      </c>
      <c r="R9" s="399" t="s">
        <v>1174</v>
      </c>
      <c r="S9" s="407"/>
      <c r="T9" s="407" t="s">
        <v>1100</v>
      </c>
      <c r="U9" s="465" t="s">
        <v>1212</v>
      </c>
      <c r="V9" s="408" t="s">
        <v>1233</v>
      </c>
      <c r="W9" s="409" t="s">
        <v>1278</v>
      </c>
      <c r="X9" s="464" t="s">
        <v>1222</v>
      </c>
      <c r="Y9" s="410"/>
      <c r="Z9" s="399" t="s">
        <v>1101</v>
      </c>
    </row>
    <row r="10" spans="1:26" ht="12" customHeight="1">
      <c r="A10" s="411"/>
      <c r="B10" s="412"/>
      <c r="C10" s="413" t="s">
        <v>1207</v>
      </c>
      <c r="D10" s="413" t="s">
        <v>1207</v>
      </c>
      <c r="E10" s="413" t="s">
        <v>1021</v>
      </c>
      <c r="F10" s="413"/>
      <c r="G10" s="413"/>
      <c r="H10" s="413" t="s">
        <v>1093</v>
      </c>
      <c r="I10" s="413" t="s">
        <v>1096</v>
      </c>
      <c r="J10" s="414" t="s">
        <v>1102</v>
      </c>
      <c r="K10" s="415"/>
      <c r="L10" s="414" t="s">
        <v>1103</v>
      </c>
      <c r="M10" s="414" t="s">
        <v>1276</v>
      </c>
      <c r="N10" s="414" t="s">
        <v>1101</v>
      </c>
      <c r="O10" s="416"/>
      <c r="P10" s="417" t="s">
        <v>1101</v>
      </c>
      <c r="Q10" s="414" t="s">
        <v>1103</v>
      </c>
      <c r="R10" s="418" t="s">
        <v>1101</v>
      </c>
      <c r="S10" s="419"/>
      <c r="T10" s="420"/>
      <c r="U10" s="415"/>
      <c r="V10" s="416"/>
      <c r="W10" s="421" t="s">
        <v>1218</v>
      </c>
      <c r="X10" s="422"/>
      <c r="Y10" s="423"/>
      <c r="Z10" s="415"/>
    </row>
    <row r="11" spans="1:26" ht="12" customHeight="1">
      <c r="A11" s="69"/>
      <c r="B11" s="70"/>
      <c r="C11" s="68"/>
      <c r="D11" s="71"/>
      <c r="E11" s="72"/>
      <c r="F11" s="73"/>
      <c r="G11" s="68"/>
      <c r="H11" s="68"/>
      <c r="I11" s="68"/>
      <c r="J11" s="68"/>
      <c r="K11" s="74"/>
      <c r="L11" s="68"/>
      <c r="M11" s="68"/>
      <c r="N11" s="71"/>
      <c r="O11" s="68"/>
      <c r="P11" s="75"/>
      <c r="Q11" s="72"/>
      <c r="R11" s="74"/>
      <c r="S11" s="312"/>
      <c r="T11" s="75"/>
      <c r="U11" s="71"/>
      <c r="V11" s="72"/>
      <c r="W11" s="76"/>
      <c r="X11" s="71"/>
      <c r="Y11" s="72"/>
      <c r="Z11" s="75"/>
    </row>
    <row r="12" spans="1:26" ht="12" customHeight="1">
      <c r="A12" s="453" t="s">
        <v>911</v>
      </c>
      <c r="B12" s="454">
        <f>SUM(C12:Z12)</f>
        <v>2867</v>
      </c>
      <c r="C12" s="455">
        <f t="shared" ref="C12:O12" si="0">SUM(C14:C46)</f>
        <v>77</v>
      </c>
      <c r="D12" s="456">
        <f t="shared" si="0"/>
        <v>20</v>
      </c>
      <c r="E12" s="455">
        <f t="shared" si="0"/>
        <v>43</v>
      </c>
      <c r="F12" s="457">
        <f t="shared" si="0"/>
        <v>45</v>
      </c>
      <c r="G12" s="455">
        <f t="shared" si="0"/>
        <v>34</v>
      </c>
      <c r="H12" s="455">
        <f t="shared" si="0"/>
        <v>105</v>
      </c>
      <c r="I12" s="455">
        <f t="shared" si="0"/>
        <v>74</v>
      </c>
      <c r="J12" s="455">
        <f t="shared" si="0"/>
        <v>138</v>
      </c>
      <c r="K12" s="458">
        <f t="shared" si="0"/>
        <v>63</v>
      </c>
      <c r="L12" s="455">
        <f t="shared" si="0"/>
        <v>624</v>
      </c>
      <c r="M12" s="455">
        <f t="shared" si="0"/>
        <v>71</v>
      </c>
      <c r="N12" s="456">
        <f t="shared" si="0"/>
        <v>41</v>
      </c>
      <c r="O12" s="455">
        <f t="shared" si="0"/>
        <v>282</v>
      </c>
      <c r="P12" s="458">
        <f>SUM(P14:P46)</f>
        <v>56</v>
      </c>
      <c r="Q12" s="455">
        <f>SUM(Q14:Q46)</f>
        <v>367</v>
      </c>
      <c r="R12" s="459">
        <f>SUM(R14:R46)</f>
        <v>36</v>
      </c>
      <c r="S12" s="460">
        <f>SUM(S14:S46)</f>
        <v>175</v>
      </c>
      <c r="T12" s="458">
        <f t="shared" ref="T12:Z12" si="1">SUM(T14:T46)</f>
        <v>30</v>
      </c>
      <c r="U12" s="457">
        <f t="shared" si="1"/>
        <v>54</v>
      </c>
      <c r="V12" s="455">
        <f t="shared" si="1"/>
        <v>173</v>
      </c>
      <c r="W12" s="454">
        <f t="shared" si="1"/>
        <v>68</v>
      </c>
      <c r="X12" s="457">
        <f t="shared" si="1"/>
        <v>80</v>
      </c>
      <c r="Y12" s="455">
        <f t="shared" si="1"/>
        <v>195</v>
      </c>
      <c r="Z12" s="459">
        <f t="shared" si="1"/>
        <v>16</v>
      </c>
    </row>
    <row r="13" spans="1:26" ht="12" customHeight="1">
      <c r="A13" s="424"/>
      <c r="B13" s="425"/>
      <c r="C13" s="426"/>
      <c r="D13" s="427"/>
      <c r="E13" s="428"/>
      <c r="F13" s="427"/>
      <c r="G13" s="428"/>
      <c r="H13" s="428"/>
      <c r="I13" s="428"/>
      <c r="J13" s="428"/>
      <c r="K13" s="429"/>
      <c r="L13" s="426"/>
      <c r="M13" s="426"/>
      <c r="N13" s="427"/>
      <c r="O13" s="428"/>
      <c r="P13" s="429"/>
      <c r="Q13" s="428"/>
      <c r="R13" s="430"/>
      <c r="S13" s="431"/>
      <c r="T13" s="429"/>
      <c r="U13" s="432"/>
      <c r="V13" s="428"/>
      <c r="W13" s="433"/>
      <c r="X13" s="434"/>
      <c r="Y13" s="428"/>
      <c r="Z13" s="429"/>
    </row>
    <row r="14" spans="1:26" ht="12.95" customHeight="1">
      <c r="A14" s="435" t="s">
        <v>1037</v>
      </c>
      <c r="B14" s="436">
        <f>SUM(C14:Z14)</f>
        <v>1</v>
      </c>
      <c r="C14" s="437"/>
      <c r="D14" s="437"/>
      <c r="E14" s="438"/>
      <c r="F14" s="437"/>
      <c r="G14" s="438"/>
      <c r="H14" s="437"/>
      <c r="I14" s="437"/>
      <c r="J14" s="437"/>
      <c r="K14" s="439"/>
      <c r="L14" s="440">
        <v>1</v>
      </c>
      <c r="M14" s="440"/>
      <c r="N14" s="437"/>
      <c r="O14" s="441"/>
      <c r="P14" s="439"/>
      <c r="Q14" s="439"/>
      <c r="R14" s="442"/>
      <c r="S14" s="437"/>
      <c r="T14" s="443"/>
      <c r="U14" s="438"/>
      <c r="V14" s="437"/>
      <c r="W14" s="437"/>
      <c r="X14" s="437"/>
      <c r="Y14" s="437"/>
      <c r="Z14" s="439"/>
    </row>
    <row r="15" spans="1:26" ht="12.95" customHeight="1">
      <c r="A15" s="435" t="s">
        <v>1038</v>
      </c>
      <c r="B15" s="436">
        <f>SUM(C15:Z15)</f>
        <v>15</v>
      </c>
      <c r="C15" s="440"/>
      <c r="D15" s="437"/>
      <c r="E15" s="438"/>
      <c r="F15" s="437"/>
      <c r="G15" s="438">
        <v>2</v>
      </c>
      <c r="H15" s="437">
        <v>2</v>
      </c>
      <c r="I15" s="437">
        <v>1</v>
      </c>
      <c r="J15" s="437">
        <v>1</v>
      </c>
      <c r="K15" s="439"/>
      <c r="L15" s="440">
        <v>2</v>
      </c>
      <c r="M15" s="440">
        <v>2</v>
      </c>
      <c r="N15" s="437"/>
      <c r="O15" s="441"/>
      <c r="P15" s="439"/>
      <c r="Q15" s="439">
        <v>2</v>
      </c>
      <c r="R15" s="442"/>
      <c r="S15" s="437">
        <v>2</v>
      </c>
      <c r="T15" s="444"/>
      <c r="U15" s="438"/>
      <c r="V15" s="437"/>
      <c r="W15" s="437"/>
      <c r="X15" s="438">
        <v>1</v>
      </c>
      <c r="Y15" s="437"/>
      <c r="Z15" s="439"/>
    </row>
    <row r="16" spans="1:26" ht="12.95" customHeight="1">
      <c r="A16" s="435" t="s">
        <v>1039</v>
      </c>
      <c r="B16" s="436">
        <f>SUM(C16:Z16)</f>
        <v>2</v>
      </c>
      <c r="C16" s="437"/>
      <c r="D16" s="437"/>
      <c r="E16" s="438"/>
      <c r="F16" s="437"/>
      <c r="G16" s="438"/>
      <c r="H16" s="437"/>
      <c r="I16" s="437"/>
      <c r="J16" s="437"/>
      <c r="K16" s="439"/>
      <c r="L16" s="440"/>
      <c r="M16" s="440"/>
      <c r="N16" s="437"/>
      <c r="O16" s="441"/>
      <c r="P16" s="439"/>
      <c r="Q16" s="439"/>
      <c r="R16" s="442"/>
      <c r="S16" s="437">
        <v>1</v>
      </c>
      <c r="T16" s="442">
        <v>1</v>
      </c>
      <c r="U16" s="438"/>
      <c r="V16" s="437"/>
      <c r="W16" s="437"/>
      <c r="X16" s="445"/>
      <c r="Y16" s="437"/>
      <c r="Z16" s="439"/>
    </row>
    <row r="17" spans="1:240" ht="12.95" customHeight="1">
      <c r="A17" s="435" t="s">
        <v>1040</v>
      </c>
      <c r="B17" s="436"/>
      <c r="C17" s="437"/>
      <c r="D17" s="437"/>
      <c r="E17" s="438"/>
      <c r="F17" s="437"/>
      <c r="G17" s="438"/>
      <c r="H17" s="437"/>
      <c r="I17" s="437"/>
      <c r="J17" s="437"/>
      <c r="K17" s="439"/>
      <c r="L17" s="440"/>
      <c r="M17" s="440"/>
      <c r="N17" s="437"/>
      <c r="O17" s="441"/>
      <c r="P17" s="439"/>
      <c r="Q17" s="439"/>
      <c r="R17" s="442"/>
      <c r="S17" s="437"/>
      <c r="T17" s="442"/>
      <c r="U17" s="438"/>
      <c r="V17" s="437"/>
      <c r="W17" s="437"/>
      <c r="X17" s="445"/>
      <c r="Y17" s="437"/>
      <c r="Z17" s="439"/>
    </row>
    <row r="18" spans="1:240" ht="12.95" customHeight="1">
      <c r="A18" s="435" t="s">
        <v>1041</v>
      </c>
      <c r="B18" s="436">
        <f t="shared" ref="B18:B31" si="2">SUM(C18:Z18)</f>
        <v>4</v>
      </c>
      <c r="C18" s="437"/>
      <c r="D18" s="437"/>
      <c r="E18" s="438"/>
      <c r="F18" s="437"/>
      <c r="G18" s="438">
        <v>1</v>
      </c>
      <c r="H18" s="437"/>
      <c r="I18" s="437"/>
      <c r="J18" s="437"/>
      <c r="K18" s="439"/>
      <c r="L18" s="440"/>
      <c r="M18" s="440"/>
      <c r="N18" s="437"/>
      <c r="O18" s="441"/>
      <c r="P18" s="439"/>
      <c r="Q18" s="439"/>
      <c r="R18" s="442"/>
      <c r="S18" s="437"/>
      <c r="T18" s="442"/>
      <c r="U18" s="438"/>
      <c r="V18" s="437">
        <v>1</v>
      </c>
      <c r="W18" s="437"/>
      <c r="X18" s="445">
        <v>2</v>
      </c>
      <c r="Y18" s="437"/>
      <c r="Z18" s="439"/>
    </row>
    <row r="19" spans="1:240" ht="12.95" customHeight="1">
      <c r="A19" s="435" t="s">
        <v>1042</v>
      </c>
      <c r="B19" s="436">
        <f t="shared" si="2"/>
        <v>4</v>
      </c>
      <c r="C19" s="437"/>
      <c r="D19" s="437"/>
      <c r="E19" s="438"/>
      <c r="F19" s="437"/>
      <c r="G19" s="438"/>
      <c r="H19" s="437"/>
      <c r="I19" s="437">
        <v>1</v>
      </c>
      <c r="J19" s="437"/>
      <c r="K19" s="439"/>
      <c r="L19" s="440"/>
      <c r="M19" s="440"/>
      <c r="N19" s="437"/>
      <c r="O19" s="441"/>
      <c r="P19" s="439"/>
      <c r="Q19" s="439">
        <v>1</v>
      </c>
      <c r="R19" s="442"/>
      <c r="S19" s="437"/>
      <c r="T19" s="442"/>
      <c r="U19" s="438"/>
      <c r="V19" s="437"/>
      <c r="W19" s="437"/>
      <c r="X19" s="445">
        <v>1</v>
      </c>
      <c r="Y19" s="437">
        <v>1</v>
      </c>
      <c r="Z19" s="439"/>
    </row>
    <row r="20" spans="1:240" ht="12.95" customHeight="1">
      <c r="A20" s="435" t="s">
        <v>1043</v>
      </c>
      <c r="B20" s="436">
        <f t="shared" si="2"/>
        <v>6</v>
      </c>
      <c r="C20" s="437"/>
      <c r="D20" s="437"/>
      <c r="E20" s="438">
        <v>1</v>
      </c>
      <c r="F20" s="437"/>
      <c r="G20" s="438"/>
      <c r="H20" s="437"/>
      <c r="I20" s="437"/>
      <c r="J20" s="437"/>
      <c r="K20" s="439"/>
      <c r="L20" s="437"/>
      <c r="M20" s="437">
        <v>1</v>
      </c>
      <c r="N20" s="437"/>
      <c r="O20" s="441"/>
      <c r="P20" s="439"/>
      <c r="Q20" s="439"/>
      <c r="R20" s="442"/>
      <c r="S20" s="437"/>
      <c r="T20" s="442">
        <v>3</v>
      </c>
      <c r="U20" s="438"/>
      <c r="V20" s="437"/>
      <c r="W20" s="437"/>
      <c r="X20" s="445"/>
      <c r="Y20" s="437">
        <v>1</v>
      </c>
      <c r="Z20" s="439"/>
    </row>
    <row r="21" spans="1:240" ht="12.95" customHeight="1">
      <c r="A21" s="435" t="s">
        <v>1044</v>
      </c>
      <c r="B21" s="436">
        <f t="shared" si="2"/>
        <v>23</v>
      </c>
      <c r="C21" s="437"/>
      <c r="D21" s="437"/>
      <c r="E21" s="438"/>
      <c r="F21" s="437">
        <v>1</v>
      </c>
      <c r="G21" s="438"/>
      <c r="H21" s="437"/>
      <c r="I21" s="437"/>
      <c r="J21" s="437">
        <v>1</v>
      </c>
      <c r="K21" s="439">
        <v>1</v>
      </c>
      <c r="L21" s="440">
        <v>3</v>
      </c>
      <c r="M21" s="440"/>
      <c r="N21" s="437"/>
      <c r="O21" s="441"/>
      <c r="P21" s="439"/>
      <c r="Q21" s="439">
        <v>12</v>
      </c>
      <c r="R21" s="442">
        <v>2</v>
      </c>
      <c r="S21" s="437">
        <v>2</v>
      </c>
      <c r="T21" s="442"/>
      <c r="U21" s="438">
        <v>1</v>
      </c>
      <c r="V21" s="437"/>
      <c r="W21" s="437"/>
      <c r="X21" s="445"/>
      <c r="Y21" s="437"/>
      <c r="Z21" s="439"/>
    </row>
    <row r="22" spans="1:240" ht="12.95" customHeight="1">
      <c r="A22" s="435" t="s">
        <v>1045</v>
      </c>
      <c r="B22" s="436">
        <f t="shared" si="2"/>
        <v>33</v>
      </c>
      <c r="C22" s="437"/>
      <c r="D22" s="437"/>
      <c r="E22" s="438">
        <v>2</v>
      </c>
      <c r="F22" s="437">
        <v>4</v>
      </c>
      <c r="G22" s="438"/>
      <c r="H22" s="437">
        <v>5</v>
      </c>
      <c r="I22" s="437">
        <v>4</v>
      </c>
      <c r="J22" s="437"/>
      <c r="K22" s="439"/>
      <c r="L22" s="440"/>
      <c r="M22" s="440"/>
      <c r="N22" s="437"/>
      <c r="O22" s="441">
        <v>8</v>
      </c>
      <c r="P22" s="439"/>
      <c r="Q22" s="439"/>
      <c r="R22" s="442"/>
      <c r="S22" s="437"/>
      <c r="T22" s="442"/>
      <c r="U22" s="438">
        <v>1</v>
      </c>
      <c r="V22" s="437">
        <v>5</v>
      </c>
      <c r="W22" s="437">
        <v>1</v>
      </c>
      <c r="X22" s="445">
        <v>2</v>
      </c>
      <c r="Y22" s="437">
        <v>1</v>
      </c>
      <c r="Z22" s="439"/>
    </row>
    <row r="23" spans="1:240" ht="12.95" customHeight="1">
      <c r="A23" s="435" t="s">
        <v>1046</v>
      </c>
      <c r="B23" s="436">
        <f t="shared" si="2"/>
        <v>7</v>
      </c>
      <c r="C23" s="437"/>
      <c r="D23" s="437"/>
      <c r="E23" s="438"/>
      <c r="F23" s="437"/>
      <c r="G23" s="438"/>
      <c r="H23" s="437">
        <v>1</v>
      </c>
      <c r="I23" s="437"/>
      <c r="J23" s="437"/>
      <c r="K23" s="439">
        <v>1</v>
      </c>
      <c r="L23" s="440">
        <v>1</v>
      </c>
      <c r="M23" s="440"/>
      <c r="N23" s="437"/>
      <c r="O23" s="441">
        <v>3</v>
      </c>
      <c r="P23" s="439"/>
      <c r="Q23" s="439"/>
      <c r="R23" s="442"/>
      <c r="S23" s="437"/>
      <c r="T23" s="442"/>
      <c r="U23" s="438"/>
      <c r="V23" s="437"/>
      <c r="W23" s="437">
        <v>1</v>
      </c>
      <c r="X23" s="445"/>
      <c r="Y23" s="437"/>
      <c r="Z23" s="439"/>
    </row>
    <row r="24" spans="1:240" ht="12.95" customHeight="1">
      <c r="A24" s="435" t="s">
        <v>1047</v>
      </c>
      <c r="B24" s="436">
        <f t="shared" si="2"/>
        <v>4</v>
      </c>
      <c r="C24" s="437"/>
      <c r="D24" s="437"/>
      <c r="E24" s="438"/>
      <c r="F24" s="437"/>
      <c r="G24" s="438"/>
      <c r="H24" s="437"/>
      <c r="I24" s="437">
        <v>1</v>
      </c>
      <c r="J24" s="437"/>
      <c r="K24" s="439"/>
      <c r="L24" s="440"/>
      <c r="M24" s="440"/>
      <c r="N24" s="437"/>
      <c r="O24" s="441"/>
      <c r="P24" s="439"/>
      <c r="Q24" s="439"/>
      <c r="R24" s="442"/>
      <c r="S24" s="437"/>
      <c r="T24" s="442"/>
      <c r="U24" s="438"/>
      <c r="V24" s="437"/>
      <c r="W24" s="437">
        <v>1</v>
      </c>
      <c r="X24" s="445"/>
      <c r="Y24" s="437">
        <v>2</v>
      </c>
      <c r="Z24" s="439"/>
    </row>
    <row r="25" spans="1:240" ht="12.95" customHeight="1">
      <c r="A25" s="435" t="s">
        <v>1048</v>
      </c>
      <c r="B25" s="436">
        <f t="shared" si="2"/>
        <v>9</v>
      </c>
      <c r="C25" s="437"/>
      <c r="D25" s="437"/>
      <c r="E25" s="438">
        <v>1</v>
      </c>
      <c r="F25" s="437"/>
      <c r="G25" s="438">
        <v>1</v>
      </c>
      <c r="H25" s="437"/>
      <c r="I25" s="437"/>
      <c r="J25" s="437"/>
      <c r="K25" s="439"/>
      <c r="L25" s="440">
        <v>1</v>
      </c>
      <c r="M25" s="440"/>
      <c r="N25" s="437"/>
      <c r="O25" s="441">
        <v>3</v>
      </c>
      <c r="P25" s="439"/>
      <c r="Q25" s="439"/>
      <c r="R25" s="442">
        <v>1</v>
      </c>
      <c r="S25" s="437">
        <v>1</v>
      </c>
      <c r="T25" s="442"/>
      <c r="U25" s="438"/>
      <c r="V25" s="437">
        <v>1</v>
      </c>
      <c r="W25" s="437"/>
      <c r="X25" s="445"/>
      <c r="Y25" s="437"/>
      <c r="Z25" s="439"/>
    </row>
    <row r="26" spans="1:240" ht="12.95" customHeight="1">
      <c r="A26" s="435" t="s">
        <v>1049</v>
      </c>
      <c r="B26" s="436">
        <f t="shared" si="2"/>
        <v>2</v>
      </c>
      <c r="C26" s="437"/>
      <c r="D26" s="437"/>
      <c r="E26" s="438"/>
      <c r="F26" s="437"/>
      <c r="G26" s="438"/>
      <c r="H26" s="437"/>
      <c r="I26" s="437"/>
      <c r="J26" s="437"/>
      <c r="K26" s="439"/>
      <c r="L26" s="440"/>
      <c r="M26" s="440"/>
      <c r="N26" s="437"/>
      <c r="O26" s="441"/>
      <c r="P26" s="439"/>
      <c r="Q26" s="439"/>
      <c r="R26" s="442"/>
      <c r="S26" s="437">
        <v>1</v>
      </c>
      <c r="T26" s="442"/>
      <c r="U26" s="438"/>
      <c r="V26" s="437"/>
      <c r="W26" s="437"/>
      <c r="X26" s="445">
        <v>1</v>
      </c>
      <c r="Y26" s="437"/>
      <c r="Z26" s="439"/>
    </row>
    <row r="27" spans="1:240" ht="12.95" customHeight="1">
      <c r="A27" s="435" t="s">
        <v>1050</v>
      </c>
      <c r="B27" s="436">
        <f t="shared" si="2"/>
        <v>121</v>
      </c>
      <c r="C27" s="437">
        <v>3</v>
      </c>
      <c r="D27" s="437">
        <v>1</v>
      </c>
      <c r="E27" s="438"/>
      <c r="F27" s="437">
        <v>4</v>
      </c>
      <c r="G27" s="438">
        <v>2</v>
      </c>
      <c r="H27" s="437">
        <v>9</v>
      </c>
      <c r="I27" s="437">
        <v>5</v>
      </c>
      <c r="J27" s="437">
        <v>9</v>
      </c>
      <c r="K27" s="439">
        <v>1</v>
      </c>
      <c r="L27" s="440">
        <v>2</v>
      </c>
      <c r="M27" s="440">
        <v>2</v>
      </c>
      <c r="N27" s="437">
        <v>3</v>
      </c>
      <c r="O27" s="439">
        <v>8</v>
      </c>
      <c r="P27" s="439">
        <v>7</v>
      </c>
      <c r="Q27" s="439">
        <v>21</v>
      </c>
      <c r="R27" s="442">
        <v>7</v>
      </c>
      <c r="S27" s="437">
        <v>8</v>
      </c>
      <c r="T27" s="442"/>
      <c r="U27" s="438">
        <v>3</v>
      </c>
      <c r="V27" s="437">
        <v>12</v>
      </c>
      <c r="W27" s="437">
        <v>4</v>
      </c>
      <c r="X27" s="437">
        <v>7</v>
      </c>
      <c r="Y27" s="437">
        <v>3</v>
      </c>
      <c r="Z27" s="439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9"/>
      <c r="AW27" s="79"/>
      <c r="AX27" s="79"/>
      <c r="AY27" s="79"/>
      <c r="AZ27" s="79"/>
      <c r="BA27" s="79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</row>
    <row r="28" spans="1:240" ht="12.95" customHeight="1">
      <c r="A28" s="435" t="s">
        <v>1051</v>
      </c>
      <c r="B28" s="446">
        <f t="shared" si="2"/>
        <v>11</v>
      </c>
      <c r="C28" s="438"/>
      <c r="D28" s="438"/>
      <c r="E28" s="438"/>
      <c r="F28" s="438"/>
      <c r="G28" s="438">
        <v>1</v>
      </c>
      <c r="H28" s="438">
        <v>1</v>
      </c>
      <c r="I28" s="438"/>
      <c r="J28" s="438"/>
      <c r="K28" s="442"/>
      <c r="L28" s="438">
        <v>1</v>
      </c>
      <c r="M28" s="438"/>
      <c r="N28" s="438"/>
      <c r="O28" s="439"/>
      <c r="P28" s="442"/>
      <c r="Q28" s="439">
        <v>2</v>
      </c>
      <c r="R28" s="442"/>
      <c r="S28" s="438"/>
      <c r="T28" s="442">
        <v>1</v>
      </c>
      <c r="U28" s="438"/>
      <c r="V28" s="438"/>
      <c r="W28" s="438"/>
      <c r="X28" s="438">
        <v>4</v>
      </c>
      <c r="Y28" s="438">
        <v>1</v>
      </c>
      <c r="Z28" s="442"/>
    </row>
    <row r="29" spans="1:240" ht="12.95" customHeight="1">
      <c r="A29" s="447" t="s">
        <v>1052</v>
      </c>
      <c r="B29" s="448">
        <f t="shared" si="2"/>
        <v>12</v>
      </c>
      <c r="C29" s="445"/>
      <c r="D29" s="445"/>
      <c r="E29" s="445"/>
      <c r="F29" s="445"/>
      <c r="G29" s="445"/>
      <c r="H29" s="445">
        <v>1</v>
      </c>
      <c r="I29" s="445"/>
      <c r="J29" s="445"/>
      <c r="K29" s="444"/>
      <c r="L29" s="449">
        <v>1</v>
      </c>
      <c r="M29" s="449">
        <v>1</v>
      </c>
      <c r="N29" s="445"/>
      <c r="O29" s="450"/>
      <c r="P29" s="451"/>
      <c r="Q29" s="450"/>
      <c r="R29" s="444"/>
      <c r="S29" s="445"/>
      <c r="T29" s="444">
        <v>5</v>
      </c>
      <c r="U29" s="445"/>
      <c r="V29" s="445">
        <v>3</v>
      </c>
      <c r="W29" s="445"/>
      <c r="X29" s="445">
        <v>1</v>
      </c>
      <c r="Y29" s="445"/>
      <c r="Z29" s="444"/>
    </row>
    <row r="30" spans="1:240" ht="12.95" customHeight="1">
      <c r="A30" s="447" t="s">
        <v>1056</v>
      </c>
      <c r="B30" s="448">
        <f t="shared" si="2"/>
        <v>1</v>
      </c>
      <c r="C30" s="445"/>
      <c r="D30" s="445"/>
      <c r="E30" s="445"/>
      <c r="F30" s="445"/>
      <c r="G30" s="445"/>
      <c r="H30" s="445"/>
      <c r="I30" s="445"/>
      <c r="J30" s="445"/>
      <c r="K30" s="444"/>
      <c r="L30" s="449"/>
      <c r="M30" s="449"/>
      <c r="N30" s="445"/>
      <c r="O30" s="450"/>
      <c r="P30" s="444"/>
      <c r="Q30" s="450"/>
      <c r="R30" s="444"/>
      <c r="S30" s="445"/>
      <c r="T30" s="444"/>
      <c r="U30" s="445"/>
      <c r="V30" s="445"/>
      <c r="W30" s="445"/>
      <c r="X30" s="445">
        <v>1</v>
      </c>
      <c r="Y30" s="445"/>
      <c r="Z30" s="444"/>
    </row>
    <row r="31" spans="1:240" ht="12.95" customHeight="1">
      <c r="A31" s="447" t="s">
        <v>1057</v>
      </c>
      <c r="B31" s="448">
        <f t="shared" si="2"/>
        <v>2476</v>
      </c>
      <c r="C31" s="445">
        <v>72</v>
      </c>
      <c r="D31" s="445">
        <v>19</v>
      </c>
      <c r="E31" s="445">
        <v>37</v>
      </c>
      <c r="F31" s="445">
        <v>35</v>
      </c>
      <c r="G31" s="445">
        <v>25</v>
      </c>
      <c r="H31" s="445">
        <v>81</v>
      </c>
      <c r="I31" s="445">
        <v>59</v>
      </c>
      <c r="J31" s="445">
        <v>121</v>
      </c>
      <c r="K31" s="444">
        <v>56</v>
      </c>
      <c r="L31" s="449">
        <v>599</v>
      </c>
      <c r="M31" s="449">
        <v>64</v>
      </c>
      <c r="N31" s="445">
        <v>38</v>
      </c>
      <c r="O31" s="450">
        <v>238</v>
      </c>
      <c r="P31" s="444">
        <v>48</v>
      </c>
      <c r="Q31" s="450">
        <v>316</v>
      </c>
      <c r="R31" s="444">
        <v>25</v>
      </c>
      <c r="S31" s="445">
        <v>149</v>
      </c>
      <c r="T31" s="444">
        <v>16</v>
      </c>
      <c r="U31" s="445">
        <v>47</v>
      </c>
      <c r="V31" s="445">
        <v>132</v>
      </c>
      <c r="W31" s="445">
        <v>57</v>
      </c>
      <c r="X31" s="445">
        <v>50</v>
      </c>
      <c r="Y31" s="445">
        <v>178</v>
      </c>
      <c r="Z31" s="444">
        <v>14</v>
      </c>
    </row>
    <row r="32" spans="1:240" ht="12.95" customHeight="1">
      <c r="A32" s="447" t="s">
        <v>1058</v>
      </c>
      <c r="B32" s="448"/>
      <c r="C32" s="445"/>
      <c r="D32" s="445"/>
      <c r="E32" s="445"/>
      <c r="F32" s="445"/>
      <c r="G32" s="445"/>
      <c r="H32" s="445"/>
      <c r="I32" s="445"/>
      <c r="J32" s="445"/>
      <c r="K32" s="444"/>
      <c r="L32" s="449"/>
      <c r="M32" s="449"/>
      <c r="N32" s="445"/>
      <c r="O32" s="450"/>
      <c r="P32" s="444"/>
      <c r="Q32" s="450"/>
      <c r="R32" s="444"/>
      <c r="S32" s="445"/>
      <c r="T32" s="444"/>
      <c r="U32" s="445"/>
      <c r="V32" s="445"/>
      <c r="W32" s="445"/>
      <c r="X32" s="445"/>
      <c r="Y32" s="445"/>
      <c r="Z32" s="444"/>
    </row>
    <row r="33" spans="1:26" ht="12.95" customHeight="1">
      <c r="A33" s="447" t="s">
        <v>1059</v>
      </c>
      <c r="B33" s="448">
        <f>SUM(C33:Z33)</f>
        <v>3</v>
      </c>
      <c r="C33" s="445"/>
      <c r="D33" s="445"/>
      <c r="E33" s="445"/>
      <c r="F33" s="445"/>
      <c r="G33" s="445"/>
      <c r="H33" s="445"/>
      <c r="I33" s="445"/>
      <c r="J33" s="445"/>
      <c r="K33" s="444"/>
      <c r="L33" s="449"/>
      <c r="M33" s="449"/>
      <c r="N33" s="445"/>
      <c r="O33" s="450"/>
      <c r="P33" s="444"/>
      <c r="Q33" s="450"/>
      <c r="R33" s="444"/>
      <c r="S33" s="445">
        <v>1</v>
      </c>
      <c r="T33" s="444"/>
      <c r="U33" s="445"/>
      <c r="V33" s="445">
        <v>1</v>
      </c>
      <c r="W33" s="445">
        <v>1</v>
      </c>
      <c r="X33" s="445"/>
      <c r="Y33" s="445"/>
      <c r="Z33" s="444"/>
    </row>
    <row r="34" spans="1:26" ht="12.95" customHeight="1">
      <c r="A34" s="447" t="s">
        <v>1060</v>
      </c>
      <c r="B34" s="448"/>
      <c r="C34" s="445"/>
      <c r="D34" s="445"/>
      <c r="E34" s="445"/>
      <c r="F34" s="445"/>
      <c r="G34" s="445"/>
      <c r="H34" s="445"/>
      <c r="I34" s="445"/>
      <c r="J34" s="445"/>
      <c r="K34" s="444"/>
      <c r="L34" s="449"/>
      <c r="M34" s="449"/>
      <c r="N34" s="445"/>
      <c r="O34" s="450"/>
      <c r="P34" s="444"/>
      <c r="Q34" s="450"/>
      <c r="R34" s="444"/>
      <c r="S34" s="445"/>
      <c r="T34" s="444"/>
      <c r="U34" s="445"/>
      <c r="V34" s="445"/>
      <c r="W34" s="445"/>
      <c r="X34" s="445"/>
      <c r="Y34" s="445"/>
      <c r="Z34" s="444"/>
    </row>
    <row r="35" spans="1:26" ht="12.95" customHeight="1">
      <c r="A35" s="447" t="s">
        <v>1061</v>
      </c>
      <c r="B35" s="448">
        <f t="shared" ref="B35:B41" si="3">SUM(C35:Z35)</f>
        <v>2</v>
      </c>
      <c r="C35" s="445"/>
      <c r="D35" s="445"/>
      <c r="E35" s="445"/>
      <c r="F35" s="445"/>
      <c r="G35" s="445"/>
      <c r="H35" s="445"/>
      <c r="I35" s="445"/>
      <c r="J35" s="445"/>
      <c r="K35" s="444"/>
      <c r="L35" s="449"/>
      <c r="M35" s="449"/>
      <c r="N35" s="445"/>
      <c r="O35" s="450">
        <v>2</v>
      </c>
      <c r="P35" s="444"/>
      <c r="Q35" s="450"/>
      <c r="R35" s="444"/>
      <c r="S35" s="445"/>
      <c r="T35" s="444"/>
      <c r="U35" s="445"/>
      <c r="V35" s="445"/>
      <c r="W35" s="445"/>
      <c r="X35" s="445"/>
      <c r="Y35" s="445"/>
      <c r="Z35" s="444"/>
    </row>
    <row r="36" spans="1:26" ht="12.95" customHeight="1">
      <c r="A36" s="447" t="s">
        <v>1062</v>
      </c>
      <c r="B36" s="436">
        <f t="shared" si="3"/>
        <v>1</v>
      </c>
      <c r="C36" s="445"/>
      <c r="D36" s="445"/>
      <c r="E36" s="445"/>
      <c r="F36" s="445"/>
      <c r="G36" s="445"/>
      <c r="H36" s="445">
        <v>1</v>
      </c>
      <c r="I36" s="445"/>
      <c r="J36" s="445"/>
      <c r="K36" s="444"/>
      <c r="L36" s="449"/>
      <c r="M36" s="449"/>
      <c r="N36" s="445"/>
      <c r="O36" s="450"/>
      <c r="P36" s="444"/>
      <c r="Q36" s="450"/>
      <c r="R36" s="444"/>
      <c r="S36" s="445"/>
      <c r="T36" s="444"/>
      <c r="U36" s="445"/>
      <c r="V36" s="445"/>
      <c r="W36" s="445"/>
      <c r="X36" s="445"/>
      <c r="Y36" s="445"/>
      <c r="Z36" s="444"/>
    </row>
    <row r="37" spans="1:26" ht="12.95" customHeight="1">
      <c r="A37" s="447" t="s">
        <v>1063</v>
      </c>
      <c r="B37" s="448">
        <f t="shared" si="3"/>
        <v>4</v>
      </c>
      <c r="C37" s="445"/>
      <c r="D37" s="445"/>
      <c r="E37" s="445"/>
      <c r="F37" s="445"/>
      <c r="G37" s="445"/>
      <c r="H37" s="445"/>
      <c r="I37" s="445"/>
      <c r="J37" s="445"/>
      <c r="K37" s="444"/>
      <c r="L37" s="449"/>
      <c r="M37" s="449"/>
      <c r="N37" s="445"/>
      <c r="O37" s="450"/>
      <c r="P37" s="444"/>
      <c r="Q37" s="450">
        <v>3</v>
      </c>
      <c r="R37" s="444"/>
      <c r="S37" s="445"/>
      <c r="T37" s="444"/>
      <c r="U37" s="445"/>
      <c r="V37" s="445">
        <v>1</v>
      </c>
      <c r="W37" s="445"/>
      <c r="X37" s="445"/>
      <c r="Y37" s="445"/>
      <c r="Z37" s="444"/>
    </row>
    <row r="38" spans="1:26" ht="12.95" customHeight="1">
      <c r="A38" s="447" t="s">
        <v>1064</v>
      </c>
      <c r="B38" s="448">
        <f t="shared" si="3"/>
        <v>72</v>
      </c>
      <c r="C38" s="445">
        <v>2</v>
      </c>
      <c r="D38" s="445"/>
      <c r="E38" s="445">
        <v>2</v>
      </c>
      <c r="F38" s="445">
        <v>1</v>
      </c>
      <c r="G38" s="445">
        <v>2</v>
      </c>
      <c r="H38" s="445">
        <v>1</v>
      </c>
      <c r="I38" s="445">
        <v>2</v>
      </c>
      <c r="J38" s="445">
        <v>5</v>
      </c>
      <c r="K38" s="444">
        <v>3</v>
      </c>
      <c r="L38" s="449">
        <v>5</v>
      </c>
      <c r="M38" s="449">
        <v>1</v>
      </c>
      <c r="N38" s="445"/>
      <c r="O38" s="450">
        <v>10</v>
      </c>
      <c r="P38" s="444">
        <v>1</v>
      </c>
      <c r="Q38" s="450">
        <v>6</v>
      </c>
      <c r="R38" s="444"/>
      <c r="S38" s="445">
        <v>8</v>
      </c>
      <c r="T38" s="444">
        <v>1</v>
      </c>
      <c r="U38" s="445">
        <v>2</v>
      </c>
      <c r="V38" s="445">
        <v>6</v>
      </c>
      <c r="W38" s="445">
        <v>2</v>
      </c>
      <c r="X38" s="445">
        <v>8</v>
      </c>
      <c r="Y38" s="445">
        <v>4</v>
      </c>
      <c r="Z38" s="444"/>
    </row>
    <row r="39" spans="1:26" ht="12.95" customHeight="1">
      <c r="A39" s="447" t="s">
        <v>1065</v>
      </c>
      <c r="B39" s="448">
        <f t="shared" si="3"/>
        <v>31</v>
      </c>
      <c r="C39" s="445"/>
      <c r="D39" s="445"/>
      <c r="E39" s="445"/>
      <c r="F39" s="445"/>
      <c r="G39" s="445"/>
      <c r="H39" s="445"/>
      <c r="I39" s="445">
        <v>1</v>
      </c>
      <c r="J39" s="445"/>
      <c r="K39" s="444">
        <v>1</v>
      </c>
      <c r="L39" s="449">
        <v>6</v>
      </c>
      <c r="M39" s="449"/>
      <c r="N39" s="445"/>
      <c r="O39" s="450">
        <v>5</v>
      </c>
      <c r="P39" s="444"/>
      <c r="Q39" s="450">
        <v>4</v>
      </c>
      <c r="R39" s="444"/>
      <c r="S39" s="445"/>
      <c r="T39" s="444">
        <v>3</v>
      </c>
      <c r="U39" s="445"/>
      <c r="V39" s="445">
        <v>8</v>
      </c>
      <c r="W39" s="445"/>
      <c r="X39" s="445">
        <v>1</v>
      </c>
      <c r="Y39" s="445">
        <v>2</v>
      </c>
      <c r="Z39" s="444"/>
    </row>
    <row r="40" spans="1:26" ht="12.95" customHeight="1">
      <c r="A40" s="447" t="s">
        <v>1066</v>
      </c>
      <c r="B40" s="448">
        <f t="shared" si="3"/>
        <v>3</v>
      </c>
      <c r="C40" s="445"/>
      <c r="D40" s="445"/>
      <c r="E40" s="445"/>
      <c r="F40" s="445"/>
      <c r="G40" s="445"/>
      <c r="H40" s="445">
        <v>1</v>
      </c>
      <c r="I40" s="445"/>
      <c r="J40" s="445"/>
      <c r="K40" s="444"/>
      <c r="L40" s="449">
        <v>2</v>
      </c>
      <c r="M40" s="449"/>
      <c r="N40" s="445"/>
      <c r="O40" s="450"/>
      <c r="P40" s="444"/>
      <c r="Q40" s="450"/>
      <c r="R40" s="444"/>
      <c r="S40" s="445"/>
      <c r="T40" s="444"/>
      <c r="U40" s="445"/>
      <c r="V40" s="445"/>
      <c r="W40" s="445"/>
      <c r="X40" s="445"/>
      <c r="Y40" s="445"/>
      <c r="Z40" s="444"/>
    </row>
    <row r="41" spans="1:26" ht="12.95" customHeight="1">
      <c r="A41" s="447" t="s">
        <v>1067</v>
      </c>
      <c r="B41" s="436">
        <f t="shared" si="3"/>
        <v>1</v>
      </c>
      <c r="C41" s="445"/>
      <c r="D41" s="445"/>
      <c r="E41" s="445"/>
      <c r="F41" s="445"/>
      <c r="G41" s="445"/>
      <c r="H41" s="445">
        <v>1</v>
      </c>
      <c r="I41" s="445"/>
      <c r="J41" s="445"/>
      <c r="K41" s="444"/>
      <c r="L41" s="449"/>
      <c r="M41" s="449"/>
      <c r="N41" s="445"/>
      <c r="O41" s="450"/>
      <c r="P41" s="444"/>
      <c r="Q41" s="450"/>
      <c r="R41" s="444"/>
      <c r="S41" s="445"/>
      <c r="T41" s="444"/>
      <c r="U41" s="445"/>
      <c r="V41" s="445"/>
      <c r="W41" s="445"/>
      <c r="X41" s="445"/>
      <c r="Y41" s="445"/>
      <c r="Z41" s="444"/>
    </row>
    <row r="42" spans="1:26" ht="12.95" customHeight="1">
      <c r="A42" s="447" t="s">
        <v>1068</v>
      </c>
      <c r="B42" s="448"/>
      <c r="C42" s="445"/>
      <c r="D42" s="445"/>
      <c r="E42" s="445"/>
      <c r="F42" s="445"/>
      <c r="G42" s="445"/>
      <c r="H42" s="445"/>
      <c r="I42" s="445"/>
      <c r="J42" s="445"/>
      <c r="K42" s="444"/>
      <c r="L42" s="449"/>
      <c r="M42" s="449"/>
      <c r="N42" s="445"/>
      <c r="O42" s="450"/>
      <c r="P42" s="444"/>
      <c r="Q42" s="450"/>
      <c r="R42" s="444"/>
      <c r="S42" s="445"/>
      <c r="T42" s="444"/>
      <c r="U42" s="445"/>
      <c r="V42" s="445"/>
      <c r="W42" s="445"/>
      <c r="X42" s="445"/>
      <c r="Y42" s="445"/>
      <c r="Z42" s="444"/>
    </row>
    <row r="43" spans="1:26" ht="12.95" customHeight="1">
      <c r="A43" s="447" t="s">
        <v>1069</v>
      </c>
      <c r="B43" s="448">
        <f>SUM(C43:Z43)</f>
        <v>8</v>
      </c>
      <c r="C43" s="445"/>
      <c r="D43" s="445"/>
      <c r="E43" s="445"/>
      <c r="F43" s="445"/>
      <c r="G43" s="445"/>
      <c r="H43" s="445">
        <v>1</v>
      </c>
      <c r="I43" s="445"/>
      <c r="J43" s="445">
        <v>1</v>
      </c>
      <c r="K43" s="444"/>
      <c r="L43" s="449"/>
      <c r="M43" s="449"/>
      <c r="N43" s="445"/>
      <c r="O43" s="450">
        <v>2</v>
      </c>
      <c r="P43" s="444"/>
      <c r="Q43" s="450"/>
      <c r="R43" s="444">
        <v>1</v>
      </c>
      <c r="S43" s="445"/>
      <c r="T43" s="444"/>
      <c r="U43" s="445"/>
      <c r="V43" s="445">
        <v>1</v>
      </c>
      <c r="W43" s="445">
        <v>1</v>
      </c>
      <c r="X43" s="445">
        <v>1</v>
      </c>
      <c r="Y43" s="445"/>
      <c r="Z43" s="444"/>
    </row>
    <row r="44" spans="1:26" ht="12.95" customHeight="1">
      <c r="A44" s="447" t="s">
        <v>1070</v>
      </c>
      <c r="B44" s="448"/>
      <c r="C44" s="445"/>
      <c r="D44" s="445"/>
      <c r="E44" s="445"/>
      <c r="F44" s="445"/>
      <c r="G44" s="445"/>
      <c r="H44" s="445"/>
      <c r="I44" s="445"/>
      <c r="J44" s="445"/>
      <c r="K44" s="444"/>
      <c r="L44" s="449"/>
      <c r="M44" s="449"/>
      <c r="N44" s="445"/>
      <c r="O44" s="450"/>
      <c r="P44" s="444"/>
      <c r="Q44" s="450"/>
      <c r="R44" s="444"/>
      <c r="S44" s="445"/>
      <c r="T44" s="444"/>
      <c r="U44" s="445"/>
      <c r="V44" s="445"/>
      <c r="W44" s="445"/>
      <c r="X44" s="445"/>
      <c r="Y44" s="445"/>
      <c r="Z44" s="444"/>
    </row>
    <row r="45" spans="1:26" ht="12.95" customHeight="1">
      <c r="A45" s="447" t="s">
        <v>1071</v>
      </c>
      <c r="B45" s="448">
        <f>SUM(C45:Z45)</f>
        <v>3</v>
      </c>
      <c r="C45" s="445"/>
      <c r="D45" s="445"/>
      <c r="E45" s="445"/>
      <c r="F45" s="445"/>
      <c r="G45" s="445"/>
      <c r="H45" s="445"/>
      <c r="I45" s="445"/>
      <c r="J45" s="445"/>
      <c r="K45" s="444"/>
      <c r="L45" s="449"/>
      <c r="M45" s="449"/>
      <c r="N45" s="445"/>
      <c r="O45" s="450">
        <v>3</v>
      </c>
      <c r="P45" s="444"/>
      <c r="Q45" s="450"/>
      <c r="R45" s="444"/>
      <c r="S45" s="445"/>
      <c r="T45" s="444"/>
      <c r="U45" s="445"/>
      <c r="V45" s="445"/>
      <c r="W45" s="445"/>
      <c r="X45" s="445"/>
      <c r="Y45" s="445"/>
      <c r="Z45" s="444"/>
    </row>
    <row r="46" spans="1:26" ht="12.95" customHeight="1">
      <c r="A46" s="447" t="s">
        <v>1072</v>
      </c>
      <c r="B46" s="448">
        <f>SUM(C46:Z46)</f>
        <v>8</v>
      </c>
      <c r="C46" s="445"/>
      <c r="D46" s="445"/>
      <c r="E46" s="445"/>
      <c r="F46" s="445"/>
      <c r="G46" s="445"/>
      <c r="H46" s="445"/>
      <c r="I46" s="445"/>
      <c r="J46" s="445"/>
      <c r="K46" s="444"/>
      <c r="L46" s="452"/>
      <c r="M46" s="452"/>
      <c r="N46" s="445"/>
      <c r="O46" s="450"/>
      <c r="P46" s="444"/>
      <c r="Q46" s="450"/>
      <c r="R46" s="444"/>
      <c r="S46" s="445">
        <v>2</v>
      </c>
      <c r="T46" s="444"/>
      <c r="U46" s="445"/>
      <c r="V46" s="445">
        <v>2</v>
      </c>
      <c r="W46" s="445"/>
      <c r="X46" s="445"/>
      <c r="Y46" s="445">
        <v>2</v>
      </c>
      <c r="Z46" s="444">
        <v>2</v>
      </c>
    </row>
    <row r="47" spans="1:26" ht="19.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461" t="s">
        <v>912</v>
      </c>
      <c r="X47" s="461"/>
      <c r="Y47" s="72"/>
      <c r="Z47" s="72"/>
    </row>
    <row r="8185" spans="2:240" ht="9" hidden="1" customHeight="1">
      <c r="I8185" s="83"/>
      <c r="J8185" s="83"/>
      <c r="K8185" s="83"/>
      <c r="L8185" s="84"/>
      <c r="M8185" s="84"/>
      <c r="N8185" s="84"/>
      <c r="O8185" s="84"/>
      <c r="P8185" s="84"/>
      <c r="Q8185" s="84"/>
      <c r="R8185" s="84"/>
      <c r="S8185" s="84"/>
      <c r="T8185" s="84"/>
      <c r="U8185" s="84"/>
      <c r="V8185" s="84"/>
      <c r="W8185" s="84"/>
      <c r="X8185" s="84"/>
      <c r="Y8185" s="84"/>
      <c r="Z8185" s="84"/>
      <c r="AA8185" s="84"/>
      <c r="AB8185" s="84"/>
      <c r="AC8185" s="84"/>
      <c r="AD8185" s="84"/>
      <c r="AE8185" s="84"/>
      <c r="AF8185" s="84"/>
      <c r="AG8185" s="84"/>
      <c r="AH8185" s="84"/>
      <c r="AI8185" s="84"/>
      <c r="AJ8185" s="84"/>
      <c r="AK8185" s="84"/>
      <c r="AL8185" s="84"/>
      <c r="AM8185" s="84"/>
      <c r="AN8185" s="84"/>
      <c r="AO8185" s="84"/>
      <c r="AP8185" s="84"/>
      <c r="AQ8185" s="84"/>
      <c r="AR8185" s="84"/>
      <c r="AS8185" s="84"/>
      <c r="AT8185" s="84"/>
      <c r="AU8185" s="84"/>
      <c r="AV8185" s="84"/>
      <c r="AW8185" s="84"/>
      <c r="AX8185" s="84"/>
      <c r="AY8185" s="84"/>
      <c r="AZ8185" s="84"/>
      <c r="BA8185" s="84"/>
      <c r="BB8185" s="84"/>
      <c r="BC8185" s="84"/>
      <c r="BD8185" s="84"/>
      <c r="BE8185" s="84"/>
      <c r="BF8185" s="84"/>
      <c r="BG8185" s="84"/>
      <c r="BH8185" s="84"/>
      <c r="BI8185" s="84"/>
      <c r="BJ8185" s="84"/>
      <c r="BK8185" s="84"/>
      <c r="BL8185" s="84"/>
      <c r="BM8185" s="84"/>
      <c r="BN8185" s="84"/>
      <c r="BO8185" s="84"/>
      <c r="BP8185" s="84"/>
      <c r="BQ8185" s="84"/>
      <c r="BR8185" s="84"/>
      <c r="BS8185" s="84"/>
      <c r="BT8185" s="84"/>
      <c r="BU8185" s="84"/>
      <c r="BV8185" s="84"/>
      <c r="BW8185" s="84"/>
      <c r="BX8185" s="84"/>
      <c r="BY8185" s="84"/>
      <c r="BZ8185" s="84"/>
      <c r="CA8185" s="84"/>
      <c r="CB8185" s="84"/>
      <c r="CC8185" s="84"/>
      <c r="CD8185" s="84"/>
      <c r="CE8185" s="84"/>
      <c r="CF8185" s="84"/>
      <c r="CG8185" s="84"/>
      <c r="CH8185" s="84"/>
      <c r="CI8185" s="84"/>
      <c r="CJ8185" s="84"/>
      <c r="CK8185" s="84"/>
      <c r="CL8185" s="84"/>
      <c r="CM8185" s="84"/>
      <c r="CN8185" s="84"/>
      <c r="CO8185" s="84"/>
      <c r="CP8185" s="84"/>
      <c r="CQ8185" s="84"/>
      <c r="CR8185" s="84"/>
      <c r="CS8185" s="84"/>
      <c r="CT8185" s="84"/>
      <c r="CU8185" s="84"/>
      <c r="CV8185" s="84"/>
      <c r="CW8185" s="84"/>
      <c r="CX8185" s="84"/>
      <c r="CY8185" s="84"/>
      <c r="CZ8185" s="84"/>
      <c r="DA8185" s="84"/>
      <c r="DB8185" s="84"/>
      <c r="DC8185" s="84"/>
      <c r="DD8185" s="84"/>
      <c r="DE8185" s="84"/>
      <c r="DF8185" s="84"/>
      <c r="DG8185" s="84"/>
      <c r="DH8185" s="84"/>
      <c r="DI8185" s="84"/>
      <c r="DJ8185" s="84"/>
      <c r="DK8185" s="84"/>
      <c r="DL8185" s="84"/>
      <c r="DM8185" s="84"/>
      <c r="DN8185" s="84"/>
      <c r="DO8185" s="84"/>
      <c r="DP8185" s="84"/>
      <c r="DQ8185" s="84"/>
      <c r="DR8185" s="84"/>
      <c r="DS8185" s="84"/>
      <c r="DT8185" s="84"/>
      <c r="DU8185" s="84"/>
      <c r="DV8185" s="84"/>
      <c r="DW8185" s="84"/>
      <c r="DX8185" s="84"/>
      <c r="DY8185" s="84"/>
      <c r="DZ8185" s="84"/>
      <c r="EA8185" s="84"/>
      <c r="EB8185" s="84"/>
      <c r="EC8185" s="84"/>
      <c r="ED8185" s="84"/>
      <c r="EE8185" s="84"/>
      <c r="EF8185" s="84"/>
      <c r="EG8185" s="84"/>
      <c r="EH8185" s="84"/>
      <c r="EI8185" s="84"/>
      <c r="EJ8185" s="84"/>
      <c r="EK8185" s="84"/>
      <c r="EL8185" s="84"/>
      <c r="EM8185" s="84"/>
      <c r="EN8185" s="84"/>
      <c r="EO8185" s="84"/>
      <c r="EP8185" s="84"/>
      <c r="EQ8185" s="84"/>
      <c r="ER8185" s="84"/>
      <c r="ES8185" s="84"/>
      <c r="ET8185" s="84"/>
      <c r="EU8185" s="84"/>
      <c r="EV8185" s="84"/>
      <c r="EW8185" s="84"/>
      <c r="EX8185" s="84"/>
      <c r="EY8185" s="84"/>
      <c r="EZ8185" s="84"/>
      <c r="FA8185" s="84"/>
      <c r="FB8185" s="84"/>
      <c r="FC8185" s="84"/>
      <c r="FD8185" s="84"/>
      <c r="FE8185" s="82"/>
      <c r="FF8185" s="82"/>
      <c r="FG8185" s="82"/>
      <c r="FH8185" s="82"/>
      <c r="FI8185" s="82"/>
      <c r="FJ8185" s="82"/>
      <c r="FK8185" s="82"/>
      <c r="FL8185" s="82"/>
      <c r="FM8185" s="82"/>
      <c r="FN8185" s="82"/>
      <c r="FO8185" s="82"/>
      <c r="FP8185" s="82"/>
      <c r="FQ8185" s="82"/>
      <c r="FR8185" s="82"/>
      <c r="FS8185" s="82"/>
      <c r="FT8185" s="82"/>
      <c r="FU8185" s="82"/>
      <c r="FV8185" s="82"/>
      <c r="FW8185" s="82"/>
      <c r="FX8185" s="82"/>
      <c r="FY8185" s="82"/>
      <c r="FZ8185" s="82"/>
      <c r="GA8185" s="82"/>
      <c r="GB8185" s="82"/>
      <c r="GC8185" s="82"/>
      <c r="GD8185" s="82"/>
      <c r="GE8185" s="82"/>
      <c r="GF8185" s="82"/>
      <c r="GG8185" s="82"/>
      <c r="GH8185" s="82"/>
      <c r="GI8185" s="82"/>
      <c r="GJ8185" s="82"/>
      <c r="GK8185" s="82"/>
      <c r="GL8185" s="82"/>
      <c r="GM8185" s="82"/>
      <c r="GN8185" s="82"/>
      <c r="GO8185" s="82"/>
      <c r="GP8185" s="82"/>
      <c r="GQ8185" s="82"/>
      <c r="GR8185" s="82"/>
      <c r="GS8185" s="82"/>
      <c r="GT8185" s="82"/>
      <c r="GU8185" s="82"/>
      <c r="GV8185" s="82"/>
      <c r="GW8185" s="82"/>
      <c r="GX8185" s="82"/>
      <c r="GY8185" s="82"/>
      <c r="GZ8185" s="82"/>
      <c r="HA8185" s="82"/>
      <c r="HB8185" s="82"/>
      <c r="HC8185" s="82"/>
      <c r="HD8185" s="82"/>
      <c r="HE8185" s="82"/>
      <c r="HF8185" s="82"/>
      <c r="HG8185" s="82"/>
      <c r="HH8185" s="82"/>
      <c r="HI8185" s="82"/>
      <c r="HJ8185" s="82"/>
      <c r="HK8185" s="82"/>
      <c r="HL8185" s="82"/>
      <c r="HM8185" s="82"/>
      <c r="HN8185" s="82"/>
      <c r="HO8185" s="82"/>
      <c r="HP8185" s="82"/>
      <c r="HQ8185" s="82"/>
      <c r="HR8185" s="82"/>
      <c r="HS8185" s="82"/>
      <c r="HT8185" s="82"/>
      <c r="HU8185" s="82"/>
      <c r="HV8185" s="82"/>
      <c r="HW8185" s="82"/>
      <c r="HX8185" s="82"/>
      <c r="HY8185" s="82"/>
      <c r="HZ8185" s="82"/>
      <c r="IA8185" s="82"/>
      <c r="IB8185" s="82"/>
      <c r="IC8185" s="82"/>
      <c r="ID8185" s="82"/>
      <c r="IE8185" s="82"/>
      <c r="IF8185" s="82"/>
    </row>
    <row r="8189" spans="2:240" ht="9" hidden="1" customHeight="1">
      <c r="B8189" s="85"/>
      <c r="C8189" s="85"/>
      <c r="D8189" s="85"/>
      <c r="E8189" s="85"/>
      <c r="F8189" s="85"/>
      <c r="G8189" s="85"/>
      <c r="H8189" s="85"/>
      <c r="I8189" s="85"/>
      <c r="J8189" s="85"/>
      <c r="K8189" s="85"/>
      <c r="L8189" s="85"/>
      <c r="M8189" s="85"/>
      <c r="N8189" s="85"/>
      <c r="O8189" s="85"/>
      <c r="P8189" s="85"/>
      <c r="Q8189" s="85"/>
      <c r="R8189" s="85"/>
      <c r="S8189" s="85"/>
      <c r="T8189" s="85"/>
      <c r="U8189" s="85"/>
      <c r="V8189" s="85"/>
      <c r="W8189" s="85"/>
      <c r="X8189" s="85"/>
      <c r="Y8189" s="85"/>
      <c r="Z8189" s="85"/>
      <c r="AA8189" s="85"/>
      <c r="AB8189" s="85"/>
      <c r="AC8189" s="85"/>
      <c r="AD8189" s="85"/>
      <c r="AE8189" s="85"/>
      <c r="AF8189" s="85"/>
      <c r="AG8189" s="85"/>
      <c r="AH8189" s="85"/>
      <c r="AI8189" s="85"/>
      <c r="AJ8189" s="85"/>
      <c r="AK8189" s="85"/>
      <c r="AL8189" s="85"/>
      <c r="AM8189" s="85"/>
      <c r="AN8189" s="85"/>
      <c r="AO8189" s="85"/>
      <c r="AP8189" s="85"/>
      <c r="AQ8189" s="85"/>
      <c r="AR8189" s="85"/>
      <c r="AS8189" s="85"/>
      <c r="AT8189" s="85"/>
      <c r="AU8189" s="85"/>
      <c r="AV8189" s="85"/>
      <c r="AW8189" s="85"/>
      <c r="AX8189" s="85"/>
      <c r="AY8189" s="85"/>
      <c r="AZ8189" s="85"/>
      <c r="BA8189" s="85"/>
      <c r="BB8189" s="85"/>
      <c r="BC8189" s="85"/>
      <c r="BD8189" s="85"/>
      <c r="BE8189" s="85"/>
      <c r="BF8189" s="85"/>
      <c r="BG8189" s="85"/>
      <c r="BH8189" s="85"/>
      <c r="BI8189" s="85"/>
      <c r="BJ8189" s="85"/>
      <c r="BK8189" s="85"/>
      <c r="BL8189" s="85"/>
      <c r="BM8189" s="85"/>
      <c r="BN8189" s="85"/>
      <c r="BO8189" s="85"/>
      <c r="BP8189" s="85"/>
      <c r="BQ8189" s="85"/>
      <c r="BR8189" s="86"/>
      <c r="BS8189" s="86"/>
      <c r="BT8189" s="86"/>
      <c r="BU8189" s="86"/>
      <c r="BV8189" s="86"/>
      <c r="BW8189" s="86"/>
      <c r="BX8189" s="86"/>
      <c r="BY8189" s="86"/>
      <c r="BZ8189" s="86"/>
      <c r="CA8189" s="86"/>
      <c r="CB8189" s="86"/>
      <c r="CC8189" s="86"/>
      <c r="CD8189" s="86"/>
      <c r="CE8189" s="86"/>
      <c r="CF8189" s="86"/>
      <c r="CG8189" s="86"/>
      <c r="CH8189" s="86"/>
      <c r="CI8189" s="86"/>
      <c r="CJ8189" s="86"/>
      <c r="CK8189" s="86"/>
      <c r="CL8189" s="86"/>
      <c r="CM8189" s="86"/>
      <c r="CN8189" s="86"/>
      <c r="CO8189" s="86"/>
      <c r="CP8189" s="86"/>
      <c r="CQ8189" s="86"/>
      <c r="CR8189" s="86"/>
      <c r="CS8189" s="86"/>
      <c r="CT8189" s="86"/>
      <c r="CU8189" s="87"/>
      <c r="CV8189" s="87"/>
      <c r="CW8189" s="87"/>
      <c r="CX8189" s="87"/>
      <c r="CY8189" s="87"/>
      <c r="CZ8189" s="87"/>
      <c r="DA8189" s="87"/>
      <c r="DB8189" s="87"/>
      <c r="DC8189" s="87"/>
      <c r="DD8189" s="87"/>
      <c r="DE8189" s="87"/>
      <c r="DF8189" s="87"/>
      <c r="DG8189" s="87"/>
      <c r="DH8189" s="87"/>
      <c r="DI8189" s="87"/>
      <c r="DJ8189" s="87"/>
      <c r="DK8189" s="87"/>
      <c r="DL8189" s="87"/>
      <c r="DM8189" s="87"/>
      <c r="DN8189" s="87"/>
      <c r="DO8189" s="87"/>
      <c r="DP8189" s="87"/>
      <c r="DQ8189" s="87"/>
      <c r="DR8189" s="87"/>
      <c r="DS8189" s="87"/>
      <c r="DT8189" s="87"/>
      <c r="DU8189" s="87"/>
      <c r="DV8189" s="87"/>
      <c r="DW8189" s="87"/>
      <c r="DX8189" s="87"/>
      <c r="DY8189" s="87"/>
      <c r="DZ8189" s="87"/>
      <c r="EA8189" s="87"/>
      <c r="EB8189" s="87"/>
      <c r="EC8189" s="87"/>
      <c r="ED8189" s="87"/>
      <c r="EE8189" s="87"/>
      <c r="EF8189" s="87"/>
      <c r="EG8189" s="87"/>
      <c r="EH8189" s="87"/>
      <c r="EI8189" s="87"/>
      <c r="EJ8189" s="87"/>
      <c r="EK8189" s="87"/>
      <c r="EL8189" s="87"/>
      <c r="EM8189" s="87"/>
      <c r="EN8189" s="87"/>
      <c r="EO8189" s="87"/>
      <c r="EP8189" s="87"/>
      <c r="EQ8189" s="87"/>
      <c r="ER8189" s="87"/>
      <c r="ES8189" s="87"/>
      <c r="ET8189" s="87"/>
      <c r="EU8189" s="87"/>
      <c r="EV8189" s="87"/>
      <c r="EW8189" s="87"/>
      <c r="EX8189" s="87"/>
      <c r="EY8189" s="87"/>
      <c r="EZ8189" s="87"/>
      <c r="FA8189" s="87"/>
      <c r="FB8189" s="87"/>
      <c r="FC8189" s="87"/>
      <c r="FD8189" s="87"/>
      <c r="FE8189" s="87"/>
      <c r="FF8189" s="87"/>
      <c r="FG8189" s="87"/>
      <c r="FH8189" s="87"/>
      <c r="FI8189" s="87"/>
      <c r="FJ8189" s="87"/>
      <c r="FK8189" s="87"/>
      <c r="FL8189" s="87"/>
      <c r="FM8189" s="87"/>
      <c r="FN8189" s="87"/>
      <c r="FO8189" s="87"/>
      <c r="FP8189" s="87"/>
      <c r="FQ8189" s="87"/>
      <c r="FR8189" s="87"/>
      <c r="FS8189" s="87"/>
      <c r="FT8189" s="87"/>
      <c r="FU8189" s="87"/>
      <c r="FV8189" s="87"/>
      <c r="FW8189" s="87"/>
      <c r="FX8189" s="87"/>
      <c r="FY8189" s="87"/>
      <c r="FZ8189" s="87"/>
      <c r="GA8189" s="87"/>
      <c r="GB8189" s="87"/>
      <c r="GC8189" s="87"/>
      <c r="GD8189" s="87"/>
      <c r="GE8189" s="87"/>
      <c r="GF8189" s="87"/>
      <c r="GG8189" s="87"/>
      <c r="GH8189" s="87"/>
      <c r="GI8189" s="87"/>
      <c r="GJ8189" s="87"/>
      <c r="GK8189" s="87"/>
      <c r="GL8189" s="87"/>
      <c r="GM8189" s="87"/>
      <c r="GN8189" s="87"/>
      <c r="GO8189" s="87"/>
      <c r="GP8189" s="87"/>
      <c r="GQ8189" s="87"/>
      <c r="GR8189" s="87"/>
      <c r="GS8189" s="87"/>
      <c r="GT8189" s="87"/>
      <c r="GU8189" s="87"/>
      <c r="GV8189" s="87"/>
      <c r="GW8189" s="87"/>
      <c r="GX8189" s="87"/>
      <c r="GY8189" s="87"/>
      <c r="GZ8189" s="87"/>
      <c r="HA8189" s="87"/>
      <c r="HB8189" s="87"/>
      <c r="HC8189" s="87"/>
      <c r="HD8189" s="87"/>
      <c r="HE8189" s="87"/>
      <c r="HF8189" s="87"/>
      <c r="HG8189" s="87"/>
      <c r="HH8189" s="87"/>
      <c r="HI8189" s="87"/>
      <c r="HJ8189" s="87"/>
      <c r="HK8189" s="87"/>
      <c r="HL8189" s="87"/>
      <c r="HM8189" s="87"/>
      <c r="HN8189" s="87"/>
      <c r="HO8189" s="87"/>
      <c r="HP8189" s="87"/>
      <c r="HQ8189" s="87"/>
      <c r="HR8189" s="87"/>
      <c r="HS8189" s="87"/>
      <c r="HT8189" s="87"/>
      <c r="HU8189" s="87"/>
      <c r="HV8189" s="87"/>
      <c r="HW8189" s="87"/>
      <c r="HX8189" s="87"/>
      <c r="HY8189" s="87"/>
      <c r="HZ8189" s="87"/>
      <c r="IA8189" s="87"/>
      <c r="IB8189" s="87"/>
      <c r="IC8189" s="87"/>
      <c r="ID8189" s="87"/>
      <c r="IE8189" s="87"/>
      <c r="IF8189" s="87"/>
    </row>
    <row r="8190" spans="2:240" ht="255" customHeight="1"/>
  </sheetData>
  <sheetProtection password="CA55" sheet="1" objects="1" scenarios="1"/>
  <mergeCells count="9">
    <mergeCell ref="A1:Z1"/>
    <mergeCell ref="L8:N8"/>
    <mergeCell ref="Q7:R7"/>
    <mergeCell ref="Y7:Z7"/>
    <mergeCell ref="A3:Z3"/>
    <mergeCell ref="A6:Z6"/>
    <mergeCell ref="O7:P7"/>
    <mergeCell ref="G7:K7"/>
    <mergeCell ref="A4:Z4"/>
  </mergeCells>
  <phoneticPr fontId="0" type="noConversion"/>
  <printOptions horizontalCentered="1"/>
  <pageMargins left="0.59055118110236227" right="0.75" top="0.98425196850393704" bottom="0.19685039370078741" header="0" footer="0"/>
  <pageSetup scale="75" firstPageNumber="17" orientation="landscape" useFirstPageNumber="1" horizontalDpi="300" verticalDpi="300" r:id="rId1"/>
  <headerFooter alignWithMargins="0">
    <oddHeader>&amp;R&amp;"Helv,Negrita"&amp;16&amp;[18</oddHeader>
  </headerFooter>
  <rowBreaks count="3" manualBreakCount="3">
    <brk id="8184" max="16383" man="1"/>
    <brk id="8188" max="16383" man="1"/>
    <brk id="8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A24" sqref="A24:E24"/>
    </sheetView>
  </sheetViews>
  <sheetFormatPr baseColWidth="10" defaultColWidth="13.33203125" defaultRowHeight="12.75"/>
  <cols>
    <col min="1" max="4" width="13.33203125" style="3257" customWidth="1"/>
    <col min="5" max="5" width="52" style="3257" customWidth="1"/>
    <col min="6" max="16384" width="13.33203125" style="3257"/>
  </cols>
  <sheetData>
    <row r="1" spans="1:5" ht="35.25" customHeight="1">
      <c r="A1" s="3265" t="s">
        <v>846</v>
      </c>
      <c r="B1" s="3265"/>
      <c r="C1" s="3265"/>
      <c r="D1" s="3265"/>
      <c r="E1" s="3265"/>
    </row>
    <row r="6" spans="1:5" ht="29.25" customHeight="1">
      <c r="A6" s="3266" t="s">
        <v>379</v>
      </c>
      <c r="B6" s="3266"/>
      <c r="C6" s="3266"/>
      <c r="D6" s="3266"/>
      <c r="E6" s="3266"/>
    </row>
    <row r="7" spans="1:5" ht="23.25" customHeight="1">
      <c r="A7" s="3263" t="s">
        <v>380</v>
      </c>
      <c r="B7" s="3263"/>
      <c r="C7" s="3263"/>
      <c r="D7" s="3263"/>
      <c r="E7" s="3263"/>
    </row>
    <row r="8" spans="1:5" ht="12.75" customHeight="1">
      <c r="A8" s="3258"/>
      <c r="B8" s="3258"/>
      <c r="C8" s="3258"/>
      <c r="D8" s="3258"/>
      <c r="E8" s="3258"/>
    </row>
    <row r="9" spans="1:5" ht="12.75" customHeight="1">
      <c r="A9" s="3258"/>
      <c r="B9" s="3258"/>
      <c r="C9" s="3258"/>
      <c r="D9" s="3258"/>
      <c r="E9" s="3258"/>
    </row>
    <row r="10" spans="1:5" ht="12.75" customHeight="1"/>
    <row r="12" spans="1:5" ht="24.75">
      <c r="A12" s="3266" t="s">
        <v>381</v>
      </c>
      <c r="B12" s="3266"/>
      <c r="C12" s="3266"/>
      <c r="D12" s="3266"/>
      <c r="E12" s="3266"/>
    </row>
    <row r="13" spans="1:5" ht="18">
      <c r="A13" s="3263" t="s">
        <v>727</v>
      </c>
      <c r="B13" s="3263"/>
      <c r="C13" s="3263"/>
      <c r="D13" s="3263"/>
      <c r="E13" s="3263"/>
    </row>
    <row r="14" spans="1:5" ht="14.25" customHeight="1">
      <c r="A14" s="3258"/>
      <c r="B14" s="3258"/>
      <c r="C14" s="3258"/>
      <c r="D14" s="3258"/>
      <c r="E14" s="3258"/>
    </row>
    <row r="15" spans="1:5" ht="14.25" customHeight="1">
      <c r="A15" s="3258"/>
      <c r="B15" s="3258"/>
      <c r="C15" s="3258"/>
      <c r="D15" s="3258"/>
      <c r="E15" s="3258"/>
    </row>
    <row r="16" spans="1:5" ht="14.25" customHeight="1">
      <c r="A16" s="3258"/>
      <c r="B16" s="3258"/>
      <c r="C16" s="3258"/>
      <c r="D16" s="3258"/>
      <c r="E16" s="3258"/>
    </row>
    <row r="17" spans="1:6" ht="14.25" customHeight="1">
      <c r="A17" s="3258"/>
      <c r="B17" s="3258"/>
      <c r="C17" s="3258"/>
      <c r="D17" s="3258"/>
      <c r="E17" s="3258"/>
    </row>
    <row r="18" spans="1:6" ht="27.75" customHeight="1">
      <c r="A18" s="3266" t="s">
        <v>382</v>
      </c>
      <c r="B18" s="3266"/>
      <c r="C18" s="3266"/>
      <c r="D18" s="3266"/>
      <c r="E18" s="3266"/>
      <c r="F18"/>
    </row>
    <row r="19" spans="1:6" ht="24.75" customHeight="1">
      <c r="A19" s="3263" t="s">
        <v>383</v>
      </c>
      <c r="B19" s="3263"/>
      <c r="C19" s="3263"/>
      <c r="D19" s="3263"/>
      <c r="E19" s="3263"/>
      <c r="F19"/>
    </row>
    <row r="20" spans="1:6" ht="14.25" customHeight="1">
      <c r="A20" s="3258"/>
      <c r="B20" s="3258"/>
      <c r="C20" s="3258"/>
      <c r="D20" s="3258"/>
      <c r="E20" s="3258"/>
    </row>
    <row r="21" spans="1:6" ht="14.25" customHeight="1">
      <c r="A21" s="3258"/>
      <c r="B21" s="3258"/>
      <c r="C21" s="3258"/>
      <c r="D21" s="3258"/>
      <c r="E21" s="3258"/>
    </row>
    <row r="22" spans="1:6" ht="14.25" customHeight="1">
      <c r="A22" s="3258"/>
      <c r="B22" s="3258"/>
      <c r="C22" s="3258"/>
      <c r="D22" s="3258"/>
      <c r="E22" s="3258"/>
    </row>
    <row r="24" spans="1:6" ht="18.75" customHeight="1">
      <c r="A24" s="3264" t="s">
        <v>384</v>
      </c>
      <c r="B24" s="3264"/>
      <c r="C24" s="3264"/>
      <c r="D24" s="3264"/>
      <c r="E24" s="3264"/>
    </row>
  </sheetData>
  <sheetProtection password="CA55" sheet="1" objects="1" scenarios="1"/>
  <mergeCells count="8">
    <mergeCell ref="A19:E19"/>
    <mergeCell ref="A24:E24"/>
    <mergeCell ref="A1:E1"/>
    <mergeCell ref="A6:E6"/>
    <mergeCell ref="A7:E7"/>
    <mergeCell ref="A12:E12"/>
    <mergeCell ref="A13:E13"/>
    <mergeCell ref="A18:E18"/>
  </mergeCells>
  <phoneticPr fontId="1" type="noConversion"/>
  <printOptions horizontalCentered="1"/>
  <pageMargins left="0.59055118110236227" right="0.59055118110236227" top="0.9055118110236221" bottom="0.59055118110236227" header="0" footer="0"/>
  <pageSetup scale="12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S45"/>
  <sheetViews>
    <sheetView showGridLines="0" topLeftCell="B1" workbookViewId="0">
      <selection activeCell="B3" sqref="B3:S3"/>
    </sheetView>
  </sheetViews>
  <sheetFormatPr baseColWidth="10" defaultColWidth="6.83203125" defaultRowHeight="10.5"/>
  <cols>
    <col min="1" max="1" width="0" style="1436" hidden="1" customWidth="1"/>
    <col min="2" max="2" width="24.33203125" style="1436" customWidth="1"/>
    <col min="3" max="3" width="7.6640625" style="1436" customWidth="1"/>
    <col min="4" max="4" width="6.5" style="1436" customWidth="1"/>
    <col min="5" max="5" width="8.6640625" style="1436" customWidth="1"/>
    <col min="6" max="6" width="7.33203125" style="1436" customWidth="1"/>
    <col min="7" max="7" width="9.5" style="1436" customWidth="1"/>
    <col min="8" max="8" width="8.5" style="1436" customWidth="1"/>
    <col min="9" max="9" width="8" style="1436" customWidth="1"/>
    <col min="10" max="10" width="8.83203125" style="1436" customWidth="1"/>
    <col min="11" max="11" width="8.5" style="1436" customWidth="1"/>
    <col min="12" max="12" width="9.1640625" style="1436" customWidth="1"/>
    <col min="13" max="13" width="8.6640625" style="1436" customWidth="1"/>
    <col min="14" max="14" width="7.33203125" style="1436" customWidth="1"/>
    <col min="15" max="15" width="9.1640625" style="1436" customWidth="1"/>
    <col min="16" max="17" width="8.5" style="1436" customWidth="1"/>
    <col min="18" max="18" width="9.5" style="1436" customWidth="1"/>
    <col min="19" max="19" width="8.5" style="1436" customWidth="1"/>
    <col min="20" max="16384" width="6.83203125" style="1436"/>
  </cols>
  <sheetData>
    <row r="1" spans="1:19" ht="23.25" customHeight="1">
      <c r="A1" s="1435" t="s">
        <v>846</v>
      </c>
      <c r="B1" s="3367" t="s">
        <v>846</v>
      </c>
      <c r="C1" s="3367"/>
      <c r="D1" s="3367"/>
      <c r="E1" s="3367"/>
      <c r="F1" s="3367"/>
      <c r="G1" s="3367"/>
      <c r="H1" s="3367"/>
      <c r="I1" s="3367"/>
      <c r="J1" s="3367"/>
      <c r="K1" s="3367"/>
      <c r="L1" s="3367"/>
      <c r="M1" s="3367"/>
      <c r="N1" s="3367"/>
      <c r="O1" s="3367"/>
      <c r="P1" s="3367"/>
      <c r="Q1" s="3367"/>
      <c r="R1" s="3367"/>
      <c r="S1" s="3367"/>
    </row>
    <row r="2" spans="1:19" ht="6.75" customHeight="1">
      <c r="A2" s="1435" t="s">
        <v>106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8"/>
      <c r="N2" s="1438"/>
      <c r="O2" s="1438"/>
      <c r="P2" s="1438"/>
      <c r="Q2" s="1438"/>
      <c r="R2" s="1438"/>
      <c r="S2" s="1438"/>
    </row>
    <row r="3" spans="1:19" ht="16.5" customHeight="1">
      <c r="A3" s="1435" t="s">
        <v>107</v>
      </c>
      <c r="B3" s="3368" t="s">
        <v>800</v>
      </c>
      <c r="C3" s="3368"/>
      <c r="D3" s="3368"/>
      <c r="E3" s="3368"/>
      <c r="F3" s="3368"/>
      <c r="G3" s="3368"/>
      <c r="H3" s="3368"/>
      <c r="I3" s="3368"/>
      <c r="J3" s="3368"/>
      <c r="K3" s="3368"/>
      <c r="L3" s="3368"/>
      <c r="M3" s="3368"/>
      <c r="N3" s="3368"/>
      <c r="O3" s="3368"/>
      <c r="P3" s="3368"/>
      <c r="Q3" s="3368"/>
      <c r="R3" s="3368"/>
      <c r="S3" s="3368"/>
    </row>
    <row r="4" spans="1:19" ht="15" customHeight="1">
      <c r="A4" s="1435"/>
      <c r="B4" s="3368" t="s">
        <v>375</v>
      </c>
      <c r="C4" s="3368"/>
      <c r="D4" s="3368"/>
      <c r="E4" s="3368"/>
      <c r="F4" s="3368"/>
      <c r="G4" s="3368"/>
      <c r="H4" s="3368"/>
      <c r="I4" s="3368"/>
      <c r="J4" s="3368"/>
      <c r="K4" s="3368"/>
      <c r="L4" s="3368"/>
      <c r="M4" s="3368"/>
      <c r="N4" s="3368"/>
      <c r="O4" s="3368"/>
      <c r="P4" s="3368"/>
      <c r="Q4" s="3368"/>
      <c r="R4" s="3368"/>
      <c r="S4" s="3368"/>
    </row>
    <row r="5" spans="1:19" ht="4.5" hidden="1" customHeight="1">
      <c r="A5" s="1435" t="s">
        <v>108</v>
      </c>
      <c r="B5" s="1439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39"/>
      <c r="N5" s="1439"/>
      <c r="O5" s="1439"/>
      <c r="P5" s="1439"/>
      <c r="Q5" s="1439"/>
      <c r="R5" s="1439"/>
      <c r="S5" s="1439"/>
    </row>
    <row r="6" spans="1:19" ht="18.75" customHeight="1">
      <c r="B6" s="3369" t="s">
        <v>108</v>
      </c>
      <c r="C6" s="3369"/>
      <c r="D6" s="3369"/>
      <c r="E6" s="3369"/>
      <c r="F6" s="3369"/>
      <c r="G6" s="3369"/>
      <c r="H6" s="3369"/>
      <c r="I6" s="3369"/>
      <c r="J6" s="3369"/>
      <c r="K6" s="3369"/>
      <c r="L6" s="3369"/>
      <c r="M6" s="3369"/>
      <c r="N6" s="3369"/>
      <c r="O6" s="3369"/>
      <c r="P6" s="3369"/>
      <c r="Q6" s="3369"/>
      <c r="R6" s="3369"/>
      <c r="S6" s="3369"/>
    </row>
    <row r="7" spans="1:19" ht="12" customHeight="1">
      <c r="A7" s="1440"/>
      <c r="B7" s="1441" t="s">
        <v>884</v>
      </c>
      <c r="C7" s="1442" t="s">
        <v>918</v>
      </c>
      <c r="D7" s="1443" t="s">
        <v>1105</v>
      </c>
      <c r="E7" s="1444" t="s">
        <v>1106</v>
      </c>
      <c r="F7" s="1444" t="s">
        <v>1107</v>
      </c>
      <c r="G7" s="1444" t="s">
        <v>1175</v>
      </c>
      <c r="H7" s="1444" t="s">
        <v>1176</v>
      </c>
      <c r="I7" s="1444" t="s">
        <v>1177</v>
      </c>
      <c r="J7" s="1444" t="s">
        <v>1108</v>
      </c>
      <c r="K7" s="1444" t="s">
        <v>1109</v>
      </c>
      <c r="L7" s="1444" t="s">
        <v>1110</v>
      </c>
      <c r="M7" s="1445" t="s">
        <v>1111</v>
      </c>
      <c r="N7" s="1444" t="s">
        <v>1112</v>
      </c>
      <c r="O7" s="1444" t="s">
        <v>1113</v>
      </c>
      <c r="P7" s="1444" t="s">
        <v>1114</v>
      </c>
      <c r="Q7" s="1444" t="s">
        <v>109</v>
      </c>
      <c r="R7" s="1444" t="s">
        <v>110</v>
      </c>
      <c r="S7" s="3247" t="s">
        <v>111</v>
      </c>
    </row>
    <row r="8" spans="1:19" ht="12" customHeight="1">
      <c r="A8" s="1446"/>
      <c r="B8" s="1447" t="s">
        <v>1012</v>
      </c>
      <c r="C8" s="1448" t="s">
        <v>1013</v>
      </c>
      <c r="D8" s="1449" t="s">
        <v>1083</v>
      </c>
      <c r="E8" s="1450" t="s">
        <v>112</v>
      </c>
      <c r="F8" s="1450" t="s">
        <v>1117</v>
      </c>
      <c r="G8" s="1450" t="s">
        <v>1118</v>
      </c>
      <c r="H8" s="1450" t="s">
        <v>1119</v>
      </c>
      <c r="I8" s="1450" t="s">
        <v>1120</v>
      </c>
      <c r="J8" s="1450" t="s">
        <v>1121</v>
      </c>
      <c r="K8" s="1450" t="s">
        <v>1122</v>
      </c>
      <c r="L8" s="1450" t="s">
        <v>113</v>
      </c>
      <c r="M8" s="1451" t="s">
        <v>114</v>
      </c>
      <c r="N8" s="1450" t="s">
        <v>1123</v>
      </c>
      <c r="O8" s="1450" t="s">
        <v>1124</v>
      </c>
      <c r="P8" s="1450" t="s">
        <v>1083</v>
      </c>
      <c r="Q8" s="1450" t="s">
        <v>1083</v>
      </c>
      <c r="R8" s="1450" t="s">
        <v>115</v>
      </c>
      <c r="S8" s="1452" t="s">
        <v>116</v>
      </c>
    </row>
    <row r="9" spans="1:19" ht="12" customHeight="1">
      <c r="A9" s="1453"/>
      <c r="B9" s="1454"/>
      <c r="C9" s="1448" t="s">
        <v>1027</v>
      </c>
      <c r="D9" s="1455"/>
      <c r="E9" s="1450" t="s">
        <v>933</v>
      </c>
      <c r="F9" s="1456" t="s">
        <v>1125</v>
      </c>
      <c r="G9" s="1456"/>
      <c r="H9" s="1456"/>
      <c r="I9" s="1456"/>
      <c r="J9" s="1450" t="s">
        <v>1126</v>
      </c>
      <c r="K9" s="1450" t="s">
        <v>1127</v>
      </c>
      <c r="L9" s="1456"/>
      <c r="M9" s="1451" t="s">
        <v>118</v>
      </c>
      <c r="N9" s="1456"/>
      <c r="O9" s="1456"/>
      <c r="P9" s="1456"/>
      <c r="Q9" s="1457"/>
      <c r="R9" s="1450" t="s">
        <v>119</v>
      </c>
      <c r="S9" s="1456" t="s">
        <v>120</v>
      </c>
    </row>
    <row r="10" spans="1:19" ht="12" customHeight="1">
      <c r="A10" s="1458"/>
      <c r="B10" s="1459"/>
      <c r="C10" s="1460"/>
      <c r="D10" s="1461" t="s">
        <v>121</v>
      </c>
      <c r="E10" s="1461" t="s">
        <v>121</v>
      </c>
      <c r="F10" s="1461" t="s">
        <v>121</v>
      </c>
      <c r="G10" s="1461" t="s">
        <v>121</v>
      </c>
      <c r="H10" s="1461" t="s">
        <v>121</v>
      </c>
      <c r="I10" s="1461" t="s">
        <v>121</v>
      </c>
      <c r="J10" s="1461" t="s">
        <v>121</v>
      </c>
      <c r="K10" s="1461" t="s">
        <v>121</v>
      </c>
      <c r="L10" s="1461" t="s">
        <v>121</v>
      </c>
      <c r="M10" s="1461" t="s">
        <v>121</v>
      </c>
      <c r="N10" s="1461" t="s">
        <v>121</v>
      </c>
      <c r="O10" s="1461" t="s">
        <v>121</v>
      </c>
      <c r="P10" s="1461" t="s">
        <v>121</v>
      </c>
      <c r="Q10" s="1461" t="s">
        <v>121</v>
      </c>
      <c r="R10" s="1461" t="s">
        <v>121</v>
      </c>
      <c r="S10" s="1461" t="s">
        <v>121</v>
      </c>
    </row>
    <row r="11" spans="1:19" ht="18.75" customHeight="1">
      <c r="A11" s="1462"/>
      <c r="B11" s="1463" t="s">
        <v>1147</v>
      </c>
      <c r="C11" s="1464">
        <f t="shared" ref="C11:H11" si="0">SUM(C12:C44)</f>
        <v>5362</v>
      </c>
      <c r="D11" s="1465">
        <f t="shared" si="0"/>
        <v>1592</v>
      </c>
      <c r="E11" s="1466">
        <f t="shared" si="0"/>
        <v>370</v>
      </c>
      <c r="F11" s="1466">
        <f t="shared" si="0"/>
        <v>513</v>
      </c>
      <c r="G11" s="1466">
        <f t="shared" si="0"/>
        <v>353</v>
      </c>
      <c r="H11" s="1466">
        <f t="shared" si="0"/>
        <v>445</v>
      </c>
      <c r="I11" s="1466">
        <f>SUM(I13:I44)</f>
        <v>150</v>
      </c>
      <c r="J11" s="1466">
        <f t="shared" ref="J11:S11" si="1">SUM(J12:J44)</f>
        <v>276</v>
      </c>
      <c r="K11" s="1466">
        <f t="shared" si="1"/>
        <v>133</v>
      </c>
      <c r="L11" s="1466">
        <f t="shared" si="1"/>
        <v>122</v>
      </c>
      <c r="M11" s="1467">
        <f t="shared" si="1"/>
        <v>116</v>
      </c>
      <c r="N11" s="1466">
        <f t="shared" si="1"/>
        <v>140</v>
      </c>
      <c r="O11" s="1466">
        <f t="shared" si="1"/>
        <v>67</v>
      </c>
      <c r="P11" s="1466">
        <f t="shared" si="1"/>
        <v>692</v>
      </c>
      <c r="Q11" s="1466">
        <f t="shared" si="1"/>
        <v>294</v>
      </c>
      <c r="R11" s="1466">
        <f t="shared" si="1"/>
        <v>45</v>
      </c>
      <c r="S11" s="1466">
        <f t="shared" si="1"/>
        <v>63</v>
      </c>
    </row>
    <row r="12" spans="1:19" ht="15" customHeight="1">
      <c r="A12" s="1468"/>
      <c r="B12" s="3248" t="s">
        <v>1037</v>
      </c>
      <c r="C12" s="1469"/>
      <c r="D12" s="1469"/>
      <c r="E12" s="1470"/>
      <c r="F12" s="3251">
        <v>1</v>
      </c>
      <c r="G12" s="3251"/>
      <c r="H12" s="1471"/>
      <c r="I12" s="1472"/>
      <c r="J12" s="1471"/>
      <c r="K12" s="1471"/>
      <c r="L12" s="1471"/>
      <c r="M12" s="1471"/>
      <c r="N12" s="1471"/>
      <c r="O12" s="1471"/>
      <c r="P12" s="1471"/>
      <c r="Q12" s="1471"/>
      <c r="R12" s="1471"/>
      <c r="S12" s="1473"/>
    </row>
    <row r="13" spans="1:19" ht="15" customHeight="1">
      <c r="A13" s="1468"/>
      <c r="B13" s="3248" t="s">
        <v>1038</v>
      </c>
      <c r="C13" s="3250">
        <f t="shared" ref="C13:C23" si="2">SUM(D13:S13)</f>
        <v>20</v>
      </c>
      <c r="D13" s="3250">
        <v>1</v>
      </c>
      <c r="E13" s="3251">
        <v>2</v>
      </c>
      <c r="F13" s="3250">
        <v>3</v>
      </c>
      <c r="G13" s="3251">
        <v>1</v>
      </c>
      <c r="H13" s="3251">
        <v>6</v>
      </c>
      <c r="I13" s="1474"/>
      <c r="J13" s="3251">
        <v>2</v>
      </c>
      <c r="K13" s="1471"/>
      <c r="L13" s="3250">
        <v>3</v>
      </c>
      <c r="M13" s="1471"/>
      <c r="N13" s="3250">
        <v>1</v>
      </c>
      <c r="O13" s="1471"/>
      <c r="P13" s="1469"/>
      <c r="Q13" s="3251">
        <v>1</v>
      </c>
      <c r="R13" s="1471"/>
      <c r="S13" s="1475"/>
    </row>
    <row r="14" spans="1:19" ht="15" customHeight="1">
      <c r="A14" s="1468"/>
      <c r="B14" s="3248" t="s">
        <v>1039</v>
      </c>
      <c r="C14" s="3250">
        <f t="shared" si="2"/>
        <v>3</v>
      </c>
      <c r="D14" s="3251">
        <v>2</v>
      </c>
      <c r="E14" s="3250">
        <v>1</v>
      </c>
      <c r="F14" s="1471"/>
      <c r="G14" s="1471"/>
      <c r="H14" s="1471"/>
      <c r="I14" s="1471"/>
      <c r="J14" s="1471"/>
      <c r="K14" s="1471"/>
      <c r="L14" s="1471"/>
      <c r="M14" s="1471"/>
      <c r="N14" s="1471"/>
      <c r="O14" s="1469"/>
      <c r="P14" s="1471"/>
      <c r="Q14" s="1471"/>
      <c r="R14" s="1471"/>
      <c r="S14" s="1475"/>
    </row>
    <row r="15" spans="1:19" ht="15" customHeight="1">
      <c r="A15" s="1468"/>
      <c r="B15" s="3248" t="s">
        <v>1040</v>
      </c>
      <c r="C15" s="1469"/>
      <c r="D15" s="1471"/>
      <c r="E15" s="1470"/>
      <c r="F15" s="1471"/>
      <c r="G15" s="1471"/>
      <c r="H15" s="1471"/>
      <c r="I15" s="1471"/>
      <c r="J15" s="1471"/>
      <c r="K15" s="1471"/>
      <c r="L15" s="1471"/>
      <c r="M15" s="1471"/>
      <c r="N15" s="1471"/>
      <c r="O15" s="1471"/>
      <c r="P15" s="1471"/>
      <c r="Q15" s="1471"/>
      <c r="R15" s="1471"/>
      <c r="S15" s="1476"/>
    </row>
    <row r="16" spans="1:19" ht="15" customHeight="1">
      <c r="A16" s="1468"/>
      <c r="B16" s="3248" t="s">
        <v>1044</v>
      </c>
      <c r="C16" s="1469"/>
      <c r="D16" s="1469"/>
      <c r="E16" s="1471"/>
      <c r="F16" s="1471"/>
      <c r="G16" s="1471"/>
      <c r="H16" s="1471"/>
      <c r="I16" s="1471"/>
      <c r="J16" s="1471"/>
      <c r="K16" s="1471"/>
      <c r="L16" s="1471"/>
      <c r="M16" s="1471"/>
      <c r="N16" s="1471"/>
      <c r="O16" s="1471"/>
      <c r="P16" s="1469"/>
      <c r="Q16" s="1471"/>
      <c r="R16" s="1471"/>
      <c r="S16" s="1476"/>
    </row>
    <row r="17" spans="1:19" ht="15" customHeight="1">
      <c r="A17" s="1468"/>
      <c r="B17" s="3248" t="s">
        <v>1042</v>
      </c>
      <c r="C17" s="1469"/>
      <c r="D17" s="1471"/>
      <c r="E17" s="1471"/>
      <c r="F17" s="1469"/>
      <c r="G17" s="1471"/>
      <c r="H17" s="1471"/>
      <c r="I17" s="1471"/>
      <c r="J17" s="1471"/>
      <c r="K17" s="1471"/>
      <c r="L17" s="1471"/>
      <c r="M17" s="1471"/>
      <c r="N17" s="1471"/>
      <c r="O17" s="1471"/>
      <c r="P17" s="1471"/>
      <c r="Q17" s="1471"/>
      <c r="R17" s="1471"/>
      <c r="S17" s="1476"/>
    </row>
    <row r="18" spans="1:19" ht="15" customHeight="1">
      <c r="A18" s="1468"/>
      <c r="B18" s="3248" t="s">
        <v>1041</v>
      </c>
      <c r="C18" s="3250">
        <f t="shared" si="2"/>
        <v>4</v>
      </c>
      <c r="D18" s="1469"/>
      <c r="E18" s="1470"/>
      <c r="F18" s="1471"/>
      <c r="G18" s="1471"/>
      <c r="H18" s="1471"/>
      <c r="J18" s="1471"/>
      <c r="K18" s="1471"/>
      <c r="L18" s="1471"/>
      <c r="M18" s="3251">
        <v>1</v>
      </c>
      <c r="N18" s="1471"/>
      <c r="O18" s="1471"/>
      <c r="P18" s="3251">
        <v>2</v>
      </c>
      <c r="Q18" s="3251">
        <v>1</v>
      </c>
      <c r="R18" s="1471"/>
      <c r="S18" s="1476"/>
    </row>
    <row r="19" spans="1:19" ht="15" customHeight="1">
      <c r="A19" s="1468"/>
      <c r="B19" s="3248" t="s">
        <v>1043</v>
      </c>
      <c r="C19" s="3250">
        <f t="shared" si="2"/>
        <v>9</v>
      </c>
      <c r="D19" s="3250">
        <v>6</v>
      </c>
      <c r="E19" s="1471"/>
      <c r="F19" s="1471"/>
      <c r="G19" s="1471"/>
      <c r="H19" s="3251"/>
      <c r="I19" s="1471"/>
      <c r="J19" s="3251">
        <v>1</v>
      </c>
      <c r="K19" s="1471"/>
      <c r="L19" s="1471"/>
      <c r="M19" s="1471"/>
      <c r="N19" s="3251">
        <v>1</v>
      </c>
      <c r="O19" s="1471"/>
      <c r="P19" s="1469" t="s">
        <v>122</v>
      </c>
      <c r="Q19" s="3251">
        <v>1</v>
      </c>
      <c r="R19" s="1471"/>
      <c r="S19" s="1476"/>
    </row>
    <row r="20" spans="1:19" ht="15" customHeight="1">
      <c r="A20" s="1468"/>
      <c r="B20" s="3248" t="s">
        <v>1045</v>
      </c>
      <c r="C20" s="3250">
        <f t="shared" si="2"/>
        <v>34</v>
      </c>
      <c r="D20" s="3250">
        <v>28</v>
      </c>
      <c r="E20" s="1470"/>
      <c r="F20" s="3251">
        <v>2</v>
      </c>
      <c r="G20" s="1471"/>
      <c r="H20" s="1471"/>
      <c r="I20" s="1471"/>
      <c r="J20" s="1471"/>
      <c r="K20" s="1471"/>
      <c r="L20" s="3251">
        <v>1</v>
      </c>
      <c r="M20" s="3251">
        <v>1</v>
      </c>
      <c r="N20" s="3250"/>
      <c r="O20" s="1469"/>
      <c r="P20" s="3250">
        <v>2</v>
      </c>
      <c r="Q20" s="1469"/>
      <c r="R20" s="1471"/>
      <c r="S20" s="1475"/>
    </row>
    <row r="21" spans="1:19" ht="15" customHeight="1">
      <c r="A21" s="1477"/>
      <c r="B21" s="3249" t="s">
        <v>1046</v>
      </c>
      <c r="C21" s="3250">
        <f t="shared" si="2"/>
        <v>11</v>
      </c>
      <c r="D21" s="3250">
        <v>2</v>
      </c>
      <c r="E21" s="3250">
        <v>1</v>
      </c>
      <c r="F21" s="3251">
        <v>4</v>
      </c>
      <c r="G21" s="1471"/>
      <c r="H21" s="1471"/>
      <c r="I21" s="1469"/>
      <c r="J21" s="1469"/>
      <c r="K21" s="1471"/>
      <c r="L21" s="3251">
        <v>1</v>
      </c>
      <c r="M21" s="1471"/>
      <c r="N21" s="1471"/>
      <c r="O21" s="1471"/>
      <c r="P21" s="3251">
        <v>1</v>
      </c>
      <c r="Q21" s="3251">
        <v>2</v>
      </c>
      <c r="R21" s="1471"/>
      <c r="S21" s="1476"/>
    </row>
    <row r="22" spans="1:19" ht="15" customHeight="1">
      <c r="A22" s="1477"/>
      <c r="B22" s="3249" t="s">
        <v>1047</v>
      </c>
      <c r="C22" s="3250">
        <f t="shared" si="2"/>
        <v>5</v>
      </c>
      <c r="D22" s="1469"/>
      <c r="E22" s="3250">
        <v>2</v>
      </c>
      <c r="F22" s="3251"/>
      <c r="G22" s="3251">
        <v>1</v>
      </c>
      <c r="H22" s="3251"/>
      <c r="I22" s="1471"/>
      <c r="J22" s="3251">
        <v>1</v>
      </c>
      <c r="K22" s="1471"/>
      <c r="L22" s="1471"/>
      <c r="M22" s="1471"/>
      <c r="N22" s="1471"/>
      <c r="O22" s="1469"/>
      <c r="P22" s="3250">
        <v>1</v>
      </c>
      <c r="Q22" s="1471"/>
      <c r="R22" s="1471"/>
      <c r="S22" s="1476"/>
    </row>
    <row r="23" spans="1:19" ht="15" customHeight="1">
      <c r="A23" s="1477"/>
      <c r="B23" s="3249" t="s">
        <v>1048</v>
      </c>
      <c r="C23" s="3250">
        <f t="shared" si="2"/>
        <v>3</v>
      </c>
      <c r="D23" s="3251">
        <v>1</v>
      </c>
      <c r="E23" s="1470"/>
      <c r="F23" s="3250"/>
      <c r="G23" s="1471"/>
      <c r="H23" s="1471"/>
      <c r="I23" s="1471"/>
      <c r="J23" s="3251">
        <v>1</v>
      </c>
      <c r="K23" s="1471"/>
      <c r="L23" s="1471"/>
      <c r="M23" s="3250">
        <v>1</v>
      </c>
      <c r="N23" s="1471"/>
      <c r="O23" s="1471"/>
      <c r="P23" s="1469"/>
      <c r="Q23" s="1471"/>
      <c r="R23" s="1471"/>
      <c r="S23" s="1476"/>
    </row>
    <row r="24" spans="1:19" ht="15" customHeight="1">
      <c r="A24" s="1477"/>
      <c r="B24" s="3249" t="s">
        <v>1049</v>
      </c>
      <c r="C24" s="1469"/>
      <c r="D24" s="1469"/>
      <c r="E24" s="1470"/>
      <c r="F24" s="1469"/>
      <c r="G24" s="1471"/>
      <c r="H24" s="3251">
        <v>1</v>
      </c>
      <c r="I24" s="3251">
        <v>1</v>
      </c>
      <c r="J24" s="1471"/>
      <c r="K24" s="1471"/>
      <c r="L24" s="1471"/>
      <c r="M24" s="1471"/>
      <c r="N24" s="1471"/>
      <c r="O24" s="1471"/>
      <c r="P24" s="1471"/>
      <c r="Q24" s="1471"/>
      <c r="R24" s="1471"/>
      <c r="S24" s="1475"/>
    </row>
    <row r="25" spans="1:19" ht="15" customHeight="1">
      <c r="A25" s="1477"/>
      <c r="B25" s="3249" t="s">
        <v>1050</v>
      </c>
      <c r="C25" s="3250">
        <f>SUM(D25:S25)</f>
        <v>92</v>
      </c>
      <c r="D25" s="3250">
        <v>13</v>
      </c>
      <c r="E25" s="3251">
        <v>11</v>
      </c>
      <c r="F25" s="3250">
        <v>1</v>
      </c>
      <c r="G25" s="3250">
        <v>2</v>
      </c>
      <c r="H25" s="3251">
        <v>4</v>
      </c>
      <c r="I25" s="3250">
        <v>21</v>
      </c>
      <c r="J25" s="3251">
        <v>14</v>
      </c>
      <c r="K25" s="3250">
        <v>13</v>
      </c>
      <c r="L25" s="1469"/>
      <c r="M25" s="3250">
        <v>4</v>
      </c>
      <c r="N25" s="3250">
        <v>1</v>
      </c>
      <c r="O25" s="1471"/>
      <c r="P25" s="3250">
        <v>1</v>
      </c>
      <c r="Q25" s="3250">
        <v>7</v>
      </c>
      <c r="R25" s="1471"/>
      <c r="S25" s="1475"/>
    </row>
    <row r="26" spans="1:19" ht="15" customHeight="1">
      <c r="A26" s="1477"/>
      <c r="B26" s="3249" t="s">
        <v>1051</v>
      </c>
      <c r="C26" s="3250">
        <f>SUM(D26:S26)</f>
        <v>42</v>
      </c>
      <c r="D26" s="3250">
        <v>32</v>
      </c>
      <c r="E26" s="3250">
        <v>2</v>
      </c>
      <c r="F26" s="3250">
        <v>1</v>
      </c>
      <c r="G26" s="1471"/>
      <c r="H26" s="3251"/>
      <c r="I26" s="1471"/>
      <c r="J26" s="1471"/>
      <c r="K26" s="1471"/>
      <c r="L26" s="1471"/>
      <c r="M26" s="1471"/>
      <c r="N26" s="1471"/>
      <c r="O26" s="1471"/>
      <c r="P26" s="3250">
        <v>4</v>
      </c>
      <c r="Q26" s="3250">
        <v>3</v>
      </c>
      <c r="R26" s="1469"/>
      <c r="S26" s="1476"/>
    </row>
    <row r="27" spans="1:19" ht="15" customHeight="1">
      <c r="A27" s="1477"/>
      <c r="B27" s="3249" t="s">
        <v>1052</v>
      </c>
      <c r="C27" s="3250">
        <f>SUM(D27:S27)</f>
        <v>14</v>
      </c>
      <c r="D27" s="3250">
        <v>5</v>
      </c>
      <c r="E27" s="3251">
        <v>1</v>
      </c>
      <c r="F27" s="3250">
        <v>1</v>
      </c>
      <c r="G27" s="3251">
        <v>1</v>
      </c>
      <c r="H27" s="3251">
        <v>1</v>
      </c>
      <c r="I27" s="3251">
        <v>1</v>
      </c>
      <c r="J27" s="1471"/>
      <c r="K27" s="3251">
        <v>1</v>
      </c>
      <c r="L27" s="3251">
        <v>1</v>
      </c>
      <c r="M27" s="3251">
        <v>1</v>
      </c>
      <c r="N27" s="1471"/>
      <c r="O27" s="1471"/>
      <c r="P27" s="3251">
        <v>1</v>
      </c>
      <c r="Q27" s="1471"/>
      <c r="R27" s="1471"/>
      <c r="S27" s="1476"/>
    </row>
    <row r="28" spans="1:19" ht="15" customHeight="1">
      <c r="A28" s="1477"/>
      <c r="B28" s="3249" t="s">
        <v>1056</v>
      </c>
      <c r="C28" s="3250">
        <f>SUM(D28:S28)</f>
        <v>2</v>
      </c>
      <c r="D28" s="1478"/>
      <c r="E28" s="3251">
        <v>1</v>
      </c>
      <c r="F28" s="1471"/>
      <c r="G28" s="1471"/>
      <c r="H28" s="1471"/>
      <c r="I28" s="1471"/>
      <c r="J28" s="1471"/>
      <c r="K28" s="1471"/>
      <c r="L28" s="1471"/>
      <c r="M28" s="1471"/>
      <c r="N28" s="1471"/>
      <c r="O28" s="1471"/>
      <c r="P28" s="3250">
        <v>1</v>
      </c>
      <c r="Q28" s="1471"/>
      <c r="R28" s="1471"/>
      <c r="S28" s="1476"/>
    </row>
    <row r="29" spans="1:19" ht="15" customHeight="1">
      <c r="A29" s="1477"/>
      <c r="B29" s="3249" t="s">
        <v>1057</v>
      </c>
      <c r="C29" s="3250">
        <f>SUM(D29:S29)</f>
        <v>5026</v>
      </c>
      <c r="D29" s="3250">
        <v>1466</v>
      </c>
      <c r="E29" s="3250">
        <v>343</v>
      </c>
      <c r="F29" s="3250">
        <v>485</v>
      </c>
      <c r="G29" s="3250">
        <v>339</v>
      </c>
      <c r="H29" s="3250">
        <v>421</v>
      </c>
      <c r="I29" s="3250">
        <v>121</v>
      </c>
      <c r="J29" s="3250">
        <v>251</v>
      </c>
      <c r="K29" s="3250">
        <v>117</v>
      </c>
      <c r="L29" s="3250">
        <v>115</v>
      </c>
      <c r="M29" s="3250">
        <v>107</v>
      </c>
      <c r="N29" s="3250">
        <v>137</v>
      </c>
      <c r="O29" s="3250">
        <v>66</v>
      </c>
      <c r="P29" s="3250">
        <v>678</v>
      </c>
      <c r="Q29" s="3250">
        <v>275</v>
      </c>
      <c r="R29" s="3250">
        <v>45</v>
      </c>
      <c r="S29" s="1475">
        <v>60</v>
      </c>
    </row>
    <row r="30" spans="1:19" ht="15" customHeight="1">
      <c r="A30" s="1477"/>
      <c r="B30" s="3249" t="s">
        <v>1058</v>
      </c>
      <c r="C30" s="1469"/>
      <c r="D30" s="1471"/>
      <c r="E30" s="1470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6"/>
    </row>
    <row r="31" spans="1:19" ht="15" customHeight="1">
      <c r="A31" s="1477"/>
      <c r="B31" s="3249" t="s">
        <v>1059</v>
      </c>
      <c r="C31" s="3250">
        <f t="shared" ref="C31:C41" si="3">SUM(D31:S31)</f>
        <v>2</v>
      </c>
      <c r="D31" s="3250">
        <v>1</v>
      </c>
      <c r="E31" s="1470"/>
      <c r="F31" s="1471"/>
      <c r="G31" s="3251">
        <v>1</v>
      </c>
      <c r="H31" s="1471"/>
      <c r="I31" s="1471"/>
      <c r="J31" s="1471"/>
      <c r="K31" s="1469"/>
      <c r="L31" s="1471"/>
      <c r="M31" s="1471"/>
      <c r="N31" s="1471"/>
      <c r="O31" s="1471"/>
      <c r="P31" s="1469"/>
      <c r="Q31" s="1471"/>
      <c r="R31" s="1471"/>
      <c r="S31" s="1476"/>
    </row>
    <row r="32" spans="1:19" ht="15" customHeight="1">
      <c r="A32" s="1477"/>
      <c r="B32" s="3249" t="s">
        <v>1060</v>
      </c>
      <c r="C32" s="3250">
        <f t="shared" si="3"/>
        <v>4</v>
      </c>
      <c r="D32" s="3250">
        <v>1</v>
      </c>
      <c r="E32" s="3251">
        <v>1</v>
      </c>
      <c r="F32" s="3250">
        <v>1</v>
      </c>
      <c r="G32" s="1471"/>
      <c r="H32" s="3251">
        <v>1</v>
      </c>
      <c r="I32" s="1471"/>
      <c r="J32" s="1471"/>
      <c r="K32" s="1471"/>
      <c r="L32" s="1471"/>
      <c r="M32" s="1471"/>
      <c r="N32" s="1471"/>
      <c r="O32" s="1471"/>
      <c r="P32" s="1471"/>
      <c r="Q32" s="1471"/>
      <c r="R32" s="1471"/>
      <c r="S32" s="1476"/>
    </row>
    <row r="33" spans="1:19" ht="15" customHeight="1">
      <c r="A33" s="1477"/>
      <c r="B33" s="3249" t="s">
        <v>1061</v>
      </c>
      <c r="C33" s="3250">
        <f t="shared" si="3"/>
        <v>1</v>
      </c>
      <c r="D33" s="3250">
        <v>1</v>
      </c>
      <c r="E33" s="1470"/>
      <c r="F33" s="1471"/>
      <c r="G33" s="1471"/>
      <c r="H33" s="1471"/>
      <c r="I33" s="1471"/>
      <c r="J33" s="1471"/>
      <c r="K33" s="1471"/>
      <c r="L33" s="1471"/>
      <c r="M33" s="1471"/>
      <c r="N33" s="1471"/>
      <c r="O33" s="1469"/>
      <c r="P33" s="1471"/>
      <c r="Q33" s="1471"/>
      <c r="R33" s="1471"/>
      <c r="S33" s="1476"/>
    </row>
    <row r="34" spans="1:19" ht="15" customHeight="1">
      <c r="A34" s="1477"/>
      <c r="B34" s="3249" t="s">
        <v>1062</v>
      </c>
      <c r="C34" s="3250">
        <f t="shared" si="3"/>
        <v>2</v>
      </c>
      <c r="D34" s="1471">
        <v>2</v>
      </c>
      <c r="E34" s="1470"/>
      <c r="F34" s="1471"/>
      <c r="G34" s="1471"/>
      <c r="H34" s="1471"/>
      <c r="I34" s="1471"/>
      <c r="J34" s="1471"/>
      <c r="K34" s="1471"/>
      <c r="L34" s="1471"/>
      <c r="M34" s="1471"/>
      <c r="N34" s="1471"/>
      <c r="O34" s="1471"/>
      <c r="P34" s="1471"/>
      <c r="Q34" s="1471"/>
      <c r="R34" s="1471"/>
      <c r="S34" s="1476"/>
    </row>
    <row r="35" spans="1:19" ht="15" customHeight="1">
      <c r="A35" s="1477"/>
      <c r="B35" s="3249" t="s">
        <v>1063</v>
      </c>
      <c r="C35" s="1469"/>
      <c r="D35" s="1471"/>
      <c r="E35" s="1470"/>
      <c r="F35" s="1471"/>
      <c r="G35" s="1471"/>
      <c r="H35" s="1471"/>
      <c r="I35" s="1471"/>
      <c r="J35" s="3251">
        <v>1</v>
      </c>
      <c r="K35" s="1471"/>
      <c r="L35" s="1471"/>
      <c r="M35" s="1471"/>
      <c r="N35" s="1471"/>
      <c r="O35" s="1471"/>
      <c r="P35" s="3250"/>
      <c r="Q35" s="1471"/>
      <c r="R35" s="1471"/>
      <c r="S35" s="1476"/>
    </row>
    <row r="36" spans="1:19" ht="15" customHeight="1">
      <c r="A36" s="1477"/>
      <c r="B36" s="3249" t="s">
        <v>1064</v>
      </c>
      <c r="C36" s="3250">
        <f t="shared" si="3"/>
        <v>50</v>
      </c>
      <c r="D36" s="3250">
        <v>16</v>
      </c>
      <c r="E36" s="3250">
        <v>3</v>
      </c>
      <c r="F36" s="3250">
        <v>11</v>
      </c>
      <c r="G36" s="3251">
        <v>6</v>
      </c>
      <c r="H36" s="3250">
        <v>5</v>
      </c>
      <c r="J36" s="3251">
        <v>1</v>
      </c>
      <c r="K36" s="3251">
        <v>1</v>
      </c>
      <c r="L36" s="1471"/>
      <c r="M36" s="3251">
        <v>1</v>
      </c>
      <c r="N36" s="1471"/>
      <c r="O36" s="3250">
        <v>1</v>
      </c>
      <c r="P36" s="3250">
        <v>1</v>
      </c>
      <c r="Q36" s="3251">
        <v>2</v>
      </c>
      <c r="R36" s="1471"/>
      <c r="S36" s="1475">
        <v>2</v>
      </c>
    </row>
    <row r="37" spans="1:19" ht="15" customHeight="1">
      <c r="A37" s="1477"/>
      <c r="B37" s="3249" t="s">
        <v>1065</v>
      </c>
      <c r="C37" s="3250">
        <f t="shared" si="3"/>
        <v>27</v>
      </c>
      <c r="D37" s="3250">
        <v>10</v>
      </c>
      <c r="E37" s="3250">
        <v>2</v>
      </c>
      <c r="F37" s="3250">
        <v>2</v>
      </c>
      <c r="G37" s="3250">
        <v>2</v>
      </c>
      <c r="H37" s="3251">
        <v>5</v>
      </c>
      <c r="I37" s="3250">
        <v>3</v>
      </c>
      <c r="J37" s="3251">
        <v>1</v>
      </c>
      <c r="K37" s="1471"/>
      <c r="L37" s="1471"/>
      <c r="M37" s="1471"/>
      <c r="N37" s="1469"/>
      <c r="O37" s="1471"/>
      <c r="P37" s="1469"/>
      <c r="Q37" s="3251">
        <v>2</v>
      </c>
      <c r="R37" s="1471"/>
      <c r="S37" s="1476"/>
    </row>
    <row r="38" spans="1:19" ht="15" customHeight="1">
      <c r="A38" s="1477"/>
      <c r="B38" s="3249" t="s">
        <v>1066</v>
      </c>
      <c r="C38" s="1469"/>
      <c r="D38" s="1469"/>
      <c r="E38" s="1470"/>
      <c r="F38" s="1471"/>
      <c r="G38" s="1471"/>
      <c r="H38" s="1471"/>
      <c r="I38" s="3251">
        <v>1</v>
      </c>
      <c r="J38" s="1471"/>
      <c r="K38" s="1471"/>
      <c r="L38" s="1471"/>
      <c r="M38" s="1471"/>
      <c r="N38" s="1471"/>
      <c r="O38" s="1471"/>
      <c r="P38" s="1469"/>
      <c r="Q38" s="1471"/>
      <c r="R38" s="1471"/>
      <c r="S38" s="1476"/>
    </row>
    <row r="39" spans="1:19" ht="15" customHeight="1">
      <c r="A39" s="1477"/>
      <c r="B39" s="3249" t="s">
        <v>1067</v>
      </c>
      <c r="C39" s="1469"/>
      <c r="D39" s="1471"/>
      <c r="E39" s="1470"/>
      <c r="F39" s="1471"/>
      <c r="G39" s="1471"/>
      <c r="H39" s="1471"/>
      <c r="I39" s="1471"/>
      <c r="J39" s="3251">
        <v>1</v>
      </c>
      <c r="K39" s="1471"/>
      <c r="L39" s="1471"/>
      <c r="M39" s="1471"/>
      <c r="N39" s="1471"/>
      <c r="O39" s="1471"/>
      <c r="P39" s="1469"/>
      <c r="Q39" s="1471"/>
      <c r="R39" s="1471"/>
      <c r="S39" s="1476"/>
    </row>
    <row r="40" spans="1:19" ht="15" customHeight="1">
      <c r="A40" s="1477"/>
      <c r="B40" s="3249" t="s">
        <v>1068</v>
      </c>
      <c r="C40" s="1469"/>
      <c r="D40" s="1471"/>
      <c r="E40" s="1470"/>
      <c r="F40" s="1471"/>
      <c r="G40" s="1471"/>
      <c r="H40" s="1471"/>
      <c r="I40" s="1471"/>
      <c r="J40" s="1471"/>
      <c r="K40" s="1471"/>
      <c r="L40" s="1471"/>
      <c r="M40" s="1471"/>
      <c r="N40" s="1471"/>
      <c r="O40" s="1471"/>
      <c r="P40" s="1469"/>
      <c r="Q40" s="1471"/>
      <c r="R40" s="1471"/>
      <c r="S40" s="1476"/>
    </row>
    <row r="41" spans="1:19" ht="15" customHeight="1">
      <c r="A41" s="1477"/>
      <c r="B41" s="3249" t="s">
        <v>1069</v>
      </c>
      <c r="C41" s="3250">
        <f t="shared" si="3"/>
        <v>3</v>
      </c>
      <c r="D41" s="3250">
        <v>2</v>
      </c>
      <c r="E41" s="1470"/>
      <c r="F41" s="3250">
        <v>1</v>
      </c>
      <c r="G41" s="1471"/>
      <c r="H41" s="1471"/>
      <c r="I41" s="1471"/>
      <c r="J41" s="1471"/>
      <c r="K41" s="1471"/>
      <c r="L41" s="1471"/>
      <c r="M41" s="1471"/>
      <c r="N41" s="1471"/>
      <c r="O41" s="1471"/>
      <c r="P41" s="1471"/>
      <c r="Q41" s="1471"/>
      <c r="R41" s="1471"/>
      <c r="S41" s="1476"/>
    </row>
    <row r="42" spans="1:19" ht="15" customHeight="1">
      <c r="A42" s="1477"/>
      <c r="B42" s="3249" t="s">
        <v>1070</v>
      </c>
      <c r="C42" s="1469"/>
      <c r="D42" s="1471"/>
      <c r="E42" s="1470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6"/>
    </row>
    <row r="43" spans="1:19" ht="15" customHeight="1">
      <c r="A43" s="1477"/>
      <c r="B43" s="3249" t="s">
        <v>1071</v>
      </c>
      <c r="C43" s="1469"/>
      <c r="D43" s="1469"/>
      <c r="E43" s="1470"/>
      <c r="F43" s="1471"/>
      <c r="G43" s="1471"/>
      <c r="H43" s="1469"/>
      <c r="I43" s="1471"/>
      <c r="J43" s="3250">
        <v>2</v>
      </c>
      <c r="K43" s="1471"/>
      <c r="L43" s="3250">
        <v>1</v>
      </c>
      <c r="M43" s="1471"/>
      <c r="N43" s="1471"/>
      <c r="O43" s="1471"/>
      <c r="P43" s="1469"/>
      <c r="Q43" s="1471"/>
      <c r="R43" s="1471"/>
      <c r="S43" s="1476"/>
    </row>
    <row r="44" spans="1:19" ht="15" customHeight="1">
      <c r="A44" s="1477"/>
      <c r="B44" s="3249" t="s">
        <v>1072</v>
      </c>
      <c r="C44" s="3250">
        <f>SUM(D44:S44)</f>
        <v>8</v>
      </c>
      <c r="D44" s="3251">
        <v>3</v>
      </c>
      <c r="E44" s="1470"/>
      <c r="F44" s="1471"/>
      <c r="G44" s="1471"/>
      <c r="H44" s="3250">
        <v>1</v>
      </c>
      <c r="I44" s="3250">
        <v>2</v>
      </c>
      <c r="J44" s="1471"/>
      <c r="K44" s="3250">
        <v>1</v>
      </c>
      <c r="L44" s="1471"/>
      <c r="M44" s="1471"/>
      <c r="N44" s="1471"/>
      <c r="O44" s="1471"/>
      <c r="P44" s="1471"/>
      <c r="Q44" s="1471"/>
      <c r="R44" s="1471"/>
      <c r="S44" s="1476">
        <v>1</v>
      </c>
    </row>
    <row r="45" spans="1:19" ht="15.75">
      <c r="A45" s="1478"/>
      <c r="C45" s="1478"/>
      <c r="D45" s="1478"/>
      <c r="E45" s="1478"/>
      <c r="F45" s="1478"/>
      <c r="G45" s="1478"/>
      <c r="H45" s="1478"/>
      <c r="I45" s="1478"/>
      <c r="J45" s="1478"/>
      <c r="K45" s="1478"/>
      <c r="L45" s="1478"/>
      <c r="M45" s="1478"/>
      <c r="N45" s="1478"/>
      <c r="O45" s="1478"/>
      <c r="P45" s="1478"/>
      <c r="Q45" s="1478"/>
      <c r="R45" s="1479" t="s">
        <v>912</v>
      </c>
    </row>
  </sheetData>
  <sheetProtection password="CA55" sheet="1" objects="1" scenarios="1"/>
  <mergeCells count="4">
    <mergeCell ref="B1:S1"/>
    <mergeCell ref="B3:S3"/>
    <mergeCell ref="B6:S6"/>
    <mergeCell ref="B4:S4"/>
  </mergeCells>
  <phoneticPr fontId="0" type="noConversion"/>
  <printOptions horizontalCentered="1"/>
  <pageMargins left="0.78740157480314965" right="0.19685039370078741" top="0.70866141732283472" bottom="0.39370078740157483" header="0" footer="0"/>
  <pageSetup scale="80" orientation="landscape" horizontalDpi="300" verticalDpi="300" r:id="rId1"/>
  <headerFooter alignWithMargins="0">
    <oddHeader>&amp;R&amp;"Helv,Negrita"&amp;14&amp;[19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Q47"/>
  <sheetViews>
    <sheetView showGridLines="0" workbookViewId="0">
      <selection activeCell="A4" sqref="A4:Q4"/>
    </sheetView>
  </sheetViews>
  <sheetFormatPr baseColWidth="10" defaultColWidth="5.83203125" defaultRowHeight="9"/>
  <cols>
    <col min="1" max="1" width="27.1640625" style="88" customWidth="1"/>
    <col min="2" max="2" width="7.83203125" style="88" customWidth="1"/>
    <col min="3" max="3" width="0.1640625" style="88" hidden="1" customWidth="1"/>
    <col min="4" max="4" width="9" style="88" customWidth="1"/>
    <col min="5" max="5" width="0.1640625" style="88" hidden="1" customWidth="1"/>
    <col min="6" max="6" width="7.33203125" style="88" hidden="1" customWidth="1"/>
    <col min="7" max="7" width="6.33203125" style="88" hidden="1" customWidth="1"/>
    <col min="8" max="8" width="10" style="88" customWidth="1"/>
    <col min="9" max="9" width="13.6640625" style="88" customWidth="1"/>
    <col min="10" max="10" width="10" style="88" customWidth="1"/>
    <col min="11" max="11" width="6.33203125" style="88" customWidth="1"/>
    <col min="12" max="12" width="0.1640625" style="88" hidden="1" customWidth="1"/>
    <col min="13" max="13" width="8.6640625" style="88" customWidth="1"/>
    <col min="14" max="14" width="9.33203125" style="88" customWidth="1"/>
    <col min="15" max="15" width="13.33203125" style="88" customWidth="1"/>
    <col min="16" max="16" width="8.33203125" style="88" customWidth="1"/>
    <col min="17" max="17" width="6.6640625" style="88" customWidth="1"/>
    <col min="18" max="16384" width="5.83203125" style="88"/>
  </cols>
  <sheetData>
    <row r="1" spans="1:17" ht="24.75" customHeight="1">
      <c r="A1" s="3376" t="s">
        <v>846</v>
      </c>
      <c r="B1" s="3376"/>
      <c r="C1" s="3376"/>
      <c r="D1" s="3376"/>
      <c r="E1" s="3376"/>
      <c r="F1" s="3376"/>
      <c r="G1" s="3376"/>
      <c r="H1" s="3376"/>
      <c r="I1" s="3376"/>
      <c r="J1" s="3376"/>
      <c r="K1" s="3376"/>
      <c r="L1" s="3376"/>
      <c r="M1" s="3376"/>
      <c r="N1" s="3376"/>
      <c r="O1" s="3376"/>
      <c r="P1" s="3376"/>
      <c r="Q1" s="3376"/>
    </row>
    <row r="2" spans="1:17" ht="7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5" customHeight="1">
      <c r="A3" s="3377" t="s">
        <v>1283</v>
      </c>
      <c r="B3" s="3377"/>
      <c r="C3" s="3377"/>
      <c r="D3" s="3377"/>
      <c r="E3" s="3377"/>
      <c r="F3" s="3377"/>
      <c r="G3" s="3377"/>
      <c r="H3" s="3377"/>
      <c r="I3" s="3377"/>
      <c r="J3" s="3377"/>
      <c r="K3" s="3377"/>
      <c r="L3" s="3377"/>
      <c r="M3" s="3377"/>
      <c r="N3" s="3377"/>
      <c r="O3" s="3377"/>
      <c r="P3" s="3377"/>
      <c r="Q3" s="3377"/>
    </row>
    <row r="4" spans="1:17" ht="15" customHeight="1">
      <c r="A4" s="3377" t="s">
        <v>1285</v>
      </c>
      <c r="B4" s="3377"/>
      <c r="C4" s="3377"/>
      <c r="D4" s="3377"/>
      <c r="E4" s="3377"/>
      <c r="F4" s="3377"/>
      <c r="G4" s="3377"/>
      <c r="H4" s="3377"/>
      <c r="I4" s="3377"/>
      <c r="J4" s="3377"/>
      <c r="K4" s="3377"/>
      <c r="L4" s="3377"/>
      <c r="M4" s="3377"/>
      <c r="N4" s="3377"/>
      <c r="O4" s="3377"/>
      <c r="P4" s="3377"/>
      <c r="Q4" s="3377"/>
    </row>
    <row r="5" spans="1:17" ht="6" customHeight="1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</row>
    <row r="6" spans="1:17" ht="16.5" customHeight="1">
      <c r="A6" s="3378" t="s">
        <v>1149</v>
      </c>
      <c r="B6" s="3378"/>
      <c r="C6" s="3378"/>
      <c r="D6" s="3378"/>
      <c r="E6" s="3378"/>
      <c r="F6" s="3378"/>
      <c r="G6" s="3378"/>
      <c r="H6" s="3378"/>
      <c r="I6" s="3378"/>
      <c r="J6" s="3378"/>
      <c r="K6" s="3378"/>
      <c r="L6" s="3378"/>
      <c r="M6" s="3378"/>
      <c r="N6" s="3378"/>
      <c r="O6" s="3378"/>
      <c r="P6" s="3378"/>
      <c r="Q6" s="3378"/>
    </row>
    <row r="7" spans="1:17" ht="15" customHeight="1">
      <c r="A7" s="1115"/>
      <c r="B7" s="3184"/>
      <c r="C7" s="1117" t="s">
        <v>895</v>
      </c>
      <c r="D7" s="3373" t="s">
        <v>1282</v>
      </c>
      <c r="E7" s="3374"/>
      <c r="F7" s="3374"/>
      <c r="G7" s="3374"/>
      <c r="H7" s="3374"/>
      <c r="I7" s="3374"/>
      <c r="J7" s="3375"/>
      <c r="K7" s="3370" t="s">
        <v>22</v>
      </c>
      <c r="L7" s="3371"/>
      <c r="M7" s="3371"/>
      <c r="N7" s="3371"/>
      <c r="O7" s="3371"/>
      <c r="P7" s="3371"/>
      <c r="Q7" s="3372"/>
    </row>
    <row r="8" spans="1:17" ht="15" customHeight="1">
      <c r="A8" s="1119" t="s">
        <v>1012</v>
      </c>
      <c r="B8" s="3184" t="s">
        <v>918</v>
      </c>
      <c r="C8" s="1120" t="s">
        <v>1014</v>
      </c>
      <c r="D8" s="1121" t="s">
        <v>1014</v>
      </c>
      <c r="E8" s="1119" t="s">
        <v>1014</v>
      </c>
      <c r="F8" s="1119" t="s">
        <v>1225</v>
      </c>
      <c r="G8" s="1119" t="s">
        <v>1017</v>
      </c>
      <c r="H8" s="3188" t="s">
        <v>83</v>
      </c>
      <c r="I8" s="3187" t="s">
        <v>1018</v>
      </c>
      <c r="J8" s="1122" t="s">
        <v>1026</v>
      </c>
      <c r="K8" s="1125" t="s">
        <v>1196</v>
      </c>
      <c r="L8" s="1123" t="s">
        <v>1286</v>
      </c>
      <c r="M8" s="3186" t="s">
        <v>1286</v>
      </c>
      <c r="N8" s="3186" t="s">
        <v>81</v>
      </c>
      <c r="O8" s="1120" t="s">
        <v>1022</v>
      </c>
      <c r="P8" s="3191" t="s">
        <v>1215</v>
      </c>
      <c r="Q8" s="1124" t="s">
        <v>1024</v>
      </c>
    </row>
    <row r="9" spans="1:17" ht="15" customHeight="1">
      <c r="A9" s="1115"/>
      <c r="B9" s="3184" t="s">
        <v>1013</v>
      </c>
      <c r="C9" s="1120" t="s">
        <v>1028</v>
      </c>
      <c r="D9" s="3189" t="s">
        <v>1201</v>
      </c>
      <c r="E9" s="1119" t="s">
        <v>1199</v>
      </c>
      <c r="F9" s="1116" t="s">
        <v>1226</v>
      </c>
      <c r="G9" s="1119" t="s">
        <v>1030</v>
      </c>
      <c r="H9" s="1119" t="s">
        <v>84</v>
      </c>
      <c r="I9" s="1126" t="s">
        <v>85</v>
      </c>
      <c r="J9" s="1124" t="s">
        <v>1014</v>
      </c>
      <c r="K9" s="1125" t="s">
        <v>1197</v>
      </c>
      <c r="L9" s="1123" t="s">
        <v>1222</v>
      </c>
      <c r="M9" s="3186" t="s">
        <v>1222</v>
      </c>
      <c r="N9" s="1123" t="s">
        <v>82</v>
      </c>
      <c r="O9" s="1126" t="s">
        <v>1224</v>
      </c>
      <c r="P9" s="3191" t="s">
        <v>1216</v>
      </c>
      <c r="Q9" s="3192" t="s">
        <v>1035</v>
      </c>
    </row>
    <row r="10" spans="1:17" ht="15" customHeight="1">
      <c r="A10" s="1127"/>
      <c r="B10" s="3185" t="s">
        <v>86</v>
      </c>
      <c r="C10" s="1128"/>
      <c r="D10" s="3190" t="s">
        <v>1202</v>
      </c>
      <c r="E10" s="1129" t="s">
        <v>1200</v>
      </c>
      <c r="F10" s="1128" t="s">
        <v>1194</v>
      </c>
      <c r="G10" s="3183"/>
      <c r="H10" s="1128" t="s">
        <v>18</v>
      </c>
      <c r="I10" s="1131" t="s">
        <v>15</v>
      </c>
      <c r="J10" s="1118" t="s">
        <v>16</v>
      </c>
      <c r="K10" s="1132" t="s">
        <v>1139</v>
      </c>
      <c r="L10" s="1130" t="s">
        <v>1032</v>
      </c>
      <c r="M10" s="1130" t="s">
        <v>1033</v>
      </c>
      <c r="N10" s="1130" t="s">
        <v>1029</v>
      </c>
      <c r="O10" s="1133" t="s">
        <v>17</v>
      </c>
      <c r="P10" s="1132" t="s">
        <v>1034</v>
      </c>
      <c r="Q10" s="1131"/>
    </row>
    <row r="11" spans="1:17" ht="9" customHeight="1">
      <c r="A11" s="237"/>
      <c r="B11" s="238"/>
      <c r="C11" s="239"/>
      <c r="D11" s="240"/>
      <c r="E11" s="241"/>
      <c r="F11" s="242"/>
      <c r="G11" s="243"/>
      <c r="H11" s="243"/>
      <c r="I11" s="246"/>
      <c r="J11" s="240"/>
      <c r="K11" s="244"/>
      <c r="L11" s="245"/>
      <c r="M11" s="239"/>
      <c r="N11" s="245"/>
      <c r="O11" s="239"/>
      <c r="P11" s="244"/>
      <c r="Q11" s="246"/>
    </row>
    <row r="12" spans="1:17" ht="15" customHeight="1">
      <c r="A12" s="478" t="s">
        <v>894</v>
      </c>
      <c r="B12" s="468">
        <f>SUM(B14:B46)</f>
        <v>83</v>
      </c>
      <c r="C12" s="469"/>
      <c r="D12" s="470">
        <f>SUM(D14:D46)</f>
        <v>22</v>
      </c>
      <c r="E12" s="471"/>
      <c r="F12" s="472"/>
      <c r="G12" s="473"/>
      <c r="H12" s="473">
        <f t="shared" ref="H12:Q12" si="0">SUM(H14:H46)</f>
        <v>2</v>
      </c>
      <c r="I12" s="474">
        <f t="shared" si="0"/>
        <v>14</v>
      </c>
      <c r="J12" s="474">
        <f t="shared" si="0"/>
        <v>26</v>
      </c>
      <c r="K12" s="475">
        <f t="shared" si="0"/>
        <v>2</v>
      </c>
      <c r="L12" s="476"/>
      <c r="M12" s="469">
        <f t="shared" si="0"/>
        <v>2</v>
      </c>
      <c r="N12" s="476">
        <f t="shared" si="0"/>
        <v>11</v>
      </c>
      <c r="O12" s="469">
        <f t="shared" si="0"/>
        <v>1</v>
      </c>
      <c r="P12" s="475">
        <f t="shared" si="0"/>
        <v>2</v>
      </c>
      <c r="Q12" s="477">
        <f t="shared" si="0"/>
        <v>1</v>
      </c>
    </row>
    <row r="13" spans="1:17" ht="8.25" customHeight="1">
      <c r="A13" s="247"/>
      <c r="B13" s="248"/>
      <c r="C13" s="249"/>
      <c r="D13" s="250"/>
      <c r="E13" s="248"/>
      <c r="F13" s="251"/>
      <c r="G13" s="251"/>
      <c r="H13" s="251"/>
      <c r="I13" s="249"/>
      <c r="J13" s="313"/>
      <c r="K13" s="254"/>
      <c r="L13" s="252"/>
      <c r="M13" s="249"/>
      <c r="N13" s="252"/>
      <c r="O13" s="253"/>
      <c r="P13" s="254"/>
      <c r="Q13" s="255"/>
    </row>
    <row r="14" spans="1:17" ht="15" customHeight="1">
      <c r="A14" s="479" t="s">
        <v>1037</v>
      </c>
      <c r="B14" s="480"/>
      <c r="C14" s="481"/>
      <c r="D14" s="482"/>
      <c r="E14" s="483"/>
      <c r="F14" s="483"/>
      <c r="G14" s="483"/>
      <c r="H14" s="483"/>
      <c r="I14" s="481"/>
      <c r="J14" s="484"/>
      <c r="K14" s="483"/>
      <c r="L14" s="483"/>
      <c r="M14" s="481"/>
      <c r="N14" s="484"/>
      <c r="O14" s="483"/>
      <c r="P14" s="483"/>
      <c r="Q14" s="481"/>
    </row>
    <row r="15" spans="1:17" ht="15" customHeight="1">
      <c r="A15" s="479" t="s">
        <v>1038</v>
      </c>
      <c r="B15" s="480">
        <f>SUM(C15:Q15)</f>
        <v>1</v>
      </c>
      <c r="C15" s="483"/>
      <c r="D15" s="482"/>
      <c r="E15" s="483"/>
      <c r="F15" s="483"/>
      <c r="G15" s="483"/>
      <c r="H15" s="483"/>
      <c r="I15" s="481">
        <v>1</v>
      </c>
      <c r="J15" s="484"/>
      <c r="K15" s="483"/>
      <c r="L15" s="483"/>
      <c r="M15" s="483"/>
      <c r="N15" s="483"/>
      <c r="O15" s="483"/>
      <c r="P15" s="483"/>
      <c r="Q15" s="483"/>
    </row>
    <row r="16" spans="1:17" ht="15" customHeight="1">
      <c r="A16" s="479" t="s">
        <v>1039</v>
      </c>
      <c r="B16" s="480"/>
      <c r="C16" s="483"/>
      <c r="D16" s="482"/>
      <c r="E16" s="483"/>
      <c r="F16" s="483"/>
      <c r="G16" s="483"/>
      <c r="H16" s="483"/>
      <c r="I16" s="481"/>
      <c r="J16" s="484"/>
      <c r="K16" s="483"/>
      <c r="L16" s="483"/>
      <c r="M16" s="483"/>
      <c r="N16" s="483"/>
      <c r="O16" s="483"/>
      <c r="P16" s="483"/>
      <c r="Q16" s="483"/>
    </row>
    <row r="17" spans="1:17" ht="15" customHeight="1">
      <c r="A17" s="479" t="s">
        <v>1040</v>
      </c>
      <c r="B17" s="480"/>
      <c r="C17" s="483"/>
      <c r="D17" s="482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</row>
    <row r="18" spans="1:17" ht="15" customHeight="1">
      <c r="A18" s="479" t="s">
        <v>1041</v>
      </c>
      <c r="B18" s="480"/>
      <c r="C18" s="483"/>
      <c r="D18" s="482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</row>
    <row r="19" spans="1:17" ht="15" customHeight="1">
      <c r="A19" s="479" t="s">
        <v>1043</v>
      </c>
      <c r="B19" s="480"/>
      <c r="C19" s="483"/>
      <c r="D19" s="482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</row>
    <row r="20" spans="1:17" ht="15" customHeight="1">
      <c r="A20" s="479" t="s">
        <v>1042</v>
      </c>
      <c r="B20" s="480"/>
      <c r="C20" s="483"/>
      <c r="D20" s="482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</row>
    <row r="21" spans="1:17" ht="15" customHeight="1">
      <c r="A21" s="479" t="s">
        <v>1044</v>
      </c>
      <c r="B21" s="480"/>
      <c r="C21" s="483"/>
      <c r="D21" s="482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</row>
    <row r="22" spans="1:17" ht="15" customHeight="1">
      <c r="A22" s="479" t="s">
        <v>1045</v>
      </c>
      <c r="B22" s="480">
        <f>SUM(C22:Q22)</f>
        <v>13</v>
      </c>
      <c r="C22" s="483"/>
      <c r="D22" s="482">
        <v>3</v>
      </c>
      <c r="E22" s="483"/>
      <c r="F22" s="483"/>
      <c r="G22" s="483"/>
      <c r="H22" s="483"/>
      <c r="I22" s="483"/>
      <c r="J22" s="483">
        <v>9</v>
      </c>
      <c r="K22" s="483"/>
      <c r="L22" s="483"/>
      <c r="M22" s="483"/>
      <c r="N22" s="483">
        <v>1</v>
      </c>
      <c r="O22" s="483"/>
      <c r="P22" s="483"/>
      <c r="Q22" s="483"/>
    </row>
    <row r="23" spans="1:17" ht="15" customHeight="1">
      <c r="A23" s="479" t="s">
        <v>1046</v>
      </c>
      <c r="B23" s="480"/>
      <c r="C23" s="483"/>
      <c r="D23" s="482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</row>
    <row r="24" spans="1:17" ht="15" customHeight="1">
      <c r="A24" s="479" t="s">
        <v>1047</v>
      </c>
      <c r="B24" s="480">
        <f>SUM(C24:Q24)</f>
        <v>1</v>
      </c>
      <c r="C24" s="483"/>
      <c r="D24" s="482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>
        <v>1</v>
      </c>
    </row>
    <row r="25" spans="1:17" ht="15" customHeight="1">
      <c r="A25" s="479" t="s">
        <v>1048</v>
      </c>
      <c r="B25" s="480">
        <f>SUM(C25:Q25)</f>
        <v>1</v>
      </c>
      <c r="C25" s="483"/>
      <c r="D25" s="482"/>
      <c r="E25" s="483"/>
      <c r="F25" s="483"/>
      <c r="G25" s="483"/>
      <c r="H25" s="483"/>
      <c r="I25" s="483"/>
      <c r="J25" s="483">
        <v>1</v>
      </c>
      <c r="K25" s="483"/>
      <c r="L25" s="483"/>
      <c r="M25" s="483"/>
      <c r="N25" s="483"/>
      <c r="O25" s="483"/>
      <c r="P25" s="483"/>
      <c r="Q25" s="483"/>
    </row>
    <row r="26" spans="1:17" ht="15" customHeight="1">
      <c r="A26" s="479" t="s">
        <v>1049</v>
      </c>
      <c r="B26" s="480">
        <f>SUM(C26:Q26)</f>
        <v>2</v>
      </c>
      <c r="C26" s="483"/>
      <c r="D26" s="482"/>
      <c r="E26" s="483"/>
      <c r="F26" s="483"/>
      <c r="G26" s="483"/>
      <c r="H26" s="483"/>
      <c r="I26" s="483">
        <v>2</v>
      </c>
      <c r="J26" s="483"/>
      <c r="K26" s="483"/>
      <c r="L26" s="483"/>
      <c r="M26" s="483"/>
      <c r="N26" s="483"/>
      <c r="O26" s="483"/>
      <c r="P26" s="483"/>
      <c r="Q26" s="483"/>
    </row>
    <row r="27" spans="1:17" ht="15" customHeight="1">
      <c r="A27" s="479" t="s">
        <v>1050</v>
      </c>
      <c r="B27" s="480">
        <f>SUM(C27:Q27)</f>
        <v>11</v>
      </c>
      <c r="C27" s="483"/>
      <c r="D27" s="482">
        <v>3</v>
      </c>
      <c r="E27" s="483"/>
      <c r="F27" s="483"/>
      <c r="G27" s="483"/>
      <c r="H27" s="483"/>
      <c r="I27" s="483"/>
      <c r="J27" s="483">
        <v>4</v>
      </c>
      <c r="K27" s="483">
        <v>1</v>
      </c>
      <c r="L27" s="483"/>
      <c r="M27" s="483">
        <v>2</v>
      </c>
      <c r="N27" s="483"/>
      <c r="O27" s="483"/>
      <c r="P27" s="483">
        <v>1</v>
      </c>
      <c r="Q27" s="483"/>
    </row>
    <row r="28" spans="1:17" ht="15" customHeight="1">
      <c r="A28" s="479" t="s">
        <v>1051</v>
      </c>
      <c r="B28" s="480"/>
      <c r="C28" s="483"/>
      <c r="D28" s="482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</row>
    <row r="29" spans="1:17" ht="15" customHeight="1">
      <c r="A29" s="479" t="s">
        <v>1052</v>
      </c>
      <c r="B29" s="480">
        <f>SUM(C29:Q29)</f>
        <v>1</v>
      </c>
      <c r="C29" s="483"/>
      <c r="D29" s="482"/>
      <c r="E29" s="483"/>
      <c r="F29" s="483"/>
      <c r="G29" s="483"/>
      <c r="H29" s="483"/>
      <c r="I29" s="483"/>
      <c r="J29" s="483">
        <v>1</v>
      </c>
      <c r="K29" s="483"/>
      <c r="L29" s="483"/>
      <c r="M29" s="483"/>
      <c r="N29" s="483"/>
      <c r="O29" s="483"/>
      <c r="P29" s="483"/>
      <c r="Q29" s="483"/>
    </row>
    <row r="30" spans="1:17" ht="15" customHeight="1">
      <c r="A30" s="479" t="s">
        <v>1056</v>
      </c>
      <c r="B30" s="480"/>
      <c r="C30" s="483"/>
      <c r="D30" s="482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</row>
    <row r="31" spans="1:17" ht="15" customHeight="1">
      <c r="A31" s="479" t="s">
        <v>1057</v>
      </c>
      <c r="B31" s="480">
        <f>SUM(C31:Q31)</f>
        <v>49</v>
      </c>
      <c r="C31" s="483"/>
      <c r="D31" s="482">
        <v>13</v>
      </c>
      <c r="E31" s="483"/>
      <c r="F31" s="483"/>
      <c r="G31" s="483"/>
      <c r="H31" s="483">
        <v>2</v>
      </c>
      <c r="I31" s="483">
        <v>10</v>
      </c>
      <c r="J31" s="483">
        <v>11</v>
      </c>
      <c r="K31" s="483">
        <v>1</v>
      </c>
      <c r="L31" s="483"/>
      <c r="M31" s="483"/>
      <c r="N31" s="483">
        <v>10</v>
      </c>
      <c r="O31" s="483">
        <v>1</v>
      </c>
      <c r="P31" s="483">
        <v>1</v>
      </c>
      <c r="Q31" s="483"/>
    </row>
    <row r="32" spans="1:17" ht="15" customHeight="1">
      <c r="A32" s="479" t="s">
        <v>1058</v>
      </c>
      <c r="B32" s="480"/>
      <c r="C32" s="483"/>
      <c r="D32" s="482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</row>
    <row r="33" spans="1:17" ht="15" customHeight="1">
      <c r="A33" s="479" t="s">
        <v>1059</v>
      </c>
      <c r="B33" s="480"/>
      <c r="C33" s="483"/>
      <c r="D33" s="482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</row>
    <row r="34" spans="1:17" ht="15" customHeight="1">
      <c r="A34" s="479" t="s">
        <v>1060</v>
      </c>
      <c r="B34" s="480">
        <f>SUM(C34:Q34)</f>
        <v>1</v>
      </c>
      <c r="C34" s="483"/>
      <c r="D34" s="482">
        <v>1</v>
      </c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</row>
    <row r="35" spans="1:17" ht="15" customHeight="1">
      <c r="A35" s="479" t="s">
        <v>1061</v>
      </c>
      <c r="B35" s="480"/>
      <c r="C35" s="483"/>
      <c r="D35" s="482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</row>
    <row r="36" spans="1:17" ht="15" customHeight="1">
      <c r="A36" s="479" t="s">
        <v>1062</v>
      </c>
      <c r="B36" s="480"/>
      <c r="C36" s="483"/>
      <c r="D36" s="482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</row>
    <row r="37" spans="1:17" ht="15" customHeight="1">
      <c r="A37" s="479" t="s">
        <v>1063</v>
      </c>
      <c r="B37" s="480"/>
      <c r="C37" s="483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</row>
    <row r="38" spans="1:17" ht="15" customHeight="1">
      <c r="A38" s="479" t="s">
        <v>1064</v>
      </c>
      <c r="B38" s="480">
        <f>SUM(C38:Q38)</f>
        <v>2</v>
      </c>
      <c r="C38" s="483"/>
      <c r="D38" s="482">
        <v>1</v>
      </c>
      <c r="E38" s="483"/>
      <c r="F38" s="483"/>
      <c r="G38" s="483"/>
      <c r="H38" s="483"/>
      <c r="I38" s="483">
        <v>1</v>
      </c>
      <c r="J38" s="483"/>
      <c r="K38" s="483"/>
      <c r="L38" s="483"/>
      <c r="M38" s="483"/>
      <c r="N38" s="483"/>
      <c r="O38" s="483"/>
      <c r="P38" s="483"/>
      <c r="Q38" s="483"/>
    </row>
    <row r="39" spans="1:17" ht="15" customHeight="1">
      <c r="A39" s="479" t="s">
        <v>1065</v>
      </c>
      <c r="B39" s="480"/>
      <c r="C39" s="483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</row>
    <row r="40" spans="1:17" ht="15" customHeight="1">
      <c r="A40" s="479" t="s">
        <v>1066</v>
      </c>
      <c r="B40" s="480"/>
      <c r="C40" s="483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</row>
    <row r="41" spans="1:17" ht="15" customHeight="1">
      <c r="A41" s="479" t="s">
        <v>1067</v>
      </c>
      <c r="B41" s="480"/>
      <c r="C41" s="483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</row>
    <row r="42" spans="1:17" ht="15" customHeight="1">
      <c r="A42" s="479" t="s">
        <v>1068</v>
      </c>
      <c r="B42" s="480"/>
      <c r="C42" s="483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</row>
    <row r="43" spans="1:17" ht="15" customHeight="1">
      <c r="A43" s="479" t="s">
        <v>1069</v>
      </c>
      <c r="B43" s="480">
        <f>SUM(C43:Q43)</f>
        <v>1</v>
      </c>
      <c r="C43" s="483"/>
      <c r="D43" s="482">
        <v>1</v>
      </c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</row>
    <row r="44" spans="1:17" ht="15" customHeight="1">
      <c r="A44" s="479" t="s">
        <v>1070</v>
      </c>
      <c r="B44" s="480"/>
      <c r="C44" s="483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</row>
    <row r="45" spans="1:17" ht="15" customHeight="1">
      <c r="A45" s="479" t="s">
        <v>1071</v>
      </c>
      <c r="B45" s="480"/>
      <c r="C45" s="483"/>
      <c r="D45" s="482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</row>
    <row r="46" spans="1:17" ht="15" customHeight="1">
      <c r="A46" s="479" t="s">
        <v>1072</v>
      </c>
      <c r="B46" s="480"/>
      <c r="C46" s="483"/>
      <c r="D46" s="482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</row>
    <row r="47" spans="1:17" ht="21" customHeight="1">
      <c r="A47" s="236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485" t="s">
        <v>934</v>
      </c>
      <c r="P47" s="485"/>
      <c r="Q47" s="485"/>
    </row>
  </sheetData>
  <sheetProtection password="CA55" sheet="1" objects="1" scenarios="1"/>
  <mergeCells count="6">
    <mergeCell ref="K7:Q7"/>
    <mergeCell ref="D7:J7"/>
    <mergeCell ref="A1:Q1"/>
    <mergeCell ref="A3:Q3"/>
    <mergeCell ref="A6:Q6"/>
    <mergeCell ref="A4:Q4"/>
  </mergeCells>
  <phoneticPr fontId="0" type="noConversion"/>
  <printOptions horizontalCentered="1"/>
  <pageMargins left="0.59055118110236227" right="0.75" top="0.39370078740157483" bottom="0.11811023622047245" header="0" footer="0.31496062992125984"/>
  <pageSetup scale="80" firstPageNumber="19" orientation="landscape" useFirstPageNumber="1" horizontalDpi="300" verticalDpi="300" r:id="rId1"/>
  <headerFooter alignWithMargins="0">
    <oddHeader>&amp;R&amp;"Helv,Negrita"&amp;14&amp;[20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G8192"/>
  <sheetViews>
    <sheetView showGridLines="0" workbookViewId="0">
      <selection activeCell="A15" sqref="A15"/>
    </sheetView>
  </sheetViews>
  <sheetFormatPr baseColWidth="10" defaultColWidth="5.83203125" defaultRowHeight="9"/>
  <cols>
    <col min="1" max="1" width="22.83203125" style="91" customWidth="1"/>
    <col min="2" max="2" width="6.6640625" style="91" customWidth="1"/>
    <col min="3" max="3" width="8.5" style="91" customWidth="1"/>
    <col min="4" max="4" width="10.33203125" style="91" customWidth="1"/>
    <col min="5" max="5" width="7.1640625" style="91" customWidth="1"/>
    <col min="6" max="6" width="8.6640625" style="91" customWidth="1"/>
    <col min="7" max="7" width="5.83203125" style="91" customWidth="1"/>
    <col min="8" max="8" width="8.83203125" style="91" customWidth="1"/>
    <col min="9" max="9" width="5.6640625" style="91" customWidth="1"/>
    <col min="10" max="10" width="6.33203125" style="91" customWidth="1"/>
    <col min="11" max="11" width="6.6640625" style="91" customWidth="1"/>
    <col min="12" max="12" width="5.6640625" style="91" customWidth="1"/>
    <col min="13" max="13" width="6.33203125" style="91" customWidth="1"/>
    <col min="14" max="14" width="5.83203125" style="91" customWidth="1"/>
    <col min="15" max="15" width="5" style="91" customWidth="1"/>
    <col min="16" max="16" width="6.1640625" style="91" customWidth="1"/>
    <col min="17" max="17" width="5" style="91" customWidth="1"/>
    <col min="18" max="18" width="6.1640625" style="91" customWidth="1"/>
    <col min="19" max="19" width="7.1640625" style="91" customWidth="1"/>
    <col min="20" max="20" width="8.5" style="91" customWidth="1"/>
    <col min="21" max="21" width="9.33203125" style="91" customWidth="1"/>
    <col min="22" max="22" width="9.5" style="91" customWidth="1"/>
    <col min="23" max="23" width="10" style="91" customWidth="1"/>
    <col min="24" max="24" width="9.1640625" style="91" customWidth="1"/>
    <col min="25" max="25" width="6.33203125" style="91" customWidth="1"/>
    <col min="26" max="26" width="6.1640625" style="91" customWidth="1"/>
    <col min="27" max="27" width="0" style="91" hidden="1" customWidth="1"/>
    <col min="28" max="16384" width="5.83203125" style="91"/>
  </cols>
  <sheetData>
    <row r="1" spans="1:27" ht="21" customHeight="1">
      <c r="A1" s="3383" t="s">
        <v>846</v>
      </c>
      <c r="B1" s="3383"/>
      <c r="C1" s="3383"/>
      <c r="D1" s="3383"/>
      <c r="E1" s="3383"/>
      <c r="F1" s="3383"/>
      <c r="G1" s="3383"/>
      <c r="H1" s="3383"/>
      <c r="I1" s="3383"/>
      <c r="J1" s="3383"/>
      <c r="K1" s="3383"/>
      <c r="L1" s="3383"/>
      <c r="M1" s="3383"/>
      <c r="N1" s="3383"/>
      <c r="O1" s="3383"/>
      <c r="P1" s="3383"/>
      <c r="Q1" s="3383"/>
      <c r="R1" s="3383"/>
      <c r="S1" s="3383"/>
      <c r="T1" s="3383"/>
      <c r="U1" s="3383"/>
      <c r="V1" s="3383"/>
      <c r="W1" s="3383"/>
      <c r="X1" s="3383"/>
      <c r="Y1" s="3383"/>
      <c r="Z1" s="3383"/>
    </row>
    <row r="2" spans="1:27" ht="12.9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7" ht="15.75" customHeight="1">
      <c r="A3" s="3384" t="s">
        <v>23</v>
      </c>
      <c r="B3" s="3384"/>
      <c r="C3" s="3384"/>
      <c r="D3" s="3384"/>
      <c r="E3" s="3384"/>
      <c r="F3" s="3384"/>
      <c r="G3" s="3384"/>
      <c r="H3" s="3384"/>
      <c r="I3" s="3384"/>
      <c r="J3" s="3384"/>
      <c r="K3" s="3384"/>
      <c r="L3" s="3384"/>
      <c r="M3" s="3384"/>
      <c r="N3" s="3384"/>
      <c r="O3" s="3384"/>
      <c r="P3" s="3384"/>
      <c r="Q3" s="3384"/>
      <c r="R3" s="3384"/>
      <c r="S3" s="3384"/>
      <c r="T3" s="3384"/>
      <c r="U3" s="3384"/>
      <c r="V3" s="3384"/>
      <c r="W3" s="3384"/>
      <c r="X3" s="3384"/>
      <c r="Y3" s="3384"/>
      <c r="Z3" s="3384"/>
    </row>
    <row r="4" spans="1:27" ht="12.95" customHeight="1">
      <c r="A4" s="3384" t="s">
        <v>1250</v>
      </c>
      <c r="B4" s="3384"/>
      <c r="C4" s="3384"/>
      <c r="D4" s="3384"/>
      <c r="E4" s="3384"/>
      <c r="F4" s="3384"/>
      <c r="G4" s="3384"/>
      <c r="H4" s="3384"/>
      <c r="I4" s="3384"/>
      <c r="J4" s="3384"/>
      <c r="K4" s="3384"/>
      <c r="L4" s="3384"/>
      <c r="M4" s="3384"/>
      <c r="N4" s="3384"/>
      <c r="O4" s="3384"/>
      <c r="P4" s="3384"/>
      <c r="Q4" s="3384"/>
      <c r="R4" s="3384"/>
      <c r="S4" s="3384"/>
      <c r="T4" s="3384"/>
      <c r="U4" s="3384"/>
      <c r="V4" s="3384"/>
      <c r="W4" s="3384"/>
      <c r="X4" s="3384"/>
      <c r="Y4" s="3384"/>
      <c r="Z4" s="3384"/>
    </row>
    <row r="5" spans="1:27" ht="1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7" ht="15" customHeight="1">
      <c r="A6" s="3385" t="s">
        <v>1171</v>
      </c>
      <c r="B6" s="3385"/>
      <c r="C6" s="3385"/>
      <c r="D6" s="3385"/>
      <c r="E6" s="3385"/>
      <c r="F6" s="3385"/>
      <c r="G6" s="3385"/>
      <c r="H6" s="3385"/>
      <c r="I6" s="3385"/>
      <c r="J6" s="3385"/>
      <c r="K6" s="3385"/>
      <c r="L6" s="3385"/>
      <c r="M6" s="3385"/>
      <c r="N6" s="3385"/>
      <c r="O6" s="3385"/>
      <c r="P6" s="3385"/>
      <c r="Q6" s="3385"/>
      <c r="R6" s="3385"/>
      <c r="S6" s="3385"/>
      <c r="T6" s="3385"/>
      <c r="U6" s="3385"/>
      <c r="V6" s="3385"/>
      <c r="W6" s="3385"/>
      <c r="X6" s="3385"/>
      <c r="Y6" s="3385"/>
      <c r="Z6" s="3385"/>
    </row>
    <row r="7" spans="1:27" ht="15" customHeight="1">
      <c r="A7" s="486"/>
      <c r="B7" s="487" t="s">
        <v>918</v>
      </c>
      <c r="C7" s="3379" t="s">
        <v>1189</v>
      </c>
      <c r="D7" s="3382"/>
      <c r="E7" s="489" t="s">
        <v>1130</v>
      </c>
      <c r="F7" s="488"/>
      <c r="G7" s="3379" t="s">
        <v>1190</v>
      </c>
      <c r="H7" s="3380"/>
      <c r="I7" s="3380"/>
      <c r="J7" s="3380"/>
      <c r="K7" s="3381"/>
      <c r="L7" s="489" t="s">
        <v>1073</v>
      </c>
      <c r="M7" s="489"/>
      <c r="N7" s="488"/>
      <c r="O7" s="3379" t="s">
        <v>1015</v>
      </c>
      <c r="P7" s="3381"/>
      <c r="Q7" s="489" t="s">
        <v>1131</v>
      </c>
      <c r="R7" s="490"/>
      <c r="S7" s="491" t="s">
        <v>1085</v>
      </c>
      <c r="T7" s="492" t="s">
        <v>1074</v>
      </c>
      <c r="U7" s="493" t="s">
        <v>1132</v>
      </c>
      <c r="V7" s="494" t="s">
        <v>1023</v>
      </c>
      <c r="W7" s="493" t="s">
        <v>1133</v>
      </c>
      <c r="X7" s="493" t="s">
        <v>1134</v>
      </c>
      <c r="Y7" s="3379" t="s">
        <v>1075</v>
      </c>
      <c r="Z7" s="3381"/>
      <c r="AA7" s="94"/>
    </row>
    <row r="8" spans="1:27" ht="15" customHeight="1">
      <c r="A8" s="495" t="s">
        <v>1012</v>
      </c>
      <c r="B8" s="496" t="s">
        <v>1076</v>
      </c>
      <c r="C8" s="497" t="s">
        <v>1077</v>
      </c>
      <c r="D8" s="497" t="s">
        <v>1078</v>
      </c>
      <c r="E8" s="497" t="s">
        <v>1204</v>
      </c>
      <c r="F8" s="497" t="s">
        <v>1079</v>
      </c>
      <c r="G8" s="497" t="s">
        <v>1080</v>
      </c>
      <c r="H8" s="497" t="s">
        <v>1135</v>
      </c>
      <c r="I8" s="497" t="s">
        <v>1081</v>
      </c>
      <c r="J8" s="497" t="s">
        <v>1080</v>
      </c>
      <c r="K8" s="498" t="s">
        <v>1082</v>
      </c>
      <c r="L8" s="499" t="s">
        <v>959</v>
      </c>
      <c r="M8" s="500"/>
      <c r="N8" s="501"/>
      <c r="O8" s="502" t="s">
        <v>1097</v>
      </c>
      <c r="P8" s="503" t="s">
        <v>1173</v>
      </c>
      <c r="Q8" s="504" t="s">
        <v>1026</v>
      </c>
      <c r="R8" s="505"/>
      <c r="S8" s="497" t="s">
        <v>1099</v>
      </c>
      <c r="T8" s="506" t="s">
        <v>1086</v>
      </c>
      <c r="U8" s="507" t="s">
        <v>1136</v>
      </c>
      <c r="V8" s="496" t="s">
        <v>1137</v>
      </c>
      <c r="W8" s="507" t="s">
        <v>1138</v>
      </c>
      <c r="X8" s="507" t="s">
        <v>1139</v>
      </c>
      <c r="Y8" s="508" t="s">
        <v>1083</v>
      </c>
      <c r="Z8" s="498" t="s">
        <v>1173</v>
      </c>
      <c r="AA8" s="94"/>
    </row>
    <row r="9" spans="1:27" ht="15" customHeight="1">
      <c r="A9" s="509"/>
      <c r="B9" s="496" t="s">
        <v>1088</v>
      </c>
      <c r="C9" s="497" t="s">
        <v>1089</v>
      </c>
      <c r="D9" s="497" t="s">
        <v>1090</v>
      </c>
      <c r="E9" s="497" t="s">
        <v>1091</v>
      </c>
      <c r="F9" s="497" t="s">
        <v>1021</v>
      </c>
      <c r="G9" s="497" t="s">
        <v>1092</v>
      </c>
      <c r="H9" s="497" t="s">
        <v>1140</v>
      </c>
      <c r="I9" s="497" t="s">
        <v>1141</v>
      </c>
      <c r="J9" s="497" t="s">
        <v>1095</v>
      </c>
      <c r="K9" s="498" t="s">
        <v>1096</v>
      </c>
      <c r="L9" s="497" t="s">
        <v>1097</v>
      </c>
      <c r="M9" s="510" t="s">
        <v>1087</v>
      </c>
      <c r="N9" s="510" t="s">
        <v>1087</v>
      </c>
      <c r="O9" s="511" t="s">
        <v>1103</v>
      </c>
      <c r="P9" s="503" t="s">
        <v>1098</v>
      </c>
      <c r="Q9" s="497" t="s">
        <v>1097</v>
      </c>
      <c r="R9" s="498" t="s">
        <v>1284</v>
      </c>
      <c r="S9" s="497"/>
      <c r="T9" s="498" t="s">
        <v>1100</v>
      </c>
      <c r="U9" s="512"/>
      <c r="V9" s="511"/>
      <c r="W9" s="513"/>
      <c r="X9" s="512"/>
      <c r="Y9" s="512"/>
      <c r="Z9" s="498" t="s">
        <v>1098</v>
      </c>
      <c r="AA9" s="94"/>
    </row>
    <row r="10" spans="1:27" ht="15" customHeight="1">
      <c r="A10" s="514"/>
      <c r="B10" s="515"/>
      <c r="C10" s="516"/>
      <c r="D10" s="516"/>
      <c r="E10" s="517" t="s">
        <v>1021</v>
      </c>
      <c r="F10" s="516"/>
      <c r="G10" s="516"/>
      <c r="H10" s="516" t="s">
        <v>1142</v>
      </c>
      <c r="I10" s="516" t="s">
        <v>1143</v>
      </c>
      <c r="J10" s="518" t="s">
        <v>1102</v>
      </c>
      <c r="K10" s="519"/>
      <c r="L10" s="520" t="s">
        <v>1103</v>
      </c>
      <c r="M10" s="521" t="s">
        <v>1276</v>
      </c>
      <c r="N10" s="521" t="s">
        <v>1101</v>
      </c>
      <c r="O10" s="522"/>
      <c r="P10" s="523" t="s">
        <v>1101</v>
      </c>
      <c r="Q10" s="520" t="s">
        <v>1103</v>
      </c>
      <c r="R10" s="524" t="s">
        <v>1101</v>
      </c>
      <c r="S10" s="516"/>
      <c r="T10" s="519"/>
      <c r="U10" s="516"/>
      <c r="V10" s="522"/>
      <c r="W10" s="515"/>
      <c r="X10" s="525"/>
      <c r="Y10" s="516"/>
      <c r="Z10" s="526" t="s">
        <v>1101</v>
      </c>
      <c r="AA10" s="94"/>
    </row>
    <row r="11" spans="1:27" ht="15" customHeight="1">
      <c r="A11" s="95"/>
      <c r="B11" s="96"/>
      <c r="C11" s="97"/>
      <c r="D11" s="98"/>
      <c r="E11" s="99"/>
      <c r="F11" s="100"/>
      <c r="G11" s="97"/>
      <c r="H11" s="97"/>
      <c r="I11" s="97"/>
      <c r="J11" s="97"/>
      <c r="K11" s="101"/>
      <c r="L11" s="97"/>
      <c r="M11" s="97"/>
      <c r="N11" s="102"/>
      <c r="O11" s="97"/>
      <c r="P11" s="102"/>
      <c r="Q11" s="99"/>
      <c r="R11" s="101"/>
      <c r="S11" s="99"/>
      <c r="T11" s="102"/>
      <c r="U11" s="98"/>
      <c r="V11" s="99"/>
      <c r="W11" s="103"/>
      <c r="X11" s="98"/>
      <c r="Y11" s="99"/>
      <c r="Z11" s="102"/>
    </row>
    <row r="12" spans="1:27" ht="15" customHeight="1">
      <c r="A12" s="104"/>
      <c r="B12" s="105"/>
      <c r="C12" s="106"/>
      <c r="D12" s="107"/>
      <c r="E12" s="99"/>
      <c r="F12" s="107"/>
      <c r="G12" s="106"/>
      <c r="H12" s="106"/>
      <c r="I12" s="106"/>
      <c r="J12" s="106"/>
      <c r="K12" s="108"/>
      <c r="L12" s="106"/>
      <c r="M12" s="106"/>
      <c r="N12" s="108"/>
      <c r="O12" s="106"/>
      <c r="P12" s="108"/>
      <c r="Q12" s="106"/>
      <c r="R12" s="108"/>
      <c r="S12" s="109"/>
      <c r="T12" s="108"/>
      <c r="U12" s="110"/>
      <c r="V12" s="106"/>
      <c r="W12" s="111"/>
      <c r="X12" s="107"/>
      <c r="Y12" s="109"/>
      <c r="Z12" s="108"/>
    </row>
    <row r="13" spans="1:27" ht="15" customHeight="1">
      <c r="A13" s="95"/>
      <c r="B13" s="96"/>
      <c r="C13" s="97"/>
      <c r="D13" s="98"/>
      <c r="E13" s="99"/>
      <c r="F13" s="100"/>
      <c r="G13" s="97"/>
      <c r="H13" s="97"/>
      <c r="I13" s="97"/>
      <c r="J13" s="97"/>
      <c r="K13" s="101"/>
      <c r="L13" s="97"/>
      <c r="M13" s="97"/>
      <c r="N13" s="102"/>
      <c r="O13" s="97"/>
      <c r="P13" s="102"/>
      <c r="Q13" s="99"/>
      <c r="R13" s="101"/>
      <c r="S13" s="112"/>
      <c r="T13" s="113"/>
      <c r="U13" s="114"/>
      <c r="V13" s="112"/>
      <c r="W13" s="115"/>
      <c r="X13" s="114"/>
      <c r="Y13" s="112"/>
      <c r="Z13" s="113"/>
    </row>
    <row r="14" spans="1:27" ht="15" customHeight="1">
      <c r="A14" s="527" t="s">
        <v>911</v>
      </c>
      <c r="B14" s="528">
        <f>SUM(C14:Z14)</f>
        <v>2867</v>
      </c>
      <c r="C14" s="529">
        <f t="shared" ref="C14:O14" si="0">SUM(C16:C48)</f>
        <v>77</v>
      </c>
      <c r="D14" s="530">
        <f t="shared" si="0"/>
        <v>20</v>
      </c>
      <c r="E14" s="529">
        <f t="shared" si="0"/>
        <v>43</v>
      </c>
      <c r="F14" s="531">
        <f t="shared" si="0"/>
        <v>45</v>
      </c>
      <c r="G14" s="529">
        <f t="shared" si="0"/>
        <v>34</v>
      </c>
      <c r="H14" s="529">
        <f t="shared" si="0"/>
        <v>105</v>
      </c>
      <c r="I14" s="529">
        <f t="shared" si="0"/>
        <v>74</v>
      </c>
      <c r="J14" s="529">
        <f t="shared" si="0"/>
        <v>138</v>
      </c>
      <c r="K14" s="530">
        <f t="shared" si="0"/>
        <v>63</v>
      </c>
      <c r="L14" s="529">
        <f t="shared" si="0"/>
        <v>624</v>
      </c>
      <c r="M14" s="529">
        <f t="shared" si="0"/>
        <v>71</v>
      </c>
      <c r="N14" s="530">
        <f t="shared" si="0"/>
        <v>41</v>
      </c>
      <c r="O14" s="529">
        <f t="shared" si="0"/>
        <v>282</v>
      </c>
      <c r="P14" s="530">
        <f t="shared" ref="P14:Z14" si="1">SUM(P16:P48)</f>
        <v>56</v>
      </c>
      <c r="Q14" s="529">
        <f t="shared" si="1"/>
        <v>367</v>
      </c>
      <c r="R14" s="530">
        <f t="shared" si="1"/>
        <v>36</v>
      </c>
      <c r="S14" s="529">
        <f t="shared" si="1"/>
        <v>175</v>
      </c>
      <c r="T14" s="530">
        <f t="shared" si="1"/>
        <v>30</v>
      </c>
      <c r="U14" s="531">
        <f t="shared" si="1"/>
        <v>54</v>
      </c>
      <c r="V14" s="529">
        <f t="shared" si="1"/>
        <v>173</v>
      </c>
      <c r="W14" s="532">
        <f t="shared" si="1"/>
        <v>68</v>
      </c>
      <c r="X14" s="531">
        <f t="shared" si="1"/>
        <v>80</v>
      </c>
      <c r="Y14" s="529">
        <f t="shared" si="1"/>
        <v>195</v>
      </c>
      <c r="Z14" s="530">
        <f t="shared" si="1"/>
        <v>16</v>
      </c>
    </row>
    <row r="15" spans="1:27" ht="15" customHeight="1">
      <c r="A15" s="95"/>
      <c r="B15" s="256"/>
      <c r="C15" s="257"/>
      <c r="D15" s="258"/>
      <c r="E15" s="259"/>
      <c r="F15" s="258"/>
      <c r="G15" s="259"/>
      <c r="H15" s="259"/>
      <c r="I15" s="259"/>
      <c r="J15" s="259"/>
      <c r="K15" s="260"/>
      <c r="L15" s="257"/>
      <c r="M15" s="257"/>
      <c r="N15" s="261"/>
      <c r="O15" s="259"/>
      <c r="P15" s="260"/>
      <c r="Q15" s="259"/>
      <c r="R15" s="262"/>
      <c r="S15" s="259"/>
      <c r="T15" s="260"/>
      <c r="U15" s="263"/>
      <c r="V15" s="259"/>
      <c r="W15" s="264"/>
      <c r="X15" s="265"/>
      <c r="Y15" s="259"/>
      <c r="Z15" s="261"/>
    </row>
    <row r="16" spans="1:27" ht="15" customHeight="1">
      <c r="A16" s="533" t="s">
        <v>1037</v>
      </c>
      <c r="B16" s="534">
        <f>SUM(C16:Z16)</f>
        <v>2</v>
      </c>
      <c r="C16" s="535"/>
      <c r="D16" s="535"/>
      <c r="E16" s="536"/>
      <c r="F16" s="535"/>
      <c r="G16" s="536"/>
      <c r="H16" s="535"/>
      <c r="I16" s="535"/>
      <c r="J16" s="535"/>
      <c r="K16" s="537"/>
      <c r="L16" s="538">
        <v>1</v>
      </c>
      <c r="M16" s="538"/>
      <c r="N16" s="535"/>
      <c r="O16" s="539"/>
      <c r="P16" s="537">
        <v>1</v>
      </c>
      <c r="Q16" s="536"/>
      <c r="R16" s="537"/>
      <c r="S16" s="535"/>
      <c r="T16" s="540"/>
      <c r="U16" s="536"/>
      <c r="V16" s="535"/>
      <c r="W16" s="535"/>
      <c r="X16" s="535"/>
      <c r="Y16" s="535"/>
      <c r="Z16" s="537"/>
    </row>
    <row r="17" spans="1:241" ht="15" customHeight="1">
      <c r="A17" s="533" t="s">
        <v>935</v>
      </c>
      <c r="B17" s="534">
        <f>SUM(C17:Z17)</f>
        <v>5</v>
      </c>
      <c r="C17" s="538"/>
      <c r="D17" s="535"/>
      <c r="E17" s="536"/>
      <c r="F17" s="535"/>
      <c r="G17" s="536">
        <v>2</v>
      </c>
      <c r="H17" s="535"/>
      <c r="I17" s="535"/>
      <c r="J17" s="535"/>
      <c r="K17" s="537"/>
      <c r="L17" s="538">
        <v>2</v>
      </c>
      <c r="M17" s="538"/>
      <c r="N17" s="535"/>
      <c r="O17" s="539"/>
      <c r="P17" s="537"/>
      <c r="Q17" s="536"/>
      <c r="R17" s="537"/>
      <c r="S17" s="535"/>
      <c r="T17" s="540"/>
      <c r="U17" s="536"/>
      <c r="V17" s="535"/>
      <c r="W17" s="535"/>
      <c r="X17" s="536">
        <v>1</v>
      </c>
      <c r="Y17" s="535"/>
      <c r="Z17" s="537"/>
    </row>
    <row r="18" spans="1:241" ht="15" customHeight="1">
      <c r="A18" s="533" t="s">
        <v>1039</v>
      </c>
      <c r="B18" s="534">
        <f>SUM(C18:Z18)</f>
        <v>3</v>
      </c>
      <c r="C18" s="535"/>
      <c r="D18" s="535"/>
      <c r="E18" s="536"/>
      <c r="F18" s="535"/>
      <c r="G18" s="536"/>
      <c r="H18" s="535"/>
      <c r="I18" s="535">
        <v>1</v>
      </c>
      <c r="J18" s="535"/>
      <c r="K18" s="537"/>
      <c r="L18" s="538"/>
      <c r="M18" s="538"/>
      <c r="N18" s="535"/>
      <c r="O18" s="539"/>
      <c r="P18" s="537"/>
      <c r="Q18" s="536"/>
      <c r="R18" s="537"/>
      <c r="S18" s="535"/>
      <c r="T18" s="540">
        <v>1</v>
      </c>
      <c r="U18" s="536"/>
      <c r="V18" s="535">
        <v>1</v>
      </c>
      <c r="W18" s="535"/>
      <c r="X18" s="541"/>
      <c r="Y18" s="535"/>
      <c r="Z18" s="537"/>
    </row>
    <row r="19" spans="1:241" ht="15" customHeight="1">
      <c r="A19" s="533" t="s">
        <v>1040</v>
      </c>
      <c r="B19" s="542"/>
      <c r="C19" s="535"/>
      <c r="D19" s="535"/>
      <c r="E19" s="536"/>
      <c r="F19" s="535"/>
      <c r="G19" s="536"/>
      <c r="H19" s="535"/>
      <c r="I19" s="535"/>
      <c r="J19" s="535"/>
      <c r="K19" s="537"/>
      <c r="L19" s="538"/>
      <c r="M19" s="538"/>
      <c r="N19" s="535"/>
      <c r="O19" s="539"/>
      <c r="P19" s="537"/>
      <c r="Q19" s="536"/>
      <c r="R19" s="537"/>
      <c r="S19" s="535"/>
      <c r="T19" s="540"/>
      <c r="U19" s="536"/>
      <c r="V19" s="535"/>
      <c r="W19" s="535"/>
      <c r="X19" s="541"/>
      <c r="Y19" s="535"/>
      <c r="Z19" s="535"/>
    </row>
    <row r="20" spans="1:241" ht="15" customHeight="1">
      <c r="A20" s="533" t="s">
        <v>1041</v>
      </c>
      <c r="B20" s="542"/>
      <c r="C20" s="535"/>
      <c r="D20" s="535"/>
      <c r="E20" s="536"/>
      <c r="F20" s="535"/>
      <c r="G20" s="536"/>
      <c r="H20" s="535"/>
      <c r="I20" s="535"/>
      <c r="J20" s="535"/>
      <c r="K20" s="537"/>
      <c r="L20" s="538"/>
      <c r="M20" s="538"/>
      <c r="N20" s="535"/>
      <c r="O20" s="539"/>
      <c r="P20" s="537"/>
      <c r="Q20" s="536"/>
      <c r="R20" s="537"/>
      <c r="S20" s="535"/>
      <c r="T20" s="540"/>
      <c r="U20" s="536"/>
      <c r="V20" s="535"/>
      <c r="W20" s="535"/>
      <c r="X20" s="541"/>
      <c r="Y20" s="535"/>
      <c r="Z20" s="535"/>
    </row>
    <row r="21" spans="1:241" ht="15" customHeight="1">
      <c r="A21" s="533" t="s">
        <v>1042</v>
      </c>
      <c r="B21" s="542">
        <f>SUM(C21:Z21)</f>
        <v>1</v>
      </c>
      <c r="C21" s="535"/>
      <c r="D21" s="535"/>
      <c r="E21" s="536"/>
      <c r="F21" s="535"/>
      <c r="G21" s="536"/>
      <c r="H21" s="535"/>
      <c r="I21" s="535"/>
      <c r="J21" s="535"/>
      <c r="K21" s="537"/>
      <c r="L21" s="538"/>
      <c r="M21" s="538"/>
      <c r="N21" s="535"/>
      <c r="O21" s="539"/>
      <c r="P21" s="537"/>
      <c r="Q21" s="536">
        <v>1</v>
      </c>
      <c r="R21" s="537"/>
      <c r="S21" s="535"/>
      <c r="T21" s="540"/>
      <c r="U21" s="536"/>
      <c r="V21" s="535"/>
      <c r="W21" s="535"/>
      <c r="X21" s="541"/>
      <c r="Y21" s="535"/>
      <c r="Z21" s="535"/>
    </row>
    <row r="22" spans="1:241" ht="15" customHeight="1">
      <c r="A22" s="533" t="s">
        <v>1043</v>
      </c>
      <c r="B22" s="542">
        <f>SUM(C22:Z22)</f>
        <v>2</v>
      </c>
      <c r="C22" s="535"/>
      <c r="D22" s="535"/>
      <c r="E22" s="536"/>
      <c r="F22" s="535"/>
      <c r="G22" s="536"/>
      <c r="H22" s="535"/>
      <c r="I22" s="535"/>
      <c r="J22" s="535"/>
      <c r="K22" s="537"/>
      <c r="L22" s="535"/>
      <c r="M22" s="535"/>
      <c r="N22" s="535"/>
      <c r="O22" s="539"/>
      <c r="P22" s="537"/>
      <c r="Q22" s="536"/>
      <c r="R22" s="537"/>
      <c r="S22" s="535"/>
      <c r="T22" s="540">
        <v>2</v>
      </c>
      <c r="U22" s="536"/>
      <c r="V22" s="535"/>
      <c r="W22" s="535"/>
      <c r="X22" s="541"/>
      <c r="Y22" s="535"/>
      <c r="Z22" s="535"/>
    </row>
    <row r="23" spans="1:241" ht="15" customHeight="1">
      <c r="A23" s="533" t="s">
        <v>1044</v>
      </c>
      <c r="B23" s="542">
        <f t="shared" ref="B23:B38" si="2">SUM(C23:Z23)</f>
        <v>5</v>
      </c>
      <c r="C23" s="535"/>
      <c r="D23" s="535"/>
      <c r="E23" s="536"/>
      <c r="F23" s="535"/>
      <c r="G23" s="536"/>
      <c r="H23" s="535"/>
      <c r="I23" s="535"/>
      <c r="J23" s="535"/>
      <c r="K23" s="537"/>
      <c r="L23" s="538">
        <v>3</v>
      </c>
      <c r="M23" s="538"/>
      <c r="N23" s="535"/>
      <c r="O23" s="539"/>
      <c r="P23" s="537"/>
      <c r="Q23" s="536"/>
      <c r="R23" s="537"/>
      <c r="S23" s="535">
        <v>1</v>
      </c>
      <c r="T23" s="540"/>
      <c r="U23" s="536">
        <v>1</v>
      </c>
      <c r="V23" s="535"/>
      <c r="W23" s="535"/>
      <c r="X23" s="541"/>
      <c r="Y23" s="535"/>
      <c r="Z23" s="535"/>
    </row>
    <row r="24" spans="1:241" ht="15" customHeight="1">
      <c r="A24" s="533" t="s">
        <v>1045</v>
      </c>
      <c r="B24" s="534">
        <f t="shared" si="2"/>
        <v>2</v>
      </c>
      <c r="C24" s="535"/>
      <c r="D24" s="535"/>
      <c r="E24" s="536"/>
      <c r="F24" s="535"/>
      <c r="G24" s="536"/>
      <c r="H24" s="535"/>
      <c r="I24" s="535">
        <v>1</v>
      </c>
      <c r="J24" s="535"/>
      <c r="K24" s="537"/>
      <c r="L24" s="538"/>
      <c r="M24" s="538"/>
      <c r="N24" s="535"/>
      <c r="O24" s="539"/>
      <c r="P24" s="537"/>
      <c r="Q24" s="536"/>
      <c r="R24" s="537"/>
      <c r="S24" s="535"/>
      <c r="T24" s="540"/>
      <c r="U24" s="536"/>
      <c r="V24" s="535"/>
      <c r="W24" s="535">
        <v>1</v>
      </c>
      <c r="X24" s="541"/>
      <c r="Y24" s="535"/>
      <c r="Z24" s="535"/>
    </row>
    <row r="25" spans="1:241" ht="15" customHeight="1">
      <c r="A25" s="533" t="s">
        <v>1046</v>
      </c>
      <c r="B25" s="534">
        <f t="shared" si="2"/>
        <v>2</v>
      </c>
      <c r="C25" s="535"/>
      <c r="D25" s="535"/>
      <c r="E25" s="536"/>
      <c r="F25" s="535"/>
      <c r="G25" s="536"/>
      <c r="H25" s="535"/>
      <c r="I25" s="535"/>
      <c r="J25" s="535"/>
      <c r="K25" s="537"/>
      <c r="L25" s="538">
        <v>1</v>
      </c>
      <c r="M25" s="538"/>
      <c r="N25" s="535"/>
      <c r="O25" s="539"/>
      <c r="P25" s="537"/>
      <c r="Q25" s="536"/>
      <c r="R25" s="537"/>
      <c r="S25" s="535"/>
      <c r="T25" s="540"/>
      <c r="U25" s="536"/>
      <c r="V25" s="535"/>
      <c r="W25" s="535">
        <v>1</v>
      </c>
      <c r="X25" s="541"/>
      <c r="Y25" s="535"/>
      <c r="Z25" s="535"/>
    </row>
    <row r="26" spans="1:241" ht="15" customHeight="1">
      <c r="A26" s="533" t="s">
        <v>1047</v>
      </c>
      <c r="B26" s="534">
        <f t="shared" si="2"/>
        <v>2</v>
      </c>
      <c r="C26" s="535"/>
      <c r="D26" s="535"/>
      <c r="E26" s="536"/>
      <c r="F26" s="535"/>
      <c r="G26" s="536"/>
      <c r="H26" s="535"/>
      <c r="I26" s="535"/>
      <c r="J26" s="535"/>
      <c r="K26" s="537"/>
      <c r="L26" s="538"/>
      <c r="M26" s="538"/>
      <c r="N26" s="535"/>
      <c r="O26" s="539"/>
      <c r="P26" s="537"/>
      <c r="Q26" s="536"/>
      <c r="R26" s="537"/>
      <c r="S26" s="535"/>
      <c r="T26" s="540"/>
      <c r="U26" s="536"/>
      <c r="V26" s="535">
        <v>1</v>
      </c>
      <c r="W26" s="535">
        <v>1</v>
      </c>
      <c r="X26" s="541"/>
      <c r="Y26" s="535"/>
      <c r="Z26" s="535"/>
    </row>
    <row r="27" spans="1:241" ht="15" customHeight="1">
      <c r="A27" s="533" t="s">
        <v>1048</v>
      </c>
      <c r="B27" s="534">
        <f t="shared" si="2"/>
        <v>2</v>
      </c>
      <c r="C27" s="535"/>
      <c r="D27" s="535"/>
      <c r="E27" s="536"/>
      <c r="F27" s="535"/>
      <c r="G27" s="536"/>
      <c r="H27" s="535"/>
      <c r="I27" s="535"/>
      <c r="J27" s="535"/>
      <c r="K27" s="537"/>
      <c r="L27" s="538">
        <v>1</v>
      </c>
      <c r="M27" s="538"/>
      <c r="N27" s="535"/>
      <c r="O27" s="539"/>
      <c r="P27" s="537"/>
      <c r="Q27" s="536"/>
      <c r="R27" s="537"/>
      <c r="S27" s="535"/>
      <c r="T27" s="540"/>
      <c r="U27" s="536"/>
      <c r="V27" s="535">
        <v>1</v>
      </c>
      <c r="W27" s="535"/>
      <c r="X27" s="541"/>
      <c r="Y27" s="535"/>
      <c r="Z27" s="535"/>
    </row>
    <row r="28" spans="1:241" ht="15" customHeight="1">
      <c r="A28" s="533" t="s">
        <v>1049</v>
      </c>
      <c r="B28" s="542"/>
      <c r="C28" s="535"/>
      <c r="D28" s="535"/>
      <c r="E28" s="536"/>
      <c r="F28" s="535"/>
      <c r="G28" s="536"/>
      <c r="H28" s="535"/>
      <c r="I28" s="535"/>
      <c r="J28" s="535"/>
      <c r="K28" s="537"/>
      <c r="L28" s="538"/>
      <c r="M28" s="538"/>
      <c r="N28" s="535"/>
      <c r="O28" s="539"/>
      <c r="P28" s="537"/>
      <c r="Q28" s="536"/>
      <c r="R28" s="537"/>
      <c r="S28" s="535"/>
      <c r="T28" s="540"/>
      <c r="U28" s="536"/>
      <c r="V28" s="535"/>
      <c r="W28" s="535"/>
      <c r="X28" s="541"/>
      <c r="Y28" s="535"/>
      <c r="Z28" s="535"/>
    </row>
    <row r="29" spans="1:241" ht="15" customHeight="1">
      <c r="A29" s="533" t="s">
        <v>1050</v>
      </c>
      <c r="B29" s="534">
        <f t="shared" si="2"/>
        <v>43</v>
      </c>
      <c r="C29" s="535">
        <v>3</v>
      </c>
      <c r="D29" s="535">
        <v>1</v>
      </c>
      <c r="E29" s="536"/>
      <c r="F29" s="535">
        <v>1</v>
      </c>
      <c r="G29" s="536">
        <v>2</v>
      </c>
      <c r="H29" s="535">
        <v>2</v>
      </c>
      <c r="I29" s="535">
        <v>1</v>
      </c>
      <c r="J29" s="535">
        <v>1</v>
      </c>
      <c r="K29" s="537">
        <v>1</v>
      </c>
      <c r="L29" s="538">
        <v>2</v>
      </c>
      <c r="M29" s="538">
        <v>1</v>
      </c>
      <c r="N29" s="535">
        <v>1</v>
      </c>
      <c r="O29" s="543">
        <v>3</v>
      </c>
      <c r="P29" s="537">
        <v>1</v>
      </c>
      <c r="Q29" s="536">
        <v>8</v>
      </c>
      <c r="R29" s="537">
        <v>1</v>
      </c>
      <c r="S29" s="535">
        <v>1</v>
      </c>
      <c r="T29" s="540"/>
      <c r="U29" s="536"/>
      <c r="V29" s="535">
        <v>4</v>
      </c>
      <c r="W29" s="535">
        <v>4</v>
      </c>
      <c r="X29" s="535">
        <v>3</v>
      </c>
      <c r="Y29" s="535">
        <v>2</v>
      </c>
      <c r="Z29" s="535"/>
      <c r="AA29" s="116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9"/>
      <c r="AX29" s="119"/>
      <c r="AY29" s="119"/>
      <c r="AZ29" s="119"/>
      <c r="BA29" s="119"/>
      <c r="BB29" s="119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</row>
    <row r="30" spans="1:241" ht="15" customHeight="1">
      <c r="A30" s="533" t="s">
        <v>1051</v>
      </c>
      <c r="B30" s="544">
        <f t="shared" si="2"/>
        <v>8</v>
      </c>
      <c r="C30" s="536"/>
      <c r="D30" s="536"/>
      <c r="E30" s="536"/>
      <c r="F30" s="536"/>
      <c r="G30" s="536"/>
      <c r="H30" s="536"/>
      <c r="I30" s="536"/>
      <c r="J30" s="536"/>
      <c r="K30" s="540"/>
      <c r="L30" s="536">
        <v>1</v>
      </c>
      <c r="M30" s="536"/>
      <c r="N30" s="536"/>
      <c r="O30" s="545">
        <v>4</v>
      </c>
      <c r="P30" s="540"/>
      <c r="Q30" s="536"/>
      <c r="R30" s="540"/>
      <c r="S30" s="536"/>
      <c r="T30" s="540">
        <v>1</v>
      </c>
      <c r="U30" s="536"/>
      <c r="V30" s="536"/>
      <c r="W30" s="536"/>
      <c r="X30" s="536">
        <v>1</v>
      </c>
      <c r="Y30" s="536">
        <v>1</v>
      </c>
      <c r="Z30" s="536"/>
    </row>
    <row r="31" spans="1:241" ht="15" customHeight="1">
      <c r="A31" s="546" t="s">
        <v>1052</v>
      </c>
      <c r="B31" s="542">
        <f t="shared" si="2"/>
        <v>9</v>
      </c>
      <c r="C31" s="541"/>
      <c r="D31" s="541"/>
      <c r="E31" s="541"/>
      <c r="F31" s="541"/>
      <c r="G31" s="541"/>
      <c r="H31" s="541"/>
      <c r="I31" s="541"/>
      <c r="J31" s="541"/>
      <c r="K31" s="547"/>
      <c r="L31" s="548">
        <v>1</v>
      </c>
      <c r="M31" s="548"/>
      <c r="N31" s="541"/>
      <c r="O31" s="549"/>
      <c r="P31" s="550"/>
      <c r="Q31" s="541"/>
      <c r="R31" s="547"/>
      <c r="S31" s="541">
        <v>1</v>
      </c>
      <c r="T31" s="547">
        <v>7</v>
      </c>
      <c r="U31" s="541"/>
      <c r="V31" s="541"/>
      <c r="W31" s="541"/>
      <c r="X31" s="541"/>
      <c r="Y31" s="541"/>
      <c r="Z31" s="541"/>
    </row>
    <row r="32" spans="1:241" ht="15" customHeight="1">
      <c r="A32" s="546" t="s">
        <v>1056</v>
      </c>
      <c r="B32" s="542"/>
      <c r="C32" s="541"/>
      <c r="D32" s="541"/>
      <c r="E32" s="541"/>
      <c r="F32" s="541"/>
      <c r="G32" s="541"/>
      <c r="H32" s="541"/>
      <c r="I32" s="541"/>
      <c r="J32" s="541"/>
      <c r="K32" s="547"/>
      <c r="L32" s="548"/>
      <c r="M32" s="548"/>
      <c r="N32" s="541"/>
      <c r="O32" s="551"/>
      <c r="P32" s="547"/>
      <c r="Q32" s="541"/>
      <c r="R32" s="547"/>
      <c r="S32" s="541"/>
      <c r="T32" s="547"/>
      <c r="U32" s="541"/>
      <c r="V32" s="541"/>
      <c r="W32" s="541"/>
      <c r="X32" s="541"/>
      <c r="Y32" s="541"/>
      <c r="Z32" s="541"/>
    </row>
    <row r="33" spans="1:26" ht="15" customHeight="1">
      <c r="A33" s="546" t="s">
        <v>1057</v>
      </c>
      <c r="B33" s="542">
        <f t="shared" si="2"/>
        <v>2682</v>
      </c>
      <c r="C33" s="541">
        <v>72</v>
      </c>
      <c r="D33" s="541">
        <v>19</v>
      </c>
      <c r="E33" s="541">
        <v>41</v>
      </c>
      <c r="F33" s="541">
        <v>44</v>
      </c>
      <c r="G33" s="541">
        <v>28</v>
      </c>
      <c r="H33" s="541">
        <v>102</v>
      </c>
      <c r="I33" s="541">
        <v>68</v>
      </c>
      <c r="J33" s="541">
        <v>134</v>
      </c>
      <c r="K33" s="547">
        <v>58</v>
      </c>
      <c r="L33" s="548">
        <v>599</v>
      </c>
      <c r="M33" s="548">
        <v>68</v>
      </c>
      <c r="N33" s="541">
        <v>40</v>
      </c>
      <c r="O33" s="551">
        <v>265</v>
      </c>
      <c r="P33" s="547">
        <v>53</v>
      </c>
      <c r="Q33" s="541">
        <v>351</v>
      </c>
      <c r="R33" s="547">
        <v>35</v>
      </c>
      <c r="S33" s="541">
        <v>166</v>
      </c>
      <c r="T33" s="547">
        <v>14</v>
      </c>
      <c r="U33" s="541">
        <v>51</v>
      </c>
      <c r="V33" s="541">
        <v>154</v>
      </c>
      <c r="W33" s="541">
        <v>57</v>
      </c>
      <c r="X33" s="541">
        <v>67</v>
      </c>
      <c r="Y33" s="541">
        <v>180</v>
      </c>
      <c r="Z33" s="541">
        <v>16</v>
      </c>
    </row>
    <row r="34" spans="1:26" ht="15" customHeight="1">
      <c r="A34" s="546" t="s">
        <v>1058</v>
      </c>
      <c r="B34" s="542">
        <f t="shared" si="2"/>
        <v>3</v>
      </c>
      <c r="C34" s="541"/>
      <c r="D34" s="541"/>
      <c r="E34" s="541"/>
      <c r="F34" s="541"/>
      <c r="G34" s="541"/>
      <c r="H34" s="541"/>
      <c r="I34" s="541">
        <v>1</v>
      </c>
      <c r="J34" s="541"/>
      <c r="K34" s="547"/>
      <c r="L34" s="548"/>
      <c r="M34" s="548"/>
      <c r="N34" s="541"/>
      <c r="O34" s="551"/>
      <c r="P34" s="547"/>
      <c r="Q34" s="541"/>
      <c r="R34" s="547"/>
      <c r="S34" s="541">
        <v>1</v>
      </c>
      <c r="T34" s="547"/>
      <c r="U34" s="541"/>
      <c r="V34" s="541"/>
      <c r="W34" s="541"/>
      <c r="X34" s="541">
        <v>1</v>
      </c>
      <c r="Y34" s="541"/>
      <c r="Z34" s="541"/>
    </row>
    <row r="35" spans="1:26" ht="15" customHeight="1">
      <c r="A35" s="546" t="s">
        <v>1059</v>
      </c>
      <c r="B35" s="542">
        <f t="shared" si="2"/>
        <v>2</v>
      </c>
      <c r="C35" s="541"/>
      <c r="D35" s="541"/>
      <c r="E35" s="541"/>
      <c r="F35" s="541"/>
      <c r="G35" s="541"/>
      <c r="H35" s="541"/>
      <c r="I35" s="541"/>
      <c r="J35" s="541"/>
      <c r="K35" s="547"/>
      <c r="L35" s="548"/>
      <c r="M35" s="548"/>
      <c r="N35" s="541"/>
      <c r="O35" s="551"/>
      <c r="P35" s="547"/>
      <c r="Q35" s="541"/>
      <c r="R35" s="547"/>
      <c r="S35" s="541">
        <v>1</v>
      </c>
      <c r="T35" s="547"/>
      <c r="U35" s="541"/>
      <c r="V35" s="541"/>
      <c r="W35" s="541">
        <v>1</v>
      </c>
      <c r="X35" s="541"/>
      <c r="Y35" s="541"/>
      <c r="Z35" s="541"/>
    </row>
    <row r="36" spans="1:26" ht="15" customHeight="1">
      <c r="A36" s="546" t="s">
        <v>1060</v>
      </c>
      <c r="B36" s="542"/>
      <c r="C36" s="541"/>
      <c r="D36" s="541"/>
      <c r="E36" s="541"/>
      <c r="F36" s="541"/>
      <c r="G36" s="541"/>
      <c r="H36" s="541"/>
      <c r="I36" s="541"/>
      <c r="J36" s="541"/>
      <c r="K36" s="547"/>
      <c r="L36" s="548"/>
      <c r="M36" s="548"/>
      <c r="N36" s="541"/>
      <c r="O36" s="551"/>
      <c r="P36" s="547"/>
      <c r="Q36" s="541"/>
      <c r="R36" s="547"/>
      <c r="S36" s="541"/>
      <c r="T36" s="547"/>
      <c r="U36" s="541"/>
      <c r="V36" s="541"/>
      <c r="W36" s="541"/>
      <c r="X36" s="541"/>
      <c r="Y36" s="541"/>
      <c r="Z36" s="541"/>
    </row>
    <row r="37" spans="1:26" ht="15" customHeight="1">
      <c r="A37" s="546" t="s">
        <v>1061</v>
      </c>
      <c r="B37" s="542"/>
      <c r="C37" s="541"/>
      <c r="D37" s="541"/>
      <c r="E37" s="541"/>
      <c r="F37" s="541"/>
      <c r="G37" s="541"/>
      <c r="H37" s="541"/>
      <c r="I37" s="541"/>
      <c r="J37" s="541"/>
      <c r="K37" s="547"/>
      <c r="L37" s="548"/>
      <c r="M37" s="548"/>
      <c r="N37" s="541"/>
      <c r="O37" s="551"/>
      <c r="P37" s="547"/>
      <c r="Q37" s="541"/>
      <c r="R37" s="547"/>
      <c r="S37" s="541"/>
      <c r="T37" s="547"/>
      <c r="U37" s="541"/>
      <c r="V37" s="541"/>
      <c r="W37" s="541"/>
      <c r="X37" s="541"/>
      <c r="Y37" s="541"/>
      <c r="Z37" s="541"/>
    </row>
    <row r="38" spans="1:26" ht="15" customHeight="1">
      <c r="A38" s="546" t="s">
        <v>1062</v>
      </c>
      <c r="B38" s="542">
        <f t="shared" si="2"/>
        <v>1</v>
      </c>
      <c r="C38" s="541"/>
      <c r="D38" s="541"/>
      <c r="E38" s="541"/>
      <c r="F38" s="541"/>
      <c r="G38" s="541"/>
      <c r="H38" s="541"/>
      <c r="I38" s="541"/>
      <c r="J38" s="541">
        <v>1</v>
      </c>
      <c r="K38" s="547"/>
      <c r="L38" s="548"/>
      <c r="M38" s="548"/>
      <c r="N38" s="541"/>
      <c r="O38" s="551"/>
      <c r="P38" s="547"/>
      <c r="Q38" s="541"/>
      <c r="R38" s="547"/>
      <c r="S38" s="541"/>
      <c r="T38" s="547"/>
      <c r="U38" s="541"/>
      <c r="V38" s="541"/>
      <c r="W38" s="541"/>
      <c r="X38" s="541"/>
      <c r="Y38" s="541"/>
      <c r="Z38" s="541"/>
    </row>
    <row r="39" spans="1:26" ht="15" customHeight="1">
      <c r="A39" s="546" t="s">
        <v>1063</v>
      </c>
      <c r="B39" s="542"/>
      <c r="C39" s="541"/>
      <c r="D39" s="541"/>
      <c r="E39" s="541"/>
      <c r="F39" s="541"/>
      <c r="G39" s="541"/>
      <c r="H39" s="541"/>
      <c r="I39" s="541"/>
      <c r="J39" s="541"/>
      <c r="K39" s="547"/>
      <c r="L39" s="548"/>
      <c r="M39" s="548"/>
      <c r="N39" s="541"/>
      <c r="O39" s="551"/>
      <c r="P39" s="547"/>
      <c r="Q39" s="541"/>
      <c r="R39" s="547"/>
      <c r="S39" s="541"/>
      <c r="T39" s="547"/>
      <c r="U39" s="541"/>
      <c r="V39" s="541"/>
      <c r="W39" s="541"/>
      <c r="X39" s="541"/>
      <c r="Y39" s="541"/>
      <c r="Z39" s="541"/>
    </row>
    <row r="40" spans="1:26" ht="15" customHeight="1">
      <c r="A40" s="546" t="s">
        <v>1064</v>
      </c>
      <c r="B40" s="542">
        <f>SUM(C40:Z40)</f>
        <v>54</v>
      </c>
      <c r="C40" s="541">
        <v>2</v>
      </c>
      <c r="D40" s="541"/>
      <c r="E40" s="541">
        <v>1</v>
      </c>
      <c r="F40" s="541"/>
      <c r="G40" s="541">
        <v>2</v>
      </c>
      <c r="H40" s="541">
        <v>1</v>
      </c>
      <c r="I40" s="541">
        <v>1</v>
      </c>
      <c r="J40" s="541">
        <v>2</v>
      </c>
      <c r="K40" s="547">
        <v>3</v>
      </c>
      <c r="L40" s="548">
        <v>5</v>
      </c>
      <c r="M40" s="548">
        <v>2</v>
      </c>
      <c r="N40" s="541"/>
      <c r="O40" s="551">
        <v>5</v>
      </c>
      <c r="P40" s="547">
        <v>1</v>
      </c>
      <c r="Q40" s="541">
        <v>5</v>
      </c>
      <c r="R40" s="547"/>
      <c r="S40" s="541">
        <v>2</v>
      </c>
      <c r="T40" s="547">
        <v>3</v>
      </c>
      <c r="U40" s="541">
        <v>2</v>
      </c>
      <c r="V40" s="541">
        <v>2</v>
      </c>
      <c r="W40" s="541">
        <v>2</v>
      </c>
      <c r="X40" s="541">
        <v>6</v>
      </c>
      <c r="Y40" s="541">
        <v>7</v>
      </c>
      <c r="Z40" s="541"/>
    </row>
    <row r="41" spans="1:26" ht="15" customHeight="1">
      <c r="A41" s="546" t="s">
        <v>1065</v>
      </c>
      <c r="B41" s="542">
        <f>SUM(C41:Z41)</f>
        <v>26</v>
      </c>
      <c r="C41" s="541"/>
      <c r="D41" s="541"/>
      <c r="E41" s="541">
        <v>1</v>
      </c>
      <c r="F41" s="541"/>
      <c r="G41" s="541"/>
      <c r="H41" s="541"/>
      <c r="I41" s="541">
        <v>1</v>
      </c>
      <c r="J41" s="541"/>
      <c r="K41" s="547">
        <v>1</v>
      </c>
      <c r="L41" s="548">
        <v>6</v>
      </c>
      <c r="M41" s="548"/>
      <c r="N41" s="541"/>
      <c r="O41" s="551">
        <v>5</v>
      </c>
      <c r="P41" s="547"/>
      <c r="Q41" s="541">
        <v>2</v>
      </c>
      <c r="R41" s="547"/>
      <c r="S41" s="541"/>
      <c r="T41" s="547">
        <v>2</v>
      </c>
      <c r="U41" s="541"/>
      <c r="V41" s="541">
        <v>5</v>
      </c>
      <c r="W41" s="541"/>
      <c r="X41" s="541">
        <v>1</v>
      </c>
      <c r="Y41" s="541">
        <v>2</v>
      </c>
      <c r="Z41" s="541"/>
    </row>
    <row r="42" spans="1:26" ht="15" customHeight="1">
      <c r="A42" s="546" t="s">
        <v>1066</v>
      </c>
      <c r="B42" s="542">
        <f>SUM(C42:Z42)</f>
        <v>2</v>
      </c>
      <c r="C42" s="541"/>
      <c r="D42" s="541"/>
      <c r="E42" s="541"/>
      <c r="F42" s="541"/>
      <c r="G42" s="541"/>
      <c r="H42" s="541"/>
      <c r="I42" s="541"/>
      <c r="J42" s="541"/>
      <c r="K42" s="547"/>
      <c r="L42" s="548">
        <v>2</v>
      </c>
      <c r="M42" s="548"/>
      <c r="N42" s="541"/>
      <c r="O42" s="551"/>
      <c r="P42" s="547"/>
      <c r="Q42" s="541"/>
      <c r="R42" s="547"/>
      <c r="S42" s="541"/>
      <c r="T42" s="547"/>
      <c r="U42" s="541"/>
      <c r="V42" s="541"/>
      <c r="W42" s="541"/>
      <c r="X42" s="541"/>
      <c r="Y42" s="541"/>
      <c r="Z42" s="541"/>
    </row>
    <row r="43" spans="1:26" ht="15" customHeight="1">
      <c r="A43" s="546" t="s">
        <v>1067</v>
      </c>
      <c r="B43" s="542"/>
      <c r="C43" s="541"/>
      <c r="D43" s="541"/>
      <c r="E43" s="541"/>
      <c r="F43" s="541"/>
      <c r="G43" s="541"/>
      <c r="H43" s="541"/>
      <c r="I43" s="541"/>
      <c r="J43" s="541"/>
      <c r="K43" s="547"/>
      <c r="L43" s="548"/>
      <c r="M43" s="548"/>
      <c r="N43" s="541"/>
      <c r="O43" s="551"/>
      <c r="P43" s="547"/>
      <c r="Q43" s="541"/>
      <c r="R43" s="547"/>
      <c r="S43" s="541"/>
      <c r="T43" s="547"/>
      <c r="U43" s="541"/>
      <c r="V43" s="541"/>
      <c r="W43" s="541"/>
      <c r="X43" s="541"/>
      <c r="Y43" s="541"/>
      <c r="Z43" s="541"/>
    </row>
    <row r="44" spans="1:26" ht="15" customHeight="1">
      <c r="A44" s="546" t="s">
        <v>1068</v>
      </c>
      <c r="B44" s="542"/>
      <c r="C44" s="541"/>
      <c r="D44" s="541"/>
      <c r="E44" s="541"/>
      <c r="F44" s="541"/>
      <c r="G44" s="541"/>
      <c r="H44" s="541"/>
      <c r="I44" s="541"/>
      <c r="J44" s="541"/>
      <c r="K44" s="547"/>
      <c r="L44" s="548"/>
      <c r="M44" s="548"/>
      <c r="N44" s="541"/>
      <c r="O44" s="551"/>
      <c r="P44" s="547"/>
      <c r="Q44" s="541"/>
      <c r="R44" s="547"/>
      <c r="S44" s="541"/>
      <c r="T44" s="547"/>
      <c r="U44" s="541"/>
      <c r="V44" s="541"/>
      <c r="W44" s="541"/>
      <c r="X44" s="541"/>
      <c r="Y44" s="541"/>
      <c r="Z44" s="541"/>
    </row>
    <row r="45" spans="1:26" ht="15" customHeight="1">
      <c r="A45" s="546" t="s">
        <v>1069</v>
      </c>
      <c r="B45" s="542">
        <f>SUM(C45:Z45)</f>
        <v>1</v>
      </c>
      <c r="C45" s="541"/>
      <c r="D45" s="541"/>
      <c r="E45" s="541"/>
      <c r="F45" s="541"/>
      <c r="G45" s="541"/>
      <c r="H45" s="541"/>
      <c r="I45" s="541"/>
      <c r="J45" s="541"/>
      <c r="K45" s="547"/>
      <c r="L45" s="548"/>
      <c r="M45" s="548"/>
      <c r="N45" s="541"/>
      <c r="O45" s="551"/>
      <c r="P45" s="547"/>
      <c r="Q45" s="541"/>
      <c r="R45" s="547"/>
      <c r="S45" s="541"/>
      <c r="T45" s="547"/>
      <c r="U45" s="541"/>
      <c r="V45" s="541"/>
      <c r="W45" s="541">
        <v>1</v>
      </c>
      <c r="X45" s="541"/>
      <c r="Y45" s="541"/>
      <c r="Z45" s="541"/>
    </row>
    <row r="46" spans="1:26" ht="15" customHeight="1">
      <c r="A46" s="546" t="s">
        <v>1070</v>
      </c>
      <c r="B46" s="542"/>
      <c r="C46" s="541"/>
      <c r="D46" s="541"/>
      <c r="E46" s="541"/>
      <c r="F46" s="541"/>
      <c r="G46" s="541"/>
      <c r="H46" s="541"/>
      <c r="I46" s="541"/>
      <c r="J46" s="541"/>
      <c r="K46" s="547"/>
      <c r="L46" s="548"/>
      <c r="M46" s="548"/>
      <c r="N46" s="541"/>
      <c r="O46" s="551"/>
      <c r="P46" s="547"/>
      <c r="Q46" s="541"/>
      <c r="R46" s="547"/>
      <c r="S46" s="541"/>
      <c r="T46" s="547"/>
      <c r="U46" s="541"/>
      <c r="V46" s="541"/>
      <c r="W46" s="541"/>
      <c r="X46" s="541"/>
      <c r="Y46" s="541"/>
      <c r="Z46" s="541"/>
    </row>
    <row r="47" spans="1:26" ht="15" customHeight="1">
      <c r="A47" s="546" t="s">
        <v>1071</v>
      </c>
      <c r="B47" s="542">
        <f>SUM(C47:Z47)</f>
        <v>2</v>
      </c>
      <c r="C47" s="541"/>
      <c r="D47" s="541"/>
      <c r="E47" s="541"/>
      <c r="F47" s="541"/>
      <c r="G47" s="541"/>
      <c r="H47" s="541"/>
      <c r="I47" s="541"/>
      <c r="J47" s="541"/>
      <c r="K47" s="547"/>
      <c r="L47" s="548"/>
      <c r="M47" s="548"/>
      <c r="N47" s="541"/>
      <c r="O47" s="551"/>
      <c r="P47" s="547"/>
      <c r="Q47" s="541"/>
      <c r="R47" s="547"/>
      <c r="S47" s="541">
        <v>1</v>
      </c>
      <c r="T47" s="547"/>
      <c r="U47" s="541"/>
      <c r="V47" s="541">
        <v>1</v>
      </c>
      <c r="W47" s="541"/>
      <c r="X47" s="541"/>
      <c r="Y47" s="541"/>
      <c r="Z47" s="541"/>
    </row>
    <row r="48" spans="1:26" ht="15" customHeight="1">
      <c r="A48" s="546" t="s">
        <v>1072</v>
      </c>
      <c r="B48" s="542">
        <f>SUM(C48:Z48)</f>
        <v>8</v>
      </c>
      <c r="C48" s="541"/>
      <c r="D48" s="541"/>
      <c r="E48" s="541"/>
      <c r="F48" s="541"/>
      <c r="G48" s="541"/>
      <c r="H48" s="541"/>
      <c r="I48" s="541"/>
      <c r="J48" s="541"/>
      <c r="K48" s="547"/>
      <c r="L48" s="552"/>
      <c r="M48" s="552"/>
      <c r="N48" s="541"/>
      <c r="O48" s="551"/>
      <c r="P48" s="547"/>
      <c r="Q48" s="541"/>
      <c r="R48" s="547"/>
      <c r="S48" s="541">
        <v>1</v>
      </c>
      <c r="T48" s="547"/>
      <c r="U48" s="541"/>
      <c r="V48" s="541">
        <v>4</v>
      </c>
      <c r="W48" s="541"/>
      <c r="X48" s="541"/>
      <c r="Y48" s="541">
        <v>3</v>
      </c>
      <c r="Z48" s="541"/>
    </row>
    <row r="49" spans="1:26" ht="18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553" t="s">
        <v>912</v>
      </c>
      <c r="Z49" s="99"/>
    </row>
    <row r="8187" spans="2:241" ht="9" hidden="1" customHeight="1">
      <c r="I8187" s="123"/>
      <c r="J8187" s="123"/>
      <c r="K8187" s="123"/>
      <c r="L8187" s="124"/>
      <c r="M8187" s="124"/>
      <c r="N8187" s="124"/>
      <c r="O8187" s="124"/>
      <c r="P8187" s="124"/>
      <c r="Q8187" s="124"/>
      <c r="R8187" s="124"/>
      <c r="S8187" s="124"/>
      <c r="T8187" s="124"/>
      <c r="U8187" s="124"/>
      <c r="V8187" s="124"/>
      <c r="W8187" s="124"/>
      <c r="X8187" s="124"/>
      <c r="Y8187" s="124"/>
      <c r="Z8187" s="124"/>
      <c r="AA8187" s="124"/>
      <c r="AB8187" s="124"/>
      <c r="AC8187" s="124"/>
      <c r="AD8187" s="124"/>
      <c r="AE8187" s="124"/>
      <c r="AF8187" s="124"/>
      <c r="AG8187" s="124"/>
      <c r="AH8187" s="124"/>
      <c r="AI8187" s="124"/>
      <c r="AJ8187" s="124"/>
      <c r="AK8187" s="124"/>
      <c r="AL8187" s="124"/>
      <c r="AM8187" s="124"/>
      <c r="AN8187" s="124"/>
      <c r="AO8187" s="124"/>
      <c r="AP8187" s="124"/>
      <c r="AQ8187" s="124"/>
      <c r="AR8187" s="124"/>
      <c r="AS8187" s="124"/>
      <c r="AT8187" s="124"/>
      <c r="AU8187" s="124"/>
      <c r="AV8187" s="124"/>
      <c r="AW8187" s="124"/>
      <c r="AX8187" s="124"/>
      <c r="AY8187" s="124"/>
      <c r="AZ8187" s="124"/>
      <c r="BA8187" s="124"/>
      <c r="BB8187" s="124"/>
      <c r="BC8187" s="124"/>
      <c r="BD8187" s="124"/>
      <c r="BE8187" s="124"/>
      <c r="BF8187" s="124"/>
      <c r="BG8187" s="124"/>
      <c r="BH8187" s="124"/>
      <c r="BI8187" s="124"/>
      <c r="BJ8187" s="124"/>
      <c r="BK8187" s="124"/>
      <c r="BL8187" s="124"/>
      <c r="BM8187" s="124"/>
      <c r="BN8187" s="124"/>
      <c r="BO8187" s="124"/>
      <c r="BP8187" s="124"/>
      <c r="BQ8187" s="124"/>
      <c r="BR8187" s="124"/>
      <c r="BS8187" s="124"/>
      <c r="BT8187" s="124"/>
      <c r="BU8187" s="124"/>
      <c r="BV8187" s="124"/>
      <c r="BW8187" s="124"/>
      <c r="BX8187" s="124"/>
      <c r="BY8187" s="124"/>
      <c r="BZ8187" s="124"/>
      <c r="CA8187" s="124"/>
      <c r="CB8187" s="124"/>
      <c r="CC8187" s="124"/>
      <c r="CD8187" s="124"/>
      <c r="CE8187" s="124"/>
      <c r="CF8187" s="124"/>
      <c r="CG8187" s="124"/>
      <c r="CH8187" s="124"/>
      <c r="CI8187" s="124"/>
      <c r="CJ8187" s="124"/>
      <c r="CK8187" s="124"/>
      <c r="CL8187" s="124"/>
      <c r="CM8187" s="124"/>
      <c r="CN8187" s="124"/>
      <c r="CO8187" s="124"/>
      <c r="CP8187" s="124"/>
      <c r="CQ8187" s="124"/>
      <c r="CR8187" s="124"/>
      <c r="CS8187" s="124"/>
      <c r="CT8187" s="124"/>
      <c r="CU8187" s="124"/>
      <c r="CV8187" s="124"/>
      <c r="CW8187" s="124"/>
      <c r="CX8187" s="124"/>
      <c r="CY8187" s="124"/>
      <c r="CZ8187" s="124"/>
      <c r="DA8187" s="124"/>
      <c r="DB8187" s="124"/>
      <c r="DC8187" s="124"/>
      <c r="DD8187" s="124"/>
      <c r="DE8187" s="124"/>
      <c r="DF8187" s="124"/>
      <c r="DG8187" s="124"/>
      <c r="DH8187" s="124"/>
      <c r="DI8187" s="124"/>
      <c r="DJ8187" s="124"/>
      <c r="DK8187" s="124"/>
      <c r="DL8187" s="124"/>
      <c r="DM8187" s="124"/>
      <c r="DN8187" s="124"/>
      <c r="DO8187" s="124"/>
      <c r="DP8187" s="124"/>
      <c r="DQ8187" s="124"/>
      <c r="DR8187" s="124"/>
      <c r="DS8187" s="124"/>
      <c r="DT8187" s="124"/>
      <c r="DU8187" s="124"/>
      <c r="DV8187" s="124"/>
      <c r="DW8187" s="124"/>
      <c r="DX8187" s="124"/>
      <c r="DY8187" s="124"/>
      <c r="DZ8187" s="124"/>
      <c r="EA8187" s="124"/>
      <c r="EB8187" s="124"/>
      <c r="EC8187" s="124"/>
      <c r="ED8187" s="124"/>
      <c r="EE8187" s="124"/>
      <c r="EF8187" s="124"/>
      <c r="EG8187" s="124"/>
      <c r="EH8187" s="124"/>
      <c r="EI8187" s="124"/>
      <c r="EJ8187" s="124"/>
      <c r="EK8187" s="124"/>
      <c r="EL8187" s="124"/>
      <c r="EM8187" s="124"/>
      <c r="EN8187" s="124"/>
      <c r="EO8187" s="124"/>
      <c r="EP8187" s="124"/>
      <c r="EQ8187" s="124"/>
      <c r="ER8187" s="124"/>
      <c r="ES8187" s="124"/>
      <c r="ET8187" s="124"/>
      <c r="EU8187" s="124"/>
      <c r="EV8187" s="124"/>
      <c r="EW8187" s="124"/>
      <c r="EX8187" s="124"/>
      <c r="EY8187" s="124"/>
      <c r="EZ8187" s="124"/>
      <c r="FA8187" s="124"/>
      <c r="FB8187" s="124"/>
      <c r="FC8187" s="124"/>
      <c r="FD8187" s="124"/>
      <c r="FE8187" s="124"/>
      <c r="FF8187" s="122"/>
      <c r="FG8187" s="122"/>
      <c r="FH8187" s="122"/>
      <c r="FI8187" s="122"/>
      <c r="FJ8187" s="122"/>
      <c r="FK8187" s="122"/>
      <c r="FL8187" s="122"/>
      <c r="FM8187" s="122"/>
      <c r="FN8187" s="122"/>
      <c r="FO8187" s="122"/>
      <c r="FP8187" s="122"/>
      <c r="FQ8187" s="122"/>
      <c r="FR8187" s="122"/>
      <c r="FS8187" s="122"/>
      <c r="FT8187" s="122"/>
      <c r="FU8187" s="122"/>
      <c r="FV8187" s="122"/>
      <c r="FW8187" s="122"/>
      <c r="FX8187" s="122"/>
      <c r="FY8187" s="122"/>
      <c r="FZ8187" s="122"/>
      <c r="GA8187" s="122"/>
      <c r="GB8187" s="122"/>
      <c r="GC8187" s="122"/>
      <c r="GD8187" s="122"/>
      <c r="GE8187" s="122"/>
      <c r="GF8187" s="122"/>
      <c r="GG8187" s="122"/>
      <c r="GH8187" s="122"/>
      <c r="GI8187" s="122"/>
      <c r="GJ8187" s="122"/>
      <c r="GK8187" s="122"/>
      <c r="GL8187" s="122"/>
      <c r="GM8187" s="122"/>
      <c r="GN8187" s="122"/>
      <c r="GO8187" s="122"/>
      <c r="GP8187" s="122"/>
      <c r="GQ8187" s="122"/>
      <c r="GR8187" s="122"/>
      <c r="GS8187" s="122"/>
      <c r="GT8187" s="122"/>
      <c r="GU8187" s="122"/>
      <c r="GV8187" s="122"/>
      <c r="GW8187" s="122"/>
      <c r="GX8187" s="122"/>
      <c r="GY8187" s="122"/>
      <c r="GZ8187" s="122"/>
      <c r="HA8187" s="122"/>
      <c r="HB8187" s="122"/>
      <c r="HC8187" s="122"/>
      <c r="HD8187" s="122"/>
      <c r="HE8187" s="122"/>
      <c r="HF8187" s="122"/>
      <c r="HG8187" s="122"/>
      <c r="HH8187" s="122"/>
      <c r="HI8187" s="122"/>
      <c r="HJ8187" s="122"/>
      <c r="HK8187" s="122"/>
      <c r="HL8187" s="122"/>
      <c r="HM8187" s="122"/>
      <c r="HN8187" s="122"/>
      <c r="HO8187" s="122"/>
      <c r="HP8187" s="122"/>
      <c r="HQ8187" s="122"/>
      <c r="HR8187" s="122"/>
      <c r="HS8187" s="122"/>
      <c r="HT8187" s="122"/>
      <c r="HU8187" s="122"/>
      <c r="HV8187" s="122"/>
      <c r="HW8187" s="122"/>
      <c r="HX8187" s="122"/>
      <c r="HY8187" s="122"/>
      <c r="HZ8187" s="122"/>
      <c r="IA8187" s="122"/>
      <c r="IB8187" s="122"/>
      <c r="IC8187" s="122"/>
      <c r="ID8187" s="122"/>
      <c r="IE8187" s="122"/>
      <c r="IF8187" s="122"/>
      <c r="IG8187" s="122"/>
    </row>
    <row r="8191" spans="2:241" ht="9" hidden="1" customHeight="1">
      <c r="B8191" s="125"/>
      <c r="C8191" s="125"/>
      <c r="D8191" s="125"/>
      <c r="E8191" s="125"/>
      <c r="F8191" s="125"/>
      <c r="G8191" s="125"/>
      <c r="H8191" s="125"/>
      <c r="I8191" s="125"/>
      <c r="J8191" s="125"/>
      <c r="K8191" s="125"/>
      <c r="L8191" s="125"/>
      <c r="M8191" s="125"/>
      <c r="N8191" s="125"/>
      <c r="O8191" s="125"/>
      <c r="P8191" s="125"/>
      <c r="Q8191" s="125"/>
      <c r="R8191" s="125"/>
      <c r="S8191" s="125"/>
      <c r="T8191" s="125"/>
      <c r="U8191" s="125"/>
      <c r="V8191" s="125"/>
      <c r="W8191" s="125"/>
      <c r="X8191" s="125"/>
      <c r="Y8191" s="125"/>
      <c r="Z8191" s="125"/>
      <c r="AA8191" s="125"/>
      <c r="AB8191" s="125"/>
      <c r="AC8191" s="125"/>
      <c r="AD8191" s="125"/>
      <c r="AE8191" s="125"/>
      <c r="AF8191" s="125"/>
      <c r="AG8191" s="125"/>
      <c r="AH8191" s="125"/>
      <c r="AI8191" s="125"/>
      <c r="AJ8191" s="125"/>
      <c r="AK8191" s="125"/>
      <c r="AL8191" s="125"/>
      <c r="AM8191" s="125"/>
      <c r="AN8191" s="125"/>
      <c r="AO8191" s="125"/>
      <c r="AP8191" s="125"/>
      <c r="AQ8191" s="125"/>
      <c r="AR8191" s="125"/>
      <c r="AS8191" s="125"/>
      <c r="AT8191" s="125"/>
      <c r="AU8191" s="125"/>
      <c r="AV8191" s="125"/>
      <c r="AW8191" s="125"/>
      <c r="AX8191" s="125"/>
      <c r="AY8191" s="125"/>
      <c r="AZ8191" s="125"/>
      <c r="BA8191" s="125"/>
      <c r="BB8191" s="125"/>
      <c r="BC8191" s="125"/>
      <c r="BD8191" s="125"/>
      <c r="BE8191" s="125"/>
      <c r="BF8191" s="125"/>
      <c r="BG8191" s="125"/>
      <c r="BH8191" s="125"/>
      <c r="BI8191" s="125"/>
      <c r="BJ8191" s="125"/>
      <c r="BK8191" s="125"/>
      <c r="BL8191" s="125"/>
      <c r="BM8191" s="125"/>
      <c r="BN8191" s="125"/>
      <c r="BO8191" s="125"/>
      <c r="BP8191" s="125"/>
      <c r="BQ8191" s="125"/>
      <c r="BR8191" s="125"/>
      <c r="BS8191" s="126"/>
      <c r="BT8191" s="126"/>
      <c r="BU8191" s="126"/>
      <c r="BV8191" s="126"/>
      <c r="BW8191" s="126"/>
      <c r="BX8191" s="126"/>
      <c r="BY8191" s="126"/>
      <c r="BZ8191" s="126"/>
      <c r="CA8191" s="126"/>
      <c r="CB8191" s="126"/>
      <c r="CC8191" s="126"/>
      <c r="CD8191" s="126"/>
      <c r="CE8191" s="126"/>
      <c r="CF8191" s="126"/>
      <c r="CG8191" s="126"/>
      <c r="CH8191" s="126"/>
      <c r="CI8191" s="126"/>
      <c r="CJ8191" s="126"/>
      <c r="CK8191" s="126"/>
      <c r="CL8191" s="126"/>
      <c r="CM8191" s="126"/>
      <c r="CN8191" s="126"/>
      <c r="CO8191" s="126"/>
      <c r="CP8191" s="126"/>
      <c r="CQ8191" s="126"/>
      <c r="CR8191" s="126"/>
      <c r="CS8191" s="126"/>
      <c r="CT8191" s="126"/>
      <c r="CU8191" s="126"/>
      <c r="CV8191" s="127"/>
      <c r="CW8191" s="127"/>
      <c r="CX8191" s="127"/>
      <c r="CY8191" s="127"/>
      <c r="CZ8191" s="127"/>
      <c r="DA8191" s="127"/>
      <c r="DB8191" s="127"/>
      <c r="DC8191" s="127"/>
      <c r="DD8191" s="127"/>
      <c r="DE8191" s="127"/>
      <c r="DF8191" s="127"/>
      <c r="DG8191" s="127"/>
      <c r="DH8191" s="127"/>
      <c r="DI8191" s="127"/>
      <c r="DJ8191" s="127"/>
      <c r="DK8191" s="127"/>
      <c r="DL8191" s="127"/>
      <c r="DM8191" s="127"/>
      <c r="DN8191" s="127"/>
      <c r="DO8191" s="127"/>
      <c r="DP8191" s="127"/>
      <c r="DQ8191" s="127"/>
      <c r="DR8191" s="127"/>
      <c r="DS8191" s="127"/>
      <c r="DT8191" s="127"/>
      <c r="DU8191" s="127"/>
      <c r="DV8191" s="127"/>
      <c r="DW8191" s="127"/>
      <c r="DX8191" s="127"/>
      <c r="DY8191" s="127"/>
      <c r="DZ8191" s="127"/>
      <c r="EA8191" s="127"/>
      <c r="EB8191" s="127"/>
      <c r="EC8191" s="127"/>
      <c r="ED8191" s="127"/>
      <c r="EE8191" s="127"/>
      <c r="EF8191" s="127"/>
      <c r="EG8191" s="127"/>
      <c r="EH8191" s="127"/>
      <c r="EI8191" s="127"/>
      <c r="EJ8191" s="127"/>
      <c r="EK8191" s="127"/>
      <c r="EL8191" s="127"/>
      <c r="EM8191" s="127"/>
      <c r="EN8191" s="127"/>
      <c r="EO8191" s="127"/>
      <c r="EP8191" s="127"/>
      <c r="EQ8191" s="127"/>
      <c r="ER8191" s="127"/>
      <c r="ES8191" s="127"/>
      <c r="ET8191" s="127"/>
      <c r="EU8191" s="127"/>
      <c r="EV8191" s="127"/>
      <c r="EW8191" s="127"/>
      <c r="EX8191" s="127"/>
      <c r="EY8191" s="127"/>
      <c r="EZ8191" s="127"/>
      <c r="FA8191" s="127"/>
      <c r="FB8191" s="127"/>
      <c r="FC8191" s="127"/>
      <c r="FD8191" s="127"/>
      <c r="FE8191" s="127"/>
      <c r="FF8191" s="127"/>
      <c r="FG8191" s="127"/>
      <c r="FH8191" s="127"/>
      <c r="FI8191" s="127"/>
      <c r="FJ8191" s="127"/>
      <c r="FK8191" s="127"/>
      <c r="FL8191" s="127"/>
      <c r="FM8191" s="127"/>
      <c r="FN8191" s="127"/>
      <c r="FO8191" s="127"/>
      <c r="FP8191" s="127"/>
      <c r="FQ8191" s="127"/>
      <c r="FR8191" s="127"/>
      <c r="FS8191" s="127"/>
      <c r="FT8191" s="127"/>
      <c r="FU8191" s="127"/>
      <c r="FV8191" s="127"/>
      <c r="FW8191" s="127"/>
      <c r="FX8191" s="127"/>
      <c r="FY8191" s="127"/>
      <c r="FZ8191" s="127"/>
      <c r="GA8191" s="127"/>
      <c r="GB8191" s="127"/>
      <c r="GC8191" s="127"/>
      <c r="GD8191" s="127"/>
      <c r="GE8191" s="127"/>
      <c r="GF8191" s="127"/>
      <c r="GG8191" s="127"/>
      <c r="GH8191" s="127"/>
      <c r="GI8191" s="127"/>
      <c r="GJ8191" s="127"/>
      <c r="GK8191" s="127"/>
      <c r="GL8191" s="127"/>
      <c r="GM8191" s="127"/>
      <c r="GN8191" s="127"/>
      <c r="GO8191" s="127"/>
      <c r="GP8191" s="127"/>
      <c r="GQ8191" s="127"/>
      <c r="GR8191" s="127"/>
      <c r="GS8191" s="127"/>
      <c r="GT8191" s="127"/>
      <c r="GU8191" s="127"/>
      <c r="GV8191" s="127"/>
      <c r="GW8191" s="127"/>
      <c r="GX8191" s="127"/>
      <c r="GY8191" s="127"/>
      <c r="GZ8191" s="127"/>
      <c r="HA8191" s="127"/>
      <c r="HB8191" s="127"/>
      <c r="HC8191" s="127"/>
      <c r="HD8191" s="127"/>
      <c r="HE8191" s="127"/>
      <c r="HF8191" s="127"/>
      <c r="HG8191" s="127"/>
      <c r="HH8191" s="127"/>
      <c r="HI8191" s="127"/>
      <c r="HJ8191" s="127"/>
      <c r="HK8191" s="127"/>
      <c r="HL8191" s="127"/>
      <c r="HM8191" s="127"/>
      <c r="HN8191" s="127"/>
      <c r="HO8191" s="127"/>
      <c r="HP8191" s="127"/>
      <c r="HQ8191" s="127"/>
      <c r="HR8191" s="127"/>
      <c r="HS8191" s="127"/>
      <c r="HT8191" s="127"/>
      <c r="HU8191" s="127"/>
      <c r="HV8191" s="127"/>
      <c r="HW8191" s="127"/>
      <c r="HX8191" s="127"/>
      <c r="HY8191" s="127"/>
      <c r="HZ8191" s="127"/>
      <c r="IA8191" s="127"/>
      <c r="IB8191" s="127"/>
      <c r="IC8191" s="127"/>
      <c r="ID8191" s="127"/>
      <c r="IE8191" s="127"/>
      <c r="IF8191" s="127"/>
      <c r="IG8191" s="127"/>
    </row>
    <row r="8192" spans="2:241" ht="255" customHeight="1"/>
  </sheetData>
  <sheetProtection password="CA55" sheet="1" objects="1" scenarios="1"/>
  <mergeCells count="8">
    <mergeCell ref="G7:K7"/>
    <mergeCell ref="C7:D7"/>
    <mergeCell ref="O7:P7"/>
    <mergeCell ref="Y7:Z7"/>
    <mergeCell ref="A1:Z1"/>
    <mergeCell ref="A3:Z3"/>
    <mergeCell ref="A4:Z4"/>
    <mergeCell ref="A6:Z6"/>
  </mergeCells>
  <phoneticPr fontId="0" type="noConversion"/>
  <printOptions horizontalCentered="1"/>
  <pageMargins left="0.73228346456692928" right="0.75" top="0.70866141732283472" bottom="0.31496062992125984" header="0.23622047244094491" footer="0"/>
  <pageSetup scale="70" firstPageNumber="20" orientation="landscape" useFirstPageNumber="1" horizontalDpi="300" verticalDpi="300" r:id="rId1"/>
  <headerFooter alignWithMargins="0">
    <oddHeader>&amp;R&amp;"Helv,Negrita"&amp;14&amp;[21</oddHeader>
  </headerFooter>
  <rowBreaks count="3" manualBreakCount="3">
    <brk id="8186" max="16383" man="1"/>
    <brk id="8190" max="16383" man="1"/>
    <brk id="819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S45"/>
  <sheetViews>
    <sheetView showGridLines="0" topLeftCell="B1" workbookViewId="0">
      <selection activeCell="R45" sqref="R45"/>
    </sheetView>
  </sheetViews>
  <sheetFormatPr baseColWidth="10" defaultColWidth="6.83203125" defaultRowHeight="10.5"/>
  <cols>
    <col min="1" max="1" width="0" style="1436" hidden="1" customWidth="1"/>
    <col min="2" max="2" width="24" style="1436" customWidth="1"/>
    <col min="3" max="3" width="7.33203125" style="1436" customWidth="1"/>
    <col min="4" max="4" width="8" style="1436" customWidth="1"/>
    <col min="5" max="5" width="9.33203125" style="1436" customWidth="1"/>
    <col min="6" max="6" width="8.5" style="1436" customWidth="1"/>
    <col min="7" max="7" width="9" style="1436" customWidth="1"/>
    <col min="8" max="8" width="8.5" style="1436" customWidth="1"/>
    <col min="9" max="9" width="8.33203125" style="1436" customWidth="1"/>
    <col min="10" max="10" width="9" style="1436" customWidth="1"/>
    <col min="11" max="11" width="8.6640625" style="1436" customWidth="1"/>
    <col min="12" max="12" width="9.6640625" style="1436" customWidth="1"/>
    <col min="13" max="14" width="9.33203125" style="1436" customWidth="1"/>
    <col min="15" max="16" width="9" style="1436" customWidth="1"/>
    <col min="17" max="17" width="9.33203125" style="1436" customWidth="1"/>
    <col min="18" max="18" width="9.6640625" style="1436" customWidth="1"/>
    <col min="19" max="19" width="8.83203125" style="1436" customWidth="1"/>
    <col min="20" max="16384" width="6.83203125" style="1436"/>
  </cols>
  <sheetData>
    <row r="1" spans="1:19" ht="23.25" customHeight="1">
      <c r="A1" s="1435" t="s">
        <v>846</v>
      </c>
      <c r="B1" s="3367" t="s">
        <v>846</v>
      </c>
      <c r="C1" s="3367"/>
      <c r="D1" s="3367"/>
      <c r="E1" s="3367"/>
      <c r="F1" s="3367"/>
      <c r="G1" s="3367"/>
      <c r="H1" s="3367"/>
      <c r="I1" s="3367"/>
      <c r="J1" s="3367"/>
      <c r="K1" s="3367"/>
      <c r="L1" s="3367"/>
      <c r="M1" s="3367"/>
      <c r="N1" s="3367"/>
      <c r="O1" s="3367"/>
      <c r="P1" s="3367"/>
      <c r="Q1" s="3367"/>
      <c r="R1" s="3367"/>
      <c r="S1" s="3367"/>
    </row>
    <row r="2" spans="1:19" ht="9.75" customHeight="1">
      <c r="A2" s="1435" t="s">
        <v>106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8"/>
      <c r="N2" s="1438"/>
      <c r="O2" s="1438"/>
      <c r="P2" s="1438"/>
      <c r="Q2" s="1438"/>
      <c r="R2" s="1438"/>
      <c r="S2" s="1438"/>
    </row>
    <row r="3" spans="1:19" ht="16.5" customHeight="1">
      <c r="A3" s="1435" t="s">
        <v>107</v>
      </c>
      <c r="B3" s="3368" t="s">
        <v>374</v>
      </c>
      <c r="C3" s="3368"/>
      <c r="D3" s="3368"/>
      <c r="E3" s="3368"/>
      <c r="F3" s="3368"/>
      <c r="G3" s="3368"/>
      <c r="H3" s="3368"/>
      <c r="I3" s="3368"/>
      <c r="J3" s="3368"/>
      <c r="K3" s="3368"/>
      <c r="L3" s="3368"/>
      <c r="M3" s="3368"/>
      <c r="N3" s="3368"/>
      <c r="O3" s="3368"/>
      <c r="P3" s="3368"/>
      <c r="Q3" s="3368"/>
      <c r="R3" s="3368"/>
      <c r="S3" s="3368"/>
    </row>
    <row r="4" spans="1:19" ht="15" customHeight="1">
      <c r="A4" s="1435"/>
      <c r="B4" s="3368" t="s">
        <v>375</v>
      </c>
      <c r="C4" s="3368"/>
      <c r="D4" s="3368"/>
      <c r="E4" s="3368"/>
      <c r="F4" s="3368"/>
      <c r="G4" s="3368"/>
      <c r="H4" s="3368"/>
      <c r="I4" s="3368"/>
      <c r="J4" s="3368"/>
      <c r="K4" s="3368"/>
      <c r="L4" s="3368"/>
      <c r="M4" s="3368"/>
      <c r="N4" s="3368"/>
      <c r="O4" s="3368"/>
      <c r="P4" s="3368"/>
      <c r="Q4" s="3368"/>
      <c r="R4" s="3368"/>
      <c r="S4" s="3368"/>
    </row>
    <row r="5" spans="1:19" ht="10.5" customHeight="1">
      <c r="A5" s="1435" t="s">
        <v>108</v>
      </c>
      <c r="B5" s="1439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39"/>
      <c r="N5" s="1439"/>
      <c r="O5" s="1439"/>
      <c r="P5" s="1439"/>
      <c r="Q5" s="1439"/>
      <c r="R5" s="1439"/>
      <c r="S5" s="1439"/>
    </row>
    <row r="6" spans="1:19" ht="18.75" customHeight="1">
      <c r="B6" s="3369" t="s">
        <v>123</v>
      </c>
      <c r="C6" s="3369"/>
      <c r="D6" s="3369"/>
      <c r="E6" s="3369"/>
      <c r="F6" s="3369"/>
      <c r="G6" s="3369"/>
      <c r="H6" s="3369"/>
      <c r="I6" s="3369"/>
      <c r="J6" s="3369"/>
      <c r="K6" s="3369"/>
      <c r="L6" s="3369"/>
      <c r="M6" s="3369"/>
      <c r="N6" s="3369"/>
      <c r="O6" s="3369"/>
      <c r="P6" s="3369"/>
      <c r="Q6" s="3369"/>
      <c r="R6" s="3369"/>
      <c r="S6" s="3369"/>
    </row>
    <row r="7" spans="1:19" ht="12" customHeight="1">
      <c r="A7" s="1440"/>
      <c r="B7" s="1441" t="s">
        <v>884</v>
      </c>
      <c r="C7" s="1442" t="s">
        <v>918</v>
      </c>
      <c r="D7" s="1443" t="s">
        <v>1105</v>
      </c>
      <c r="E7" s="1444" t="s">
        <v>1106</v>
      </c>
      <c r="F7" s="1444" t="s">
        <v>1107</v>
      </c>
      <c r="G7" s="1444" t="s">
        <v>1175</v>
      </c>
      <c r="H7" s="1444" t="s">
        <v>1176</v>
      </c>
      <c r="I7" s="1444" t="s">
        <v>1177</v>
      </c>
      <c r="J7" s="1444" t="s">
        <v>1108</v>
      </c>
      <c r="K7" s="1444" t="s">
        <v>1109</v>
      </c>
      <c r="L7" s="1444" t="s">
        <v>1110</v>
      </c>
      <c r="M7" s="1445" t="s">
        <v>1111</v>
      </c>
      <c r="N7" s="1444" t="s">
        <v>1112</v>
      </c>
      <c r="O7" s="1444" t="s">
        <v>1113</v>
      </c>
      <c r="P7" s="1444" t="s">
        <v>1114</v>
      </c>
      <c r="Q7" s="1444" t="s">
        <v>109</v>
      </c>
      <c r="R7" s="1444" t="s">
        <v>110</v>
      </c>
      <c r="S7" s="1444" t="s">
        <v>111</v>
      </c>
    </row>
    <row r="8" spans="1:19" ht="12" customHeight="1">
      <c r="A8" s="1446"/>
      <c r="B8" s="1447" t="s">
        <v>1012</v>
      </c>
      <c r="C8" s="1448" t="s">
        <v>1013</v>
      </c>
      <c r="D8" s="1449" t="s">
        <v>1083</v>
      </c>
      <c r="E8" s="1450" t="s">
        <v>112</v>
      </c>
      <c r="F8" s="1450" t="s">
        <v>1117</v>
      </c>
      <c r="G8" s="1450" t="s">
        <v>1118</v>
      </c>
      <c r="H8" s="1450" t="s">
        <v>1119</v>
      </c>
      <c r="I8" s="1450" t="s">
        <v>1120</v>
      </c>
      <c r="J8" s="1450" t="s">
        <v>1121</v>
      </c>
      <c r="K8" s="1450" t="s">
        <v>1122</v>
      </c>
      <c r="L8" s="1450" t="s">
        <v>113</v>
      </c>
      <c r="M8" s="1451" t="s">
        <v>114</v>
      </c>
      <c r="N8" s="1450" t="s">
        <v>1123</v>
      </c>
      <c r="O8" s="1450" t="s">
        <v>1124</v>
      </c>
      <c r="P8" s="1450" t="s">
        <v>1083</v>
      </c>
      <c r="Q8" s="1450" t="s">
        <v>1083</v>
      </c>
      <c r="R8" s="1450" t="s">
        <v>115</v>
      </c>
      <c r="S8" s="1452" t="s">
        <v>116</v>
      </c>
    </row>
    <row r="9" spans="1:19" ht="12" customHeight="1">
      <c r="A9" s="1453"/>
      <c r="B9" s="1454"/>
      <c r="C9" s="1448" t="s">
        <v>1027</v>
      </c>
      <c r="D9" s="1455"/>
      <c r="E9" s="1450" t="s">
        <v>117</v>
      </c>
      <c r="F9" s="1456" t="s">
        <v>1125</v>
      </c>
      <c r="G9" s="1456"/>
      <c r="H9" s="1456"/>
      <c r="I9" s="1456"/>
      <c r="J9" s="1450" t="s">
        <v>1126</v>
      </c>
      <c r="K9" s="1450" t="s">
        <v>1127</v>
      </c>
      <c r="L9" s="1456"/>
      <c r="M9" s="1451" t="s">
        <v>118</v>
      </c>
      <c r="N9" s="1456"/>
      <c r="O9" s="1456"/>
      <c r="P9" s="1456"/>
      <c r="Q9" s="1457"/>
      <c r="R9" s="1450" t="s">
        <v>119</v>
      </c>
      <c r="S9" s="1456" t="s">
        <v>120</v>
      </c>
    </row>
    <row r="10" spans="1:19" ht="12" customHeight="1">
      <c r="A10" s="1458"/>
      <c r="B10" s="1459"/>
      <c r="C10" s="1460"/>
      <c r="D10" s="1461" t="s">
        <v>121</v>
      </c>
      <c r="E10" s="1461" t="s">
        <v>121</v>
      </c>
      <c r="F10" s="1461" t="s">
        <v>121</v>
      </c>
      <c r="G10" s="1461" t="s">
        <v>121</v>
      </c>
      <c r="H10" s="1461" t="s">
        <v>121</v>
      </c>
      <c r="I10" s="1461" t="s">
        <v>121</v>
      </c>
      <c r="J10" s="1461" t="s">
        <v>121</v>
      </c>
      <c r="K10" s="1461" t="s">
        <v>121</v>
      </c>
      <c r="L10" s="1461" t="s">
        <v>121</v>
      </c>
      <c r="M10" s="1461" t="s">
        <v>121</v>
      </c>
      <c r="N10" s="1461" t="s">
        <v>121</v>
      </c>
      <c r="O10" s="1461" t="s">
        <v>121</v>
      </c>
      <c r="P10" s="1461" t="s">
        <v>121</v>
      </c>
      <c r="Q10" s="1461" t="s">
        <v>121</v>
      </c>
      <c r="R10" s="1461" t="s">
        <v>121</v>
      </c>
      <c r="S10" s="1461" t="s">
        <v>121</v>
      </c>
    </row>
    <row r="11" spans="1:19" ht="18.75" customHeight="1">
      <c r="A11" s="1462"/>
      <c r="B11" s="1463" t="s">
        <v>1147</v>
      </c>
      <c r="C11" s="1464">
        <f t="shared" ref="C11:H11" si="0">SUM(C12:C44)</f>
        <v>5370</v>
      </c>
      <c r="D11" s="1465">
        <f t="shared" si="0"/>
        <v>1592</v>
      </c>
      <c r="E11" s="1466">
        <f t="shared" si="0"/>
        <v>370</v>
      </c>
      <c r="F11" s="1466">
        <f t="shared" si="0"/>
        <v>513</v>
      </c>
      <c r="G11" s="1466">
        <f t="shared" si="0"/>
        <v>353</v>
      </c>
      <c r="H11" s="1466">
        <f t="shared" si="0"/>
        <v>445</v>
      </c>
      <c r="I11" s="1466">
        <f>SUM(I13:I44)</f>
        <v>150</v>
      </c>
      <c r="J11" s="1466">
        <f t="shared" ref="J11:S11" si="1">SUM(J12:J44)</f>
        <v>276</v>
      </c>
      <c r="K11" s="1466">
        <f t="shared" si="1"/>
        <v>133</v>
      </c>
      <c r="L11" s="1466">
        <f t="shared" si="1"/>
        <v>122</v>
      </c>
      <c r="M11" s="1467">
        <f t="shared" si="1"/>
        <v>115</v>
      </c>
      <c r="N11" s="1466">
        <f t="shared" si="1"/>
        <v>140</v>
      </c>
      <c r="O11" s="1466">
        <f t="shared" si="1"/>
        <v>67</v>
      </c>
      <c r="P11" s="1466">
        <f t="shared" si="1"/>
        <v>692</v>
      </c>
      <c r="Q11" s="1466">
        <f t="shared" si="1"/>
        <v>294</v>
      </c>
      <c r="R11" s="1466">
        <f t="shared" si="1"/>
        <v>45</v>
      </c>
      <c r="S11" s="1466">
        <f t="shared" si="1"/>
        <v>63</v>
      </c>
    </row>
    <row r="12" spans="1:19" ht="15" customHeight="1">
      <c r="A12" s="1468"/>
      <c r="B12" s="3248" t="s">
        <v>1037</v>
      </c>
      <c r="C12" s="1469"/>
      <c r="D12" s="1469"/>
      <c r="E12" s="1470"/>
      <c r="F12" s="1471"/>
      <c r="G12" s="1471"/>
      <c r="H12" s="1471"/>
      <c r="I12" s="1472"/>
      <c r="J12" s="1471"/>
      <c r="K12" s="1471"/>
      <c r="L12" s="1471"/>
      <c r="M12" s="1471"/>
      <c r="N12" s="1471"/>
      <c r="O12" s="1471"/>
      <c r="P12" s="1471"/>
      <c r="Q12" s="1471"/>
      <c r="R12" s="1471"/>
      <c r="S12" s="1473"/>
    </row>
    <row r="13" spans="1:19" ht="15" customHeight="1">
      <c r="A13" s="1468"/>
      <c r="B13" s="3248" t="s">
        <v>1038</v>
      </c>
      <c r="C13" s="3250">
        <f>SUM(D13:S13)</f>
        <v>14</v>
      </c>
      <c r="D13" s="3250">
        <v>1</v>
      </c>
      <c r="E13" s="1470">
        <v>2</v>
      </c>
      <c r="F13" s="3250">
        <v>2</v>
      </c>
      <c r="G13" s="3251">
        <v>1</v>
      </c>
      <c r="H13" s="3251">
        <v>1</v>
      </c>
      <c r="I13" s="1474"/>
      <c r="J13" s="3251">
        <v>1</v>
      </c>
      <c r="K13" s="1471"/>
      <c r="L13" s="3250">
        <v>4</v>
      </c>
      <c r="M13" s="1471"/>
      <c r="N13" s="3250">
        <v>1</v>
      </c>
      <c r="O13" s="1471"/>
      <c r="P13" s="1469"/>
      <c r="Q13" s="3251">
        <v>1</v>
      </c>
      <c r="R13" s="1471"/>
      <c r="S13" s="1475"/>
    </row>
    <row r="14" spans="1:19" ht="15" customHeight="1">
      <c r="A14" s="1468"/>
      <c r="B14" s="3248" t="s">
        <v>1039</v>
      </c>
      <c r="C14" s="3250">
        <f>SUM(D14:S14)</f>
        <v>2</v>
      </c>
      <c r="D14" s="3251">
        <v>2</v>
      </c>
      <c r="E14" s="1470"/>
      <c r="F14" s="1471"/>
      <c r="G14" s="1471"/>
      <c r="H14" s="1471"/>
      <c r="I14" s="1471"/>
      <c r="J14" s="1471"/>
      <c r="K14" s="1471"/>
      <c r="L14" s="1471"/>
      <c r="M14" s="1471"/>
      <c r="N14" s="1471"/>
      <c r="O14" s="1469"/>
      <c r="P14" s="1471"/>
      <c r="Q14" s="1471"/>
      <c r="R14" s="1471"/>
      <c r="S14" s="1475"/>
    </row>
    <row r="15" spans="1:19" ht="15" customHeight="1">
      <c r="A15" s="1468"/>
      <c r="B15" s="3248" t="s">
        <v>1040</v>
      </c>
      <c r="C15" s="1469"/>
      <c r="D15" s="1471"/>
      <c r="E15" s="1470"/>
      <c r="F15" s="1471"/>
      <c r="G15" s="1471"/>
      <c r="H15" s="1471"/>
      <c r="I15" s="1471"/>
      <c r="J15" s="1471"/>
      <c r="K15" s="1471"/>
      <c r="L15" s="1471"/>
      <c r="M15" s="1471"/>
      <c r="N15" s="1471"/>
      <c r="O15" s="1471"/>
      <c r="P15" s="1471"/>
      <c r="Q15" s="1471"/>
      <c r="R15" s="1471"/>
      <c r="S15" s="1476"/>
    </row>
    <row r="16" spans="1:19" ht="15" customHeight="1">
      <c r="A16" s="1468"/>
      <c r="B16" s="3248" t="s">
        <v>1044</v>
      </c>
      <c r="C16" s="1469"/>
      <c r="D16" s="1469"/>
      <c r="E16" s="1471"/>
      <c r="F16" s="1471"/>
      <c r="G16" s="1471"/>
      <c r="H16" s="1471"/>
      <c r="I16" s="1471"/>
      <c r="J16" s="1471"/>
      <c r="K16" s="1471"/>
      <c r="L16" s="1471"/>
      <c r="M16" s="1471"/>
      <c r="N16" s="1471"/>
      <c r="O16" s="1471"/>
      <c r="P16" s="1469"/>
      <c r="Q16" s="1471"/>
      <c r="R16" s="1471"/>
      <c r="S16" s="1476"/>
    </row>
    <row r="17" spans="1:19" ht="15" customHeight="1">
      <c r="A17" s="1468"/>
      <c r="B17" s="3248" t="s">
        <v>1042</v>
      </c>
      <c r="C17" s="1469"/>
      <c r="D17" s="1471"/>
      <c r="E17" s="1471"/>
      <c r="F17" s="1469"/>
      <c r="G17" s="1471"/>
      <c r="H17" s="1471"/>
      <c r="I17" s="1471"/>
      <c r="J17" s="1471"/>
      <c r="K17" s="1471"/>
      <c r="L17" s="1471"/>
      <c r="M17" s="1471"/>
      <c r="N17" s="1471"/>
      <c r="O17" s="1471"/>
      <c r="P17" s="1471"/>
      <c r="Q17" s="1471"/>
      <c r="R17" s="1471"/>
      <c r="S17" s="1476"/>
    </row>
    <row r="18" spans="1:19" ht="15" customHeight="1">
      <c r="A18" s="1468"/>
      <c r="B18" s="3248" t="s">
        <v>1041</v>
      </c>
      <c r="C18" s="3250">
        <f t="shared" ref="C18:C23" si="2">SUM(D18:S18)</f>
        <v>4</v>
      </c>
      <c r="D18" s="1469"/>
      <c r="E18" s="1470"/>
      <c r="F18" s="1471"/>
      <c r="G18" s="1471"/>
      <c r="H18" s="1471"/>
      <c r="I18" s="3251">
        <v>1</v>
      </c>
      <c r="J18" s="1471"/>
      <c r="K18" s="1471"/>
      <c r="L18" s="1471"/>
      <c r="M18" s="1471"/>
      <c r="N18" s="1471"/>
      <c r="O18" s="1471"/>
      <c r="P18" s="3251">
        <v>2</v>
      </c>
      <c r="Q18" s="3251">
        <v>1</v>
      </c>
      <c r="R18" s="1471"/>
      <c r="S18" s="1476"/>
    </row>
    <row r="19" spans="1:19" ht="15" customHeight="1">
      <c r="A19" s="1468"/>
      <c r="B19" s="3248" t="s">
        <v>1043</v>
      </c>
      <c r="C19" s="3250">
        <f t="shared" si="2"/>
        <v>9</v>
      </c>
      <c r="D19" s="3250">
        <v>6</v>
      </c>
      <c r="E19" s="1471"/>
      <c r="F19" s="1471"/>
      <c r="G19" s="1471"/>
      <c r="H19" s="3251">
        <v>1</v>
      </c>
      <c r="I19" s="1471"/>
      <c r="J19" s="1471"/>
      <c r="K19" s="1471"/>
      <c r="L19" s="1471"/>
      <c r="M19" s="1471"/>
      <c r="N19" s="3251">
        <v>1</v>
      </c>
      <c r="O19" s="3251"/>
      <c r="P19" s="3250" t="s">
        <v>122</v>
      </c>
      <c r="Q19" s="3251">
        <v>1</v>
      </c>
      <c r="R19" s="3251"/>
      <c r="S19" s="1476"/>
    </row>
    <row r="20" spans="1:19" ht="15" customHeight="1">
      <c r="A20" s="1468"/>
      <c r="B20" s="3248" t="s">
        <v>1045</v>
      </c>
      <c r="C20" s="3250">
        <f t="shared" si="2"/>
        <v>31</v>
      </c>
      <c r="D20" s="3250">
        <v>28</v>
      </c>
      <c r="E20" s="1470"/>
      <c r="F20" s="1469"/>
      <c r="G20" s="1471"/>
      <c r="H20" s="1471"/>
      <c r="I20" s="1471"/>
      <c r="J20" s="1471"/>
      <c r="K20" s="1471"/>
      <c r="L20" s="1471"/>
      <c r="M20" s="3251">
        <v>1</v>
      </c>
      <c r="N20" s="1469"/>
      <c r="O20" s="1469"/>
      <c r="P20" s="3250">
        <v>2</v>
      </c>
      <c r="Q20" s="1469"/>
      <c r="R20" s="1471"/>
      <c r="S20" s="1475"/>
    </row>
    <row r="21" spans="1:19" ht="15" customHeight="1">
      <c r="A21" s="1477"/>
      <c r="B21" s="3249" t="s">
        <v>1046</v>
      </c>
      <c r="C21" s="3250">
        <f t="shared" si="2"/>
        <v>8</v>
      </c>
      <c r="D21" s="3250">
        <v>2</v>
      </c>
      <c r="E21" s="1470"/>
      <c r="F21" s="3251">
        <v>3</v>
      </c>
      <c r="G21" s="1471"/>
      <c r="H21" s="1471"/>
      <c r="I21" s="1469"/>
      <c r="J21" s="1469"/>
      <c r="K21" s="1471"/>
      <c r="L21" s="1471"/>
      <c r="M21" s="3251"/>
      <c r="N21" s="1471"/>
      <c r="O21" s="1471"/>
      <c r="P21" s="3251">
        <v>1</v>
      </c>
      <c r="Q21" s="3251">
        <v>2</v>
      </c>
      <c r="R21" s="1471"/>
      <c r="S21" s="1476"/>
    </row>
    <row r="22" spans="1:19" ht="15" customHeight="1">
      <c r="A22" s="1477"/>
      <c r="B22" s="3249" t="s">
        <v>1047</v>
      </c>
      <c r="C22" s="3250">
        <f t="shared" si="2"/>
        <v>5</v>
      </c>
      <c r="D22" s="3250"/>
      <c r="E22" s="1470"/>
      <c r="F22" s="3251">
        <v>1</v>
      </c>
      <c r="G22" s="3251">
        <v>1</v>
      </c>
      <c r="H22" s="3251">
        <v>2</v>
      </c>
      <c r="I22" s="3251"/>
      <c r="J22" s="1471"/>
      <c r="K22" s="1471"/>
      <c r="L22" s="1471"/>
      <c r="M22" s="3251"/>
      <c r="N22" s="1471"/>
      <c r="O22" s="1469"/>
      <c r="P22" s="3250">
        <v>1</v>
      </c>
      <c r="Q22" s="1471"/>
      <c r="R22" s="1471"/>
      <c r="S22" s="1476"/>
    </row>
    <row r="23" spans="1:19" ht="15" customHeight="1">
      <c r="A23" s="1477"/>
      <c r="B23" s="3249" t="s">
        <v>1048</v>
      </c>
      <c r="C23" s="3250">
        <f t="shared" si="2"/>
        <v>3</v>
      </c>
      <c r="D23" s="3251">
        <v>1</v>
      </c>
      <c r="E23" s="1470"/>
      <c r="F23" s="3250">
        <v>1</v>
      </c>
      <c r="G23" s="1471"/>
      <c r="H23" s="1471"/>
      <c r="I23" s="1471"/>
      <c r="J23" s="1471"/>
      <c r="K23" s="1471"/>
      <c r="L23" s="1471"/>
      <c r="M23" s="3250">
        <v>1</v>
      </c>
      <c r="N23" s="1471"/>
      <c r="O23" s="1471"/>
      <c r="P23" s="1469"/>
      <c r="Q23" s="1471"/>
      <c r="R23" s="1471"/>
      <c r="S23" s="1476"/>
    </row>
    <row r="24" spans="1:19" ht="15" customHeight="1">
      <c r="A24" s="1477"/>
      <c r="B24" s="3249" t="s">
        <v>1049</v>
      </c>
      <c r="C24" s="1469"/>
      <c r="D24" s="1469"/>
      <c r="E24" s="1470"/>
      <c r="F24" s="1469"/>
      <c r="G24" s="1471"/>
      <c r="H24" s="1471"/>
      <c r="I24" s="1471"/>
      <c r="J24" s="1471"/>
      <c r="K24" s="1471"/>
      <c r="L24" s="1471"/>
      <c r="M24" s="3251"/>
      <c r="N24" s="1471"/>
      <c r="O24" s="1471"/>
      <c r="P24" s="1471"/>
      <c r="Q24" s="1471"/>
      <c r="R24" s="1471"/>
      <c r="S24" s="1475"/>
    </row>
    <row r="25" spans="1:19" ht="15" customHeight="1">
      <c r="A25" s="1477"/>
      <c r="B25" s="3249" t="s">
        <v>1050</v>
      </c>
      <c r="C25" s="3250">
        <f>SUM(D25:S25)</f>
        <v>39</v>
      </c>
      <c r="D25" s="3250">
        <v>13</v>
      </c>
      <c r="E25" s="1470"/>
      <c r="F25" s="1469"/>
      <c r="G25" s="1471"/>
      <c r="H25" s="1469"/>
      <c r="I25" s="3250">
        <v>6</v>
      </c>
      <c r="J25" s="3251">
        <v>2</v>
      </c>
      <c r="K25" s="3250">
        <v>5</v>
      </c>
      <c r="L25" s="1469"/>
      <c r="M25" s="3250">
        <v>4</v>
      </c>
      <c r="N25" s="3250">
        <v>1</v>
      </c>
      <c r="O25" s="3251"/>
      <c r="P25" s="3250">
        <v>1</v>
      </c>
      <c r="Q25" s="3250">
        <v>7</v>
      </c>
      <c r="R25" s="1471"/>
      <c r="S25" s="1475"/>
    </row>
    <row r="26" spans="1:19" ht="15" customHeight="1">
      <c r="A26" s="1477"/>
      <c r="B26" s="3249" t="s">
        <v>1051</v>
      </c>
      <c r="C26" s="3250">
        <f>SUM(D26:S26)</f>
        <v>43</v>
      </c>
      <c r="D26" s="3250">
        <v>32</v>
      </c>
      <c r="E26" s="1471"/>
      <c r="F26" s="1469"/>
      <c r="G26" s="1471"/>
      <c r="H26" s="3251">
        <v>4</v>
      </c>
      <c r="I26" s="3251"/>
      <c r="J26" s="1471"/>
      <c r="K26" s="1471"/>
      <c r="L26" s="1471"/>
      <c r="M26" s="3251"/>
      <c r="N26" s="1471"/>
      <c r="O26" s="1471"/>
      <c r="P26" s="3250">
        <v>4</v>
      </c>
      <c r="Q26" s="3250">
        <v>3</v>
      </c>
      <c r="R26" s="1469"/>
      <c r="S26" s="1476"/>
    </row>
    <row r="27" spans="1:19" ht="15" customHeight="1">
      <c r="A27" s="1477"/>
      <c r="B27" s="3249" t="s">
        <v>1052</v>
      </c>
      <c r="C27" s="3250">
        <f>SUM(D27:S27)</f>
        <v>7</v>
      </c>
      <c r="D27" s="3250">
        <v>5</v>
      </c>
      <c r="E27" s="1470"/>
      <c r="F27" s="1470"/>
      <c r="G27" s="1471"/>
      <c r="H27" s="1469"/>
      <c r="I27" s="1471"/>
      <c r="J27" s="1471"/>
      <c r="K27" s="1469"/>
      <c r="L27" s="1471"/>
      <c r="M27" s="3251">
        <v>1</v>
      </c>
      <c r="N27" s="1471"/>
      <c r="O27" s="1471"/>
      <c r="P27" s="3251">
        <v>1</v>
      </c>
      <c r="Q27" s="1471"/>
      <c r="R27" s="1471"/>
      <c r="S27" s="1476"/>
    </row>
    <row r="28" spans="1:19" ht="15" customHeight="1">
      <c r="A28" s="1477"/>
      <c r="B28" s="3249" t="s">
        <v>1056</v>
      </c>
      <c r="C28" s="3250">
        <f>SUM(D28:S28)</f>
        <v>1</v>
      </c>
      <c r="D28" s="1478"/>
      <c r="E28" s="1470"/>
      <c r="F28" s="1471"/>
      <c r="G28" s="1471"/>
      <c r="H28" s="1471"/>
      <c r="I28" s="1471"/>
      <c r="J28" s="1471"/>
      <c r="K28" s="1471"/>
      <c r="L28" s="1471"/>
      <c r="M28" s="3251"/>
      <c r="N28" s="1471"/>
      <c r="O28" s="1471"/>
      <c r="P28" s="3250">
        <v>1</v>
      </c>
      <c r="Q28" s="1471"/>
      <c r="R28" s="1471"/>
      <c r="S28" s="1476"/>
    </row>
    <row r="29" spans="1:19" ht="15" customHeight="1">
      <c r="A29" s="1477"/>
      <c r="B29" s="3249" t="s">
        <v>1057</v>
      </c>
      <c r="C29" s="3250">
        <f>SUM(D29:S29)</f>
        <v>5132</v>
      </c>
      <c r="D29" s="3250">
        <v>1466</v>
      </c>
      <c r="E29" s="1470">
        <v>367</v>
      </c>
      <c r="F29" s="3250">
        <v>495</v>
      </c>
      <c r="G29" s="3250">
        <v>349</v>
      </c>
      <c r="H29" s="3250">
        <v>429</v>
      </c>
      <c r="I29" s="3250">
        <v>142</v>
      </c>
      <c r="J29" s="3250">
        <v>271</v>
      </c>
      <c r="K29" s="3250">
        <v>127</v>
      </c>
      <c r="L29" s="3250">
        <v>118</v>
      </c>
      <c r="M29" s="3250">
        <v>107</v>
      </c>
      <c r="N29" s="3250">
        <v>137</v>
      </c>
      <c r="O29" s="3250">
        <v>66</v>
      </c>
      <c r="P29" s="3250">
        <v>678</v>
      </c>
      <c r="Q29" s="3250">
        <v>275</v>
      </c>
      <c r="R29" s="3250">
        <v>45</v>
      </c>
      <c r="S29" s="1475">
        <v>60</v>
      </c>
    </row>
    <row r="30" spans="1:19" ht="15" customHeight="1">
      <c r="A30" s="1477"/>
      <c r="B30" s="3249" t="s">
        <v>1058</v>
      </c>
      <c r="C30" s="1469"/>
      <c r="D30" s="1471"/>
      <c r="E30" s="1470"/>
      <c r="F30" s="1471"/>
      <c r="G30" s="1471"/>
      <c r="H30" s="1471"/>
      <c r="I30" s="1471"/>
      <c r="J30" s="1471"/>
      <c r="K30" s="1471"/>
      <c r="L30" s="1471"/>
      <c r="M30" s="3251"/>
      <c r="N30" s="1471"/>
      <c r="O30" s="1471"/>
      <c r="P30" s="1471"/>
      <c r="Q30" s="1471"/>
      <c r="R30" s="1471"/>
      <c r="S30" s="1476"/>
    </row>
    <row r="31" spans="1:19" ht="15" customHeight="1">
      <c r="A31" s="1477"/>
      <c r="B31" s="3249" t="s">
        <v>1059</v>
      </c>
      <c r="C31" s="3250">
        <f>SUM(D31:S31)</f>
        <v>2</v>
      </c>
      <c r="D31" s="3250">
        <v>1</v>
      </c>
      <c r="E31" s="1470"/>
      <c r="F31" s="1471"/>
      <c r="G31" s="3251">
        <v>1</v>
      </c>
      <c r="H31" s="1471"/>
      <c r="I31" s="1471"/>
      <c r="J31" s="1471"/>
      <c r="K31" s="1469"/>
      <c r="L31" s="1471"/>
      <c r="M31" s="3251"/>
      <c r="N31" s="1471"/>
      <c r="O31" s="1471"/>
      <c r="P31" s="1469"/>
      <c r="Q31" s="1471"/>
      <c r="R31" s="1471"/>
      <c r="S31" s="1476"/>
    </row>
    <row r="32" spans="1:19" ht="15" customHeight="1">
      <c r="A32" s="1477"/>
      <c r="B32" s="3249" t="s">
        <v>1060</v>
      </c>
      <c r="C32" s="3250">
        <f>SUM(D32:S32)</f>
        <v>1</v>
      </c>
      <c r="D32" s="3250">
        <v>1</v>
      </c>
      <c r="E32" s="1470"/>
      <c r="F32" s="1471"/>
      <c r="G32" s="1471"/>
      <c r="H32" s="1469"/>
      <c r="I32" s="1471"/>
      <c r="J32" s="1471"/>
      <c r="K32" s="1471"/>
      <c r="L32" s="1471"/>
      <c r="M32" s="3251"/>
      <c r="N32" s="1471"/>
      <c r="O32" s="1471"/>
      <c r="P32" s="1471"/>
      <c r="Q32" s="1471"/>
      <c r="R32" s="1471"/>
      <c r="S32" s="1476"/>
    </row>
    <row r="33" spans="1:19" ht="15" customHeight="1">
      <c r="A33" s="1477"/>
      <c r="B33" s="3249" t="s">
        <v>1061</v>
      </c>
      <c r="C33" s="3250">
        <f>SUM(D33:S33)</f>
        <v>1</v>
      </c>
      <c r="D33" s="3250">
        <v>1</v>
      </c>
      <c r="E33" s="1470"/>
      <c r="F33" s="1471"/>
      <c r="G33" s="1471"/>
      <c r="H33" s="1471"/>
      <c r="I33" s="1471"/>
      <c r="J33" s="1471"/>
      <c r="K33" s="1471"/>
      <c r="L33" s="1471"/>
      <c r="M33" s="3251"/>
      <c r="N33" s="1471"/>
      <c r="O33" s="1469"/>
      <c r="P33" s="1471"/>
      <c r="Q33" s="1471"/>
      <c r="R33" s="1471"/>
      <c r="S33" s="1476"/>
    </row>
    <row r="34" spans="1:19" ht="15" customHeight="1">
      <c r="A34" s="1477"/>
      <c r="B34" s="3249" t="s">
        <v>1062</v>
      </c>
      <c r="C34" s="3250">
        <f>SUM(D34:S34)</f>
        <v>2</v>
      </c>
      <c r="D34" s="3251">
        <v>2</v>
      </c>
      <c r="E34" s="1470"/>
      <c r="F34" s="1471"/>
      <c r="G34" s="1471"/>
      <c r="H34" s="1471"/>
      <c r="I34" s="1471"/>
      <c r="J34" s="1471"/>
      <c r="K34" s="1471"/>
      <c r="L34" s="1471"/>
      <c r="M34" s="3251"/>
      <c r="N34" s="1471"/>
      <c r="O34" s="1471"/>
      <c r="P34" s="1471"/>
      <c r="Q34" s="1471"/>
      <c r="R34" s="1471"/>
      <c r="S34" s="1476"/>
    </row>
    <row r="35" spans="1:19" ht="15" customHeight="1">
      <c r="A35" s="1477"/>
      <c r="B35" s="3249" t="s">
        <v>1063</v>
      </c>
      <c r="C35" s="1469"/>
      <c r="D35" s="1471"/>
      <c r="E35" s="1470"/>
      <c r="F35" s="1471"/>
      <c r="G35" s="1471"/>
      <c r="H35" s="1471"/>
      <c r="I35" s="1471"/>
      <c r="J35" s="1471"/>
      <c r="K35" s="1471"/>
      <c r="L35" s="1471"/>
      <c r="M35" s="3251"/>
      <c r="N35" s="1471"/>
      <c r="O35" s="1471"/>
      <c r="P35" s="1469"/>
      <c r="Q35" s="1471"/>
      <c r="R35" s="1471"/>
      <c r="S35" s="1476"/>
    </row>
    <row r="36" spans="1:19" ht="15" customHeight="1">
      <c r="A36" s="1477"/>
      <c r="B36" s="3249" t="s">
        <v>1064</v>
      </c>
      <c r="C36" s="3250">
        <f>SUM(D36:S36)</f>
        <v>42</v>
      </c>
      <c r="D36" s="3250">
        <v>16</v>
      </c>
      <c r="E36" s="1470"/>
      <c r="F36" s="3250">
        <v>10</v>
      </c>
      <c r="G36" s="3251">
        <v>1</v>
      </c>
      <c r="H36" s="3250">
        <v>5</v>
      </c>
      <c r="I36" s="3250">
        <v>1</v>
      </c>
      <c r="J36" s="3251">
        <v>1</v>
      </c>
      <c r="K36" s="3251">
        <v>1</v>
      </c>
      <c r="L36" s="1471"/>
      <c r="M36" s="3251">
        <v>1</v>
      </c>
      <c r="N36" s="1471"/>
      <c r="O36" s="3250">
        <v>1</v>
      </c>
      <c r="P36" s="3250">
        <v>1</v>
      </c>
      <c r="Q36" s="3251">
        <v>2</v>
      </c>
      <c r="R36" s="1471"/>
      <c r="S36" s="1475">
        <v>2</v>
      </c>
    </row>
    <row r="37" spans="1:19" ht="15" customHeight="1">
      <c r="A37" s="1477"/>
      <c r="B37" s="3249" t="s">
        <v>1065</v>
      </c>
      <c r="C37" s="3250">
        <f>SUM(D37:S37)</f>
        <v>18</v>
      </c>
      <c r="D37" s="3250">
        <v>10</v>
      </c>
      <c r="E37" s="1470">
        <v>1</v>
      </c>
      <c r="F37" s="3250">
        <v>1</v>
      </c>
      <c r="G37" s="1471"/>
      <c r="H37" s="3251">
        <v>3</v>
      </c>
      <c r="I37" s="3251"/>
      <c r="J37" s="3251">
        <v>1</v>
      </c>
      <c r="K37" s="1471"/>
      <c r="L37" s="1471"/>
      <c r="M37" s="3251"/>
      <c r="N37" s="1469"/>
      <c r="O37" s="3251"/>
      <c r="P37" s="3250"/>
      <c r="Q37" s="3251">
        <v>2</v>
      </c>
      <c r="R37" s="1471"/>
      <c r="S37" s="1476"/>
    </row>
    <row r="38" spans="1:19" ht="15" customHeight="1">
      <c r="A38" s="1477"/>
      <c r="B38" s="3249" t="s">
        <v>1066</v>
      </c>
      <c r="C38" s="1469"/>
      <c r="D38" s="1469"/>
      <c r="E38" s="1470"/>
      <c r="F38" s="1471"/>
      <c r="G38" s="1471"/>
      <c r="H38" s="1471"/>
      <c r="I38" s="1471"/>
      <c r="J38" s="1471"/>
      <c r="K38" s="1471"/>
      <c r="L38" s="1471"/>
      <c r="M38" s="3251"/>
      <c r="N38" s="1471"/>
      <c r="O38" s="1471"/>
      <c r="P38" s="1469"/>
      <c r="Q38" s="1471"/>
      <c r="R38" s="1471"/>
      <c r="S38" s="1476"/>
    </row>
    <row r="39" spans="1:19" ht="15" customHeight="1">
      <c r="A39" s="1477"/>
      <c r="B39" s="3249" t="s">
        <v>1067</v>
      </c>
      <c r="C39" s="1469"/>
      <c r="D39" s="1471"/>
      <c r="E39" s="1470"/>
      <c r="F39" s="1471"/>
      <c r="G39" s="1471"/>
      <c r="H39" s="1471"/>
      <c r="I39" s="1471"/>
      <c r="J39" s="1471"/>
      <c r="K39" s="1471"/>
      <c r="L39" s="1471"/>
      <c r="M39" s="3251"/>
      <c r="N39" s="1471"/>
      <c r="O39" s="1471"/>
      <c r="P39" s="1469"/>
      <c r="Q39" s="1471"/>
      <c r="R39" s="1471"/>
      <c r="S39" s="1476"/>
    </row>
    <row r="40" spans="1:19" ht="15" customHeight="1">
      <c r="A40" s="1477"/>
      <c r="B40" s="3249" t="s">
        <v>1068</v>
      </c>
      <c r="C40" s="1469"/>
      <c r="D40" s="1471"/>
      <c r="E40" s="1470"/>
      <c r="F40" s="1471"/>
      <c r="G40" s="1471"/>
      <c r="H40" s="1471"/>
      <c r="I40" s="1471"/>
      <c r="J40" s="1471"/>
      <c r="K40" s="1471"/>
      <c r="L40" s="1471"/>
      <c r="M40" s="3251"/>
      <c r="N40" s="1471"/>
      <c r="O40" s="1471"/>
      <c r="P40" s="1469"/>
      <c r="Q40" s="1471"/>
      <c r="R40" s="1471"/>
      <c r="S40" s="1476"/>
    </row>
    <row r="41" spans="1:19" ht="15" customHeight="1">
      <c r="A41" s="1477"/>
      <c r="B41" s="3249" t="s">
        <v>1069</v>
      </c>
      <c r="C41" s="3250">
        <f>SUM(D41:S41)</f>
        <v>2</v>
      </c>
      <c r="D41" s="3250">
        <v>2</v>
      </c>
      <c r="E41" s="1470"/>
      <c r="F41" s="1471"/>
      <c r="G41" s="1471"/>
      <c r="H41" s="1471"/>
      <c r="I41" s="1471"/>
      <c r="J41" s="1471"/>
      <c r="K41" s="1471"/>
      <c r="L41" s="1471"/>
      <c r="M41" s="3251"/>
      <c r="N41" s="1471"/>
      <c r="O41" s="1471"/>
      <c r="P41" s="1471"/>
      <c r="Q41" s="1471"/>
      <c r="R41" s="1471"/>
      <c r="S41" s="1476"/>
    </row>
    <row r="42" spans="1:19" ht="15" customHeight="1">
      <c r="A42" s="1477"/>
      <c r="B42" s="3249" t="s">
        <v>1070</v>
      </c>
      <c r="C42" s="1469"/>
      <c r="D42" s="3251"/>
      <c r="E42" s="1470"/>
      <c r="F42" s="1471"/>
      <c r="G42" s="1471"/>
      <c r="H42" s="1471"/>
      <c r="I42" s="1471"/>
      <c r="J42" s="1471"/>
      <c r="K42" s="1471"/>
      <c r="L42" s="1471"/>
      <c r="M42" s="3251"/>
      <c r="N42" s="1471"/>
      <c r="O42" s="1471"/>
      <c r="P42" s="1471"/>
      <c r="Q42" s="1471"/>
      <c r="R42" s="1471"/>
      <c r="S42" s="1476"/>
    </row>
    <row r="43" spans="1:19" ht="15" customHeight="1">
      <c r="A43" s="1477"/>
      <c r="B43" s="3249" t="s">
        <v>1071</v>
      </c>
      <c r="C43" s="1469"/>
      <c r="D43" s="3250"/>
      <c r="E43" s="1470"/>
      <c r="F43" s="1471"/>
      <c r="G43" s="1471"/>
      <c r="H43" s="1469"/>
      <c r="I43" s="1471"/>
      <c r="J43" s="1471"/>
      <c r="K43" s="1471"/>
      <c r="L43" s="1471"/>
      <c r="M43" s="3251"/>
      <c r="N43" s="1471"/>
      <c r="O43" s="1471"/>
      <c r="P43" s="1469"/>
      <c r="Q43" s="1471"/>
      <c r="R43" s="1471"/>
      <c r="S43" s="1476"/>
    </row>
    <row r="44" spans="1:19" ht="15" customHeight="1">
      <c r="A44" s="1477"/>
      <c r="B44" s="3249" t="s">
        <v>1072</v>
      </c>
      <c r="C44" s="3250">
        <f>SUM(D44:S44)</f>
        <v>4</v>
      </c>
      <c r="D44" s="3251">
        <v>3</v>
      </c>
      <c r="E44" s="1470"/>
      <c r="F44" s="1471"/>
      <c r="G44" s="1471"/>
      <c r="H44" s="1471"/>
      <c r="I44" s="1469"/>
      <c r="J44" s="1471"/>
      <c r="K44" s="1471"/>
      <c r="L44" s="1471"/>
      <c r="M44" s="3251"/>
      <c r="N44" s="1471"/>
      <c r="O44" s="1471"/>
      <c r="P44" s="1471"/>
      <c r="Q44" s="1471"/>
      <c r="R44" s="1471"/>
      <c r="S44" s="1476">
        <v>1</v>
      </c>
    </row>
    <row r="45" spans="1:19" ht="15.75">
      <c r="A45" s="1478"/>
      <c r="C45" s="1478"/>
      <c r="D45" s="1478"/>
      <c r="E45" s="1478"/>
      <c r="F45" s="1478"/>
      <c r="G45" s="1478"/>
      <c r="H45" s="1478"/>
      <c r="I45" s="1478"/>
      <c r="J45" s="1478"/>
      <c r="K45" s="1478"/>
      <c r="L45" s="1478"/>
      <c r="M45" s="1478"/>
      <c r="N45" s="1478"/>
      <c r="O45" s="1478"/>
      <c r="P45" s="1478"/>
      <c r="Q45" s="1478"/>
      <c r="R45" s="1479" t="s">
        <v>912</v>
      </c>
    </row>
  </sheetData>
  <sheetProtection password="CA55" sheet="1" objects="1" scenarios="1"/>
  <mergeCells count="4">
    <mergeCell ref="B1:S1"/>
    <mergeCell ref="B3:S3"/>
    <mergeCell ref="B6:S6"/>
    <mergeCell ref="B4:S4"/>
  </mergeCells>
  <phoneticPr fontId="0" type="noConversion"/>
  <printOptions horizontalCentered="1"/>
  <pageMargins left="0.70866141732283472" right="0.19685039370078741" top="0.54" bottom="0.39370078740157483" header="0" footer="0"/>
  <pageSetup scale="80" orientation="landscape" horizontalDpi="300" verticalDpi="300" r:id="rId1"/>
  <headerFooter alignWithMargins="0">
    <oddHeader>&amp;R&amp;"Helv,Negrita"&amp;14&amp;[22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35"/>
  <sheetViews>
    <sheetView showGridLines="0" workbookViewId="0">
      <selection activeCell="L11" sqref="L11"/>
    </sheetView>
  </sheetViews>
  <sheetFormatPr baseColWidth="10" defaultColWidth="5.83203125" defaultRowHeight="9"/>
  <cols>
    <col min="1" max="1" width="24.83203125" style="129" customWidth="1"/>
    <col min="2" max="2" width="9.1640625" style="129" customWidth="1"/>
    <col min="3" max="3" width="10.1640625" style="129" customWidth="1"/>
    <col min="4" max="4" width="10" style="129" customWidth="1"/>
    <col min="5" max="5" width="13.5" style="129" customWidth="1"/>
    <col min="6" max="6" width="10" style="129" customWidth="1"/>
    <col min="7" max="7" width="6.83203125" style="129" customWidth="1"/>
    <col min="8" max="8" width="8" style="129" hidden="1" customWidth="1"/>
    <col min="9" max="9" width="3.5" style="129" hidden="1" customWidth="1"/>
    <col min="10" max="10" width="8.5" style="129" customWidth="1"/>
    <col min="11" max="11" width="6.83203125" style="129" customWidth="1"/>
    <col min="12" max="12" width="8.1640625" style="129" customWidth="1"/>
    <col min="13" max="16384" width="5.83203125" style="129"/>
  </cols>
  <sheetData>
    <row r="1" spans="1:12" ht="20.25" customHeight="1">
      <c r="A1" s="3391" t="s">
        <v>846</v>
      </c>
      <c r="B1" s="3391"/>
      <c r="C1" s="3391"/>
      <c r="D1" s="3391"/>
      <c r="E1" s="3391"/>
      <c r="F1" s="3391"/>
      <c r="G1" s="3391"/>
      <c r="H1" s="3391"/>
      <c r="I1" s="3391"/>
      <c r="J1" s="3391"/>
      <c r="K1" s="3391"/>
      <c r="L1" s="3391"/>
    </row>
    <row r="2" spans="1:12" ht="12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" customHeight="1">
      <c r="A3" s="3392" t="s">
        <v>1148</v>
      </c>
      <c r="B3" s="3392"/>
      <c r="C3" s="3392"/>
      <c r="D3" s="3392"/>
      <c r="E3" s="3392"/>
      <c r="F3" s="3392"/>
      <c r="G3" s="3392"/>
      <c r="H3" s="3392"/>
      <c r="I3" s="3392"/>
      <c r="J3" s="3392"/>
      <c r="K3" s="3392"/>
      <c r="L3" s="3392"/>
    </row>
    <row r="4" spans="1:12" ht="15" customHeight="1">
      <c r="A4" s="3392" t="s">
        <v>1250</v>
      </c>
      <c r="B4" s="3392"/>
      <c r="C4" s="3392"/>
      <c r="D4" s="3392"/>
      <c r="E4" s="3392"/>
      <c r="F4" s="3392"/>
      <c r="G4" s="3392"/>
      <c r="H4" s="3392"/>
      <c r="I4" s="3392"/>
      <c r="J4" s="3392"/>
      <c r="K4" s="3392"/>
      <c r="L4" s="3392"/>
    </row>
    <row r="5" spans="1:12" ht="12" customHeight="1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</row>
    <row r="6" spans="1:12" ht="15" customHeight="1">
      <c r="A6" s="3393" t="s">
        <v>156</v>
      </c>
      <c r="B6" s="3393"/>
      <c r="C6" s="3393"/>
      <c r="D6" s="3393"/>
      <c r="E6" s="3393"/>
      <c r="F6" s="3393"/>
      <c r="G6" s="3393"/>
      <c r="H6" s="3393"/>
      <c r="I6" s="3393"/>
      <c r="J6" s="3393"/>
      <c r="K6" s="3393"/>
      <c r="L6" s="3393"/>
    </row>
    <row r="7" spans="1:12" ht="14.25" customHeight="1">
      <c r="A7" s="1140"/>
      <c r="B7" s="1141"/>
      <c r="C7" s="3389" t="s">
        <v>1291</v>
      </c>
      <c r="D7" s="3389"/>
      <c r="E7" s="3389"/>
      <c r="F7" s="3390"/>
      <c r="G7" s="3386" t="s">
        <v>903</v>
      </c>
      <c r="H7" s="3387"/>
      <c r="I7" s="3387"/>
      <c r="J7" s="3387"/>
      <c r="K7" s="3387"/>
      <c r="L7" s="3388"/>
    </row>
    <row r="8" spans="1:12" ht="15" customHeight="1">
      <c r="A8" s="1142" t="s">
        <v>1150</v>
      </c>
      <c r="B8" s="1141" t="s">
        <v>918</v>
      </c>
      <c r="C8" s="1145" t="s">
        <v>1014</v>
      </c>
      <c r="D8" s="1149" t="s">
        <v>83</v>
      </c>
      <c r="E8" s="1148" t="s">
        <v>87</v>
      </c>
      <c r="F8" s="1149" t="s">
        <v>1026</v>
      </c>
      <c r="G8" s="1147" t="s">
        <v>1196</v>
      </c>
      <c r="H8" s="1150" t="s">
        <v>1020</v>
      </c>
      <c r="I8" s="1146" t="s">
        <v>1020</v>
      </c>
      <c r="J8" s="1150" t="s">
        <v>81</v>
      </c>
      <c r="K8" s="1146" t="s">
        <v>1192</v>
      </c>
      <c r="L8" s="1147" t="s">
        <v>1215</v>
      </c>
    </row>
    <row r="9" spans="1:12" ht="15" customHeight="1">
      <c r="A9" s="1140" t="s">
        <v>1151</v>
      </c>
      <c r="B9" s="1143" t="s">
        <v>1013</v>
      </c>
      <c r="C9" s="1145" t="s">
        <v>1201</v>
      </c>
      <c r="D9" s="1149" t="s">
        <v>84</v>
      </c>
      <c r="E9" s="1148" t="s">
        <v>85</v>
      </c>
      <c r="F9" s="1149" t="s">
        <v>1014</v>
      </c>
      <c r="G9" s="1149" t="s">
        <v>1197</v>
      </c>
      <c r="H9" s="1150" t="s">
        <v>1032</v>
      </c>
      <c r="I9" s="1144" t="s">
        <v>1195</v>
      </c>
      <c r="J9" s="1150" t="s">
        <v>82</v>
      </c>
      <c r="K9" s="1151" t="s">
        <v>1224</v>
      </c>
      <c r="L9" s="1149" t="s">
        <v>1216</v>
      </c>
    </row>
    <row r="10" spans="1:12" ht="12" customHeight="1">
      <c r="A10" s="1152"/>
      <c r="B10" s="3193" t="s">
        <v>1027</v>
      </c>
      <c r="C10" s="1155" t="s">
        <v>1202</v>
      </c>
      <c r="D10" s="1154" t="s">
        <v>18</v>
      </c>
      <c r="E10" s="1155" t="s">
        <v>15</v>
      </c>
      <c r="F10" s="1154" t="s">
        <v>16</v>
      </c>
      <c r="G10" s="1154" t="s">
        <v>1139</v>
      </c>
      <c r="H10" s="1156"/>
      <c r="I10" s="1153"/>
      <c r="J10" s="1156" t="s">
        <v>1194</v>
      </c>
      <c r="K10" s="1153" t="s">
        <v>1227</v>
      </c>
      <c r="L10" s="1154" t="s">
        <v>1034</v>
      </c>
    </row>
    <row r="11" spans="1:12" ht="15" customHeight="1">
      <c r="A11" s="131"/>
      <c r="B11" s="132"/>
      <c r="C11" s="3194"/>
      <c r="D11" s="134"/>
      <c r="E11" s="134"/>
      <c r="F11" s="134"/>
      <c r="G11" s="136"/>
      <c r="H11" s="135"/>
      <c r="I11" s="133"/>
      <c r="J11" s="135"/>
      <c r="K11" s="133"/>
      <c r="L11" s="136"/>
    </row>
    <row r="12" spans="1:12" ht="15" customHeight="1">
      <c r="A12" s="1157" t="s">
        <v>894</v>
      </c>
      <c r="B12" s="1158">
        <f>SUM(C12:L12)</f>
        <v>57</v>
      </c>
      <c r="C12" s="1160">
        <f t="shared" ref="C12:L12" si="0">SUM(C14:C34)</f>
        <v>18</v>
      </c>
      <c r="D12" s="1159">
        <f t="shared" si="0"/>
        <v>2</v>
      </c>
      <c r="E12" s="1159">
        <f t="shared" si="0"/>
        <v>5</v>
      </c>
      <c r="F12" s="1159">
        <f t="shared" si="0"/>
        <v>18</v>
      </c>
      <c r="G12" s="1159">
        <f t="shared" si="0"/>
        <v>2</v>
      </c>
      <c r="H12" s="1159"/>
      <c r="I12" s="1159"/>
      <c r="J12" s="1159">
        <f t="shared" si="0"/>
        <v>10</v>
      </c>
      <c r="K12" s="1159">
        <f t="shared" si="0"/>
        <v>1</v>
      </c>
      <c r="L12" s="1159">
        <f t="shared" si="0"/>
        <v>1</v>
      </c>
    </row>
    <row r="13" spans="1:12" ht="15" customHeight="1">
      <c r="A13" s="266"/>
      <c r="B13" s="267"/>
      <c r="C13" s="269"/>
      <c r="D13" s="270"/>
      <c r="E13" s="272"/>
      <c r="F13" s="272"/>
      <c r="G13" s="273"/>
      <c r="H13" s="271"/>
      <c r="I13" s="268"/>
      <c r="J13" s="271"/>
      <c r="K13" s="270"/>
      <c r="L13" s="273"/>
    </row>
    <row r="14" spans="1:12" ht="18" customHeight="1">
      <c r="A14" s="557" t="s">
        <v>1152</v>
      </c>
      <c r="B14" s="558">
        <f>SUM(C14:L14)</f>
        <v>1</v>
      </c>
      <c r="C14" s="560"/>
      <c r="D14" s="561"/>
      <c r="E14" s="561">
        <v>1</v>
      </c>
      <c r="F14" s="561"/>
      <c r="G14" s="561"/>
      <c r="H14" s="561"/>
      <c r="I14" s="559"/>
      <c r="J14" s="562"/>
      <c r="K14" s="559"/>
      <c r="L14" s="562"/>
    </row>
    <row r="15" spans="1:12" ht="18" customHeight="1">
      <c r="A15" s="557" t="s">
        <v>1153</v>
      </c>
      <c r="B15" s="558">
        <f>SUM(C15:L15)</f>
        <v>2</v>
      </c>
      <c r="C15" s="560"/>
      <c r="D15" s="561"/>
      <c r="E15" s="562"/>
      <c r="F15" s="561">
        <v>1</v>
      </c>
      <c r="G15" s="561"/>
      <c r="H15" s="561"/>
      <c r="I15" s="561"/>
      <c r="J15" s="561">
        <v>1</v>
      </c>
      <c r="K15" s="561"/>
      <c r="L15" s="561"/>
    </row>
    <row r="16" spans="1:12" ht="18" customHeight="1">
      <c r="A16" s="557" t="s">
        <v>1154</v>
      </c>
      <c r="B16" s="558"/>
      <c r="C16" s="560"/>
      <c r="D16" s="561"/>
      <c r="E16" s="561"/>
      <c r="F16" s="561"/>
      <c r="G16" s="561"/>
      <c r="H16" s="561"/>
      <c r="I16" s="561"/>
      <c r="J16" s="561"/>
      <c r="K16" s="561"/>
      <c r="L16" s="561"/>
    </row>
    <row r="17" spans="1:12" ht="18" customHeight="1">
      <c r="A17" s="557" t="s">
        <v>1155</v>
      </c>
      <c r="B17" s="558"/>
      <c r="C17" s="560"/>
      <c r="D17" s="561"/>
      <c r="E17" s="561"/>
      <c r="F17" s="561"/>
      <c r="G17" s="561"/>
      <c r="H17" s="561"/>
      <c r="I17" s="561"/>
      <c r="J17" s="561"/>
      <c r="K17" s="561"/>
      <c r="L17" s="561"/>
    </row>
    <row r="18" spans="1:12" ht="18" customHeight="1">
      <c r="A18" s="557" t="s">
        <v>1156</v>
      </c>
      <c r="B18" s="558">
        <f>SUM(C18:L18)</f>
        <v>3</v>
      </c>
      <c r="C18" s="560">
        <v>2</v>
      </c>
      <c r="D18" s="561"/>
      <c r="E18" s="561"/>
      <c r="F18" s="561">
        <v>1</v>
      </c>
      <c r="G18" s="561"/>
      <c r="H18" s="561"/>
      <c r="I18" s="561"/>
      <c r="J18" s="561"/>
      <c r="K18" s="561"/>
      <c r="L18" s="561"/>
    </row>
    <row r="19" spans="1:12" ht="18" customHeight="1">
      <c r="A19" s="557" t="s">
        <v>1157</v>
      </c>
      <c r="B19" s="558"/>
      <c r="C19" s="560"/>
      <c r="D19" s="561"/>
      <c r="E19" s="561"/>
      <c r="F19" s="561"/>
      <c r="G19" s="561"/>
      <c r="H19" s="561"/>
      <c r="I19" s="561"/>
      <c r="J19" s="561"/>
      <c r="K19" s="561"/>
      <c r="L19" s="561"/>
    </row>
    <row r="20" spans="1:12" ht="18" customHeight="1">
      <c r="A20" s="557" t="s">
        <v>1158</v>
      </c>
      <c r="B20" s="558"/>
      <c r="C20" s="560"/>
      <c r="D20" s="561"/>
      <c r="E20" s="561"/>
      <c r="F20" s="561"/>
      <c r="G20" s="561"/>
      <c r="H20" s="561"/>
      <c r="I20" s="561"/>
      <c r="J20" s="561"/>
      <c r="K20" s="561"/>
      <c r="L20" s="561"/>
    </row>
    <row r="21" spans="1:12" ht="18" customHeight="1">
      <c r="A21" s="557" t="s">
        <v>1159</v>
      </c>
      <c r="B21" s="558"/>
      <c r="C21" s="560"/>
      <c r="D21" s="561"/>
      <c r="E21" s="561"/>
      <c r="F21" s="561"/>
      <c r="G21" s="561"/>
      <c r="H21" s="561"/>
      <c r="I21" s="561"/>
      <c r="J21" s="561"/>
      <c r="K21" s="561"/>
      <c r="L21" s="561"/>
    </row>
    <row r="22" spans="1:12" ht="18" customHeight="1">
      <c r="A22" s="557" t="s">
        <v>1160</v>
      </c>
      <c r="B22" s="558"/>
      <c r="C22" s="560"/>
      <c r="D22" s="561"/>
      <c r="E22" s="561"/>
      <c r="F22" s="561"/>
      <c r="G22" s="561"/>
      <c r="H22" s="561"/>
      <c r="I22" s="561"/>
      <c r="J22" s="561"/>
      <c r="K22" s="561"/>
      <c r="L22" s="561"/>
    </row>
    <row r="23" spans="1:12" ht="18" customHeight="1">
      <c r="A23" s="557" t="s">
        <v>1161</v>
      </c>
      <c r="B23" s="558"/>
      <c r="C23" s="560"/>
      <c r="D23" s="561"/>
      <c r="E23" s="561"/>
      <c r="F23" s="561"/>
      <c r="G23" s="561"/>
      <c r="H23" s="561"/>
      <c r="I23" s="561"/>
      <c r="J23" s="561"/>
      <c r="K23" s="561"/>
      <c r="L23" s="561"/>
    </row>
    <row r="24" spans="1:12" ht="18" customHeight="1">
      <c r="A24" s="557" t="s">
        <v>1162</v>
      </c>
      <c r="B24" s="558">
        <f>SUM(C24:L24)</f>
        <v>1</v>
      </c>
      <c r="C24" s="560">
        <v>1</v>
      </c>
      <c r="D24" s="561"/>
      <c r="E24" s="561"/>
      <c r="F24" s="561"/>
      <c r="G24" s="561"/>
      <c r="H24" s="561"/>
      <c r="I24" s="561"/>
      <c r="J24" s="561"/>
      <c r="K24" s="561"/>
      <c r="L24" s="561"/>
    </row>
    <row r="25" spans="1:12" ht="18" customHeight="1">
      <c r="A25" s="557" t="s">
        <v>1163</v>
      </c>
      <c r="B25" s="558">
        <f>SUM(C25:L25)</f>
        <v>2</v>
      </c>
      <c r="C25" s="560"/>
      <c r="D25" s="561"/>
      <c r="E25" s="561"/>
      <c r="F25" s="561">
        <v>1</v>
      </c>
      <c r="G25" s="561"/>
      <c r="H25" s="561"/>
      <c r="I25" s="561"/>
      <c r="J25" s="561">
        <v>1</v>
      </c>
      <c r="K25" s="561"/>
      <c r="L25" s="561"/>
    </row>
    <row r="26" spans="1:12" ht="18" customHeight="1">
      <c r="A26" s="557" t="s">
        <v>1164</v>
      </c>
      <c r="B26" s="558">
        <f>SUM(C26:L26)</f>
        <v>4</v>
      </c>
      <c r="C26" s="560">
        <v>1</v>
      </c>
      <c r="D26" s="561"/>
      <c r="E26" s="561"/>
      <c r="F26" s="561">
        <v>2</v>
      </c>
      <c r="G26" s="561"/>
      <c r="H26" s="561"/>
      <c r="I26" s="561"/>
      <c r="J26" s="561">
        <v>1</v>
      </c>
      <c r="K26" s="561"/>
      <c r="L26" s="561"/>
    </row>
    <row r="27" spans="1:12" ht="18" customHeight="1">
      <c r="A27" s="557" t="s">
        <v>1146</v>
      </c>
      <c r="B27" s="558">
        <f>SUM(C27:L27)</f>
        <v>1</v>
      </c>
      <c r="C27" s="560"/>
      <c r="D27" s="561"/>
      <c r="E27" s="561"/>
      <c r="F27" s="561"/>
      <c r="G27" s="561"/>
      <c r="H27" s="561"/>
      <c r="I27" s="561"/>
      <c r="J27" s="561"/>
      <c r="K27" s="561"/>
      <c r="L27" s="561">
        <v>1</v>
      </c>
    </row>
    <row r="28" spans="1:12" ht="18" customHeight="1">
      <c r="A28" s="557" t="s">
        <v>1165</v>
      </c>
      <c r="B28" s="558">
        <f>SUM(C28:L28)</f>
        <v>2</v>
      </c>
      <c r="C28" s="560"/>
      <c r="D28" s="561"/>
      <c r="E28" s="561"/>
      <c r="F28" s="561">
        <v>1</v>
      </c>
      <c r="G28" s="561"/>
      <c r="H28" s="561"/>
      <c r="I28" s="561"/>
      <c r="J28" s="561">
        <v>1</v>
      </c>
      <c r="K28" s="561"/>
      <c r="L28" s="561"/>
    </row>
    <row r="29" spans="1:12" ht="18" customHeight="1">
      <c r="A29" s="557" t="s">
        <v>1191</v>
      </c>
      <c r="B29" s="558"/>
      <c r="C29" s="560"/>
      <c r="D29" s="561"/>
      <c r="E29" s="561"/>
      <c r="F29" s="561"/>
      <c r="G29" s="561"/>
      <c r="H29" s="561"/>
      <c r="I29" s="561"/>
      <c r="J29" s="561"/>
      <c r="K29" s="561"/>
      <c r="L29" s="561"/>
    </row>
    <row r="30" spans="1:12" ht="18" customHeight="1">
      <c r="A30" s="557" t="s">
        <v>1167</v>
      </c>
      <c r="B30" s="558"/>
      <c r="C30" s="560"/>
      <c r="D30" s="561"/>
      <c r="E30" s="561"/>
      <c r="F30" s="561"/>
      <c r="G30" s="561"/>
      <c r="H30" s="561"/>
      <c r="I30" s="561"/>
      <c r="J30" s="561"/>
      <c r="K30" s="561"/>
      <c r="L30" s="561"/>
    </row>
    <row r="31" spans="1:12" ht="18" customHeight="1">
      <c r="A31" s="557" t="s">
        <v>1144</v>
      </c>
      <c r="B31" s="558">
        <f>SUM(C31:L31)</f>
        <v>35</v>
      </c>
      <c r="C31" s="560">
        <v>11</v>
      </c>
      <c r="D31" s="561">
        <v>1</v>
      </c>
      <c r="E31" s="561">
        <v>4</v>
      </c>
      <c r="F31" s="561">
        <v>11</v>
      </c>
      <c r="G31" s="561">
        <v>2</v>
      </c>
      <c r="H31" s="561"/>
      <c r="I31" s="561"/>
      <c r="J31" s="561">
        <v>5</v>
      </c>
      <c r="K31" s="561">
        <v>1</v>
      </c>
      <c r="L31" s="561"/>
    </row>
    <row r="32" spans="1:12" ht="18" customHeight="1">
      <c r="A32" s="557" t="s">
        <v>1145</v>
      </c>
      <c r="B32" s="558">
        <f>SUM(C32:L32)</f>
        <v>1</v>
      </c>
      <c r="C32" s="560">
        <v>1</v>
      </c>
      <c r="D32" s="561"/>
      <c r="E32" s="561"/>
      <c r="F32" s="561"/>
      <c r="G32" s="561"/>
      <c r="H32" s="561"/>
      <c r="I32" s="561"/>
      <c r="J32" s="561"/>
      <c r="K32" s="561"/>
      <c r="L32" s="561"/>
    </row>
    <row r="33" spans="1:12" ht="18" customHeight="1">
      <c r="A33" s="557" t="s">
        <v>1168</v>
      </c>
      <c r="B33" s="558">
        <f>SUM(C33:L33)</f>
        <v>5</v>
      </c>
      <c r="C33" s="560">
        <v>2</v>
      </c>
      <c r="D33" s="561">
        <v>1</v>
      </c>
      <c r="E33" s="561"/>
      <c r="F33" s="561">
        <v>1</v>
      </c>
      <c r="G33" s="561"/>
      <c r="H33" s="561"/>
      <c r="I33" s="561"/>
      <c r="J33" s="561">
        <v>1</v>
      </c>
      <c r="K33" s="561"/>
      <c r="L33" s="561"/>
    </row>
    <row r="34" spans="1:12" ht="18" customHeight="1">
      <c r="A34" s="557" t="s">
        <v>1169</v>
      </c>
      <c r="B34" s="558"/>
      <c r="C34" s="559"/>
      <c r="D34" s="562"/>
      <c r="E34" s="562"/>
      <c r="F34" s="562"/>
      <c r="G34" s="562"/>
      <c r="H34" s="562"/>
      <c r="I34" s="562"/>
      <c r="J34" s="562"/>
      <c r="K34" s="562"/>
      <c r="L34" s="562"/>
    </row>
    <row r="35" spans="1:12" ht="16.5" customHeight="1">
      <c r="A35" s="555"/>
      <c r="B35" s="555"/>
      <c r="C35" s="555"/>
      <c r="D35" s="555"/>
      <c r="E35" s="555"/>
      <c r="F35" s="555"/>
      <c r="G35" s="555"/>
      <c r="H35" s="555"/>
      <c r="I35" s="555"/>
      <c r="J35" s="3195" t="s">
        <v>985</v>
      </c>
      <c r="K35" s="555"/>
      <c r="L35" s="556"/>
    </row>
  </sheetData>
  <sheetProtection password="CA55" sheet="1" objects="1" scenarios="1"/>
  <mergeCells count="6">
    <mergeCell ref="G7:L7"/>
    <mergeCell ref="C7:F7"/>
    <mergeCell ref="A1:L1"/>
    <mergeCell ref="A3:L3"/>
    <mergeCell ref="A4:L4"/>
    <mergeCell ref="A6:L6"/>
  </mergeCells>
  <phoneticPr fontId="0" type="noConversion"/>
  <printOptions horizontalCentered="1"/>
  <pageMargins left="0.59055118110236227" right="0.75" top="0.9055118110236221" bottom="0.31496062992125984" header="0.23622047244094491" footer="0"/>
  <pageSetup scale="80" firstPageNumber="22" orientation="landscape" useFirstPageNumber="1" horizontalDpi="300" verticalDpi="300" r:id="rId1"/>
  <headerFooter alignWithMargins="0">
    <oddHeader>&amp;R&amp;"Helv,Negrita"&amp;12&amp;[23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H8183"/>
  <sheetViews>
    <sheetView showGridLines="0" zoomScale="85" workbookViewId="0">
      <selection activeCell="A17" sqref="A17"/>
    </sheetView>
  </sheetViews>
  <sheetFormatPr baseColWidth="10" defaultColWidth="5.83203125" defaultRowHeight="9"/>
  <cols>
    <col min="1" max="1" width="23.6640625" style="137" customWidth="1"/>
    <col min="2" max="2" width="8.83203125" style="137" customWidth="1"/>
    <col min="3" max="3" width="8" style="137" customWidth="1"/>
    <col min="4" max="4" width="10.33203125" style="137" customWidth="1"/>
    <col min="5" max="5" width="7.5" style="137" customWidth="1"/>
    <col min="6" max="6" width="7.1640625" style="137" customWidth="1"/>
    <col min="7" max="7" width="7.83203125" style="137" customWidth="1"/>
    <col min="8" max="8" width="12" style="137" customWidth="1"/>
    <col min="9" max="9" width="7" style="137" customWidth="1"/>
    <col min="10" max="10" width="8" style="137" customWidth="1"/>
    <col min="11" max="11" width="8.5" style="137" customWidth="1"/>
    <col min="12" max="12" width="6.1640625" style="137" customWidth="1"/>
    <col min="13" max="13" width="6.5" style="137" customWidth="1"/>
    <col min="14" max="14" width="8" style="137" customWidth="1"/>
    <col min="15" max="15" width="7.83203125" style="137" customWidth="1"/>
    <col min="16" max="16" width="8.83203125" style="137" customWidth="1"/>
    <col min="17" max="17" width="5.83203125" style="137" customWidth="1"/>
    <col min="18" max="18" width="10.6640625" style="137" customWidth="1"/>
    <col min="19" max="19" width="9" style="137" customWidth="1"/>
    <col min="20" max="20" width="9.6640625" style="137" customWidth="1"/>
    <col min="21" max="22" width="8.33203125" style="137" customWidth="1"/>
    <col min="23" max="23" width="9" style="137" customWidth="1"/>
    <col min="24" max="24" width="8" style="137" customWidth="1"/>
    <col min="25" max="25" width="8.5" style="137" customWidth="1"/>
    <col min="26" max="26" width="7.83203125" style="137" customWidth="1"/>
    <col min="27" max="27" width="0" style="137" hidden="1" customWidth="1"/>
    <col min="28" max="28" width="1.1640625" style="137" customWidth="1"/>
    <col min="29" max="16384" width="5.83203125" style="137"/>
  </cols>
  <sheetData>
    <row r="1" spans="1:27" ht="19.5" customHeight="1">
      <c r="A1" s="3397" t="s">
        <v>846</v>
      </c>
      <c r="B1" s="3397"/>
      <c r="C1" s="3397"/>
      <c r="D1" s="3397"/>
      <c r="E1" s="3397"/>
      <c r="F1" s="3397"/>
      <c r="G1" s="3397"/>
      <c r="H1" s="3397"/>
      <c r="I1" s="3397"/>
      <c r="J1" s="3397"/>
      <c r="K1" s="3397"/>
      <c r="L1" s="3397"/>
      <c r="M1" s="3397"/>
      <c r="N1" s="3397"/>
      <c r="O1" s="3397"/>
      <c r="P1" s="3397"/>
      <c r="Q1" s="3397"/>
      <c r="R1" s="3397"/>
      <c r="S1" s="3397"/>
      <c r="T1" s="3397"/>
      <c r="U1" s="3397"/>
      <c r="V1" s="3397"/>
      <c r="W1" s="3397"/>
      <c r="X1" s="3397"/>
      <c r="Y1" s="3397"/>
      <c r="Z1" s="3397"/>
    </row>
    <row r="2" spans="1:27" ht="10.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27" ht="18.75" customHeight="1">
      <c r="A3" s="3398" t="s">
        <v>1170</v>
      </c>
      <c r="B3" s="3398"/>
      <c r="C3" s="3398"/>
      <c r="D3" s="3398"/>
      <c r="E3" s="3398"/>
      <c r="F3" s="3398"/>
      <c r="G3" s="3398"/>
      <c r="H3" s="3398"/>
      <c r="I3" s="3398"/>
      <c r="J3" s="3398"/>
      <c r="K3" s="3398"/>
      <c r="L3" s="3398"/>
      <c r="M3" s="3398"/>
      <c r="N3" s="3398"/>
      <c r="O3" s="3398"/>
      <c r="P3" s="3398"/>
      <c r="Q3" s="3398"/>
      <c r="R3" s="3398"/>
      <c r="S3" s="3398"/>
      <c r="T3" s="3398"/>
      <c r="U3" s="3398"/>
      <c r="V3" s="3398"/>
      <c r="W3" s="3398"/>
      <c r="X3" s="3398"/>
      <c r="Y3" s="3398"/>
      <c r="Z3" s="3398"/>
    </row>
    <row r="4" spans="1:27" ht="16.5" customHeight="1">
      <c r="A4" s="3398" t="s">
        <v>1250</v>
      </c>
      <c r="B4" s="3398"/>
      <c r="C4" s="3398"/>
      <c r="D4" s="3398"/>
      <c r="E4" s="3398"/>
      <c r="F4" s="3398"/>
      <c r="G4" s="3398"/>
      <c r="H4" s="3398"/>
      <c r="I4" s="3398"/>
      <c r="J4" s="3398"/>
      <c r="K4" s="3398"/>
      <c r="L4" s="3398"/>
      <c r="M4" s="3398"/>
      <c r="N4" s="3398"/>
      <c r="O4" s="3398"/>
      <c r="P4" s="3398"/>
      <c r="Q4" s="3398"/>
      <c r="R4" s="3398"/>
      <c r="S4" s="3398"/>
      <c r="T4" s="3398"/>
      <c r="U4" s="3398"/>
      <c r="V4" s="3398"/>
      <c r="W4" s="3398"/>
      <c r="X4" s="3398"/>
      <c r="Y4" s="3398"/>
      <c r="Z4" s="3398"/>
    </row>
    <row r="5" spans="1:27" ht="16.5" customHeight="1">
      <c r="A5" s="3234"/>
      <c r="B5" s="3234"/>
      <c r="C5" s="3234"/>
      <c r="D5" s="3234"/>
      <c r="E5" s="3234"/>
      <c r="F5" s="3234"/>
      <c r="G5" s="3234"/>
      <c r="H5" s="3234"/>
      <c r="I5" s="3234"/>
      <c r="J5" s="3234"/>
      <c r="K5" s="3234"/>
      <c r="L5" s="3234"/>
      <c r="M5" s="3234"/>
      <c r="N5" s="3234"/>
      <c r="O5" s="3234"/>
      <c r="P5" s="3234"/>
      <c r="Q5" s="3234"/>
      <c r="R5" s="3234"/>
      <c r="S5" s="3234"/>
      <c r="T5" s="3234"/>
      <c r="U5" s="3234"/>
      <c r="V5" s="3234"/>
      <c r="W5" s="3234"/>
      <c r="X5" s="3234"/>
      <c r="Y5" s="3234"/>
      <c r="Z5" s="3234"/>
    </row>
    <row r="6" spans="1:27" ht="16.5" customHeight="1">
      <c r="A6" s="3234"/>
      <c r="B6" s="3234"/>
      <c r="C6" s="3234"/>
      <c r="D6" s="3234"/>
      <c r="E6" s="3234"/>
      <c r="F6" s="3234"/>
      <c r="G6" s="3234"/>
      <c r="H6" s="3234"/>
      <c r="I6" s="3234"/>
      <c r="J6" s="3234"/>
      <c r="K6" s="3234"/>
      <c r="L6" s="3234"/>
      <c r="M6" s="3234"/>
      <c r="N6" s="3234"/>
      <c r="O6" s="3234"/>
      <c r="P6" s="3234"/>
      <c r="Q6" s="3234"/>
      <c r="R6" s="3234"/>
      <c r="S6" s="3234"/>
      <c r="T6" s="3234"/>
      <c r="U6" s="3234"/>
      <c r="V6" s="3234"/>
      <c r="W6" s="3234"/>
      <c r="X6" s="3234"/>
      <c r="Y6" s="3234"/>
      <c r="Z6" s="3234"/>
    </row>
    <row r="7" spans="1:27" ht="16.5" customHeight="1">
      <c r="A7" s="3234"/>
      <c r="B7" s="3234"/>
      <c r="C7" s="3234"/>
      <c r="D7" s="3234"/>
      <c r="E7" s="3234"/>
      <c r="F7" s="3234"/>
      <c r="G7" s="3234"/>
      <c r="H7" s="3234"/>
      <c r="I7" s="3234"/>
      <c r="J7" s="3234"/>
      <c r="K7" s="3234"/>
      <c r="L7" s="3234"/>
      <c r="M7" s="3234"/>
      <c r="N7" s="3234"/>
      <c r="O7" s="3234"/>
      <c r="P7" s="3234"/>
      <c r="Q7" s="3234"/>
      <c r="R7" s="3234"/>
      <c r="S7" s="3234"/>
      <c r="T7" s="3234"/>
      <c r="U7" s="3234"/>
      <c r="V7" s="3234"/>
      <c r="W7" s="3234"/>
      <c r="X7" s="3234"/>
      <c r="Y7" s="3234"/>
      <c r="Z7" s="3234"/>
    </row>
    <row r="8" spans="1:27" ht="16.5" customHeight="1">
      <c r="A8" s="3234"/>
      <c r="B8" s="3234"/>
      <c r="C8" s="3234"/>
      <c r="D8" s="3234"/>
      <c r="E8" s="3234"/>
      <c r="F8" s="3234"/>
      <c r="G8" s="3234"/>
      <c r="H8" s="3234"/>
      <c r="I8" s="3234"/>
      <c r="J8" s="3234"/>
      <c r="K8" s="3234"/>
      <c r="L8" s="3234"/>
      <c r="M8" s="3234"/>
      <c r="N8" s="3234"/>
      <c r="O8" s="3234"/>
      <c r="P8" s="3234"/>
      <c r="Q8" s="3234"/>
      <c r="R8" s="3234"/>
      <c r="S8" s="3234"/>
      <c r="T8" s="3234"/>
      <c r="U8" s="3234"/>
      <c r="V8" s="3234"/>
      <c r="W8" s="3234"/>
      <c r="X8" s="3234"/>
      <c r="Y8" s="3234"/>
      <c r="Z8" s="3234"/>
    </row>
    <row r="9" spans="1:27" ht="8.25" customHeight="1">
      <c r="A9" s="563"/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</row>
    <row r="10" spans="1:27" ht="25.5" customHeight="1">
      <c r="A10" s="3399" t="s">
        <v>158</v>
      </c>
      <c r="B10" s="3399"/>
      <c r="C10" s="3399"/>
      <c r="D10" s="3399"/>
      <c r="E10" s="3399"/>
      <c r="F10" s="3399"/>
      <c r="G10" s="3399"/>
      <c r="H10" s="3399"/>
      <c r="I10" s="3399"/>
      <c r="J10" s="3399"/>
      <c r="K10" s="3399"/>
      <c r="L10" s="3399"/>
      <c r="M10" s="3399"/>
      <c r="N10" s="3399"/>
      <c r="O10" s="3399"/>
      <c r="P10" s="3399"/>
      <c r="Q10" s="3399"/>
      <c r="R10" s="3399"/>
      <c r="S10" s="3399"/>
      <c r="T10" s="3399"/>
      <c r="U10" s="3399"/>
      <c r="V10" s="3399"/>
      <c r="W10" s="3399"/>
      <c r="X10" s="3399"/>
      <c r="Y10" s="3399"/>
      <c r="Z10" s="3399"/>
    </row>
    <row r="11" spans="1:27" ht="15" customHeight="1">
      <c r="A11" s="564"/>
      <c r="B11" s="565" t="s">
        <v>918</v>
      </c>
      <c r="C11" s="3394" t="s">
        <v>1189</v>
      </c>
      <c r="D11" s="3396"/>
      <c r="E11" s="3394" t="s">
        <v>1223</v>
      </c>
      <c r="F11" s="3396"/>
      <c r="G11" s="3394" t="s">
        <v>984</v>
      </c>
      <c r="H11" s="3395"/>
      <c r="I11" s="3395"/>
      <c r="J11" s="3395"/>
      <c r="K11" s="3396"/>
      <c r="L11" s="3394" t="s">
        <v>1073</v>
      </c>
      <c r="M11" s="3395"/>
      <c r="N11" s="3396"/>
      <c r="O11" s="3394" t="s">
        <v>1015</v>
      </c>
      <c r="P11" s="3396"/>
      <c r="Q11" s="3394" t="s">
        <v>1131</v>
      </c>
      <c r="R11" s="3396"/>
      <c r="S11" s="631" t="s">
        <v>1085</v>
      </c>
      <c r="T11" s="566" t="s">
        <v>1074</v>
      </c>
      <c r="U11" s="566" t="s">
        <v>1210</v>
      </c>
      <c r="V11" s="566" t="s">
        <v>1215</v>
      </c>
      <c r="W11" s="566" t="s">
        <v>1215</v>
      </c>
      <c r="X11" s="566" t="s">
        <v>1220</v>
      </c>
      <c r="Y11" s="3394" t="s">
        <v>1075</v>
      </c>
      <c r="Z11" s="3396"/>
      <c r="AA11" s="139"/>
    </row>
    <row r="12" spans="1:27" ht="18.75" customHeight="1">
      <c r="A12" s="1161" t="s">
        <v>1172</v>
      </c>
      <c r="B12" s="1220" t="s">
        <v>1076</v>
      </c>
      <c r="C12" s="568" t="s">
        <v>1205</v>
      </c>
      <c r="D12" s="568" t="s">
        <v>1208</v>
      </c>
      <c r="E12" s="568" t="s">
        <v>1204</v>
      </c>
      <c r="F12" s="568" t="s">
        <v>1079</v>
      </c>
      <c r="G12" s="568" t="s">
        <v>1080</v>
      </c>
      <c r="H12" s="573" t="s">
        <v>1135</v>
      </c>
      <c r="I12" s="568" t="s">
        <v>1081</v>
      </c>
      <c r="J12" s="568" t="s">
        <v>1080</v>
      </c>
      <c r="K12" s="569" t="s">
        <v>1082</v>
      </c>
      <c r="L12" s="3253" t="s">
        <v>959</v>
      </c>
      <c r="M12" s="570"/>
      <c r="N12" s="571"/>
      <c r="O12" s="570" t="s">
        <v>1083</v>
      </c>
      <c r="P12" s="565" t="s">
        <v>1084</v>
      </c>
      <c r="Q12" s="570" t="s">
        <v>1026</v>
      </c>
      <c r="R12" s="571"/>
      <c r="S12" s="568" t="s">
        <v>1099</v>
      </c>
      <c r="T12" s="572" t="s">
        <v>1086</v>
      </c>
      <c r="U12" s="569" t="s">
        <v>1211</v>
      </c>
      <c r="V12" s="569" t="s">
        <v>1216</v>
      </c>
      <c r="W12" s="569" t="s">
        <v>1216</v>
      </c>
      <c r="X12" s="569" t="s">
        <v>1221</v>
      </c>
      <c r="Y12" s="568" t="s">
        <v>1083</v>
      </c>
      <c r="Z12" s="569" t="s">
        <v>1173</v>
      </c>
      <c r="AA12" s="139"/>
    </row>
    <row r="13" spans="1:27" ht="15" customHeight="1">
      <c r="A13" s="1162" t="s">
        <v>1151</v>
      </c>
      <c r="B13" s="567" t="s">
        <v>1088</v>
      </c>
      <c r="C13" s="568" t="s">
        <v>1206</v>
      </c>
      <c r="D13" s="568" t="s">
        <v>1209</v>
      </c>
      <c r="E13" s="568" t="s">
        <v>1021</v>
      </c>
      <c r="F13" s="568" t="s">
        <v>1021</v>
      </c>
      <c r="G13" s="568" t="s">
        <v>1092</v>
      </c>
      <c r="H13" s="573" t="s">
        <v>1224</v>
      </c>
      <c r="I13" s="568" t="s">
        <v>1094</v>
      </c>
      <c r="J13" s="568" t="s">
        <v>1095</v>
      </c>
      <c r="K13" s="569" t="s">
        <v>1096</v>
      </c>
      <c r="L13" s="568" t="s">
        <v>1097</v>
      </c>
      <c r="M13" s="569" t="s">
        <v>1290</v>
      </c>
      <c r="N13" s="569" t="s">
        <v>1290</v>
      </c>
      <c r="O13" s="574"/>
      <c r="P13" s="565" t="s">
        <v>1098</v>
      </c>
      <c r="Q13" s="568" t="s">
        <v>1097</v>
      </c>
      <c r="R13" s="569" t="s">
        <v>1174</v>
      </c>
      <c r="S13" s="568"/>
      <c r="T13" s="575" t="s">
        <v>1100</v>
      </c>
      <c r="U13" s="576" t="s">
        <v>1212</v>
      </c>
      <c r="V13" s="577" t="s">
        <v>1213</v>
      </c>
      <c r="W13" s="578" t="s">
        <v>1219</v>
      </c>
      <c r="X13" s="576" t="s">
        <v>1222</v>
      </c>
      <c r="Y13" s="576"/>
      <c r="Z13" s="569" t="s">
        <v>1098</v>
      </c>
      <c r="AA13" s="139"/>
    </row>
    <row r="14" spans="1:27" ht="15" customHeight="1">
      <c r="A14" s="579"/>
      <c r="B14" s="580"/>
      <c r="C14" s="581" t="s">
        <v>1207</v>
      </c>
      <c r="D14" s="581" t="s">
        <v>1207</v>
      </c>
      <c r="E14" s="581"/>
      <c r="F14" s="581"/>
      <c r="G14" s="581"/>
      <c r="H14" s="1219" t="s">
        <v>1093</v>
      </c>
      <c r="I14" s="581" t="s">
        <v>1096</v>
      </c>
      <c r="J14" s="582" t="s">
        <v>1102</v>
      </c>
      <c r="K14" s="583"/>
      <c r="L14" s="582" t="s">
        <v>1103</v>
      </c>
      <c r="M14" s="584" t="s">
        <v>1276</v>
      </c>
      <c r="N14" s="584" t="s">
        <v>1101</v>
      </c>
      <c r="O14" s="585"/>
      <c r="P14" s="586" t="s">
        <v>1101</v>
      </c>
      <c r="Q14" s="582" t="s">
        <v>1103</v>
      </c>
      <c r="R14" s="587" t="s">
        <v>1101</v>
      </c>
      <c r="S14" s="581"/>
      <c r="T14" s="588"/>
      <c r="U14" s="581"/>
      <c r="V14" s="585" t="s">
        <v>1214</v>
      </c>
      <c r="W14" s="580" t="s">
        <v>1218</v>
      </c>
      <c r="X14" s="589"/>
      <c r="Y14" s="581"/>
      <c r="Z14" s="584" t="s">
        <v>1101</v>
      </c>
      <c r="AA14" s="139"/>
    </row>
    <row r="15" spans="1:27" ht="12" customHeight="1">
      <c r="A15" s="274"/>
      <c r="B15" s="275"/>
      <c r="C15" s="276"/>
      <c r="D15" s="277"/>
      <c r="E15" s="278"/>
      <c r="F15" s="279"/>
      <c r="G15" s="276"/>
      <c r="H15" s="276"/>
      <c r="I15" s="276"/>
      <c r="J15" s="276"/>
      <c r="K15" s="280"/>
      <c r="L15" s="276"/>
      <c r="M15" s="276"/>
      <c r="N15" s="281"/>
      <c r="O15" s="276"/>
      <c r="P15" s="281"/>
      <c r="Q15" s="278"/>
      <c r="R15" s="280"/>
      <c r="S15" s="282"/>
      <c r="T15" s="283"/>
      <c r="U15" s="284"/>
      <c r="V15" s="282"/>
      <c r="W15" s="285"/>
      <c r="X15" s="284"/>
      <c r="Y15" s="282"/>
      <c r="Z15" s="286"/>
    </row>
    <row r="16" spans="1:27" ht="12" customHeight="1">
      <c r="A16" s="1163" t="s">
        <v>911</v>
      </c>
      <c r="B16" s="1164">
        <f>SUM(B18:B38)</f>
        <v>2476</v>
      </c>
      <c r="C16" s="1165">
        <f>SUM(C18:C39)</f>
        <v>72</v>
      </c>
      <c r="D16" s="1166">
        <f>SUM(D18:D38)</f>
        <v>19</v>
      </c>
      <c r="E16" s="1165">
        <f t="shared" ref="E16:S16" si="0">SUM(E18:E39)</f>
        <v>37</v>
      </c>
      <c r="F16" s="1167">
        <f t="shared" si="0"/>
        <v>35</v>
      </c>
      <c r="G16" s="1165">
        <f t="shared" si="0"/>
        <v>25</v>
      </c>
      <c r="H16" s="1165">
        <f t="shared" si="0"/>
        <v>81</v>
      </c>
      <c r="I16" s="1165">
        <f t="shared" si="0"/>
        <v>59</v>
      </c>
      <c r="J16" s="1165">
        <f t="shared" si="0"/>
        <v>121</v>
      </c>
      <c r="K16" s="1168">
        <f t="shared" si="0"/>
        <v>56</v>
      </c>
      <c r="L16" s="1165">
        <f t="shared" si="0"/>
        <v>599</v>
      </c>
      <c r="M16" s="1165">
        <f t="shared" si="0"/>
        <v>64</v>
      </c>
      <c r="N16" s="1169">
        <f t="shared" si="0"/>
        <v>38</v>
      </c>
      <c r="O16" s="1165">
        <f t="shared" si="0"/>
        <v>238</v>
      </c>
      <c r="P16" s="1168">
        <f t="shared" si="0"/>
        <v>48</v>
      </c>
      <c r="Q16" s="1165">
        <f t="shared" si="0"/>
        <v>316</v>
      </c>
      <c r="R16" s="1169">
        <f t="shared" si="0"/>
        <v>25</v>
      </c>
      <c r="S16" s="1165">
        <f t="shared" si="0"/>
        <v>149</v>
      </c>
      <c r="T16" s="1170">
        <f t="shared" ref="T16:Y16" si="1">SUM(T18:T39)</f>
        <v>16</v>
      </c>
      <c r="U16" s="1167">
        <f t="shared" si="1"/>
        <v>47</v>
      </c>
      <c r="V16" s="1165">
        <f t="shared" si="1"/>
        <v>132</v>
      </c>
      <c r="W16" s="1171">
        <f t="shared" si="1"/>
        <v>57</v>
      </c>
      <c r="X16" s="1167">
        <f t="shared" si="1"/>
        <v>50</v>
      </c>
      <c r="Y16" s="1165">
        <f t="shared" si="1"/>
        <v>178</v>
      </c>
      <c r="Z16" s="1169">
        <f>SUM(Z18:Z38)</f>
        <v>14</v>
      </c>
    </row>
    <row r="17" spans="1:242" ht="12" customHeight="1">
      <c r="A17" s="593"/>
      <c r="B17" s="590"/>
      <c r="C17" s="594"/>
      <c r="D17" s="595"/>
      <c r="E17" s="596"/>
      <c r="F17" s="595"/>
      <c r="G17" s="596"/>
      <c r="H17" s="596"/>
      <c r="I17" s="596"/>
      <c r="J17" s="596"/>
      <c r="K17" s="597"/>
      <c r="L17" s="594"/>
      <c r="M17" s="594"/>
      <c r="N17" s="597"/>
      <c r="O17" s="596"/>
      <c r="P17" s="597"/>
      <c r="Q17" s="596"/>
      <c r="R17" s="592"/>
      <c r="S17" s="596"/>
      <c r="T17" s="598"/>
      <c r="U17" s="599"/>
      <c r="V17" s="596"/>
      <c r="W17" s="600"/>
      <c r="X17" s="591"/>
      <c r="Y17" s="596"/>
      <c r="Z17" s="597"/>
    </row>
    <row r="18" spans="1:242" ht="21.95" customHeight="1">
      <c r="A18" s="604" t="s">
        <v>1152</v>
      </c>
      <c r="B18" s="605">
        <f t="shared" ref="B18:B37" si="2">SUM(C18:Z18)</f>
        <v>98</v>
      </c>
      <c r="C18" s="606">
        <v>2</v>
      </c>
      <c r="D18" s="606"/>
      <c r="E18" s="607">
        <v>3</v>
      </c>
      <c r="F18" s="606"/>
      <c r="G18" s="607"/>
      <c r="H18" s="606">
        <v>2</v>
      </c>
      <c r="I18" s="606">
        <v>2</v>
      </c>
      <c r="J18" s="606">
        <v>8</v>
      </c>
      <c r="K18" s="608">
        <v>6</v>
      </c>
      <c r="L18" s="609"/>
      <c r="M18" s="610">
        <v>43</v>
      </c>
      <c r="N18" s="608"/>
      <c r="O18" s="611"/>
      <c r="P18" s="608">
        <v>2</v>
      </c>
      <c r="Q18" s="607">
        <v>13</v>
      </c>
      <c r="R18" s="608"/>
      <c r="S18" s="607">
        <v>6</v>
      </c>
      <c r="T18" s="612"/>
      <c r="U18" s="607"/>
      <c r="V18" s="606">
        <v>6</v>
      </c>
      <c r="W18" s="606">
        <v>3</v>
      </c>
      <c r="X18" s="606"/>
      <c r="Y18" s="606">
        <v>2</v>
      </c>
      <c r="Z18" s="608"/>
    </row>
    <row r="19" spans="1:242" ht="21.95" customHeight="1">
      <c r="A19" s="604" t="s">
        <v>1153</v>
      </c>
      <c r="B19" s="605">
        <f t="shared" si="2"/>
        <v>52</v>
      </c>
      <c r="C19" s="613">
        <v>1</v>
      </c>
      <c r="D19" s="606"/>
      <c r="E19" s="607"/>
      <c r="F19" s="606"/>
      <c r="G19" s="607">
        <v>1</v>
      </c>
      <c r="H19" s="606">
        <v>3</v>
      </c>
      <c r="I19" s="606">
        <v>1</v>
      </c>
      <c r="J19" s="606">
        <v>1</v>
      </c>
      <c r="K19" s="608">
        <v>4</v>
      </c>
      <c r="L19" s="609">
        <v>1</v>
      </c>
      <c r="M19" s="610"/>
      <c r="N19" s="608">
        <v>13</v>
      </c>
      <c r="O19" s="611"/>
      <c r="P19" s="608">
        <v>11</v>
      </c>
      <c r="Q19" s="607">
        <v>4</v>
      </c>
      <c r="R19" s="608">
        <v>1</v>
      </c>
      <c r="S19" s="607">
        <v>1</v>
      </c>
      <c r="T19" s="612">
        <v>1</v>
      </c>
      <c r="U19" s="607"/>
      <c r="V19" s="606"/>
      <c r="W19" s="606">
        <v>1</v>
      </c>
      <c r="X19" s="607">
        <v>2</v>
      </c>
      <c r="Y19" s="606"/>
      <c r="Z19" s="608">
        <v>6</v>
      </c>
    </row>
    <row r="20" spans="1:242" ht="21.95" customHeight="1">
      <c r="A20" s="604" t="s">
        <v>1154</v>
      </c>
      <c r="B20" s="605">
        <f t="shared" si="2"/>
        <v>10</v>
      </c>
      <c r="C20" s="606">
        <v>2</v>
      </c>
      <c r="D20" s="606"/>
      <c r="E20" s="607"/>
      <c r="F20" s="606"/>
      <c r="G20" s="607"/>
      <c r="H20" s="606"/>
      <c r="I20" s="606"/>
      <c r="J20" s="606"/>
      <c r="K20" s="608">
        <v>1</v>
      </c>
      <c r="L20" s="609"/>
      <c r="M20" s="610"/>
      <c r="N20" s="608"/>
      <c r="O20" s="611">
        <v>3</v>
      </c>
      <c r="P20" s="608"/>
      <c r="Q20" s="607">
        <v>1</v>
      </c>
      <c r="R20" s="608"/>
      <c r="S20" s="607"/>
      <c r="T20" s="612"/>
      <c r="U20" s="607"/>
      <c r="V20" s="606">
        <v>1</v>
      </c>
      <c r="W20" s="606">
        <v>1</v>
      </c>
      <c r="X20" s="614">
        <v>1</v>
      </c>
      <c r="Y20" s="606"/>
      <c r="Z20" s="608"/>
    </row>
    <row r="21" spans="1:242" ht="21.95" customHeight="1">
      <c r="A21" s="604" t="s">
        <v>1155</v>
      </c>
      <c r="B21" s="605">
        <f t="shared" si="2"/>
        <v>9</v>
      </c>
      <c r="C21" s="606">
        <v>3</v>
      </c>
      <c r="D21" s="606"/>
      <c r="E21" s="607"/>
      <c r="F21" s="606"/>
      <c r="G21" s="607"/>
      <c r="H21" s="606"/>
      <c r="I21" s="606">
        <v>1</v>
      </c>
      <c r="J21" s="606">
        <v>1</v>
      </c>
      <c r="K21" s="608"/>
      <c r="L21" s="609">
        <v>3</v>
      </c>
      <c r="M21" s="610"/>
      <c r="N21" s="608"/>
      <c r="O21" s="611"/>
      <c r="P21" s="608"/>
      <c r="Q21" s="607"/>
      <c r="R21" s="608"/>
      <c r="S21" s="607"/>
      <c r="T21" s="612"/>
      <c r="U21" s="607">
        <v>1</v>
      </c>
      <c r="V21" s="606"/>
      <c r="W21" s="606"/>
      <c r="X21" s="614"/>
      <c r="Y21" s="606"/>
      <c r="Z21" s="608"/>
    </row>
    <row r="22" spans="1:242" ht="21.95" customHeight="1">
      <c r="A22" s="604" t="s">
        <v>1156</v>
      </c>
      <c r="B22" s="605">
        <f t="shared" si="2"/>
        <v>122</v>
      </c>
      <c r="C22" s="606">
        <v>7</v>
      </c>
      <c r="D22" s="606"/>
      <c r="E22" s="607">
        <v>4</v>
      </c>
      <c r="F22" s="606">
        <v>2</v>
      </c>
      <c r="G22" s="607">
        <v>1</v>
      </c>
      <c r="H22" s="606">
        <v>4</v>
      </c>
      <c r="I22" s="606">
        <v>2</v>
      </c>
      <c r="J22" s="606">
        <v>2</v>
      </c>
      <c r="K22" s="608">
        <v>3</v>
      </c>
      <c r="L22" s="609">
        <v>34</v>
      </c>
      <c r="M22" s="610">
        <v>1</v>
      </c>
      <c r="N22" s="608"/>
      <c r="O22" s="611">
        <v>8</v>
      </c>
      <c r="P22" s="608">
        <v>1</v>
      </c>
      <c r="Q22" s="607">
        <v>18</v>
      </c>
      <c r="R22" s="608"/>
      <c r="S22" s="607">
        <v>6</v>
      </c>
      <c r="T22" s="612"/>
      <c r="U22" s="607">
        <v>2</v>
      </c>
      <c r="V22" s="606">
        <v>3</v>
      </c>
      <c r="W22" s="606">
        <v>4</v>
      </c>
      <c r="X22" s="614">
        <v>6</v>
      </c>
      <c r="Y22" s="606">
        <v>14</v>
      </c>
      <c r="Z22" s="608"/>
    </row>
    <row r="23" spans="1:242" ht="21.95" customHeight="1">
      <c r="A23" s="604" t="s">
        <v>1157</v>
      </c>
      <c r="B23" s="605">
        <f t="shared" si="2"/>
        <v>5</v>
      </c>
      <c r="C23" s="606"/>
      <c r="D23" s="606"/>
      <c r="E23" s="607"/>
      <c r="F23" s="606"/>
      <c r="G23" s="607"/>
      <c r="H23" s="606"/>
      <c r="I23" s="606"/>
      <c r="J23" s="606"/>
      <c r="K23" s="608"/>
      <c r="L23" s="609"/>
      <c r="M23" s="610"/>
      <c r="N23" s="608"/>
      <c r="O23" s="611"/>
      <c r="P23" s="608"/>
      <c r="Q23" s="607"/>
      <c r="R23" s="608"/>
      <c r="S23" s="607">
        <v>1</v>
      </c>
      <c r="T23" s="612"/>
      <c r="U23" s="607"/>
      <c r="V23" s="606"/>
      <c r="W23" s="606"/>
      <c r="X23" s="614"/>
      <c r="Y23" s="606">
        <v>4</v>
      </c>
      <c r="Z23" s="608"/>
    </row>
    <row r="24" spans="1:242" ht="21.95" customHeight="1">
      <c r="A24" s="604" t="s">
        <v>1158</v>
      </c>
      <c r="B24" s="605">
        <f t="shared" si="2"/>
        <v>16</v>
      </c>
      <c r="C24" s="606">
        <v>1</v>
      </c>
      <c r="D24" s="606"/>
      <c r="E24" s="607"/>
      <c r="F24" s="606"/>
      <c r="G24" s="607"/>
      <c r="H24" s="606"/>
      <c r="I24" s="606">
        <v>1</v>
      </c>
      <c r="J24" s="606">
        <v>2</v>
      </c>
      <c r="K24" s="608"/>
      <c r="L24" s="607"/>
      <c r="M24" s="611">
        <v>4</v>
      </c>
      <c r="N24" s="608"/>
      <c r="O24" s="611">
        <v>3</v>
      </c>
      <c r="P24" s="608"/>
      <c r="Q24" s="607"/>
      <c r="R24" s="608"/>
      <c r="S24" s="607">
        <v>1</v>
      </c>
      <c r="T24" s="612"/>
      <c r="U24" s="607"/>
      <c r="V24" s="606">
        <v>1</v>
      </c>
      <c r="W24" s="606">
        <v>2</v>
      </c>
      <c r="X24" s="614">
        <v>1</v>
      </c>
      <c r="Y24" s="606"/>
      <c r="Z24" s="608"/>
    </row>
    <row r="25" spans="1:242" ht="21.95" customHeight="1">
      <c r="A25" s="604" t="s">
        <v>1159</v>
      </c>
      <c r="B25" s="605">
        <f t="shared" si="2"/>
        <v>59</v>
      </c>
      <c r="C25" s="606">
        <v>1</v>
      </c>
      <c r="D25" s="606"/>
      <c r="E25" s="607"/>
      <c r="F25" s="606">
        <v>2</v>
      </c>
      <c r="G25" s="607"/>
      <c r="H25" s="606"/>
      <c r="I25" s="606">
        <v>1</v>
      </c>
      <c r="J25" s="606">
        <v>1</v>
      </c>
      <c r="K25" s="608">
        <v>1</v>
      </c>
      <c r="L25" s="609">
        <v>4</v>
      </c>
      <c r="M25" s="610"/>
      <c r="N25" s="608">
        <v>17</v>
      </c>
      <c r="O25" s="611"/>
      <c r="P25" s="608">
        <v>10</v>
      </c>
      <c r="Q25" s="607">
        <v>1</v>
      </c>
      <c r="R25" s="608">
        <v>11</v>
      </c>
      <c r="S25" s="607"/>
      <c r="T25" s="612">
        <v>1</v>
      </c>
      <c r="U25" s="607"/>
      <c r="V25" s="606">
        <v>1</v>
      </c>
      <c r="W25" s="606">
        <v>1</v>
      </c>
      <c r="X25" s="614"/>
      <c r="Y25" s="606">
        <v>5</v>
      </c>
      <c r="Z25" s="608">
        <v>2</v>
      </c>
    </row>
    <row r="26" spans="1:242" ht="21.95" customHeight="1">
      <c r="A26" s="604" t="s">
        <v>1160</v>
      </c>
      <c r="B26" s="605">
        <f t="shared" si="2"/>
        <v>45</v>
      </c>
      <c r="C26" s="606"/>
      <c r="D26" s="606"/>
      <c r="E26" s="607"/>
      <c r="F26" s="606"/>
      <c r="G26" s="607">
        <v>2</v>
      </c>
      <c r="H26" s="606"/>
      <c r="I26" s="606">
        <v>1</v>
      </c>
      <c r="J26" s="606">
        <v>2</v>
      </c>
      <c r="K26" s="608">
        <v>1</v>
      </c>
      <c r="L26" s="609">
        <v>1</v>
      </c>
      <c r="M26" s="610"/>
      <c r="N26" s="608">
        <v>7</v>
      </c>
      <c r="O26" s="611"/>
      <c r="P26" s="608">
        <v>10</v>
      </c>
      <c r="Q26" s="607">
        <v>2</v>
      </c>
      <c r="R26" s="608">
        <v>9</v>
      </c>
      <c r="S26" s="607">
        <v>3</v>
      </c>
      <c r="T26" s="612"/>
      <c r="U26" s="607"/>
      <c r="V26" s="606">
        <v>1</v>
      </c>
      <c r="W26" s="606">
        <v>1</v>
      </c>
      <c r="X26" s="614"/>
      <c r="Y26" s="606"/>
      <c r="Z26" s="608">
        <v>5</v>
      </c>
    </row>
    <row r="27" spans="1:242" ht="21.95" customHeight="1">
      <c r="A27" s="604" t="s">
        <v>1161</v>
      </c>
      <c r="B27" s="605">
        <f t="shared" si="2"/>
        <v>7</v>
      </c>
      <c r="C27" s="606"/>
      <c r="D27" s="606"/>
      <c r="E27" s="607"/>
      <c r="F27" s="606"/>
      <c r="G27" s="607">
        <v>1</v>
      </c>
      <c r="H27" s="606"/>
      <c r="I27" s="606"/>
      <c r="J27" s="606"/>
      <c r="K27" s="608"/>
      <c r="L27" s="609"/>
      <c r="M27" s="610"/>
      <c r="N27" s="608"/>
      <c r="O27" s="611"/>
      <c r="P27" s="608"/>
      <c r="Q27" s="607">
        <v>2</v>
      </c>
      <c r="R27" s="608">
        <v>1</v>
      </c>
      <c r="S27" s="607"/>
      <c r="T27" s="612"/>
      <c r="U27" s="607"/>
      <c r="V27" s="606">
        <v>2</v>
      </c>
      <c r="W27" s="606">
        <v>1</v>
      </c>
      <c r="X27" s="614"/>
      <c r="Y27" s="606"/>
      <c r="Z27" s="608"/>
    </row>
    <row r="28" spans="1:242" ht="21.95" customHeight="1">
      <c r="A28" s="604" t="s">
        <v>1162</v>
      </c>
      <c r="B28" s="605">
        <f t="shared" si="2"/>
        <v>39</v>
      </c>
      <c r="C28" s="606">
        <v>2</v>
      </c>
      <c r="D28" s="606"/>
      <c r="E28" s="607">
        <v>1</v>
      </c>
      <c r="F28" s="606">
        <v>1</v>
      </c>
      <c r="G28" s="607">
        <v>2</v>
      </c>
      <c r="H28" s="606">
        <v>1</v>
      </c>
      <c r="I28" s="606">
        <v>3</v>
      </c>
      <c r="J28" s="606">
        <v>2</v>
      </c>
      <c r="K28" s="608">
        <v>1</v>
      </c>
      <c r="L28" s="609">
        <v>2</v>
      </c>
      <c r="M28" s="610"/>
      <c r="N28" s="608"/>
      <c r="O28" s="611">
        <v>3</v>
      </c>
      <c r="P28" s="608">
        <v>2</v>
      </c>
      <c r="Q28" s="607">
        <v>8</v>
      </c>
      <c r="R28" s="608"/>
      <c r="S28" s="607">
        <v>4</v>
      </c>
      <c r="T28" s="612">
        <v>1</v>
      </c>
      <c r="U28" s="607">
        <v>1</v>
      </c>
      <c r="V28" s="606">
        <v>4</v>
      </c>
      <c r="W28" s="606"/>
      <c r="X28" s="614">
        <v>1</v>
      </c>
      <c r="Y28" s="606"/>
      <c r="Z28" s="608"/>
    </row>
    <row r="29" spans="1:242" ht="21.95" customHeight="1">
      <c r="A29" s="604" t="s">
        <v>1163</v>
      </c>
      <c r="B29" s="605">
        <f t="shared" si="2"/>
        <v>27</v>
      </c>
      <c r="C29" s="606">
        <v>2</v>
      </c>
      <c r="D29" s="606">
        <v>1</v>
      </c>
      <c r="E29" s="607"/>
      <c r="F29" s="606"/>
      <c r="G29" s="607">
        <v>1</v>
      </c>
      <c r="H29" s="606">
        <v>3</v>
      </c>
      <c r="I29" s="606"/>
      <c r="J29" s="606"/>
      <c r="K29" s="608"/>
      <c r="L29" s="609">
        <v>3</v>
      </c>
      <c r="M29" s="610"/>
      <c r="N29" s="608"/>
      <c r="O29" s="611"/>
      <c r="P29" s="608"/>
      <c r="Q29" s="607">
        <v>5</v>
      </c>
      <c r="R29" s="608">
        <v>1</v>
      </c>
      <c r="S29" s="607">
        <v>4</v>
      </c>
      <c r="T29" s="612"/>
      <c r="U29" s="607">
        <v>2</v>
      </c>
      <c r="V29" s="606"/>
      <c r="W29" s="606"/>
      <c r="X29" s="614"/>
      <c r="Y29" s="606">
        <v>5</v>
      </c>
      <c r="Z29" s="608"/>
    </row>
    <row r="30" spans="1:242" ht="21.95" customHeight="1">
      <c r="A30" s="604" t="s">
        <v>1164</v>
      </c>
      <c r="B30" s="605">
        <f t="shared" si="2"/>
        <v>207</v>
      </c>
      <c r="C30" s="606">
        <v>9</v>
      </c>
      <c r="D30" s="606">
        <v>1</v>
      </c>
      <c r="E30" s="607">
        <v>3</v>
      </c>
      <c r="F30" s="606">
        <v>2</v>
      </c>
      <c r="G30" s="607">
        <v>2</v>
      </c>
      <c r="H30" s="606">
        <v>8</v>
      </c>
      <c r="I30" s="606">
        <v>9</v>
      </c>
      <c r="J30" s="606">
        <v>15</v>
      </c>
      <c r="K30" s="608">
        <v>4</v>
      </c>
      <c r="L30" s="609">
        <v>63</v>
      </c>
      <c r="M30" s="610">
        <v>2</v>
      </c>
      <c r="N30" s="608"/>
      <c r="O30" s="611">
        <v>10</v>
      </c>
      <c r="P30" s="608"/>
      <c r="Q30" s="607">
        <v>25</v>
      </c>
      <c r="R30" s="608"/>
      <c r="S30" s="607">
        <v>21</v>
      </c>
      <c r="T30" s="612">
        <v>2</v>
      </c>
      <c r="U30" s="607">
        <v>5</v>
      </c>
      <c r="V30" s="606">
        <v>11</v>
      </c>
      <c r="W30" s="606">
        <v>2</v>
      </c>
      <c r="X30" s="614">
        <v>3</v>
      </c>
      <c r="Y30" s="606">
        <v>9</v>
      </c>
      <c r="Z30" s="608">
        <v>1</v>
      </c>
    </row>
    <row r="31" spans="1:242" ht="21.95" customHeight="1">
      <c r="A31" s="604" t="s">
        <v>1146</v>
      </c>
      <c r="B31" s="605">
        <f t="shared" si="2"/>
        <v>72</v>
      </c>
      <c r="C31" s="606">
        <v>2</v>
      </c>
      <c r="D31" s="606">
        <v>2</v>
      </c>
      <c r="E31" s="607">
        <v>1</v>
      </c>
      <c r="F31" s="606">
        <v>1</v>
      </c>
      <c r="G31" s="607"/>
      <c r="H31" s="606">
        <v>2</v>
      </c>
      <c r="I31" s="606">
        <v>3</v>
      </c>
      <c r="J31" s="606">
        <v>5</v>
      </c>
      <c r="K31" s="608">
        <v>3</v>
      </c>
      <c r="L31" s="609">
        <v>15</v>
      </c>
      <c r="M31" s="610"/>
      <c r="N31" s="608"/>
      <c r="O31" s="612">
        <v>6</v>
      </c>
      <c r="P31" s="615"/>
      <c r="Q31" s="607">
        <v>15</v>
      </c>
      <c r="R31" s="608"/>
      <c r="S31" s="607">
        <v>4</v>
      </c>
      <c r="T31" s="612">
        <v>6</v>
      </c>
      <c r="U31" s="607">
        <v>2</v>
      </c>
      <c r="V31" s="606"/>
      <c r="W31" s="606"/>
      <c r="X31" s="606">
        <v>1</v>
      </c>
      <c r="Y31" s="606">
        <v>4</v>
      </c>
      <c r="Z31" s="608"/>
      <c r="AA31" s="140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3"/>
      <c r="AY31" s="143"/>
      <c r="AZ31" s="143"/>
      <c r="BA31" s="143"/>
      <c r="BB31" s="143"/>
      <c r="BC31" s="143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</row>
    <row r="32" spans="1:242" ht="21.95" customHeight="1">
      <c r="A32" s="604" t="s">
        <v>1165</v>
      </c>
      <c r="B32" s="616">
        <f t="shared" si="2"/>
        <v>34</v>
      </c>
      <c r="C32" s="607">
        <v>3</v>
      </c>
      <c r="D32" s="607"/>
      <c r="E32" s="607">
        <v>1</v>
      </c>
      <c r="F32" s="607">
        <v>1</v>
      </c>
      <c r="G32" s="607">
        <v>1</v>
      </c>
      <c r="H32" s="607"/>
      <c r="I32" s="607">
        <v>1</v>
      </c>
      <c r="J32" s="607">
        <v>3</v>
      </c>
      <c r="K32" s="615">
        <v>1</v>
      </c>
      <c r="L32" s="607">
        <v>6</v>
      </c>
      <c r="M32" s="608"/>
      <c r="N32" s="615"/>
      <c r="O32" s="612">
        <v>4</v>
      </c>
      <c r="P32" s="615">
        <v>2</v>
      </c>
      <c r="Q32" s="607">
        <v>3</v>
      </c>
      <c r="R32" s="615">
        <v>1</v>
      </c>
      <c r="S32" s="607"/>
      <c r="T32" s="612"/>
      <c r="U32" s="607"/>
      <c r="V32" s="607">
        <v>1</v>
      </c>
      <c r="W32" s="607">
        <v>3</v>
      </c>
      <c r="X32" s="607"/>
      <c r="Y32" s="607">
        <v>3</v>
      </c>
      <c r="Z32" s="615"/>
    </row>
    <row r="33" spans="1:26" ht="21.95" customHeight="1">
      <c r="A33" s="617" t="s">
        <v>1191</v>
      </c>
      <c r="B33" s="618">
        <f t="shared" si="2"/>
        <v>29</v>
      </c>
      <c r="C33" s="614">
        <v>5</v>
      </c>
      <c r="D33" s="614"/>
      <c r="E33" s="614"/>
      <c r="F33" s="614"/>
      <c r="G33" s="614"/>
      <c r="H33" s="614">
        <v>1</v>
      </c>
      <c r="I33" s="614"/>
      <c r="J33" s="614">
        <v>1</v>
      </c>
      <c r="K33" s="619"/>
      <c r="L33" s="620">
        <v>7</v>
      </c>
      <c r="M33" s="621"/>
      <c r="N33" s="619"/>
      <c r="O33" s="622">
        <v>4</v>
      </c>
      <c r="P33" s="623"/>
      <c r="Q33" s="614">
        <v>3</v>
      </c>
      <c r="R33" s="619"/>
      <c r="S33" s="614">
        <v>2</v>
      </c>
      <c r="T33" s="622"/>
      <c r="U33" s="614">
        <v>1</v>
      </c>
      <c r="V33" s="614"/>
      <c r="W33" s="614">
        <v>5</v>
      </c>
      <c r="X33" s="614"/>
      <c r="Y33" s="614"/>
      <c r="Z33" s="619"/>
    </row>
    <row r="34" spans="1:26" ht="21.95" customHeight="1">
      <c r="A34" s="617" t="s">
        <v>1167</v>
      </c>
      <c r="B34" s="618">
        <f t="shared" si="2"/>
        <v>58</v>
      </c>
      <c r="C34" s="614"/>
      <c r="D34" s="614"/>
      <c r="E34" s="614">
        <v>1</v>
      </c>
      <c r="F34" s="614">
        <v>2</v>
      </c>
      <c r="G34" s="614">
        <v>1</v>
      </c>
      <c r="H34" s="614">
        <v>1</v>
      </c>
      <c r="I34" s="614">
        <v>1</v>
      </c>
      <c r="J34" s="614">
        <v>3</v>
      </c>
      <c r="K34" s="619">
        <v>3</v>
      </c>
      <c r="L34" s="620">
        <v>3</v>
      </c>
      <c r="M34" s="621">
        <v>10</v>
      </c>
      <c r="N34" s="619"/>
      <c r="O34" s="622">
        <v>3</v>
      </c>
      <c r="P34" s="619">
        <v>1</v>
      </c>
      <c r="Q34" s="614">
        <v>14</v>
      </c>
      <c r="R34" s="619"/>
      <c r="S34" s="614">
        <v>6</v>
      </c>
      <c r="T34" s="622">
        <v>2</v>
      </c>
      <c r="U34" s="614"/>
      <c r="V34" s="614">
        <v>2</v>
      </c>
      <c r="W34" s="614"/>
      <c r="X34" s="614">
        <v>1</v>
      </c>
      <c r="Y34" s="614">
        <v>4</v>
      </c>
      <c r="Z34" s="619"/>
    </row>
    <row r="35" spans="1:26" ht="21.95" customHeight="1">
      <c r="A35" s="617" t="s">
        <v>1144</v>
      </c>
      <c r="B35" s="618">
        <f t="shared" si="2"/>
        <v>1402</v>
      </c>
      <c r="C35" s="614">
        <v>20</v>
      </c>
      <c r="D35" s="614">
        <v>13</v>
      </c>
      <c r="E35" s="614">
        <v>20</v>
      </c>
      <c r="F35" s="614">
        <v>17</v>
      </c>
      <c r="G35" s="614">
        <v>11</v>
      </c>
      <c r="H35" s="614">
        <v>45</v>
      </c>
      <c r="I35" s="614">
        <v>25</v>
      </c>
      <c r="J35" s="614">
        <v>68</v>
      </c>
      <c r="K35" s="619">
        <v>22</v>
      </c>
      <c r="L35" s="620">
        <v>421</v>
      </c>
      <c r="M35" s="621">
        <v>4</v>
      </c>
      <c r="N35" s="619"/>
      <c r="O35" s="622">
        <v>189</v>
      </c>
      <c r="P35" s="619">
        <v>8</v>
      </c>
      <c r="Q35" s="614">
        <v>174</v>
      </c>
      <c r="R35" s="619">
        <v>1</v>
      </c>
      <c r="S35" s="614">
        <v>73</v>
      </c>
      <c r="T35" s="622">
        <v>3</v>
      </c>
      <c r="U35" s="614">
        <v>28</v>
      </c>
      <c r="V35" s="614">
        <v>98</v>
      </c>
      <c r="W35" s="614">
        <v>29</v>
      </c>
      <c r="X35" s="614">
        <v>25</v>
      </c>
      <c r="Y35" s="614">
        <v>108</v>
      </c>
      <c r="Z35" s="619"/>
    </row>
    <row r="36" spans="1:26" ht="21.95" customHeight="1">
      <c r="A36" s="617" t="s">
        <v>1145</v>
      </c>
      <c r="B36" s="618">
        <f t="shared" si="2"/>
        <v>67</v>
      </c>
      <c r="C36" s="614">
        <v>3</v>
      </c>
      <c r="D36" s="614">
        <v>2</v>
      </c>
      <c r="E36" s="614">
        <v>1</v>
      </c>
      <c r="F36" s="614"/>
      <c r="G36" s="614">
        <v>1</v>
      </c>
      <c r="H36" s="614">
        <v>3</v>
      </c>
      <c r="I36" s="614">
        <v>5</v>
      </c>
      <c r="J36" s="614">
        <v>1</v>
      </c>
      <c r="K36" s="619">
        <v>2</v>
      </c>
      <c r="L36" s="620">
        <v>5</v>
      </c>
      <c r="M36" s="621"/>
      <c r="N36" s="619"/>
      <c r="O36" s="622">
        <v>5</v>
      </c>
      <c r="P36" s="619">
        <v>1</v>
      </c>
      <c r="Q36" s="614">
        <v>12</v>
      </c>
      <c r="R36" s="619"/>
      <c r="S36" s="614">
        <v>11</v>
      </c>
      <c r="T36" s="622"/>
      <c r="U36" s="614">
        <v>1</v>
      </c>
      <c r="V36" s="614">
        <v>1</v>
      </c>
      <c r="W36" s="614"/>
      <c r="X36" s="614">
        <v>5</v>
      </c>
      <c r="Y36" s="614">
        <v>8</v>
      </c>
      <c r="Z36" s="619"/>
    </row>
    <row r="37" spans="1:26" ht="21.95" customHeight="1">
      <c r="A37" s="617" t="s">
        <v>1168</v>
      </c>
      <c r="B37" s="618">
        <f t="shared" si="2"/>
        <v>118</v>
      </c>
      <c r="C37" s="614">
        <v>9</v>
      </c>
      <c r="D37" s="614"/>
      <c r="E37" s="614">
        <v>2</v>
      </c>
      <c r="F37" s="614">
        <v>7</v>
      </c>
      <c r="G37" s="614">
        <v>1</v>
      </c>
      <c r="H37" s="614">
        <v>8</v>
      </c>
      <c r="I37" s="614">
        <v>3</v>
      </c>
      <c r="J37" s="614">
        <v>6</v>
      </c>
      <c r="K37" s="619">
        <v>4</v>
      </c>
      <c r="L37" s="620">
        <v>31</v>
      </c>
      <c r="M37" s="621"/>
      <c r="N37" s="619">
        <v>1</v>
      </c>
      <c r="O37" s="622"/>
      <c r="P37" s="619"/>
      <c r="Q37" s="614">
        <v>16</v>
      </c>
      <c r="R37" s="619"/>
      <c r="S37" s="614">
        <v>6</v>
      </c>
      <c r="T37" s="622"/>
      <c r="U37" s="614">
        <v>4</v>
      </c>
      <c r="V37" s="614"/>
      <c r="W37" s="614">
        <v>4</v>
      </c>
      <c r="X37" s="614">
        <v>4</v>
      </c>
      <c r="Y37" s="614">
        <v>12</v>
      </c>
      <c r="Z37" s="619"/>
    </row>
    <row r="38" spans="1:26" ht="21.95" customHeight="1">
      <c r="A38" s="624" t="s">
        <v>1169</v>
      </c>
      <c r="B38" s="625"/>
      <c r="C38" s="626"/>
      <c r="D38" s="626"/>
      <c r="E38" s="626"/>
      <c r="F38" s="626"/>
      <c r="G38" s="626"/>
      <c r="H38" s="626"/>
      <c r="I38" s="626"/>
      <c r="J38" s="626"/>
      <c r="K38" s="627"/>
      <c r="L38" s="628"/>
      <c r="M38" s="629"/>
      <c r="N38" s="627"/>
      <c r="O38" s="630"/>
      <c r="P38" s="627"/>
      <c r="Q38" s="626"/>
      <c r="R38" s="627"/>
      <c r="S38" s="626"/>
      <c r="T38" s="630"/>
      <c r="U38" s="626"/>
      <c r="V38" s="626"/>
      <c r="W38" s="626"/>
      <c r="X38" s="626"/>
      <c r="Y38" s="626"/>
      <c r="Z38" s="627"/>
    </row>
    <row r="39" spans="1:26" ht="22.5" customHeight="1">
      <c r="A39" s="601"/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2"/>
      <c r="M39" s="602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3" t="s">
        <v>912</v>
      </c>
      <c r="Y39" s="601"/>
      <c r="Z39" s="601"/>
    </row>
    <row r="40" spans="1:26" ht="12" customHeight="1">
      <c r="X40" s="147"/>
    </row>
    <row r="8178" spans="2:242" ht="9" hidden="1" customHeight="1">
      <c r="I8178" s="148"/>
      <c r="J8178" s="148"/>
      <c r="K8178" s="148"/>
      <c r="L8178" s="149"/>
      <c r="M8178" s="149"/>
      <c r="N8178" s="149"/>
      <c r="O8178" s="149"/>
      <c r="P8178" s="149"/>
      <c r="Q8178" s="149"/>
      <c r="R8178" s="149"/>
      <c r="S8178" s="149"/>
      <c r="T8178" s="149"/>
      <c r="U8178" s="149"/>
      <c r="V8178" s="149"/>
      <c r="W8178" s="149"/>
      <c r="X8178" s="149"/>
      <c r="Y8178" s="149"/>
      <c r="Z8178" s="149"/>
      <c r="AA8178" s="149"/>
      <c r="AB8178" s="149"/>
      <c r="AC8178" s="149"/>
      <c r="AD8178" s="149"/>
      <c r="AE8178" s="149"/>
      <c r="AF8178" s="149"/>
      <c r="AG8178" s="149"/>
      <c r="AH8178" s="149"/>
      <c r="AI8178" s="149"/>
      <c r="AJ8178" s="149"/>
      <c r="AK8178" s="149"/>
      <c r="AL8178" s="149"/>
      <c r="AM8178" s="149"/>
      <c r="AN8178" s="149"/>
      <c r="AO8178" s="149"/>
      <c r="AP8178" s="149"/>
      <c r="AQ8178" s="149"/>
      <c r="AR8178" s="149"/>
      <c r="AS8178" s="149"/>
      <c r="AT8178" s="149"/>
      <c r="AU8178" s="149"/>
      <c r="AV8178" s="149"/>
      <c r="AW8178" s="149"/>
      <c r="AX8178" s="149"/>
      <c r="AY8178" s="149"/>
      <c r="AZ8178" s="149"/>
      <c r="BA8178" s="149"/>
      <c r="BB8178" s="149"/>
      <c r="BC8178" s="149"/>
      <c r="BD8178" s="149"/>
      <c r="BE8178" s="149"/>
      <c r="BF8178" s="149"/>
      <c r="BG8178" s="149"/>
      <c r="BH8178" s="149"/>
      <c r="BI8178" s="149"/>
      <c r="BJ8178" s="149"/>
      <c r="BK8178" s="149"/>
      <c r="BL8178" s="149"/>
      <c r="BM8178" s="149"/>
      <c r="BN8178" s="149"/>
      <c r="BO8178" s="149"/>
      <c r="BP8178" s="149"/>
      <c r="BQ8178" s="149"/>
      <c r="BR8178" s="149"/>
      <c r="BS8178" s="149"/>
      <c r="BT8178" s="149"/>
      <c r="BU8178" s="149"/>
      <c r="BV8178" s="149"/>
      <c r="BW8178" s="149"/>
      <c r="BX8178" s="149"/>
      <c r="BY8178" s="149"/>
      <c r="BZ8178" s="149"/>
      <c r="CA8178" s="149"/>
      <c r="CB8178" s="149"/>
      <c r="CC8178" s="149"/>
      <c r="CD8178" s="149"/>
      <c r="CE8178" s="149"/>
      <c r="CF8178" s="149"/>
      <c r="CG8178" s="149"/>
      <c r="CH8178" s="149"/>
      <c r="CI8178" s="149"/>
      <c r="CJ8178" s="149"/>
      <c r="CK8178" s="149"/>
      <c r="CL8178" s="149"/>
      <c r="CM8178" s="149"/>
      <c r="CN8178" s="149"/>
      <c r="CO8178" s="149"/>
      <c r="CP8178" s="149"/>
      <c r="CQ8178" s="149"/>
      <c r="CR8178" s="149"/>
      <c r="CS8178" s="149"/>
      <c r="CT8178" s="149"/>
      <c r="CU8178" s="149"/>
      <c r="CV8178" s="149"/>
      <c r="CW8178" s="149"/>
      <c r="CX8178" s="149"/>
      <c r="CY8178" s="149"/>
      <c r="CZ8178" s="149"/>
      <c r="DA8178" s="149"/>
      <c r="DB8178" s="149"/>
      <c r="DC8178" s="149"/>
      <c r="DD8178" s="149"/>
      <c r="DE8178" s="149"/>
      <c r="DF8178" s="149"/>
      <c r="DG8178" s="149"/>
      <c r="DH8178" s="149"/>
      <c r="DI8178" s="149"/>
      <c r="DJ8178" s="149"/>
      <c r="DK8178" s="149"/>
      <c r="DL8178" s="149"/>
      <c r="DM8178" s="149"/>
      <c r="DN8178" s="149"/>
      <c r="DO8178" s="149"/>
      <c r="DP8178" s="149"/>
      <c r="DQ8178" s="149"/>
      <c r="DR8178" s="149"/>
      <c r="DS8178" s="149"/>
      <c r="DT8178" s="149"/>
      <c r="DU8178" s="149"/>
      <c r="DV8178" s="149"/>
      <c r="DW8178" s="149"/>
      <c r="DX8178" s="149"/>
      <c r="DY8178" s="149"/>
      <c r="DZ8178" s="149"/>
      <c r="EA8178" s="149"/>
      <c r="EB8178" s="149"/>
      <c r="EC8178" s="149"/>
      <c r="ED8178" s="149"/>
      <c r="EE8178" s="149"/>
      <c r="EF8178" s="149"/>
      <c r="EG8178" s="149"/>
      <c r="EH8178" s="149"/>
      <c r="EI8178" s="149"/>
      <c r="EJ8178" s="149"/>
      <c r="EK8178" s="149"/>
      <c r="EL8178" s="149"/>
      <c r="EM8178" s="149"/>
      <c r="EN8178" s="149"/>
      <c r="EO8178" s="149"/>
      <c r="EP8178" s="149"/>
      <c r="EQ8178" s="149"/>
      <c r="ER8178" s="149"/>
      <c r="ES8178" s="149"/>
      <c r="ET8178" s="149"/>
      <c r="EU8178" s="149"/>
      <c r="EV8178" s="149"/>
      <c r="EW8178" s="149"/>
      <c r="EX8178" s="149"/>
      <c r="EY8178" s="149"/>
      <c r="EZ8178" s="149"/>
      <c r="FA8178" s="149"/>
      <c r="FB8178" s="149"/>
      <c r="FC8178" s="149"/>
      <c r="FD8178" s="149"/>
      <c r="FE8178" s="149"/>
      <c r="FF8178" s="149"/>
      <c r="FG8178" s="146"/>
      <c r="FH8178" s="146"/>
      <c r="FI8178" s="146"/>
      <c r="FJ8178" s="146"/>
      <c r="FK8178" s="146"/>
      <c r="FL8178" s="146"/>
      <c r="FM8178" s="146"/>
      <c r="FN8178" s="146"/>
      <c r="FO8178" s="146"/>
      <c r="FP8178" s="146"/>
      <c r="FQ8178" s="146"/>
      <c r="FR8178" s="146"/>
      <c r="FS8178" s="146"/>
      <c r="FT8178" s="146"/>
      <c r="FU8178" s="146"/>
      <c r="FV8178" s="146"/>
      <c r="FW8178" s="146"/>
      <c r="FX8178" s="146"/>
      <c r="FY8178" s="146"/>
      <c r="FZ8178" s="146"/>
      <c r="GA8178" s="146"/>
      <c r="GB8178" s="146"/>
      <c r="GC8178" s="146"/>
      <c r="GD8178" s="146"/>
      <c r="GE8178" s="146"/>
      <c r="GF8178" s="146"/>
      <c r="GG8178" s="146"/>
      <c r="GH8178" s="146"/>
      <c r="GI8178" s="146"/>
      <c r="GJ8178" s="146"/>
      <c r="GK8178" s="146"/>
      <c r="GL8178" s="146"/>
      <c r="GM8178" s="146"/>
      <c r="GN8178" s="146"/>
      <c r="GO8178" s="146"/>
      <c r="GP8178" s="146"/>
      <c r="GQ8178" s="146"/>
      <c r="GR8178" s="146"/>
      <c r="GS8178" s="146"/>
      <c r="GT8178" s="146"/>
      <c r="GU8178" s="146"/>
      <c r="GV8178" s="146"/>
      <c r="GW8178" s="146"/>
      <c r="GX8178" s="146"/>
      <c r="GY8178" s="146"/>
      <c r="GZ8178" s="146"/>
      <c r="HA8178" s="146"/>
      <c r="HB8178" s="146"/>
      <c r="HC8178" s="146"/>
      <c r="HD8178" s="146"/>
      <c r="HE8178" s="146"/>
      <c r="HF8178" s="146"/>
      <c r="HG8178" s="146"/>
      <c r="HH8178" s="146"/>
      <c r="HI8178" s="146"/>
      <c r="HJ8178" s="146"/>
      <c r="HK8178" s="146"/>
      <c r="HL8178" s="146"/>
      <c r="HM8178" s="146"/>
      <c r="HN8178" s="146"/>
      <c r="HO8178" s="146"/>
      <c r="HP8178" s="146"/>
      <c r="HQ8178" s="146"/>
      <c r="HR8178" s="146"/>
      <c r="HS8178" s="146"/>
      <c r="HT8178" s="146"/>
      <c r="HU8178" s="146"/>
      <c r="HV8178" s="146"/>
      <c r="HW8178" s="146"/>
      <c r="HX8178" s="146"/>
      <c r="HY8178" s="146"/>
      <c r="HZ8178" s="146"/>
      <c r="IA8178" s="146"/>
      <c r="IB8178" s="146"/>
      <c r="IC8178" s="146"/>
      <c r="ID8178" s="146"/>
      <c r="IE8178" s="146"/>
      <c r="IF8178" s="146"/>
      <c r="IG8178" s="146"/>
      <c r="IH8178" s="146"/>
    </row>
    <row r="8182" spans="2:242" ht="9" hidden="1" customHeight="1">
      <c r="B8182" s="150"/>
      <c r="C8182" s="150"/>
      <c r="D8182" s="150"/>
      <c r="E8182" s="150"/>
      <c r="F8182" s="150"/>
      <c r="G8182" s="150"/>
      <c r="H8182" s="150"/>
      <c r="I8182" s="150"/>
      <c r="J8182" s="150"/>
      <c r="K8182" s="150"/>
      <c r="L8182" s="150"/>
      <c r="M8182" s="150"/>
      <c r="N8182" s="150"/>
      <c r="O8182" s="150"/>
      <c r="P8182" s="150"/>
      <c r="Q8182" s="150"/>
      <c r="R8182" s="150"/>
      <c r="S8182" s="150"/>
      <c r="T8182" s="150"/>
      <c r="U8182" s="150"/>
      <c r="V8182" s="150"/>
      <c r="W8182" s="150"/>
      <c r="X8182" s="150"/>
      <c r="Y8182" s="150"/>
      <c r="Z8182" s="150"/>
      <c r="AA8182" s="150"/>
      <c r="AB8182" s="150"/>
      <c r="AC8182" s="150"/>
      <c r="AD8182" s="150"/>
      <c r="AE8182" s="150"/>
      <c r="AF8182" s="150"/>
      <c r="AG8182" s="150"/>
      <c r="AH8182" s="150"/>
      <c r="AI8182" s="150"/>
      <c r="AJ8182" s="150"/>
      <c r="AK8182" s="150"/>
      <c r="AL8182" s="150"/>
      <c r="AM8182" s="150"/>
      <c r="AN8182" s="150"/>
      <c r="AO8182" s="150"/>
      <c r="AP8182" s="150"/>
      <c r="AQ8182" s="150"/>
      <c r="AR8182" s="150"/>
      <c r="AS8182" s="150"/>
      <c r="AT8182" s="150"/>
      <c r="AU8182" s="150"/>
      <c r="AV8182" s="150"/>
      <c r="AW8182" s="150"/>
      <c r="AX8182" s="150"/>
      <c r="AY8182" s="150"/>
      <c r="AZ8182" s="150"/>
      <c r="BA8182" s="150"/>
      <c r="BB8182" s="150"/>
      <c r="BC8182" s="150"/>
      <c r="BD8182" s="150"/>
      <c r="BE8182" s="150"/>
      <c r="BF8182" s="150"/>
      <c r="BG8182" s="150"/>
      <c r="BH8182" s="150"/>
      <c r="BI8182" s="150"/>
      <c r="BJ8182" s="150"/>
      <c r="BK8182" s="150"/>
      <c r="BL8182" s="150"/>
      <c r="BM8182" s="150"/>
      <c r="BN8182" s="150"/>
      <c r="BO8182" s="150"/>
      <c r="BP8182" s="150"/>
      <c r="BQ8182" s="150"/>
      <c r="BR8182" s="150"/>
      <c r="BS8182" s="150"/>
      <c r="BT8182" s="151"/>
      <c r="BU8182" s="151"/>
      <c r="BV8182" s="151"/>
      <c r="BW8182" s="151"/>
      <c r="BX8182" s="151"/>
      <c r="BY8182" s="151"/>
      <c r="BZ8182" s="151"/>
      <c r="CA8182" s="151"/>
      <c r="CB8182" s="151"/>
      <c r="CC8182" s="151"/>
      <c r="CD8182" s="151"/>
      <c r="CE8182" s="151"/>
      <c r="CF8182" s="151"/>
      <c r="CG8182" s="151"/>
      <c r="CH8182" s="151"/>
      <c r="CI8182" s="151"/>
      <c r="CJ8182" s="151"/>
      <c r="CK8182" s="151"/>
      <c r="CL8182" s="151"/>
      <c r="CM8182" s="151"/>
      <c r="CN8182" s="151"/>
      <c r="CO8182" s="151"/>
      <c r="CP8182" s="151"/>
      <c r="CQ8182" s="151"/>
      <c r="CR8182" s="151"/>
      <c r="CS8182" s="151"/>
      <c r="CT8182" s="151"/>
      <c r="CU8182" s="151"/>
      <c r="CV8182" s="151"/>
      <c r="CW8182" s="152"/>
      <c r="CX8182" s="152"/>
      <c r="CY8182" s="152"/>
      <c r="CZ8182" s="152"/>
      <c r="DA8182" s="152"/>
      <c r="DB8182" s="152"/>
      <c r="DC8182" s="152"/>
      <c r="DD8182" s="152"/>
      <c r="DE8182" s="152"/>
      <c r="DF8182" s="152"/>
      <c r="DG8182" s="152"/>
      <c r="DH8182" s="152"/>
      <c r="DI8182" s="152"/>
      <c r="DJ8182" s="152"/>
      <c r="DK8182" s="152"/>
      <c r="DL8182" s="152"/>
      <c r="DM8182" s="152"/>
      <c r="DN8182" s="152"/>
      <c r="DO8182" s="152"/>
      <c r="DP8182" s="152"/>
      <c r="DQ8182" s="152"/>
      <c r="DR8182" s="152"/>
      <c r="DS8182" s="152"/>
      <c r="DT8182" s="152"/>
      <c r="DU8182" s="152"/>
      <c r="DV8182" s="152"/>
      <c r="DW8182" s="152"/>
      <c r="DX8182" s="152"/>
      <c r="DY8182" s="152"/>
      <c r="DZ8182" s="152"/>
      <c r="EA8182" s="152"/>
      <c r="EB8182" s="152"/>
      <c r="EC8182" s="152"/>
      <c r="ED8182" s="152"/>
      <c r="EE8182" s="152"/>
      <c r="EF8182" s="152"/>
      <c r="EG8182" s="152"/>
      <c r="EH8182" s="152"/>
      <c r="EI8182" s="152"/>
      <c r="EJ8182" s="152"/>
      <c r="EK8182" s="152"/>
      <c r="EL8182" s="152"/>
      <c r="EM8182" s="152"/>
      <c r="EN8182" s="152"/>
      <c r="EO8182" s="152"/>
      <c r="EP8182" s="152"/>
      <c r="EQ8182" s="152"/>
      <c r="ER8182" s="152"/>
      <c r="ES8182" s="152"/>
      <c r="ET8182" s="152"/>
      <c r="EU8182" s="152"/>
      <c r="EV8182" s="152"/>
      <c r="EW8182" s="152"/>
      <c r="EX8182" s="152"/>
      <c r="EY8182" s="152"/>
      <c r="EZ8182" s="152"/>
      <c r="FA8182" s="152"/>
      <c r="FB8182" s="152"/>
      <c r="FC8182" s="152"/>
      <c r="FD8182" s="152"/>
      <c r="FE8182" s="152"/>
      <c r="FF8182" s="152"/>
      <c r="FG8182" s="152"/>
      <c r="FH8182" s="152"/>
      <c r="FI8182" s="152"/>
      <c r="FJ8182" s="152"/>
      <c r="FK8182" s="152"/>
      <c r="FL8182" s="152"/>
      <c r="FM8182" s="152"/>
      <c r="FN8182" s="152"/>
      <c r="FO8182" s="152"/>
      <c r="FP8182" s="152"/>
      <c r="FQ8182" s="152"/>
      <c r="FR8182" s="152"/>
      <c r="FS8182" s="152"/>
      <c r="FT8182" s="152"/>
      <c r="FU8182" s="152"/>
      <c r="FV8182" s="152"/>
      <c r="FW8182" s="152"/>
      <c r="FX8182" s="152"/>
      <c r="FY8182" s="152"/>
      <c r="FZ8182" s="152"/>
      <c r="GA8182" s="152"/>
      <c r="GB8182" s="152"/>
      <c r="GC8182" s="152"/>
      <c r="GD8182" s="152"/>
      <c r="GE8182" s="152"/>
      <c r="GF8182" s="152"/>
      <c r="GG8182" s="152"/>
      <c r="GH8182" s="152"/>
      <c r="GI8182" s="152"/>
      <c r="GJ8182" s="152"/>
      <c r="GK8182" s="152"/>
      <c r="GL8182" s="152"/>
      <c r="GM8182" s="152"/>
      <c r="GN8182" s="152"/>
      <c r="GO8182" s="152"/>
      <c r="GP8182" s="152"/>
      <c r="GQ8182" s="152"/>
      <c r="GR8182" s="152"/>
      <c r="GS8182" s="152"/>
      <c r="GT8182" s="152"/>
      <c r="GU8182" s="152"/>
      <c r="GV8182" s="152"/>
      <c r="GW8182" s="152"/>
      <c r="GX8182" s="152"/>
      <c r="GY8182" s="152"/>
      <c r="GZ8182" s="152"/>
      <c r="HA8182" s="152"/>
      <c r="HB8182" s="152"/>
      <c r="HC8182" s="152"/>
      <c r="HD8182" s="152"/>
      <c r="HE8182" s="152"/>
      <c r="HF8182" s="152"/>
      <c r="HG8182" s="152"/>
      <c r="HH8182" s="152"/>
      <c r="HI8182" s="152"/>
      <c r="HJ8182" s="152"/>
      <c r="HK8182" s="152"/>
      <c r="HL8182" s="152"/>
      <c r="HM8182" s="152"/>
      <c r="HN8182" s="152"/>
      <c r="HO8182" s="152"/>
      <c r="HP8182" s="152"/>
      <c r="HQ8182" s="152"/>
      <c r="HR8182" s="152"/>
      <c r="HS8182" s="152"/>
      <c r="HT8182" s="152"/>
      <c r="HU8182" s="152"/>
      <c r="HV8182" s="152"/>
      <c r="HW8182" s="152"/>
      <c r="HX8182" s="152"/>
      <c r="HY8182" s="152"/>
      <c r="HZ8182" s="152"/>
      <c r="IA8182" s="152"/>
      <c r="IB8182" s="152"/>
      <c r="IC8182" s="152"/>
      <c r="ID8182" s="152"/>
      <c r="IE8182" s="152"/>
      <c r="IF8182" s="152"/>
      <c r="IG8182" s="152"/>
      <c r="IH8182" s="152"/>
    </row>
    <row r="8183" spans="2:242" ht="255" customHeight="1"/>
  </sheetData>
  <sheetProtection password="CA55" sheet="1" objects="1" scenarios="1"/>
  <mergeCells count="11">
    <mergeCell ref="A1:Z1"/>
    <mergeCell ref="A3:Z3"/>
    <mergeCell ref="A4:Z4"/>
    <mergeCell ref="A10:Z10"/>
    <mergeCell ref="G11:K11"/>
    <mergeCell ref="E11:F11"/>
    <mergeCell ref="C11:D11"/>
    <mergeCell ref="Y11:Z11"/>
    <mergeCell ref="Q11:R11"/>
    <mergeCell ref="O11:P11"/>
    <mergeCell ref="L11:N11"/>
  </mergeCells>
  <phoneticPr fontId="0" type="noConversion"/>
  <printOptions horizontalCentered="1"/>
  <pageMargins left="0.39370078740157483" right="0.47244094488188981" top="0.98425196850393704" bottom="0.39370078740157483" header="0" footer="0.39370078740157483"/>
  <pageSetup scale="60" firstPageNumber="23" orientation="landscape" useFirstPageNumber="1" horizontalDpi="300" verticalDpi="300" r:id="rId1"/>
  <headerFooter alignWithMargins="0">
    <oddHeader>&amp;R&amp;"Helv,Negrita"&amp;16&amp;[24</oddHeader>
  </headerFooter>
  <rowBreaks count="3" manualBreakCount="3">
    <brk id="8177" max="16383" man="1"/>
    <brk id="8181" max="16383" man="1"/>
    <brk id="818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BG34"/>
  <sheetViews>
    <sheetView showGridLines="0" topLeftCell="B1" workbookViewId="0">
      <selection activeCell="B3" sqref="B3:S3"/>
    </sheetView>
  </sheetViews>
  <sheetFormatPr baseColWidth="10" defaultColWidth="6.83203125" defaultRowHeight="10.5"/>
  <cols>
    <col min="1" max="1" width="0" style="1481" hidden="1" customWidth="1"/>
    <col min="2" max="2" width="27.1640625" style="1481" customWidth="1"/>
    <col min="3" max="3" width="8.1640625" style="1481" customWidth="1"/>
    <col min="4" max="4" width="8.33203125" style="1481" customWidth="1"/>
    <col min="5" max="5" width="10.83203125" style="1481" customWidth="1"/>
    <col min="6" max="6" width="12.33203125" style="1481" customWidth="1"/>
    <col min="7" max="7" width="9.33203125" style="1481" customWidth="1"/>
    <col min="8" max="8" width="9" style="1481" customWidth="1"/>
    <col min="9" max="9" width="9.6640625" style="1481" customWidth="1"/>
    <col min="10" max="10" width="9.33203125" style="1481" customWidth="1"/>
    <col min="11" max="11" width="13" style="1481" customWidth="1"/>
    <col min="12" max="12" width="9.83203125" style="1481" customWidth="1"/>
    <col min="13" max="13" width="11.6640625" style="1481" customWidth="1"/>
    <col min="14" max="14" width="10" style="1481" customWidth="1"/>
    <col min="15" max="15" width="10.5" style="1481" customWidth="1"/>
    <col min="16" max="17" width="8.83203125" style="1481" customWidth="1"/>
    <col min="18" max="18" width="11.83203125" style="1481" customWidth="1"/>
    <col min="19" max="19" width="9" style="1481" customWidth="1"/>
    <col min="20" max="20" width="1" style="1481" customWidth="1"/>
    <col min="21" max="21" width="4.83203125" style="1481" customWidth="1"/>
    <col min="22" max="22" width="5.1640625" style="1481" customWidth="1"/>
    <col min="23" max="23" width="1" style="1481" customWidth="1"/>
    <col min="24" max="24" width="4.83203125" style="1481" customWidth="1"/>
    <col min="25" max="25" width="5.1640625" style="1481" customWidth="1"/>
    <col min="26" max="26" width="1" style="1481" customWidth="1"/>
    <col min="27" max="27" width="4.83203125" style="1481" customWidth="1"/>
    <col min="28" max="28" width="5.1640625" style="1481" customWidth="1"/>
    <col min="29" max="29" width="1" style="1481" customWidth="1"/>
    <col min="30" max="30" width="4.83203125" style="1481" customWidth="1"/>
    <col min="31" max="31" width="5.1640625" style="1481" customWidth="1"/>
    <col min="32" max="32" width="1" style="1481" customWidth="1"/>
    <col min="33" max="33" width="4.83203125" style="1481" customWidth="1"/>
    <col min="34" max="34" width="5.1640625" style="1481" customWidth="1"/>
    <col min="35" max="35" width="1" style="1481" customWidth="1"/>
    <col min="36" max="36" width="4.83203125" style="1481" customWidth="1"/>
    <col min="37" max="37" width="5.1640625" style="1481" customWidth="1"/>
    <col min="38" max="38" width="1" style="1481" customWidth="1"/>
    <col min="39" max="39" width="4.83203125" style="1481" customWidth="1"/>
    <col min="40" max="40" width="5.1640625" style="1481" customWidth="1"/>
    <col min="41" max="41" width="1" style="1481" customWidth="1"/>
    <col min="42" max="42" width="4.83203125" style="1481" customWidth="1"/>
    <col min="43" max="43" width="5.1640625" style="1481" customWidth="1"/>
    <col min="44" max="44" width="1" style="1481" customWidth="1"/>
    <col min="45" max="16384" width="6.83203125" style="1481"/>
  </cols>
  <sheetData>
    <row r="1" spans="1:59" ht="24.75" customHeight="1">
      <c r="A1" s="1480"/>
      <c r="B1" s="3400" t="s">
        <v>846</v>
      </c>
      <c r="C1" s="3400"/>
      <c r="D1" s="3400"/>
      <c r="E1" s="3400"/>
      <c r="F1" s="3400"/>
      <c r="G1" s="3400"/>
      <c r="H1" s="3400"/>
      <c r="I1" s="3400"/>
      <c r="J1" s="3400"/>
      <c r="K1" s="3400"/>
      <c r="L1" s="3400"/>
      <c r="M1" s="3400"/>
      <c r="N1" s="3400"/>
      <c r="O1" s="3400"/>
      <c r="P1" s="3400"/>
      <c r="Q1" s="3400"/>
      <c r="R1" s="3400"/>
      <c r="S1" s="3400"/>
    </row>
    <row r="2" spans="1:59" ht="15" customHeight="1">
      <c r="A2" s="1480"/>
      <c r="B2" s="1482"/>
      <c r="C2" s="1483"/>
      <c r="D2" s="1483"/>
      <c r="E2" s="1483"/>
      <c r="F2" s="1483"/>
      <c r="G2" s="1483"/>
      <c r="H2" s="1483"/>
      <c r="I2" s="1483"/>
      <c r="J2" s="1483"/>
      <c r="K2" s="1483"/>
      <c r="L2" s="1484"/>
      <c r="M2" s="1485"/>
      <c r="N2" s="1485"/>
      <c r="O2" s="1485"/>
      <c r="P2" s="1485"/>
      <c r="Q2" s="1485"/>
      <c r="R2" s="1485"/>
      <c r="S2" s="1485"/>
    </row>
    <row r="3" spans="1:59" ht="18.75" customHeight="1">
      <c r="A3" s="1480"/>
      <c r="B3" s="3401" t="s">
        <v>277</v>
      </c>
      <c r="C3" s="3401"/>
      <c r="D3" s="3401"/>
      <c r="E3" s="3401"/>
      <c r="F3" s="3401"/>
      <c r="G3" s="3401"/>
      <c r="H3" s="3401"/>
      <c r="I3" s="3401"/>
      <c r="J3" s="3401"/>
      <c r="K3" s="3401"/>
      <c r="L3" s="3401"/>
      <c r="M3" s="3401"/>
      <c r="N3" s="3401"/>
      <c r="O3" s="3401"/>
      <c r="P3" s="3401"/>
      <c r="Q3" s="3401"/>
      <c r="R3" s="3401"/>
      <c r="S3" s="3401"/>
    </row>
    <row r="4" spans="1:59" ht="19.5" customHeight="1">
      <c r="A4" s="1480"/>
      <c r="B4" s="3401" t="s">
        <v>739</v>
      </c>
      <c r="C4" s="3401"/>
      <c r="D4" s="3401"/>
      <c r="E4" s="3401"/>
      <c r="F4" s="3401"/>
      <c r="G4" s="3401"/>
      <c r="H4" s="3401"/>
      <c r="I4" s="3401"/>
      <c r="J4" s="3401"/>
      <c r="K4" s="3401"/>
      <c r="L4" s="3401"/>
      <c r="M4" s="3401"/>
      <c r="N4" s="3401"/>
      <c r="O4" s="3401"/>
      <c r="P4" s="3401"/>
      <c r="Q4" s="3401"/>
      <c r="R4" s="3401"/>
      <c r="S4" s="3401"/>
      <c r="T4" s="1486"/>
      <c r="U4" s="1486"/>
      <c r="V4" s="1486"/>
      <c r="W4" s="1486"/>
      <c r="X4" s="1486"/>
      <c r="Y4" s="1486"/>
      <c r="Z4" s="1486"/>
      <c r="AA4" s="1486"/>
      <c r="AB4" s="1486"/>
      <c r="AC4" s="1486"/>
      <c r="AD4" s="1486"/>
      <c r="AE4" s="1486"/>
      <c r="AF4" s="1486"/>
      <c r="AG4" s="1486"/>
      <c r="AH4" s="1486"/>
      <c r="AI4" s="1486"/>
      <c r="AJ4" s="1486"/>
      <c r="AK4" s="1486"/>
      <c r="AL4" s="1486"/>
      <c r="AM4" s="1486"/>
      <c r="AN4" s="1486"/>
      <c r="AO4" s="1486"/>
      <c r="AP4" s="1486"/>
      <c r="AQ4" s="1486"/>
      <c r="AR4" s="1486"/>
      <c r="AS4" s="1486"/>
      <c r="AT4" s="1486"/>
      <c r="AU4" s="1486"/>
      <c r="AV4" s="1486"/>
      <c r="AW4" s="1486"/>
      <c r="AX4" s="1486"/>
      <c r="AY4" s="1486"/>
      <c r="AZ4" s="1486"/>
      <c r="BA4" s="1486"/>
      <c r="BB4" s="1486"/>
      <c r="BC4" s="1486"/>
      <c r="BD4" s="1486"/>
      <c r="BE4" s="1486"/>
      <c r="BF4" s="1486"/>
      <c r="BG4" s="1486"/>
    </row>
    <row r="5" spans="1:59" ht="15" customHeight="1">
      <c r="A5" s="1480"/>
      <c r="B5" s="1483"/>
      <c r="C5" s="1487"/>
      <c r="D5" s="1487"/>
      <c r="E5" s="1487"/>
      <c r="F5" s="1487"/>
      <c r="G5" s="1487"/>
      <c r="H5" s="1487"/>
      <c r="I5" s="1487"/>
      <c r="J5" s="1487"/>
      <c r="K5" s="1487"/>
      <c r="L5" s="1487"/>
      <c r="M5" s="1487"/>
      <c r="N5" s="1487"/>
      <c r="O5" s="1487"/>
      <c r="P5" s="1487"/>
      <c r="Q5" s="1487"/>
      <c r="R5" s="1487"/>
      <c r="S5" s="1487"/>
      <c r="T5" s="1486"/>
      <c r="U5" s="1486"/>
      <c r="V5" s="1486"/>
      <c r="W5" s="1486"/>
      <c r="X5" s="1486"/>
      <c r="Y5" s="1486"/>
      <c r="Z5" s="1486"/>
      <c r="AA5" s="1486"/>
      <c r="AB5" s="1486"/>
      <c r="AC5" s="1486"/>
      <c r="AD5" s="1486"/>
      <c r="AE5" s="1486"/>
      <c r="AF5" s="1486"/>
      <c r="AG5" s="1486"/>
      <c r="AH5" s="1486"/>
      <c r="AI5" s="1486"/>
      <c r="AJ5" s="1486"/>
      <c r="AK5" s="1486"/>
      <c r="AL5" s="1486"/>
      <c r="AM5" s="1486"/>
      <c r="AN5" s="1486"/>
      <c r="AO5" s="1486"/>
      <c r="AP5" s="1486"/>
      <c r="AQ5" s="1486"/>
      <c r="AR5" s="1486"/>
      <c r="AS5" s="1486"/>
      <c r="AT5" s="1486"/>
      <c r="AU5" s="1486"/>
      <c r="AV5" s="1486"/>
      <c r="AW5" s="1486"/>
      <c r="AX5" s="1486"/>
      <c r="AY5" s="1486"/>
      <c r="AZ5" s="1486"/>
      <c r="BA5" s="1486"/>
      <c r="BB5" s="1486"/>
      <c r="BC5" s="1486"/>
      <c r="BD5" s="1486"/>
      <c r="BE5" s="1486"/>
      <c r="BF5" s="1486"/>
      <c r="BG5" s="1486"/>
    </row>
    <row r="6" spans="1:59" ht="18" customHeight="1">
      <c r="A6" s="1488"/>
      <c r="B6" s="3402" t="s">
        <v>151</v>
      </c>
      <c r="C6" s="3402"/>
      <c r="D6" s="3402"/>
      <c r="E6" s="3402"/>
      <c r="F6" s="3402"/>
      <c r="G6" s="3402"/>
      <c r="H6" s="3402"/>
      <c r="I6" s="3402"/>
      <c r="J6" s="3402"/>
      <c r="K6" s="3402"/>
      <c r="L6" s="3402"/>
      <c r="M6" s="3402"/>
      <c r="N6" s="3402"/>
      <c r="O6" s="3402"/>
      <c r="P6" s="3402"/>
      <c r="Q6" s="3402"/>
      <c r="R6" s="3402"/>
      <c r="S6" s="3402"/>
      <c r="T6" s="1486"/>
      <c r="U6" s="1486"/>
      <c r="V6" s="1486"/>
      <c r="W6" s="1486"/>
      <c r="X6" s="1486"/>
      <c r="Y6" s="1486"/>
      <c r="Z6" s="1486"/>
      <c r="AA6" s="1486"/>
      <c r="AB6" s="1486"/>
      <c r="AC6" s="1486"/>
      <c r="AD6" s="1486"/>
      <c r="AE6" s="1486"/>
      <c r="AF6" s="1486"/>
      <c r="AG6" s="1486"/>
      <c r="AH6" s="1486"/>
      <c r="AI6" s="1486"/>
      <c r="AJ6" s="1486"/>
      <c r="AK6" s="1486"/>
      <c r="AL6" s="1486"/>
      <c r="AM6" s="1486"/>
      <c r="AN6" s="1486"/>
      <c r="AO6" s="1486"/>
      <c r="AP6" s="1486"/>
      <c r="AQ6" s="1486"/>
      <c r="AR6" s="1486"/>
      <c r="AS6" s="1486"/>
      <c r="AT6" s="1486"/>
      <c r="AU6" s="1486"/>
      <c r="AV6" s="1486"/>
      <c r="AW6" s="1486"/>
      <c r="AX6" s="1486"/>
      <c r="AY6" s="1486"/>
      <c r="AZ6" s="1486"/>
      <c r="BA6" s="1486"/>
      <c r="BB6" s="1486"/>
      <c r="BC6" s="1486"/>
      <c r="BD6" s="1486"/>
      <c r="BE6" s="1486"/>
      <c r="BF6" s="1486"/>
      <c r="BG6" s="1486"/>
    </row>
    <row r="7" spans="1:59" ht="18" customHeight="1">
      <c r="B7" s="1489"/>
      <c r="C7" s="1490" t="s">
        <v>918</v>
      </c>
      <c r="D7" s="1491" t="s">
        <v>1105</v>
      </c>
      <c r="E7" s="1492" t="s">
        <v>1106</v>
      </c>
      <c r="F7" s="1493" t="s">
        <v>1107</v>
      </c>
      <c r="G7" s="1493" t="s">
        <v>1175</v>
      </c>
      <c r="H7" s="1493" t="s">
        <v>1176</v>
      </c>
      <c r="I7" s="1493" t="s">
        <v>1177</v>
      </c>
      <c r="J7" s="1492" t="s">
        <v>1108</v>
      </c>
      <c r="K7" s="1493" t="s">
        <v>1109</v>
      </c>
      <c r="L7" s="1492" t="s">
        <v>1110</v>
      </c>
      <c r="M7" s="1493" t="s">
        <v>1111</v>
      </c>
      <c r="N7" s="1492" t="s">
        <v>1112</v>
      </c>
      <c r="O7" s="1493" t="s">
        <v>1113</v>
      </c>
      <c r="P7" s="1492" t="s">
        <v>1114</v>
      </c>
      <c r="Q7" s="1493" t="s">
        <v>124</v>
      </c>
      <c r="R7" s="1492" t="s">
        <v>1115</v>
      </c>
      <c r="S7" s="1494" t="s">
        <v>111</v>
      </c>
      <c r="T7" s="1486"/>
      <c r="U7" s="1486"/>
      <c r="V7" s="1486"/>
      <c r="W7" s="1486"/>
      <c r="X7" s="1486"/>
      <c r="Y7" s="1486"/>
      <c r="Z7" s="1486"/>
      <c r="AA7" s="1486"/>
      <c r="AB7" s="1486"/>
      <c r="AC7" s="1486"/>
      <c r="AD7" s="1486"/>
      <c r="AE7" s="1486"/>
      <c r="AF7" s="1486"/>
      <c r="AG7" s="1486"/>
      <c r="AH7" s="1486"/>
      <c r="AI7" s="1486"/>
      <c r="AJ7" s="1486"/>
      <c r="AK7" s="1486"/>
      <c r="AL7" s="1486"/>
      <c r="AM7" s="1486"/>
      <c r="AN7" s="1486"/>
      <c r="AO7" s="1486"/>
      <c r="AP7" s="1486"/>
      <c r="AQ7" s="1486"/>
      <c r="AR7" s="1486"/>
      <c r="AS7" s="1486"/>
      <c r="AT7" s="1486"/>
      <c r="AU7" s="1486"/>
      <c r="AV7" s="1486"/>
      <c r="AW7" s="1486"/>
      <c r="AX7" s="1486"/>
      <c r="AY7" s="1486"/>
      <c r="AZ7" s="1486"/>
      <c r="BA7" s="1486"/>
      <c r="BB7" s="1486"/>
      <c r="BC7" s="1486"/>
      <c r="BD7" s="1486"/>
      <c r="BE7" s="1486"/>
      <c r="BF7" s="1486"/>
      <c r="BG7" s="1486"/>
    </row>
    <row r="8" spans="1:59" ht="18" customHeight="1">
      <c r="B8" s="1495" t="s">
        <v>125</v>
      </c>
      <c r="C8" s="1496" t="s">
        <v>1013</v>
      </c>
      <c r="D8" s="1490" t="s">
        <v>1083</v>
      </c>
      <c r="E8" s="1496" t="s">
        <v>1116</v>
      </c>
      <c r="F8" s="1490" t="s">
        <v>126</v>
      </c>
      <c r="G8" s="1490" t="s">
        <v>1118</v>
      </c>
      <c r="H8" s="1490" t="s">
        <v>1119</v>
      </c>
      <c r="I8" s="1490" t="s">
        <v>1120</v>
      </c>
      <c r="J8" s="1496" t="s">
        <v>1121</v>
      </c>
      <c r="K8" s="1490" t="s">
        <v>127</v>
      </c>
      <c r="L8" s="1496" t="s">
        <v>128</v>
      </c>
      <c r="M8" s="1490" t="s">
        <v>129</v>
      </c>
      <c r="N8" s="1496" t="s">
        <v>1123</v>
      </c>
      <c r="O8" s="1490" t="s">
        <v>1124</v>
      </c>
      <c r="P8" s="1496" t="s">
        <v>1083</v>
      </c>
      <c r="Q8" s="1490" t="s">
        <v>1083</v>
      </c>
      <c r="R8" s="1496" t="s">
        <v>115</v>
      </c>
      <c r="S8" s="1490" t="s">
        <v>116</v>
      </c>
    </row>
    <row r="9" spans="1:59" ht="18" customHeight="1">
      <c r="B9" s="1497" t="s">
        <v>130</v>
      </c>
      <c r="C9" s="1496" t="s">
        <v>131</v>
      </c>
      <c r="D9" s="1490"/>
      <c r="E9" s="1496" t="s">
        <v>132</v>
      </c>
      <c r="F9" s="1490"/>
      <c r="G9" s="1490"/>
      <c r="H9" s="1490"/>
      <c r="I9" s="1490" t="s">
        <v>133</v>
      </c>
      <c r="J9" s="1496" t="s">
        <v>1126</v>
      </c>
      <c r="K9" s="1490"/>
      <c r="L9" s="1496" t="s">
        <v>134</v>
      </c>
      <c r="M9" s="1490" t="s">
        <v>135</v>
      </c>
      <c r="N9" s="1496"/>
      <c r="O9" s="1490"/>
      <c r="P9" s="1496"/>
      <c r="Q9" s="1490"/>
      <c r="R9" s="1496" t="s">
        <v>136</v>
      </c>
      <c r="S9" s="1490" t="s">
        <v>120</v>
      </c>
    </row>
    <row r="10" spans="1:59" ht="18" customHeight="1">
      <c r="B10" s="1498"/>
      <c r="C10" s="1492"/>
      <c r="D10" s="1493" t="s">
        <v>137</v>
      </c>
      <c r="E10" s="1493" t="s">
        <v>137</v>
      </c>
      <c r="F10" s="1493" t="s">
        <v>137</v>
      </c>
      <c r="G10" s="1493" t="s">
        <v>137</v>
      </c>
      <c r="H10" s="1493" t="s">
        <v>137</v>
      </c>
      <c r="I10" s="1493" t="s">
        <v>137</v>
      </c>
      <c r="J10" s="1493" t="s">
        <v>137</v>
      </c>
      <c r="K10" s="1493" t="s">
        <v>137</v>
      </c>
      <c r="L10" s="1493" t="s">
        <v>137</v>
      </c>
      <c r="M10" s="1493" t="s">
        <v>137</v>
      </c>
      <c r="N10" s="1493" t="s">
        <v>137</v>
      </c>
      <c r="O10" s="1493" t="s">
        <v>137</v>
      </c>
      <c r="P10" s="1493" t="s">
        <v>137</v>
      </c>
      <c r="Q10" s="1493" t="s">
        <v>137</v>
      </c>
      <c r="R10" s="1493" t="s">
        <v>137</v>
      </c>
      <c r="S10" s="1493" t="s">
        <v>137</v>
      </c>
    </row>
    <row r="11" spans="1:59" ht="21.75" customHeight="1">
      <c r="B11" s="1499" t="s">
        <v>840</v>
      </c>
      <c r="C11" s="1499">
        <f t="shared" ref="C11:S11" si="0">SUM(C12:C32)</f>
        <v>4967</v>
      </c>
      <c r="D11" s="1500">
        <f t="shared" si="0"/>
        <v>1466</v>
      </c>
      <c r="E11" s="1499">
        <f t="shared" si="0"/>
        <v>343</v>
      </c>
      <c r="F11" s="1499">
        <f t="shared" si="0"/>
        <v>485</v>
      </c>
      <c r="G11" s="1499">
        <f t="shared" si="0"/>
        <v>339</v>
      </c>
      <c r="H11" s="1499">
        <f t="shared" si="0"/>
        <v>421</v>
      </c>
      <c r="I11" s="1499">
        <f t="shared" si="0"/>
        <v>121</v>
      </c>
      <c r="J11" s="1499">
        <f t="shared" si="0"/>
        <v>251</v>
      </c>
      <c r="K11" s="1499">
        <f t="shared" si="0"/>
        <v>117</v>
      </c>
      <c r="L11" s="1499">
        <f t="shared" si="0"/>
        <v>115</v>
      </c>
      <c r="M11" s="1499">
        <f t="shared" si="0"/>
        <v>84</v>
      </c>
      <c r="N11" s="1499">
        <f t="shared" si="0"/>
        <v>134</v>
      </c>
      <c r="O11" s="1499">
        <f t="shared" si="0"/>
        <v>62</v>
      </c>
      <c r="P11" s="1499">
        <f t="shared" si="0"/>
        <v>668</v>
      </c>
      <c r="Q11" s="1499">
        <f t="shared" si="0"/>
        <v>267</v>
      </c>
      <c r="R11" s="1499">
        <f t="shared" si="0"/>
        <v>36</v>
      </c>
      <c r="S11" s="1501">
        <f t="shared" si="0"/>
        <v>58</v>
      </c>
    </row>
    <row r="12" spans="1:59" ht="20.100000000000001" customHeight="1">
      <c r="B12" s="1502" t="s">
        <v>126</v>
      </c>
      <c r="C12" s="1502">
        <f t="shared" ref="C12:C31" si="1">SUM(D12:S12)</f>
        <v>438</v>
      </c>
      <c r="D12" s="1502">
        <v>13</v>
      </c>
      <c r="E12" s="1502">
        <v>3</v>
      </c>
      <c r="F12" s="1502">
        <v>404</v>
      </c>
      <c r="G12" s="1502">
        <v>5</v>
      </c>
      <c r="H12" s="1502">
        <v>1</v>
      </c>
      <c r="I12" s="1502">
        <v>1</v>
      </c>
      <c r="J12" s="1502">
        <v>1</v>
      </c>
      <c r="K12" s="1502">
        <v>1</v>
      </c>
      <c r="L12" s="1502"/>
      <c r="M12" s="1502"/>
      <c r="N12" s="1502">
        <v>1</v>
      </c>
      <c r="O12" s="1502"/>
      <c r="P12" s="1502">
        <v>4</v>
      </c>
      <c r="Q12" s="1502">
        <v>3</v>
      </c>
      <c r="R12" s="1502"/>
      <c r="S12" s="1502">
        <v>1</v>
      </c>
    </row>
    <row r="13" spans="1:59" ht="20.100000000000001" customHeight="1">
      <c r="B13" s="1502" t="s">
        <v>127</v>
      </c>
      <c r="C13" s="1502">
        <f t="shared" si="1"/>
        <v>119</v>
      </c>
      <c r="D13" s="1502"/>
      <c r="E13" s="1502">
        <v>1</v>
      </c>
      <c r="F13" s="1502"/>
      <c r="G13" s="1502"/>
      <c r="H13" s="1502"/>
      <c r="I13" s="1502">
        <v>8</v>
      </c>
      <c r="J13" s="1502">
        <v>2</v>
      </c>
      <c r="K13" s="1502">
        <v>103</v>
      </c>
      <c r="L13" s="1502"/>
      <c r="M13" s="1502">
        <v>1</v>
      </c>
      <c r="N13" s="1502"/>
      <c r="O13" s="1502"/>
      <c r="P13" s="1502"/>
      <c r="Q13" s="1502"/>
      <c r="R13" s="1502"/>
      <c r="S13" s="1502">
        <v>4</v>
      </c>
    </row>
    <row r="14" spans="1:59" ht="20.100000000000001" customHeight="1">
      <c r="B14" s="1502" t="s">
        <v>138</v>
      </c>
      <c r="C14" s="1502">
        <f t="shared" si="1"/>
        <v>11</v>
      </c>
      <c r="D14" s="1502">
        <v>2</v>
      </c>
      <c r="E14" s="1502"/>
      <c r="F14" s="1502">
        <v>1</v>
      </c>
      <c r="G14" s="1502"/>
      <c r="H14" s="1502"/>
      <c r="I14" s="1502">
        <v>1</v>
      </c>
      <c r="J14" s="1502"/>
      <c r="K14" s="1502">
        <v>3</v>
      </c>
      <c r="L14" s="1502"/>
      <c r="M14" s="1502">
        <v>2</v>
      </c>
      <c r="N14" s="1502"/>
      <c r="O14" s="1502"/>
      <c r="P14" s="1502">
        <v>2</v>
      </c>
      <c r="Q14" s="1502"/>
      <c r="R14" s="1502"/>
      <c r="S14" s="1502"/>
    </row>
    <row r="15" spans="1:59" ht="20.100000000000001" customHeight="1">
      <c r="B15" s="1502" t="s">
        <v>139</v>
      </c>
      <c r="C15" s="1502">
        <f t="shared" si="1"/>
        <v>53</v>
      </c>
      <c r="D15" s="1502">
        <v>10</v>
      </c>
      <c r="E15" s="1502"/>
      <c r="F15" s="1502"/>
      <c r="G15" s="1502"/>
      <c r="H15" s="1502"/>
      <c r="I15" s="1502"/>
      <c r="J15" s="1502"/>
      <c r="K15" s="1502"/>
      <c r="L15" s="1502"/>
      <c r="M15" s="1502">
        <v>40</v>
      </c>
      <c r="N15" s="1502"/>
      <c r="O15" s="1502"/>
      <c r="P15" s="1502">
        <v>1</v>
      </c>
      <c r="Q15" s="1502">
        <v>2</v>
      </c>
      <c r="R15" s="1502"/>
      <c r="S15" s="1502"/>
    </row>
    <row r="16" spans="1:59" ht="20.100000000000001" customHeight="1">
      <c r="B16" s="1502" t="s">
        <v>140</v>
      </c>
      <c r="C16" s="1502">
        <f t="shared" si="1"/>
        <v>295</v>
      </c>
      <c r="D16" s="1502">
        <v>14</v>
      </c>
      <c r="E16" s="1502"/>
      <c r="F16" s="1502">
        <v>1</v>
      </c>
      <c r="G16" s="1502"/>
      <c r="H16" s="1502">
        <v>1</v>
      </c>
      <c r="I16" s="1502">
        <v>3</v>
      </c>
      <c r="J16" s="1502">
        <v>231</v>
      </c>
      <c r="K16" s="1502"/>
      <c r="L16" s="1502"/>
      <c r="M16" s="1502">
        <v>27</v>
      </c>
      <c r="N16" s="1502">
        <v>1</v>
      </c>
      <c r="O16" s="1502">
        <v>1</v>
      </c>
      <c r="P16" s="1502">
        <v>4</v>
      </c>
      <c r="Q16" s="1502">
        <v>12</v>
      </c>
      <c r="R16" s="1502"/>
      <c r="S16" s="1502"/>
    </row>
    <row r="17" spans="2:19" ht="20.100000000000001" customHeight="1">
      <c r="B17" s="1502" t="s">
        <v>141</v>
      </c>
      <c r="C17" s="1502">
        <f t="shared" si="1"/>
        <v>7</v>
      </c>
      <c r="D17" s="1502">
        <v>4</v>
      </c>
      <c r="E17" s="1502"/>
      <c r="F17" s="1502">
        <v>1</v>
      </c>
      <c r="G17" s="1502"/>
      <c r="H17" s="1502"/>
      <c r="I17" s="1502"/>
      <c r="J17" s="1502"/>
      <c r="K17" s="1502"/>
      <c r="L17" s="1502"/>
      <c r="M17" s="1502"/>
      <c r="N17" s="1502"/>
      <c r="O17" s="1502"/>
      <c r="P17" s="1502">
        <v>2</v>
      </c>
      <c r="Q17" s="1502"/>
      <c r="R17" s="1502"/>
      <c r="S17" s="1502"/>
    </row>
    <row r="18" spans="2:19" ht="20.100000000000001" customHeight="1">
      <c r="B18" s="1502" t="s">
        <v>142</v>
      </c>
      <c r="C18" s="1502">
        <f t="shared" si="1"/>
        <v>26</v>
      </c>
      <c r="D18" s="1502">
        <v>5</v>
      </c>
      <c r="E18" s="1502"/>
      <c r="F18" s="1502">
        <v>18</v>
      </c>
      <c r="G18" s="1502">
        <v>1</v>
      </c>
      <c r="H18" s="1502"/>
      <c r="I18" s="1502"/>
      <c r="J18" s="1502"/>
      <c r="K18" s="1502"/>
      <c r="L18" s="1502"/>
      <c r="M18" s="1502"/>
      <c r="N18" s="1502"/>
      <c r="O18" s="1502"/>
      <c r="P18" s="1502">
        <v>2</v>
      </c>
      <c r="Q18" s="1502"/>
      <c r="R18" s="1502"/>
      <c r="S18" s="1502"/>
    </row>
    <row r="19" spans="2:19" ht="20.100000000000001" customHeight="1">
      <c r="B19" s="1502" t="s">
        <v>143</v>
      </c>
      <c r="C19" s="1502">
        <f t="shared" si="1"/>
        <v>57</v>
      </c>
      <c r="D19" s="1502">
        <v>5</v>
      </c>
      <c r="E19" s="1502"/>
      <c r="F19" s="1502"/>
      <c r="G19" s="1502"/>
      <c r="H19" s="1502"/>
      <c r="I19" s="1502">
        <v>49</v>
      </c>
      <c r="J19" s="1502"/>
      <c r="K19" s="1502">
        <v>1</v>
      </c>
      <c r="L19" s="1502"/>
      <c r="M19" s="1502"/>
      <c r="N19" s="1502"/>
      <c r="O19" s="1502"/>
      <c r="P19" s="1502">
        <v>1</v>
      </c>
      <c r="Q19" s="1502">
        <v>1</v>
      </c>
      <c r="R19" s="1502"/>
      <c r="S19" s="1502"/>
    </row>
    <row r="20" spans="2:19" ht="20.100000000000001" customHeight="1">
      <c r="B20" s="1502" t="s">
        <v>144</v>
      </c>
      <c r="C20" s="1502">
        <f t="shared" si="1"/>
        <v>35</v>
      </c>
      <c r="D20" s="1502">
        <v>1</v>
      </c>
      <c r="E20" s="1502">
        <v>2</v>
      </c>
      <c r="F20" s="1502"/>
      <c r="G20" s="1502"/>
      <c r="H20" s="1502"/>
      <c r="I20" s="1502">
        <v>28</v>
      </c>
      <c r="J20" s="1502"/>
      <c r="K20" s="1502">
        <v>2</v>
      </c>
      <c r="L20" s="1502"/>
      <c r="M20" s="1502">
        <v>1</v>
      </c>
      <c r="N20" s="1502"/>
      <c r="O20" s="1502"/>
      <c r="P20" s="1502"/>
      <c r="Q20" s="1502"/>
      <c r="R20" s="1502">
        <v>1</v>
      </c>
      <c r="S20" s="1502"/>
    </row>
    <row r="21" spans="2:19" ht="20.100000000000001" customHeight="1">
      <c r="B21" s="1502" t="s">
        <v>145</v>
      </c>
      <c r="C21" s="1502">
        <f t="shared" si="1"/>
        <v>36</v>
      </c>
      <c r="D21" s="1502">
        <v>2</v>
      </c>
      <c r="E21" s="1502"/>
      <c r="F21" s="1502"/>
      <c r="G21" s="1502"/>
      <c r="H21" s="1502"/>
      <c r="I21" s="1502">
        <v>3</v>
      </c>
      <c r="J21" s="1502"/>
      <c r="K21" s="1502"/>
      <c r="L21" s="1502"/>
      <c r="M21" s="1502"/>
      <c r="N21" s="1502"/>
      <c r="O21" s="1502"/>
      <c r="P21" s="1502">
        <v>1</v>
      </c>
      <c r="Q21" s="1502">
        <v>2</v>
      </c>
      <c r="R21" s="1502">
        <v>28</v>
      </c>
      <c r="S21" s="1502"/>
    </row>
    <row r="22" spans="2:19" ht="20.100000000000001" customHeight="1">
      <c r="B22" s="1502" t="s">
        <v>146</v>
      </c>
      <c r="C22" s="1502">
        <f t="shared" si="1"/>
        <v>109</v>
      </c>
      <c r="D22" s="1502">
        <v>3</v>
      </c>
      <c r="E22" s="1502">
        <v>1</v>
      </c>
      <c r="F22" s="1502">
        <v>8</v>
      </c>
      <c r="G22" s="1502">
        <v>3</v>
      </c>
      <c r="H22" s="1502">
        <v>79</v>
      </c>
      <c r="I22" s="1502"/>
      <c r="J22" s="1502">
        <v>2</v>
      </c>
      <c r="K22" s="1502"/>
      <c r="L22" s="1502">
        <v>3</v>
      </c>
      <c r="M22" s="1502"/>
      <c r="N22" s="1502">
        <v>6</v>
      </c>
      <c r="O22" s="1502"/>
      <c r="P22" s="1502">
        <v>3</v>
      </c>
      <c r="Q22" s="1502">
        <v>1</v>
      </c>
      <c r="R22" s="1502"/>
      <c r="S22" s="1502"/>
    </row>
    <row r="23" spans="2:19" ht="20.100000000000001" customHeight="1">
      <c r="B23" s="1502" t="s">
        <v>1123</v>
      </c>
      <c r="C23" s="1502">
        <f t="shared" si="1"/>
        <v>89</v>
      </c>
      <c r="D23" s="1502">
        <v>6</v>
      </c>
      <c r="E23" s="1502">
        <v>1</v>
      </c>
      <c r="F23" s="1502"/>
      <c r="G23" s="1502"/>
      <c r="H23" s="1502">
        <v>7</v>
      </c>
      <c r="I23" s="1502">
        <v>1</v>
      </c>
      <c r="J23" s="1502"/>
      <c r="K23" s="1502">
        <v>1</v>
      </c>
      <c r="L23" s="1502"/>
      <c r="M23" s="1502"/>
      <c r="N23" s="1502">
        <v>61</v>
      </c>
      <c r="O23" s="1502"/>
      <c r="P23" s="1502">
        <v>2</v>
      </c>
      <c r="Q23" s="1502">
        <v>10</v>
      </c>
      <c r="R23" s="1502"/>
      <c r="S23" s="1502"/>
    </row>
    <row r="24" spans="2:19" ht="20.100000000000001" customHeight="1">
      <c r="B24" s="1502" t="s">
        <v>147</v>
      </c>
      <c r="C24" s="1502">
        <f t="shared" si="1"/>
        <v>298</v>
      </c>
      <c r="D24" s="1502">
        <v>5</v>
      </c>
      <c r="E24" s="1502">
        <v>269</v>
      </c>
      <c r="F24" s="1502"/>
      <c r="G24" s="1502"/>
      <c r="H24" s="1502"/>
      <c r="I24" s="1502"/>
      <c r="J24" s="1502"/>
      <c r="K24" s="1502"/>
      <c r="L24" s="1502">
        <v>8</v>
      </c>
      <c r="M24" s="1502">
        <v>1</v>
      </c>
      <c r="N24" s="1502">
        <v>1</v>
      </c>
      <c r="O24" s="1502"/>
      <c r="P24" s="1502">
        <v>7</v>
      </c>
      <c r="Q24" s="1502">
        <v>5</v>
      </c>
      <c r="R24" s="1502"/>
      <c r="S24" s="1502">
        <v>2</v>
      </c>
    </row>
    <row r="25" spans="2:19" ht="20.100000000000001" customHeight="1">
      <c r="B25" s="1502" t="s">
        <v>1124</v>
      </c>
      <c r="C25" s="1502">
        <f t="shared" si="1"/>
        <v>193</v>
      </c>
      <c r="D25" s="1502">
        <v>17</v>
      </c>
      <c r="E25" s="1502"/>
      <c r="F25" s="1502"/>
      <c r="G25" s="1502">
        <v>1</v>
      </c>
      <c r="H25" s="1502">
        <v>11</v>
      </c>
      <c r="I25" s="1502">
        <v>3</v>
      </c>
      <c r="J25" s="1502">
        <v>2</v>
      </c>
      <c r="K25" s="1502"/>
      <c r="L25" s="1502">
        <v>75</v>
      </c>
      <c r="M25" s="1502"/>
      <c r="N25" s="1502">
        <v>4</v>
      </c>
      <c r="O25" s="1502">
        <v>35</v>
      </c>
      <c r="P25" s="1502">
        <v>12</v>
      </c>
      <c r="Q25" s="1502">
        <v>32</v>
      </c>
      <c r="R25" s="1502"/>
      <c r="S25" s="1502">
        <v>1</v>
      </c>
    </row>
    <row r="26" spans="2:19" ht="20.100000000000001" customHeight="1">
      <c r="B26" s="1502" t="s">
        <v>148</v>
      </c>
      <c r="C26" s="1502">
        <f t="shared" si="1"/>
        <v>57</v>
      </c>
      <c r="D26" s="1502">
        <v>6</v>
      </c>
      <c r="E26" s="1502"/>
      <c r="F26" s="1502"/>
      <c r="G26" s="1502"/>
      <c r="H26" s="1502"/>
      <c r="I26" s="1502">
        <v>3</v>
      </c>
      <c r="J26" s="1502"/>
      <c r="K26" s="1502">
        <v>4</v>
      </c>
      <c r="L26" s="1502"/>
      <c r="M26" s="1502">
        <v>3</v>
      </c>
      <c r="N26" s="1502"/>
      <c r="O26" s="1502">
        <v>1</v>
      </c>
      <c r="P26" s="1502">
        <v>38</v>
      </c>
      <c r="Q26" s="1502">
        <v>2</v>
      </c>
      <c r="R26" s="1502"/>
      <c r="S26" s="1502"/>
    </row>
    <row r="27" spans="2:19" ht="20.100000000000001" customHeight="1">
      <c r="B27" s="1502" t="s">
        <v>149</v>
      </c>
      <c r="C27" s="1502">
        <f t="shared" si="1"/>
        <v>7</v>
      </c>
      <c r="D27" s="1502">
        <v>1</v>
      </c>
      <c r="E27" s="1502"/>
      <c r="F27" s="1502"/>
      <c r="G27" s="1502"/>
      <c r="H27" s="1502"/>
      <c r="I27" s="1502">
        <v>1</v>
      </c>
      <c r="J27" s="1502">
        <v>5</v>
      </c>
      <c r="K27" s="1502"/>
      <c r="L27" s="1502"/>
      <c r="M27" s="1502"/>
      <c r="N27" s="1502"/>
      <c r="O27" s="1502"/>
      <c r="P27" s="1502"/>
      <c r="Q27" s="1502"/>
      <c r="R27" s="1502"/>
      <c r="S27" s="1502"/>
    </row>
    <row r="28" spans="2:19" ht="20.100000000000001" customHeight="1">
      <c r="B28" s="1502" t="s">
        <v>1118</v>
      </c>
      <c r="C28" s="1502">
        <f t="shared" si="1"/>
        <v>392</v>
      </c>
      <c r="D28" s="1502">
        <v>2</v>
      </c>
      <c r="E28" s="1502"/>
      <c r="F28" s="1502">
        <v>49</v>
      </c>
      <c r="G28" s="1502">
        <v>329</v>
      </c>
      <c r="H28" s="1502"/>
      <c r="I28" s="1502"/>
      <c r="J28" s="1502">
        <v>1</v>
      </c>
      <c r="K28" s="1502"/>
      <c r="L28" s="1502">
        <v>1</v>
      </c>
      <c r="M28" s="1502">
        <v>6</v>
      </c>
      <c r="N28" s="1502"/>
      <c r="O28" s="1502"/>
      <c r="P28" s="1502">
        <v>3</v>
      </c>
      <c r="Q28" s="1502">
        <v>1</v>
      </c>
      <c r="R28" s="1502"/>
      <c r="S28" s="1502"/>
    </row>
    <row r="29" spans="2:19" ht="20.100000000000001" customHeight="1">
      <c r="B29" s="1502" t="s">
        <v>1083</v>
      </c>
      <c r="C29" s="1502">
        <f t="shared" si="1"/>
        <v>2309</v>
      </c>
      <c r="D29" s="1502">
        <v>1331</v>
      </c>
      <c r="E29" s="1502">
        <v>63</v>
      </c>
      <c r="F29" s="1502">
        <v>3</v>
      </c>
      <c r="G29" s="1502"/>
      <c r="H29" s="1502">
        <v>10</v>
      </c>
      <c r="I29" s="1502">
        <v>20</v>
      </c>
      <c r="J29" s="1502">
        <v>6</v>
      </c>
      <c r="K29" s="1502">
        <v>2</v>
      </c>
      <c r="L29" s="1502">
        <v>27</v>
      </c>
      <c r="M29" s="1502"/>
      <c r="N29" s="1502">
        <v>33</v>
      </c>
      <c r="O29" s="1502">
        <v>25</v>
      </c>
      <c r="P29" s="1502">
        <v>552</v>
      </c>
      <c r="Q29" s="1502">
        <v>181</v>
      </c>
      <c r="R29" s="1502">
        <v>7</v>
      </c>
      <c r="S29" s="1502">
        <v>49</v>
      </c>
    </row>
    <row r="30" spans="2:19" ht="20.100000000000001" customHeight="1">
      <c r="B30" s="1502" t="s">
        <v>1119</v>
      </c>
      <c r="C30" s="1502">
        <f t="shared" si="1"/>
        <v>350</v>
      </c>
      <c r="D30" s="1502">
        <v>4</v>
      </c>
      <c r="E30" s="1502">
        <v>2</v>
      </c>
      <c r="F30" s="1502"/>
      <c r="G30" s="1502"/>
      <c r="H30" s="1502">
        <v>312</v>
      </c>
      <c r="I30" s="1502"/>
      <c r="J30" s="1502">
        <v>1</v>
      </c>
      <c r="K30" s="1502"/>
      <c r="L30" s="1502">
        <v>1</v>
      </c>
      <c r="M30" s="1502"/>
      <c r="N30" s="1502">
        <v>27</v>
      </c>
      <c r="O30" s="1502"/>
      <c r="P30" s="1502"/>
      <c r="Q30" s="1502">
        <v>2</v>
      </c>
      <c r="R30" s="1502"/>
      <c r="S30" s="1502">
        <v>1</v>
      </c>
    </row>
    <row r="31" spans="2:19" ht="20.100000000000001" customHeight="1">
      <c r="B31" s="1502" t="s">
        <v>150</v>
      </c>
      <c r="C31" s="1502">
        <f t="shared" si="1"/>
        <v>86</v>
      </c>
      <c r="D31" s="1502">
        <v>35</v>
      </c>
      <c r="E31" s="1502">
        <v>1</v>
      </c>
      <c r="F31" s="1502"/>
      <c r="G31" s="1502"/>
      <c r="H31" s="1502"/>
      <c r="I31" s="1502"/>
      <c r="J31" s="1502"/>
      <c r="K31" s="1502"/>
      <c r="L31" s="1502"/>
      <c r="M31" s="1502">
        <v>3</v>
      </c>
      <c r="N31" s="1502"/>
      <c r="O31" s="1502"/>
      <c r="P31" s="1502">
        <v>34</v>
      </c>
      <c r="Q31" s="1502">
        <v>13</v>
      </c>
      <c r="R31" s="1502"/>
      <c r="S31" s="1502"/>
    </row>
    <row r="32" spans="2:19" ht="20.100000000000001" customHeight="1">
      <c r="B32" s="1502" t="s">
        <v>999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</row>
    <row r="33" spans="18:18" ht="21" customHeight="1">
      <c r="R33" s="1482" t="s">
        <v>59</v>
      </c>
    </row>
    <row r="34" spans="18:18" ht="15">
      <c r="R34" s="1482"/>
    </row>
  </sheetData>
  <sheetProtection password="CA55" sheet="1" objects="1" scenarios="1"/>
  <mergeCells count="4">
    <mergeCell ref="B1:S1"/>
    <mergeCell ref="B3:S3"/>
    <mergeCell ref="B6:S6"/>
    <mergeCell ref="B4:S4"/>
  </mergeCells>
  <phoneticPr fontId="0" type="noConversion"/>
  <printOptions horizontalCentered="1"/>
  <pageMargins left="0.70866141732283472" right="0.75" top="0.78740157480314965" bottom="0.78740157480314965" header="0" footer="0"/>
  <pageSetup scale="70" orientation="landscape" horizontalDpi="300" verticalDpi="300" r:id="rId1"/>
  <headerFooter alignWithMargins="0">
    <oddHeader xml:space="preserve">&amp;R&amp;"Helv,Negrita"&amp;14&amp;[25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K35"/>
  <sheetViews>
    <sheetView showGridLines="0" workbookViewId="0">
      <selection activeCell="H7" sqref="H7:K7"/>
    </sheetView>
  </sheetViews>
  <sheetFormatPr baseColWidth="10" defaultColWidth="5.83203125" defaultRowHeight="9"/>
  <cols>
    <col min="1" max="1" width="26" style="153" customWidth="1"/>
    <col min="2" max="2" width="7" style="153" customWidth="1"/>
    <col min="3" max="3" width="0.33203125" style="153" hidden="1" customWidth="1"/>
    <col min="4" max="4" width="9.1640625" style="153" customWidth="1"/>
    <col min="5" max="5" width="10.5" style="153" customWidth="1"/>
    <col min="6" max="6" width="13" style="153" customWidth="1"/>
    <col min="7" max="7" width="10" style="153" customWidth="1"/>
    <col min="8" max="8" width="7" style="153" customWidth="1"/>
    <col min="9" max="9" width="9.1640625" style="153" customWidth="1"/>
    <col min="10" max="10" width="13.33203125" style="153" customWidth="1"/>
    <col min="11" max="11" width="9.33203125" style="153" customWidth="1"/>
    <col min="12" max="16384" width="5.83203125" style="153"/>
  </cols>
  <sheetData>
    <row r="1" spans="1:11" ht="22.5" customHeight="1">
      <c r="A1" s="3406" t="s">
        <v>846</v>
      </c>
      <c r="B1" s="3406"/>
      <c r="C1" s="3406"/>
      <c r="D1" s="3406"/>
      <c r="E1" s="3406"/>
      <c r="F1" s="3406"/>
      <c r="G1" s="3406"/>
      <c r="H1" s="3406"/>
      <c r="I1" s="3406"/>
      <c r="J1" s="3406"/>
      <c r="K1" s="3406"/>
    </row>
    <row r="2" spans="1:11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5" customHeight="1">
      <c r="A3" s="3407" t="s">
        <v>1228</v>
      </c>
      <c r="B3" s="3407"/>
      <c r="C3" s="3407"/>
      <c r="D3" s="3407"/>
      <c r="E3" s="3407"/>
      <c r="F3" s="3407"/>
      <c r="G3" s="3407"/>
      <c r="H3" s="3407"/>
      <c r="I3" s="3407"/>
      <c r="J3" s="3407"/>
      <c r="K3" s="3407"/>
    </row>
    <row r="4" spans="1:11" ht="15" customHeight="1">
      <c r="A4" s="3407" t="s">
        <v>1250</v>
      </c>
      <c r="B4" s="3407"/>
      <c r="C4" s="3407"/>
      <c r="D4" s="3407"/>
      <c r="E4" s="3407"/>
      <c r="F4" s="3407"/>
      <c r="G4" s="3407"/>
      <c r="H4" s="3407"/>
      <c r="I4" s="3407"/>
      <c r="J4" s="3407"/>
      <c r="K4" s="3407"/>
    </row>
    <row r="5" spans="1:11" ht="15" customHeight="1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11" ht="19.5">
      <c r="A6" s="3408" t="s">
        <v>152</v>
      </c>
      <c r="B6" s="3408"/>
      <c r="C6" s="3408"/>
      <c r="D6" s="3408"/>
      <c r="E6" s="3408"/>
      <c r="F6" s="3408"/>
      <c r="G6" s="3408"/>
      <c r="H6" s="3408"/>
      <c r="I6" s="3408"/>
      <c r="J6" s="3408"/>
      <c r="K6" s="3408"/>
    </row>
    <row r="7" spans="1:11" ht="18" customHeight="1">
      <c r="A7" s="3204"/>
      <c r="B7" s="3198"/>
      <c r="C7" s="3199" t="s">
        <v>895</v>
      </c>
      <c r="D7" s="3403" t="s">
        <v>1307</v>
      </c>
      <c r="E7" s="3404"/>
      <c r="F7" s="3404"/>
      <c r="G7" s="3405"/>
      <c r="H7" s="3200" t="s">
        <v>1308</v>
      </c>
      <c r="I7" s="3201"/>
      <c r="J7" s="3202"/>
      <c r="K7" s="3203"/>
    </row>
    <row r="8" spans="1:11" ht="18" customHeight="1">
      <c r="A8" s="632" t="s">
        <v>1172</v>
      </c>
      <c r="B8" s="633" t="s">
        <v>918</v>
      </c>
      <c r="C8" s="644" t="s">
        <v>1014</v>
      </c>
      <c r="D8" s="635" t="s">
        <v>1014</v>
      </c>
      <c r="E8" s="636" t="s">
        <v>83</v>
      </c>
      <c r="F8" s="637" t="s">
        <v>87</v>
      </c>
      <c r="G8" s="638" t="s">
        <v>1026</v>
      </c>
      <c r="H8" s="639" t="s">
        <v>1196</v>
      </c>
      <c r="I8" s="640" t="s">
        <v>81</v>
      </c>
      <c r="J8" s="641" t="s">
        <v>1053</v>
      </c>
      <c r="K8" s="639" t="s">
        <v>1023</v>
      </c>
    </row>
    <row r="9" spans="1:11" ht="18" customHeight="1">
      <c r="A9" s="642" t="s">
        <v>1151</v>
      </c>
      <c r="B9" s="633" t="s">
        <v>1013</v>
      </c>
      <c r="C9" s="644" t="s">
        <v>1028</v>
      </c>
      <c r="D9" s="635" t="s">
        <v>1201</v>
      </c>
      <c r="E9" s="636" t="s">
        <v>84</v>
      </c>
      <c r="F9" s="634" t="s">
        <v>14</v>
      </c>
      <c r="G9" s="638" t="s">
        <v>1014</v>
      </c>
      <c r="H9" s="643" t="s">
        <v>1197</v>
      </c>
      <c r="I9" s="640" t="s">
        <v>82</v>
      </c>
      <c r="J9" s="644" t="s">
        <v>1224</v>
      </c>
      <c r="K9" s="643" t="s">
        <v>1034</v>
      </c>
    </row>
    <row r="10" spans="1:11" ht="18" customHeight="1">
      <c r="A10" s="645"/>
      <c r="B10" s="3205" t="s">
        <v>1027</v>
      </c>
      <c r="C10" s="646"/>
      <c r="D10" s="647" t="s">
        <v>1202</v>
      </c>
      <c r="E10" s="646" t="s">
        <v>18</v>
      </c>
      <c r="F10" s="646" t="s">
        <v>15</v>
      </c>
      <c r="G10" s="649" t="s">
        <v>16</v>
      </c>
      <c r="H10" s="647" t="s">
        <v>1139</v>
      </c>
      <c r="I10" s="648" t="s">
        <v>1029</v>
      </c>
      <c r="J10" s="650" t="s">
        <v>17</v>
      </c>
      <c r="K10" s="647"/>
    </row>
    <row r="11" spans="1:11" ht="18" customHeight="1">
      <c r="A11" s="3207"/>
      <c r="B11" s="3204"/>
      <c r="C11" s="3206"/>
      <c r="D11" s="154"/>
      <c r="E11" s="159"/>
      <c r="F11" s="159"/>
      <c r="G11" s="158"/>
      <c r="H11" s="156"/>
      <c r="I11" s="158"/>
      <c r="J11" s="157"/>
      <c r="K11" s="158"/>
    </row>
    <row r="12" spans="1:11" ht="18" customHeight="1">
      <c r="A12" s="1172" t="s">
        <v>894</v>
      </c>
      <c r="B12" s="3197">
        <f>SUM(C12:K12)</f>
        <v>49</v>
      </c>
      <c r="C12" s="3196"/>
      <c r="D12" s="1173">
        <f>SUM(D14:D33)</f>
        <v>13</v>
      </c>
      <c r="E12" s="1174">
        <f>SUM(E14:E34)</f>
        <v>2</v>
      </c>
      <c r="F12" s="1174">
        <f>SUM(F14:F34)</f>
        <v>10</v>
      </c>
      <c r="G12" s="1174">
        <f>SUM(G14:G34)</f>
        <v>11</v>
      </c>
      <c r="H12" s="1175">
        <f>SUM(H14:H34)</f>
        <v>1</v>
      </c>
      <c r="I12" s="1175">
        <f>SUM(I14:I34)</f>
        <v>10</v>
      </c>
      <c r="J12" s="1176">
        <f>SUM(J15:J34)</f>
        <v>1</v>
      </c>
      <c r="K12" s="1175">
        <f>SUM(K14:K34)</f>
        <v>1</v>
      </c>
    </row>
    <row r="13" spans="1:11" ht="18" customHeight="1">
      <c r="A13" s="160"/>
      <c r="B13" s="287"/>
      <c r="C13" s="288"/>
      <c r="D13" s="289"/>
      <c r="E13" s="290"/>
      <c r="F13" s="290"/>
      <c r="G13" s="291"/>
      <c r="H13" s="293"/>
      <c r="I13" s="291"/>
      <c r="J13" s="292"/>
      <c r="K13" s="291"/>
    </row>
    <row r="14" spans="1:11" ht="18" customHeight="1">
      <c r="A14" s="651" t="s">
        <v>1152</v>
      </c>
      <c r="B14" s="652"/>
      <c r="C14" s="653"/>
      <c r="D14" s="654"/>
      <c r="E14" s="653"/>
      <c r="F14" s="653"/>
      <c r="G14" s="655"/>
      <c r="H14" s="653"/>
      <c r="I14" s="655"/>
      <c r="J14" s="656"/>
      <c r="K14" s="655"/>
    </row>
    <row r="15" spans="1:11" ht="18" customHeight="1">
      <c r="A15" s="651" t="s">
        <v>1153</v>
      </c>
      <c r="B15" s="652"/>
      <c r="C15" s="653"/>
      <c r="D15" s="654"/>
      <c r="E15" s="653"/>
      <c r="F15" s="653"/>
      <c r="G15" s="655"/>
      <c r="H15" s="653"/>
      <c r="I15" s="653"/>
      <c r="J15" s="653"/>
      <c r="K15" s="653"/>
    </row>
    <row r="16" spans="1:11" ht="18" customHeight="1">
      <c r="A16" s="651" t="s">
        <v>1154</v>
      </c>
      <c r="B16" s="652"/>
      <c r="C16" s="653"/>
      <c r="D16" s="654"/>
      <c r="E16" s="653"/>
      <c r="F16" s="653"/>
      <c r="G16" s="653"/>
      <c r="H16" s="653"/>
      <c r="I16" s="653"/>
      <c r="J16" s="653"/>
      <c r="K16" s="653"/>
    </row>
    <row r="17" spans="1:11" ht="18" customHeight="1">
      <c r="A17" s="651" t="s">
        <v>1156</v>
      </c>
      <c r="B17" s="652">
        <f>SUM(C17:K17)</f>
        <v>1</v>
      </c>
      <c r="C17" s="653"/>
      <c r="D17" s="654">
        <v>1</v>
      </c>
      <c r="E17" s="653"/>
      <c r="F17" s="653"/>
      <c r="G17" s="653"/>
      <c r="H17" s="653"/>
      <c r="I17" s="653"/>
      <c r="J17" s="653"/>
      <c r="K17" s="653"/>
    </row>
    <row r="18" spans="1:11" ht="18" customHeight="1">
      <c r="A18" s="651" t="s">
        <v>1155</v>
      </c>
      <c r="B18" s="652"/>
      <c r="C18" s="653"/>
      <c r="D18" s="654"/>
      <c r="E18" s="653"/>
      <c r="F18" s="653"/>
      <c r="G18" s="653"/>
      <c r="H18" s="653"/>
      <c r="I18" s="653"/>
      <c r="J18" s="653"/>
      <c r="K18" s="653"/>
    </row>
    <row r="19" spans="1:11" ht="18" customHeight="1">
      <c r="A19" s="651" t="s">
        <v>1157</v>
      </c>
      <c r="B19" s="652"/>
      <c r="C19" s="653"/>
      <c r="D19" s="654"/>
      <c r="E19" s="653"/>
      <c r="F19" s="653"/>
      <c r="G19" s="653"/>
      <c r="H19" s="653"/>
      <c r="I19" s="653"/>
      <c r="J19" s="653"/>
      <c r="K19" s="653"/>
    </row>
    <row r="20" spans="1:11" ht="18" customHeight="1">
      <c r="A20" s="651" t="s">
        <v>1158</v>
      </c>
      <c r="B20" s="652"/>
      <c r="C20" s="653"/>
      <c r="D20" s="654"/>
      <c r="E20" s="653"/>
      <c r="F20" s="653"/>
      <c r="G20" s="653"/>
      <c r="H20" s="653"/>
      <c r="I20" s="653"/>
      <c r="J20" s="653"/>
      <c r="K20" s="653"/>
    </row>
    <row r="21" spans="1:11" ht="18" customHeight="1">
      <c r="A21" s="651" t="s">
        <v>1159</v>
      </c>
      <c r="B21" s="652"/>
      <c r="C21" s="653"/>
      <c r="D21" s="654"/>
      <c r="E21" s="653"/>
      <c r="F21" s="653"/>
      <c r="G21" s="653"/>
      <c r="H21" s="653"/>
      <c r="I21" s="653"/>
      <c r="J21" s="653"/>
      <c r="K21" s="653"/>
    </row>
    <row r="22" spans="1:11" ht="18" customHeight="1">
      <c r="A22" s="651" t="s">
        <v>1160</v>
      </c>
      <c r="B22" s="652"/>
      <c r="C22" s="653"/>
      <c r="D22" s="654"/>
      <c r="E22" s="653"/>
      <c r="F22" s="653"/>
      <c r="G22" s="653"/>
      <c r="H22" s="653"/>
      <c r="I22" s="653"/>
      <c r="J22" s="653"/>
      <c r="K22" s="653"/>
    </row>
    <row r="23" spans="1:11" ht="18" customHeight="1">
      <c r="A23" s="651" t="s">
        <v>1161</v>
      </c>
      <c r="B23" s="652"/>
      <c r="C23" s="653"/>
      <c r="D23" s="654"/>
      <c r="E23" s="653"/>
      <c r="F23" s="653"/>
      <c r="G23" s="653"/>
      <c r="H23" s="653"/>
      <c r="I23" s="653"/>
      <c r="J23" s="653"/>
      <c r="K23" s="653"/>
    </row>
    <row r="24" spans="1:11" ht="18" customHeight="1">
      <c r="A24" s="651" t="s">
        <v>1162</v>
      </c>
      <c r="B24" s="652"/>
      <c r="C24" s="653"/>
      <c r="D24" s="654"/>
      <c r="E24" s="653"/>
      <c r="F24" s="653"/>
      <c r="G24" s="653"/>
      <c r="H24" s="653"/>
      <c r="I24" s="653"/>
      <c r="J24" s="653"/>
      <c r="K24" s="653"/>
    </row>
    <row r="25" spans="1:11" ht="18" customHeight="1">
      <c r="A25" s="651" t="s">
        <v>1163</v>
      </c>
      <c r="B25" s="652"/>
      <c r="C25" s="653"/>
      <c r="D25" s="654"/>
      <c r="E25" s="653"/>
      <c r="F25" s="653"/>
      <c r="G25" s="653"/>
      <c r="H25" s="653"/>
      <c r="I25" s="653"/>
      <c r="J25" s="653"/>
      <c r="K25" s="653"/>
    </row>
    <row r="26" spans="1:11" ht="18" customHeight="1">
      <c r="A26" s="651" t="s">
        <v>1164</v>
      </c>
      <c r="B26" s="652"/>
      <c r="C26" s="653"/>
      <c r="D26" s="654"/>
      <c r="E26" s="653"/>
      <c r="F26" s="653"/>
      <c r="G26" s="653"/>
      <c r="H26" s="653"/>
      <c r="I26" s="653"/>
      <c r="J26" s="653"/>
      <c r="K26" s="653"/>
    </row>
    <row r="27" spans="1:11" ht="18" customHeight="1">
      <c r="A27" s="651" t="s">
        <v>1146</v>
      </c>
      <c r="B27" s="652"/>
      <c r="C27" s="653"/>
      <c r="D27" s="654"/>
      <c r="E27" s="653"/>
      <c r="F27" s="653"/>
      <c r="G27" s="653"/>
      <c r="H27" s="653"/>
      <c r="I27" s="653"/>
      <c r="J27" s="653"/>
      <c r="K27" s="653"/>
    </row>
    <row r="28" spans="1:11" ht="18" customHeight="1">
      <c r="A28" s="651" t="s">
        <v>1165</v>
      </c>
      <c r="B28" s="652"/>
      <c r="C28" s="653"/>
      <c r="D28" s="654"/>
      <c r="E28" s="653"/>
      <c r="F28" s="653"/>
      <c r="G28" s="653"/>
      <c r="H28" s="653"/>
      <c r="I28" s="653"/>
      <c r="J28" s="653"/>
      <c r="K28" s="653"/>
    </row>
    <row r="29" spans="1:11" ht="18" customHeight="1">
      <c r="A29" s="651" t="s">
        <v>1166</v>
      </c>
      <c r="B29" s="652"/>
      <c r="C29" s="653"/>
      <c r="D29" s="654"/>
      <c r="E29" s="653"/>
      <c r="F29" s="653"/>
      <c r="G29" s="653"/>
      <c r="H29" s="653"/>
      <c r="I29" s="653"/>
      <c r="J29" s="653"/>
      <c r="K29" s="653"/>
    </row>
    <row r="30" spans="1:11" ht="18" customHeight="1">
      <c r="A30" s="651" t="s">
        <v>1167</v>
      </c>
      <c r="B30" s="652"/>
      <c r="C30" s="653"/>
      <c r="D30" s="654"/>
      <c r="E30" s="653"/>
      <c r="F30" s="653"/>
      <c r="G30" s="653"/>
      <c r="H30" s="653"/>
      <c r="I30" s="653"/>
      <c r="J30" s="653"/>
      <c r="K30" s="653"/>
    </row>
    <row r="31" spans="1:11" ht="18" customHeight="1">
      <c r="A31" s="651" t="s">
        <v>1144</v>
      </c>
      <c r="B31" s="652">
        <f>SUM(C31:K31)</f>
        <v>44</v>
      </c>
      <c r="C31" s="653"/>
      <c r="D31" s="654">
        <v>11</v>
      </c>
      <c r="E31" s="653"/>
      <c r="F31" s="653">
        <v>10</v>
      </c>
      <c r="G31" s="653">
        <v>11</v>
      </c>
      <c r="H31" s="653">
        <v>1</v>
      </c>
      <c r="I31" s="653">
        <v>9</v>
      </c>
      <c r="J31" s="653">
        <v>1</v>
      </c>
      <c r="K31" s="653">
        <v>1</v>
      </c>
    </row>
    <row r="32" spans="1:11" ht="18" customHeight="1">
      <c r="A32" s="651" t="s">
        <v>1145</v>
      </c>
      <c r="B32" s="652"/>
      <c r="C32" s="653"/>
      <c r="D32" s="654"/>
      <c r="E32" s="653"/>
      <c r="F32" s="653"/>
      <c r="G32" s="653"/>
      <c r="H32" s="653"/>
      <c r="I32" s="653"/>
      <c r="J32" s="653"/>
      <c r="K32" s="653"/>
    </row>
    <row r="33" spans="1:11" ht="18" customHeight="1">
      <c r="A33" s="651" t="s">
        <v>1168</v>
      </c>
      <c r="B33" s="652">
        <f>SUM(C33:K33)</f>
        <v>4</v>
      </c>
      <c r="C33" s="653"/>
      <c r="D33" s="654">
        <v>1</v>
      </c>
      <c r="E33" s="653">
        <v>2</v>
      </c>
      <c r="F33" s="653"/>
      <c r="G33" s="653"/>
      <c r="H33" s="653"/>
      <c r="I33" s="653">
        <v>1</v>
      </c>
      <c r="J33" s="653"/>
      <c r="K33" s="653"/>
    </row>
    <row r="34" spans="1:11" ht="18" customHeight="1">
      <c r="A34" s="651" t="s">
        <v>1169</v>
      </c>
      <c r="B34" s="652"/>
      <c r="C34" s="656"/>
      <c r="D34" s="655"/>
      <c r="E34" s="656"/>
      <c r="F34" s="656"/>
      <c r="G34" s="656"/>
      <c r="H34" s="656"/>
      <c r="I34" s="656"/>
      <c r="J34" s="656"/>
      <c r="K34" s="656"/>
    </row>
    <row r="35" spans="1:11" ht="18" customHeight="1">
      <c r="J35" s="3208" t="s">
        <v>1054</v>
      </c>
      <c r="K35" s="3208"/>
    </row>
  </sheetData>
  <sheetProtection password="CA55" sheet="1" objects="1" scenarios="1"/>
  <mergeCells count="5">
    <mergeCell ref="D7:G7"/>
    <mergeCell ref="A1:K1"/>
    <mergeCell ref="A3:K3"/>
    <mergeCell ref="A4:K4"/>
    <mergeCell ref="A6:K6"/>
  </mergeCells>
  <phoneticPr fontId="0" type="noConversion"/>
  <printOptions horizontalCentered="1"/>
  <pageMargins left="0.59055118110236227" right="0.75" top="0.86614173228346458" bottom="0.19685039370078741" header="0" footer="0"/>
  <pageSetup scale="80" firstPageNumber="25" orientation="landscape" useFirstPageNumber="1" horizontalDpi="300" verticalDpi="300" r:id="rId1"/>
  <headerFooter alignWithMargins="0">
    <oddHeader>&amp;R&amp;"Helv,Negrita"&amp;12&amp;[26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F8179"/>
  <sheetViews>
    <sheetView showGridLines="0" workbookViewId="0">
      <selection activeCell="E25" sqref="E25"/>
    </sheetView>
  </sheetViews>
  <sheetFormatPr baseColWidth="10" defaultColWidth="5.83203125" defaultRowHeight="9"/>
  <cols>
    <col min="1" max="1" width="29.83203125" style="161" customWidth="1"/>
    <col min="2" max="2" width="7.5" style="161" customWidth="1"/>
    <col min="3" max="3" width="7.1640625" style="161" customWidth="1"/>
    <col min="4" max="5" width="8.83203125" style="161" customWidth="1"/>
    <col min="6" max="6" width="6.83203125" style="161" customWidth="1"/>
    <col min="7" max="7" width="6" style="161" customWidth="1"/>
    <col min="8" max="8" width="9.83203125" style="161" customWidth="1"/>
    <col min="9" max="9" width="7" style="161" customWidth="1"/>
    <col min="10" max="11" width="6.1640625" style="161" customWidth="1"/>
    <col min="12" max="12" width="5.83203125" style="161" customWidth="1"/>
    <col min="13" max="13" width="6" style="161" customWidth="1"/>
    <col min="14" max="14" width="5.5" style="161" customWidth="1"/>
    <col min="15" max="15" width="5.6640625" style="161" customWidth="1"/>
    <col min="16" max="16" width="5.1640625" style="161" customWidth="1"/>
    <col min="17" max="17" width="4.6640625" style="161" customWidth="1"/>
    <col min="18" max="18" width="7" style="161" customWidth="1"/>
    <col min="19" max="19" width="7.1640625" style="161" customWidth="1"/>
    <col min="20" max="20" width="9.5" style="161" customWidth="1"/>
    <col min="21" max="21" width="6.5" style="161" customWidth="1"/>
    <col min="22" max="22" width="6" style="161" customWidth="1"/>
    <col min="23" max="23" width="7" style="161" customWidth="1"/>
    <col min="24" max="24" width="6.83203125" style="161" customWidth="1"/>
    <col min="25" max="25" width="6.5" style="161" customWidth="1"/>
    <col min="26" max="26" width="6.1640625" style="161" customWidth="1"/>
    <col min="27" max="16384" width="5.83203125" style="161"/>
  </cols>
  <sheetData>
    <row r="1" spans="1:27" ht="20.25">
      <c r="A1" s="3412" t="s">
        <v>846</v>
      </c>
      <c r="B1" s="3412"/>
      <c r="C1" s="3412"/>
      <c r="D1" s="3412"/>
      <c r="E1" s="3412"/>
      <c r="F1" s="3412"/>
      <c r="G1" s="3412"/>
      <c r="H1" s="3412"/>
      <c r="I1" s="3412"/>
      <c r="J1" s="3412"/>
      <c r="K1" s="3412"/>
      <c r="L1" s="3412"/>
      <c r="M1" s="3412"/>
      <c r="N1" s="3412"/>
      <c r="O1" s="3412"/>
      <c r="P1" s="3412"/>
      <c r="Q1" s="3412"/>
      <c r="R1" s="3412"/>
      <c r="S1" s="3412"/>
      <c r="T1" s="3412"/>
      <c r="U1" s="3412"/>
      <c r="V1" s="3412"/>
      <c r="W1" s="3412"/>
      <c r="X1" s="3412"/>
      <c r="Y1" s="3412"/>
      <c r="Z1" s="3412"/>
    </row>
    <row r="2" spans="1:27" ht="6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27" ht="15">
      <c r="A3" s="3413" t="s">
        <v>1178</v>
      </c>
      <c r="B3" s="3413"/>
      <c r="C3" s="3413"/>
      <c r="D3" s="3413"/>
      <c r="E3" s="3413"/>
      <c r="F3" s="3413"/>
      <c r="G3" s="3413"/>
      <c r="H3" s="3413"/>
      <c r="I3" s="3413"/>
      <c r="J3" s="3413"/>
      <c r="K3" s="3413"/>
      <c r="L3" s="3413"/>
      <c r="M3" s="3413"/>
      <c r="N3" s="3413"/>
      <c r="O3" s="3413"/>
      <c r="P3" s="3413"/>
      <c r="Q3" s="3413"/>
      <c r="R3" s="3413"/>
      <c r="S3" s="3413"/>
      <c r="T3" s="3413"/>
      <c r="U3" s="3413"/>
      <c r="V3" s="3413"/>
      <c r="W3" s="3413"/>
      <c r="X3" s="3413"/>
      <c r="Y3" s="3413"/>
      <c r="Z3" s="3413"/>
    </row>
    <row r="4" spans="1:27" ht="15">
      <c r="A4" s="3413" t="s">
        <v>1250</v>
      </c>
      <c r="B4" s="3413"/>
      <c r="C4" s="3413"/>
      <c r="D4" s="3413"/>
      <c r="E4" s="3413"/>
      <c r="F4" s="3413"/>
      <c r="G4" s="3413"/>
      <c r="H4" s="3413"/>
      <c r="I4" s="3413"/>
      <c r="J4" s="3413"/>
      <c r="K4" s="3413"/>
      <c r="L4" s="3413"/>
      <c r="M4" s="3413"/>
      <c r="N4" s="3413"/>
      <c r="O4" s="3413"/>
      <c r="P4" s="3413"/>
      <c r="Q4" s="3413"/>
      <c r="R4" s="3413"/>
      <c r="S4" s="3413"/>
      <c r="T4" s="3413"/>
      <c r="U4" s="3413"/>
      <c r="V4" s="3413"/>
      <c r="W4" s="3413"/>
      <c r="X4" s="3413"/>
      <c r="Y4" s="3413"/>
      <c r="Z4" s="3413"/>
    </row>
    <row r="5" spans="1:27" ht="12.7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</row>
    <row r="6" spans="1:27" ht="18" customHeight="1">
      <c r="A6" s="3414" t="s">
        <v>153</v>
      </c>
      <c r="B6" s="3414"/>
      <c r="C6" s="3414"/>
      <c r="D6" s="3414"/>
      <c r="E6" s="3414"/>
      <c r="F6" s="3414"/>
      <c r="G6" s="3414"/>
      <c r="H6" s="3414"/>
      <c r="I6" s="3414"/>
      <c r="J6" s="3414"/>
      <c r="K6" s="3414"/>
      <c r="L6" s="3414"/>
      <c r="M6" s="3414"/>
      <c r="N6" s="3414"/>
      <c r="O6" s="3414"/>
      <c r="P6" s="3414"/>
      <c r="Q6" s="3414"/>
      <c r="R6" s="3414"/>
      <c r="S6" s="3414"/>
      <c r="T6" s="3414"/>
      <c r="U6" s="3414"/>
      <c r="V6" s="3414"/>
      <c r="W6" s="3414"/>
      <c r="X6" s="3414"/>
      <c r="Y6" s="3414"/>
      <c r="Z6" s="3414"/>
    </row>
    <row r="7" spans="1:27" ht="15" customHeight="1">
      <c r="A7" s="657"/>
      <c r="B7" s="658" t="s">
        <v>918</v>
      </c>
      <c r="C7" s="659" t="s">
        <v>1203</v>
      </c>
      <c r="D7" s="660"/>
      <c r="E7" s="661" t="s">
        <v>1130</v>
      </c>
      <c r="F7" s="660"/>
      <c r="G7" s="3409" t="s">
        <v>1229</v>
      </c>
      <c r="H7" s="3410"/>
      <c r="I7" s="3410"/>
      <c r="J7" s="3410"/>
      <c r="K7" s="3411"/>
      <c r="L7" s="661" t="s">
        <v>1073</v>
      </c>
      <c r="M7" s="661"/>
      <c r="N7" s="662"/>
      <c r="O7" s="661" t="s">
        <v>1015</v>
      </c>
      <c r="P7" s="662"/>
      <c r="Q7" s="661" t="s">
        <v>1131</v>
      </c>
      <c r="R7" s="662"/>
      <c r="S7" s="661" t="s">
        <v>1085</v>
      </c>
      <c r="T7" s="663" t="s">
        <v>1074</v>
      </c>
      <c r="U7" s="664" t="s">
        <v>1210</v>
      </c>
      <c r="V7" s="665" t="s">
        <v>1193</v>
      </c>
      <c r="W7" s="666" t="s">
        <v>1232</v>
      </c>
      <c r="X7" s="664" t="s">
        <v>1220</v>
      </c>
      <c r="Y7" s="659" t="s">
        <v>1075</v>
      </c>
      <c r="Z7" s="662"/>
    </row>
    <row r="8" spans="1:27" ht="15" customHeight="1">
      <c r="A8" s="667" t="s">
        <v>1172</v>
      </c>
      <c r="B8" s="668" t="s">
        <v>1076</v>
      </c>
      <c r="C8" s="669" t="s">
        <v>1205</v>
      </c>
      <c r="D8" s="669" t="s">
        <v>1208</v>
      </c>
      <c r="E8" s="669" t="s">
        <v>1014</v>
      </c>
      <c r="F8" s="669" t="s">
        <v>1079</v>
      </c>
      <c r="G8" s="1221" t="s">
        <v>1080</v>
      </c>
      <c r="H8" s="678" t="s">
        <v>1231</v>
      </c>
      <c r="I8" s="669" t="s">
        <v>1081</v>
      </c>
      <c r="J8" s="669" t="s">
        <v>1080</v>
      </c>
      <c r="K8" s="670" t="s">
        <v>1082</v>
      </c>
      <c r="L8" s="671" t="s">
        <v>959</v>
      </c>
      <c r="M8" s="672"/>
      <c r="N8" s="673"/>
      <c r="O8" s="674" t="s">
        <v>1083</v>
      </c>
      <c r="P8" s="675" t="s">
        <v>1173</v>
      </c>
      <c r="Q8" s="671" t="s">
        <v>1026</v>
      </c>
      <c r="R8" s="673"/>
      <c r="S8" s="669" t="s">
        <v>1099</v>
      </c>
      <c r="T8" s="676" t="s">
        <v>1086</v>
      </c>
      <c r="U8" s="669" t="s">
        <v>1211</v>
      </c>
      <c r="V8" s="677" t="s">
        <v>1213</v>
      </c>
      <c r="W8" s="678" t="s">
        <v>1217</v>
      </c>
      <c r="X8" s="669" t="s">
        <v>1221</v>
      </c>
      <c r="Y8" s="677" t="s">
        <v>1083</v>
      </c>
      <c r="Z8" s="1222" t="s">
        <v>1173</v>
      </c>
    </row>
    <row r="9" spans="1:27" ht="15" customHeight="1">
      <c r="A9" s="679" t="s">
        <v>1151</v>
      </c>
      <c r="B9" s="668" t="s">
        <v>1088</v>
      </c>
      <c r="C9" s="669" t="s">
        <v>1206</v>
      </c>
      <c r="D9" s="669" t="s">
        <v>1209</v>
      </c>
      <c r="E9" s="669" t="s">
        <v>1225</v>
      </c>
      <c r="F9" s="669" t="s">
        <v>1225</v>
      </c>
      <c r="G9" s="678" t="s">
        <v>1092</v>
      </c>
      <c r="H9" s="678" t="s">
        <v>1224</v>
      </c>
      <c r="I9" s="669" t="s">
        <v>1141</v>
      </c>
      <c r="J9" s="669" t="s">
        <v>1095</v>
      </c>
      <c r="K9" s="670" t="s">
        <v>1096</v>
      </c>
      <c r="L9" s="669" t="s">
        <v>1097</v>
      </c>
      <c r="M9" s="670" t="s">
        <v>1087</v>
      </c>
      <c r="N9" s="670" t="s">
        <v>1087</v>
      </c>
      <c r="O9" s="680"/>
      <c r="P9" s="675" t="s">
        <v>45</v>
      </c>
      <c r="Q9" s="669" t="s">
        <v>1097</v>
      </c>
      <c r="R9" s="670" t="s">
        <v>1087</v>
      </c>
      <c r="S9" s="669"/>
      <c r="T9" s="681" t="s">
        <v>1100</v>
      </c>
      <c r="U9" s="682" t="s">
        <v>1212</v>
      </c>
      <c r="V9" s="683" t="s">
        <v>1214</v>
      </c>
      <c r="W9" s="684" t="s">
        <v>1224</v>
      </c>
      <c r="X9" s="682" t="s">
        <v>1222</v>
      </c>
      <c r="Y9" s="682"/>
      <c r="Z9" s="670" t="s">
        <v>1098</v>
      </c>
    </row>
    <row r="10" spans="1:27" ht="15" customHeight="1">
      <c r="A10" s="685"/>
      <c r="B10" s="686"/>
      <c r="C10" s="687" t="s">
        <v>1207</v>
      </c>
      <c r="D10" s="687" t="s">
        <v>1207</v>
      </c>
      <c r="E10" s="687" t="s">
        <v>1226</v>
      </c>
      <c r="F10" s="687" t="s">
        <v>1230</v>
      </c>
      <c r="G10" s="687"/>
      <c r="H10" s="688" t="s">
        <v>1093</v>
      </c>
      <c r="I10" s="687" t="s">
        <v>1143</v>
      </c>
      <c r="J10" s="689" t="s">
        <v>1102</v>
      </c>
      <c r="K10" s="690"/>
      <c r="L10" s="689" t="s">
        <v>1103</v>
      </c>
      <c r="M10" s="691" t="s">
        <v>1276</v>
      </c>
      <c r="N10" s="691" t="s">
        <v>1101</v>
      </c>
      <c r="O10" s="692"/>
      <c r="P10" s="693" t="s">
        <v>1101</v>
      </c>
      <c r="Q10" s="689" t="s">
        <v>1103</v>
      </c>
      <c r="R10" s="694" t="s">
        <v>1101</v>
      </c>
      <c r="S10" s="687"/>
      <c r="T10" s="695"/>
      <c r="U10" s="687"/>
      <c r="V10" s="692"/>
      <c r="W10" s="696" t="s">
        <v>1218</v>
      </c>
      <c r="X10" s="697"/>
      <c r="Y10" s="687"/>
      <c r="Z10" s="691" t="s">
        <v>1101</v>
      </c>
    </row>
    <row r="11" spans="1:27" ht="12.95" customHeight="1">
      <c r="A11" s="164"/>
      <c r="B11" s="165"/>
      <c r="C11" s="162"/>
      <c r="D11" s="166"/>
      <c r="E11" s="167"/>
      <c r="F11" s="168"/>
      <c r="G11" s="162"/>
      <c r="H11" s="162"/>
      <c r="I11" s="162"/>
      <c r="J11" s="162"/>
      <c r="K11" s="169"/>
      <c r="L11" s="162"/>
      <c r="M11" s="162"/>
      <c r="N11" s="170"/>
      <c r="O11" s="162"/>
      <c r="P11" s="170"/>
      <c r="Q11" s="167"/>
      <c r="R11" s="169"/>
      <c r="S11" s="171"/>
      <c r="T11" s="172"/>
      <c r="U11" s="173"/>
      <c r="V11" s="171"/>
      <c r="W11" s="174"/>
      <c r="X11" s="173"/>
      <c r="Y11" s="171"/>
      <c r="Z11" s="175"/>
    </row>
    <row r="12" spans="1:27" ht="12.95" customHeight="1">
      <c r="A12" s="698" t="s">
        <v>911</v>
      </c>
      <c r="B12" s="699">
        <f>SUM(C12:Z12)</f>
        <v>2682</v>
      </c>
      <c r="C12" s="700">
        <f t="shared" ref="C12:Z12" si="0">SUM(C14:C35)</f>
        <v>72</v>
      </c>
      <c r="D12" s="701">
        <f t="shared" si="0"/>
        <v>19</v>
      </c>
      <c r="E12" s="700">
        <f t="shared" si="0"/>
        <v>41</v>
      </c>
      <c r="F12" s="702">
        <f t="shared" si="0"/>
        <v>44</v>
      </c>
      <c r="G12" s="700">
        <f t="shared" si="0"/>
        <v>28</v>
      </c>
      <c r="H12" s="700">
        <f t="shared" si="0"/>
        <v>102</v>
      </c>
      <c r="I12" s="700">
        <f t="shared" si="0"/>
        <v>68</v>
      </c>
      <c r="J12" s="700">
        <f t="shared" si="0"/>
        <v>134</v>
      </c>
      <c r="K12" s="701">
        <f t="shared" si="0"/>
        <v>58</v>
      </c>
      <c r="L12" s="700">
        <f t="shared" si="0"/>
        <v>599</v>
      </c>
      <c r="M12" s="703">
        <f t="shared" si="0"/>
        <v>68</v>
      </c>
      <c r="N12" s="701">
        <f t="shared" si="0"/>
        <v>40</v>
      </c>
      <c r="O12" s="700">
        <f t="shared" si="0"/>
        <v>265</v>
      </c>
      <c r="P12" s="701">
        <f t="shared" si="0"/>
        <v>53</v>
      </c>
      <c r="Q12" s="700">
        <f t="shared" si="0"/>
        <v>351</v>
      </c>
      <c r="R12" s="701">
        <f t="shared" si="0"/>
        <v>35</v>
      </c>
      <c r="S12" s="700">
        <f t="shared" si="0"/>
        <v>166</v>
      </c>
      <c r="T12" s="704">
        <f t="shared" si="0"/>
        <v>14</v>
      </c>
      <c r="U12" s="702">
        <f t="shared" si="0"/>
        <v>51</v>
      </c>
      <c r="V12" s="700">
        <f t="shared" si="0"/>
        <v>154</v>
      </c>
      <c r="W12" s="705">
        <f t="shared" si="0"/>
        <v>57</v>
      </c>
      <c r="X12" s="702">
        <f t="shared" si="0"/>
        <v>67</v>
      </c>
      <c r="Y12" s="700">
        <f t="shared" si="0"/>
        <v>180</v>
      </c>
      <c r="Z12" s="701">
        <f t="shared" si="0"/>
        <v>16</v>
      </c>
      <c r="AA12" s="167"/>
    </row>
    <row r="13" spans="1:27" ht="12.95" customHeight="1">
      <c r="A13" s="176"/>
      <c r="B13" s="294"/>
      <c r="C13" s="295"/>
      <c r="D13" s="296"/>
      <c r="E13" s="297"/>
      <c r="F13" s="296"/>
      <c r="G13" s="297"/>
      <c r="H13" s="297"/>
      <c r="I13" s="297"/>
      <c r="J13" s="297"/>
      <c r="K13" s="298"/>
      <c r="L13" s="295"/>
      <c r="M13" s="295"/>
      <c r="N13" s="298"/>
      <c r="O13" s="297"/>
      <c r="P13" s="298"/>
      <c r="Q13" s="297"/>
      <c r="R13" s="299"/>
      <c r="S13" s="297"/>
      <c r="T13" s="300"/>
      <c r="U13" s="301"/>
      <c r="V13" s="297"/>
      <c r="W13" s="302"/>
      <c r="X13" s="303"/>
      <c r="Y13" s="297"/>
      <c r="Z13" s="298"/>
    </row>
    <row r="14" spans="1:27" ht="17.45" customHeight="1">
      <c r="A14" s="706" t="s">
        <v>1152</v>
      </c>
      <c r="B14" s="707">
        <f>SUM(C14:Z14)</f>
        <v>122</v>
      </c>
      <c r="C14" s="708">
        <v>3</v>
      </c>
      <c r="D14" s="708"/>
      <c r="E14" s="709">
        <v>3</v>
      </c>
      <c r="F14" s="708">
        <v>1</v>
      </c>
      <c r="G14" s="709">
        <v>1</v>
      </c>
      <c r="H14" s="708">
        <v>2</v>
      </c>
      <c r="I14" s="708">
        <v>2</v>
      </c>
      <c r="J14" s="708">
        <v>8</v>
      </c>
      <c r="K14" s="710">
        <v>6</v>
      </c>
      <c r="L14" s="711"/>
      <c r="M14" s="712">
        <v>55</v>
      </c>
      <c r="N14" s="713"/>
      <c r="O14" s="714">
        <v>2</v>
      </c>
      <c r="P14" s="710">
        <v>1</v>
      </c>
      <c r="Q14" s="709">
        <v>12</v>
      </c>
      <c r="R14" s="710"/>
      <c r="S14" s="709">
        <v>7</v>
      </c>
      <c r="T14" s="715"/>
      <c r="U14" s="709"/>
      <c r="V14" s="708">
        <v>8</v>
      </c>
      <c r="W14" s="708">
        <v>3</v>
      </c>
      <c r="X14" s="708">
        <v>4</v>
      </c>
      <c r="Y14" s="708">
        <v>4</v>
      </c>
      <c r="Z14" s="710"/>
    </row>
    <row r="15" spans="1:27" ht="17.45" customHeight="1">
      <c r="A15" s="706" t="s">
        <v>1153</v>
      </c>
      <c r="B15" s="707">
        <f>SUM(C15:Z15)</f>
        <v>51</v>
      </c>
      <c r="C15" s="716">
        <v>2</v>
      </c>
      <c r="D15" s="708"/>
      <c r="E15" s="709"/>
      <c r="F15" s="708"/>
      <c r="G15" s="709">
        <v>1</v>
      </c>
      <c r="H15" s="708">
        <v>3</v>
      </c>
      <c r="I15" s="708"/>
      <c r="J15" s="708">
        <v>1</v>
      </c>
      <c r="K15" s="710">
        <v>3</v>
      </c>
      <c r="L15" s="711">
        <v>1</v>
      </c>
      <c r="M15" s="712"/>
      <c r="N15" s="715">
        <v>9</v>
      </c>
      <c r="O15" s="714">
        <v>4</v>
      </c>
      <c r="P15" s="710">
        <v>10</v>
      </c>
      <c r="Q15" s="709">
        <v>2</v>
      </c>
      <c r="R15" s="710">
        <v>2</v>
      </c>
      <c r="S15" s="709">
        <v>1</v>
      </c>
      <c r="T15" s="715"/>
      <c r="U15" s="709"/>
      <c r="V15" s="708"/>
      <c r="W15" s="708">
        <v>1</v>
      </c>
      <c r="X15" s="709"/>
      <c r="Y15" s="708"/>
      <c r="Z15" s="710">
        <v>11</v>
      </c>
    </row>
    <row r="16" spans="1:27" ht="17.45" customHeight="1">
      <c r="A16" s="706" t="s">
        <v>1154</v>
      </c>
      <c r="B16" s="707">
        <f>SUM(C16:Z16)</f>
        <v>1</v>
      </c>
      <c r="C16" s="708"/>
      <c r="D16" s="708"/>
      <c r="E16" s="709"/>
      <c r="F16" s="708"/>
      <c r="G16" s="709"/>
      <c r="H16" s="708"/>
      <c r="I16" s="708"/>
      <c r="J16" s="708"/>
      <c r="K16" s="710"/>
      <c r="L16" s="711"/>
      <c r="M16" s="712"/>
      <c r="N16" s="715"/>
      <c r="O16" s="714"/>
      <c r="P16" s="710"/>
      <c r="Q16" s="709"/>
      <c r="R16" s="710"/>
      <c r="S16" s="709"/>
      <c r="T16" s="715"/>
      <c r="U16" s="709"/>
      <c r="V16" s="708"/>
      <c r="W16" s="708">
        <v>1</v>
      </c>
      <c r="X16" s="717"/>
      <c r="Y16" s="708"/>
      <c r="Z16" s="710"/>
    </row>
    <row r="17" spans="1:240" ht="17.45" customHeight="1">
      <c r="A17" s="706" t="s">
        <v>1156</v>
      </c>
      <c r="B17" s="707">
        <f>SUM(C17:Z17)</f>
        <v>98</v>
      </c>
      <c r="C17" s="708">
        <v>12</v>
      </c>
      <c r="D17" s="708">
        <v>1</v>
      </c>
      <c r="E17" s="709">
        <v>2</v>
      </c>
      <c r="F17" s="708">
        <v>2</v>
      </c>
      <c r="G17" s="709">
        <v>1</v>
      </c>
      <c r="H17" s="708">
        <v>3</v>
      </c>
      <c r="I17" s="708">
        <v>2</v>
      </c>
      <c r="J17" s="708">
        <v>1</v>
      </c>
      <c r="K17" s="710"/>
      <c r="L17" s="711">
        <v>34</v>
      </c>
      <c r="M17" s="712"/>
      <c r="N17" s="715"/>
      <c r="O17" s="714">
        <v>10</v>
      </c>
      <c r="P17" s="710">
        <v>1</v>
      </c>
      <c r="Q17" s="709">
        <v>4</v>
      </c>
      <c r="R17" s="710"/>
      <c r="S17" s="709">
        <v>4</v>
      </c>
      <c r="T17" s="715"/>
      <c r="U17" s="709">
        <v>2</v>
      </c>
      <c r="V17" s="708">
        <v>5</v>
      </c>
      <c r="W17" s="708">
        <v>4</v>
      </c>
      <c r="X17" s="717">
        <v>6</v>
      </c>
      <c r="Y17" s="708">
        <v>4</v>
      </c>
      <c r="Z17" s="710"/>
    </row>
    <row r="18" spans="1:240" ht="17.45" customHeight="1">
      <c r="A18" s="706" t="s">
        <v>1155</v>
      </c>
      <c r="B18" s="707">
        <f>SUM(C18:Z18)</f>
        <v>11</v>
      </c>
      <c r="C18" s="708">
        <v>1</v>
      </c>
      <c r="D18" s="708"/>
      <c r="E18" s="709"/>
      <c r="F18" s="708"/>
      <c r="G18" s="709"/>
      <c r="H18" s="708"/>
      <c r="I18" s="708">
        <v>1</v>
      </c>
      <c r="J18" s="708">
        <v>1</v>
      </c>
      <c r="K18" s="710"/>
      <c r="L18" s="711">
        <v>3</v>
      </c>
      <c r="M18" s="712"/>
      <c r="N18" s="715"/>
      <c r="O18" s="714">
        <v>2</v>
      </c>
      <c r="P18" s="710"/>
      <c r="Q18" s="709">
        <v>1</v>
      </c>
      <c r="R18" s="710"/>
      <c r="S18" s="709"/>
      <c r="T18" s="715"/>
      <c r="U18" s="709"/>
      <c r="V18" s="708"/>
      <c r="W18" s="708"/>
      <c r="X18" s="717"/>
      <c r="Y18" s="708">
        <v>2</v>
      </c>
      <c r="Z18" s="710"/>
    </row>
    <row r="19" spans="1:240" ht="17.45" customHeight="1">
      <c r="A19" s="706" t="s">
        <v>1157</v>
      </c>
      <c r="B19" s="707"/>
      <c r="C19" s="708"/>
      <c r="D19" s="708"/>
      <c r="E19" s="709"/>
      <c r="F19" s="708"/>
      <c r="G19" s="709"/>
      <c r="H19" s="708"/>
      <c r="I19" s="708"/>
      <c r="J19" s="708"/>
      <c r="K19" s="710"/>
      <c r="L19" s="711"/>
      <c r="M19" s="712"/>
      <c r="N19" s="715"/>
      <c r="O19" s="714"/>
      <c r="P19" s="710"/>
      <c r="Q19" s="709"/>
      <c r="R19" s="710"/>
      <c r="S19" s="709"/>
      <c r="T19" s="715"/>
      <c r="U19" s="709"/>
      <c r="V19" s="708"/>
      <c r="W19" s="708"/>
      <c r="X19" s="717"/>
      <c r="Y19" s="708"/>
      <c r="Z19" s="710"/>
    </row>
    <row r="20" spans="1:240" ht="17.45" customHeight="1">
      <c r="A20" s="706" t="s">
        <v>1158</v>
      </c>
      <c r="B20" s="707">
        <f t="shared" ref="B20:B33" si="1">SUM(C20:Z20)</f>
        <v>2</v>
      </c>
      <c r="C20" s="708"/>
      <c r="D20" s="708"/>
      <c r="E20" s="709"/>
      <c r="F20" s="708"/>
      <c r="G20" s="709"/>
      <c r="H20" s="708"/>
      <c r="I20" s="708"/>
      <c r="J20" s="708"/>
      <c r="K20" s="710"/>
      <c r="L20" s="709"/>
      <c r="M20" s="710"/>
      <c r="N20" s="715"/>
      <c r="O20" s="714"/>
      <c r="P20" s="710"/>
      <c r="Q20" s="709"/>
      <c r="R20" s="710"/>
      <c r="S20" s="709"/>
      <c r="T20" s="715"/>
      <c r="U20" s="709"/>
      <c r="V20" s="708"/>
      <c r="W20" s="708">
        <v>2</v>
      </c>
      <c r="X20" s="717"/>
      <c r="Y20" s="708"/>
      <c r="Z20" s="710"/>
    </row>
    <row r="21" spans="1:240" ht="17.45" customHeight="1">
      <c r="A21" s="706" t="s">
        <v>1159</v>
      </c>
      <c r="B21" s="707">
        <f t="shared" si="1"/>
        <v>100</v>
      </c>
      <c r="C21" s="708"/>
      <c r="D21" s="708"/>
      <c r="E21" s="709"/>
      <c r="F21" s="708">
        <v>2</v>
      </c>
      <c r="G21" s="709">
        <v>1</v>
      </c>
      <c r="H21" s="708">
        <v>1</v>
      </c>
      <c r="I21" s="708">
        <v>1</v>
      </c>
      <c r="J21" s="708">
        <v>4</v>
      </c>
      <c r="K21" s="710">
        <v>3</v>
      </c>
      <c r="L21" s="711">
        <v>4</v>
      </c>
      <c r="M21" s="712"/>
      <c r="N21" s="715">
        <v>25</v>
      </c>
      <c r="O21" s="714"/>
      <c r="P21" s="710">
        <v>24</v>
      </c>
      <c r="Q21" s="709">
        <v>1</v>
      </c>
      <c r="R21" s="710">
        <v>27</v>
      </c>
      <c r="S21" s="709"/>
      <c r="T21" s="715">
        <v>1</v>
      </c>
      <c r="U21" s="709"/>
      <c r="V21" s="708">
        <v>2</v>
      </c>
      <c r="W21" s="708">
        <v>1</v>
      </c>
      <c r="X21" s="717"/>
      <c r="Y21" s="708"/>
      <c r="Z21" s="710">
        <v>3</v>
      </c>
    </row>
    <row r="22" spans="1:240" ht="17.45" customHeight="1">
      <c r="A22" s="706" t="s">
        <v>1160</v>
      </c>
      <c r="B22" s="707">
        <f t="shared" si="1"/>
        <v>18</v>
      </c>
      <c r="C22" s="708"/>
      <c r="D22" s="708"/>
      <c r="E22" s="709"/>
      <c r="F22" s="708"/>
      <c r="G22" s="709"/>
      <c r="H22" s="708"/>
      <c r="I22" s="708">
        <v>1</v>
      </c>
      <c r="J22" s="708"/>
      <c r="K22" s="710"/>
      <c r="L22" s="711">
        <v>1</v>
      </c>
      <c r="M22" s="712"/>
      <c r="N22" s="715">
        <v>4</v>
      </c>
      <c r="O22" s="714"/>
      <c r="P22" s="710">
        <v>4</v>
      </c>
      <c r="Q22" s="709">
        <v>1</v>
      </c>
      <c r="R22" s="710">
        <v>3</v>
      </c>
      <c r="S22" s="709">
        <v>1</v>
      </c>
      <c r="T22" s="715"/>
      <c r="U22" s="709"/>
      <c r="V22" s="708">
        <v>1</v>
      </c>
      <c r="W22" s="708">
        <v>1</v>
      </c>
      <c r="X22" s="717"/>
      <c r="Y22" s="708"/>
      <c r="Z22" s="710">
        <v>1</v>
      </c>
    </row>
    <row r="23" spans="1:240" ht="17.45" customHeight="1">
      <c r="A23" s="706" t="s">
        <v>1161</v>
      </c>
      <c r="B23" s="707">
        <f t="shared" si="1"/>
        <v>1</v>
      </c>
      <c r="C23" s="708"/>
      <c r="D23" s="708"/>
      <c r="E23" s="709"/>
      <c r="F23" s="708"/>
      <c r="G23" s="709"/>
      <c r="H23" s="708"/>
      <c r="I23" s="708"/>
      <c r="J23" s="708"/>
      <c r="K23" s="710"/>
      <c r="L23" s="711"/>
      <c r="M23" s="712"/>
      <c r="N23" s="715"/>
      <c r="O23" s="714"/>
      <c r="P23" s="710"/>
      <c r="Q23" s="709"/>
      <c r="R23" s="710"/>
      <c r="S23" s="709"/>
      <c r="T23" s="715"/>
      <c r="U23" s="709"/>
      <c r="V23" s="708"/>
      <c r="W23" s="708">
        <v>1</v>
      </c>
      <c r="X23" s="717"/>
      <c r="Y23" s="708"/>
      <c r="Z23" s="710"/>
    </row>
    <row r="24" spans="1:240" ht="17.45" customHeight="1">
      <c r="A24" s="706" t="s">
        <v>1162</v>
      </c>
      <c r="B24" s="707">
        <f t="shared" si="1"/>
        <v>7</v>
      </c>
      <c r="C24" s="708"/>
      <c r="D24" s="708"/>
      <c r="E24" s="709">
        <v>1</v>
      </c>
      <c r="F24" s="708"/>
      <c r="G24" s="709"/>
      <c r="H24" s="708"/>
      <c r="I24" s="708"/>
      <c r="J24" s="708"/>
      <c r="K24" s="710"/>
      <c r="L24" s="711">
        <v>2</v>
      </c>
      <c r="M24" s="712"/>
      <c r="N24" s="715"/>
      <c r="O24" s="714"/>
      <c r="P24" s="710"/>
      <c r="Q24" s="709">
        <v>2</v>
      </c>
      <c r="R24" s="710"/>
      <c r="S24" s="709">
        <v>1</v>
      </c>
      <c r="T24" s="715"/>
      <c r="U24" s="709">
        <v>1</v>
      </c>
      <c r="V24" s="708"/>
      <c r="W24" s="708"/>
      <c r="X24" s="717"/>
      <c r="Y24" s="708"/>
      <c r="Z24" s="710"/>
    </row>
    <row r="25" spans="1:240" ht="17.45" customHeight="1">
      <c r="A25" s="706" t="s">
        <v>1163</v>
      </c>
      <c r="B25" s="707">
        <f t="shared" si="1"/>
        <v>26</v>
      </c>
      <c r="C25" s="708">
        <v>1</v>
      </c>
      <c r="D25" s="708"/>
      <c r="E25" s="709"/>
      <c r="F25" s="708"/>
      <c r="G25" s="709">
        <v>1</v>
      </c>
      <c r="H25" s="708">
        <v>4</v>
      </c>
      <c r="I25" s="708"/>
      <c r="J25" s="708"/>
      <c r="K25" s="710"/>
      <c r="L25" s="711">
        <v>3</v>
      </c>
      <c r="M25" s="712"/>
      <c r="N25" s="715"/>
      <c r="O25" s="714"/>
      <c r="P25" s="710"/>
      <c r="Q25" s="709">
        <v>9</v>
      </c>
      <c r="R25" s="710"/>
      <c r="S25" s="709">
        <v>4</v>
      </c>
      <c r="T25" s="715"/>
      <c r="U25" s="709"/>
      <c r="V25" s="708">
        <v>1</v>
      </c>
      <c r="W25" s="708"/>
      <c r="X25" s="717"/>
      <c r="Y25" s="708">
        <v>3</v>
      </c>
      <c r="Z25" s="710"/>
    </row>
    <row r="26" spans="1:240" ht="17.45" customHeight="1">
      <c r="A26" s="706" t="s">
        <v>1164</v>
      </c>
      <c r="B26" s="707">
        <f t="shared" si="1"/>
        <v>180</v>
      </c>
      <c r="C26" s="708">
        <v>12</v>
      </c>
      <c r="D26" s="708">
        <v>2</v>
      </c>
      <c r="E26" s="709">
        <v>1</v>
      </c>
      <c r="F26" s="708">
        <v>3</v>
      </c>
      <c r="G26" s="709">
        <v>2</v>
      </c>
      <c r="H26" s="708">
        <v>7</v>
      </c>
      <c r="I26" s="708">
        <v>5</v>
      </c>
      <c r="J26" s="708">
        <v>10</v>
      </c>
      <c r="K26" s="710">
        <v>4</v>
      </c>
      <c r="L26" s="711">
        <v>63</v>
      </c>
      <c r="M26" s="712">
        <v>2</v>
      </c>
      <c r="N26" s="715"/>
      <c r="O26" s="714">
        <v>10</v>
      </c>
      <c r="P26" s="710">
        <v>1</v>
      </c>
      <c r="Q26" s="709">
        <v>15</v>
      </c>
      <c r="R26" s="710"/>
      <c r="S26" s="709">
        <v>17</v>
      </c>
      <c r="T26" s="715"/>
      <c r="U26" s="709">
        <v>1</v>
      </c>
      <c r="V26" s="708">
        <v>9</v>
      </c>
      <c r="W26" s="708">
        <v>2</v>
      </c>
      <c r="X26" s="717">
        <v>3</v>
      </c>
      <c r="Y26" s="708">
        <v>10</v>
      </c>
      <c r="Z26" s="710">
        <v>1</v>
      </c>
    </row>
    <row r="27" spans="1:240" ht="17.45" customHeight="1">
      <c r="A27" s="706" t="s">
        <v>1146</v>
      </c>
      <c r="B27" s="707">
        <f t="shared" si="1"/>
        <v>67</v>
      </c>
      <c r="C27" s="708">
        <v>2</v>
      </c>
      <c r="D27" s="708"/>
      <c r="E27" s="709">
        <v>1</v>
      </c>
      <c r="F27" s="708">
        <v>1</v>
      </c>
      <c r="G27" s="709">
        <v>3</v>
      </c>
      <c r="H27" s="708">
        <v>2</v>
      </c>
      <c r="I27" s="708">
        <v>1</v>
      </c>
      <c r="J27" s="708">
        <v>2</v>
      </c>
      <c r="K27" s="710">
        <v>7</v>
      </c>
      <c r="L27" s="711">
        <v>15</v>
      </c>
      <c r="M27" s="712"/>
      <c r="N27" s="715"/>
      <c r="O27" s="714"/>
      <c r="P27" s="710"/>
      <c r="Q27" s="709">
        <v>10</v>
      </c>
      <c r="R27" s="710"/>
      <c r="S27" s="709">
        <v>5</v>
      </c>
      <c r="T27" s="715">
        <v>10</v>
      </c>
      <c r="U27" s="709"/>
      <c r="V27" s="708">
        <v>3</v>
      </c>
      <c r="W27" s="708"/>
      <c r="X27" s="708">
        <v>1</v>
      </c>
      <c r="Y27" s="708">
        <v>4</v>
      </c>
      <c r="Z27" s="710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9"/>
      <c r="AW27" s="179"/>
      <c r="AX27" s="179"/>
      <c r="AY27" s="179"/>
      <c r="AZ27" s="179"/>
      <c r="BA27" s="179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1"/>
      <c r="EN27" s="181"/>
      <c r="EO27" s="181"/>
      <c r="EP27" s="181"/>
      <c r="EQ27" s="181"/>
      <c r="ER27" s="181"/>
      <c r="ES27" s="181"/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  <c r="GR27" s="182"/>
      <c r="GS27" s="182"/>
      <c r="GT27" s="182"/>
      <c r="GU27" s="182"/>
      <c r="GV27" s="182"/>
      <c r="GW27" s="182"/>
      <c r="GX27" s="182"/>
      <c r="GY27" s="182"/>
      <c r="GZ27" s="182"/>
      <c r="HA27" s="182"/>
      <c r="HB27" s="182"/>
      <c r="HC27" s="182"/>
      <c r="HD27" s="182"/>
      <c r="HE27" s="182"/>
      <c r="HF27" s="182"/>
      <c r="HG27" s="182"/>
      <c r="HH27" s="182"/>
      <c r="HI27" s="182"/>
      <c r="HJ27" s="182"/>
      <c r="HK27" s="182"/>
      <c r="HL27" s="182"/>
      <c r="HM27" s="182"/>
      <c r="HN27" s="182"/>
      <c r="HO27" s="182"/>
      <c r="HP27" s="182"/>
      <c r="HQ27" s="182"/>
      <c r="HR27" s="182"/>
      <c r="HS27" s="182"/>
      <c r="HT27" s="182"/>
      <c r="HU27" s="182"/>
      <c r="HV27" s="182"/>
      <c r="HW27" s="182"/>
      <c r="HX27" s="182"/>
      <c r="HY27" s="182"/>
      <c r="HZ27" s="182"/>
      <c r="IA27" s="182"/>
      <c r="IB27" s="182"/>
      <c r="IC27" s="182"/>
      <c r="ID27" s="182"/>
      <c r="IE27" s="182"/>
      <c r="IF27" s="182"/>
    </row>
    <row r="28" spans="1:240" ht="17.45" customHeight="1">
      <c r="A28" s="706" t="s">
        <v>1165</v>
      </c>
      <c r="B28" s="718">
        <f t="shared" si="1"/>
        <v>18</v>
      </c>
      <c r="C28" s="709">
        <v>3</v>
      </c>
      <c r="D28" s="709"/>
      <c r="E28" s="709"/>
      <c r="F28" s="709"/>
      <c r="G28" s="709">
        <v>1</v>
      </c>
      <c r="H28" s="709"/>
      <c r="I28" s="709">
        <v>1</v>
      </c>
      <c r="J28" s="709">
        <v>1</v>
      </c>
      <c r="K28" s="713"/>
      <c r="L28" s="709">
        <v>6</v>
      </c>
      <c r="M28" s="710"/>
      <c r="N28" s="713"/>
      <c r="O28" s="715"/>
      <c r="P28" s="713"/>
      <c r="Q28" s="709"/>
      <c r="R28" s="713"/>
      <c r="S28" s="709"/>
      <c r="T28" s="715"/>
      <c r="U28" s="709"/>
      <c r="V28" s="709"/>
      <c r="W28" s="709">
        <v>3</v>
      </c>
      <c r="X28" s="709"/>
      <c r="Y28" s="709">
        <v>3</v>
      </c>
      <c r="Z28" s="713"/>
    </row>
    <row r="29" spans="1:240" ht="17.45" customHeight="1">
      <c r="A29" s="719" t="s">
        <v>1166</v>
      </c>
      <c r="B29" s="720">
        <f t="shared" si="1"/>
        <v>43</v>
      </c>
      <c r="C29" s="717">
        <v>8</v>
      </c>
      <c r="D29" s="717"/>
      <c r="E29" s="717">
        <v>1</v>
      </c>
      <c r="F29" s="717">
        <v>3</v>
      </c>
      <c r="G29" s="717"/>
      <c r="H29" s="717">
        <v>1</v>
      </c>
      <c r="I29" s="717">
        <v>1</v>
      </c>
      <c r="J29" s="717"/>
      <c r="K29" s="721">
        <v>1</v>
      </c>
      <c r="L29" s="722">
        <v>7</v>
      </c>
      <c r="M29" s="723"/>
      <c r="N29" s="721">
        <v>1</v>
      </c>
      <c r="O29" s="724"/>
      <c r="P29" s="725">
        <v>3</v>
      </c>
      <c r="Q29" s="717">
        <v>4</v>
      </c>
      <c r="R29" s="721">
        <v>1</v>
      </c>
      <c r="S29" s="717">
        <v>5</v>
      </c>
      <c r="T29" s="724"/>
      <c r="U29" s="717"/>
      <c r="V29" s="717"/>
      <c r="W29" s="717">
        <v>5</v>
      </c>
      <c r="X29" s="717"/>
      <c r="Y29" s="717">
        <v>2</v>
      </c>
      <c r="Z29" s="721"/>
    </row>
    <row r="30" spans="1:240" ht="17.45" customHeight="1">
      <c r="A30" s="719" t="s">
        <v>1167</v>
      </c>
      <c r="B30" s="720">
        <f t="shared" si="1"/>
        <v>62</v>
      </c>
      <c r="C30" s="717">
        <v>5</v>
      </c>
      <c r="D30" s="717">
        <v>1</v>
      </c>
      <c r="E30" s="717"/>
      <c r="F30" s="717">
        <v>3</v>
      </c>
      <c r="G30" s="717">
        <v>1</v>
      </c>
      <c r="H30" s="717">
        <v>4</v>
      </c>
      <c r="I30" s="717"/>
      <c r="J30" s="717">
        <v>3</v>
      </c>
      <c r="K30" s="721">
        <v>3</v>
      </c>
      <c r="L30" s="722">
        <v>3</v>
      </c>
      <c r="M30" s="723">
        <v>8</v>
      </c>
      <c r="N30" s="721"/>
      <c r="O30" s="724">
        <v>5</v>
      </c>
      <c r="P30" s="721">
        <v>1</v>
      </c>
      <c r="Q30" s="717">
        <v>14</v>
      </c>
      <c r="R30" s="721"/>
      <c r="S30" s="717">
        <v>5</v>
      </c>
      <c r="T30" s="724"/>
      <c r="U30" s="717"/>
      <c r="V30" s="717">
        <v>3</v>
      </c>
      <c r="W30" s="717"/>
      <c r="X30" s="717">
        <v>1</v>
      </c>
      <c r="Y30" s="717">
        <v>2</v>
      </c>
      <c r="Z30" s="721"/>
    </row>
    <row r="31" spans="1:240" ht="17.45" customHeight="1">
      <c r="A31" s="719" t="s">
        <v>1144</v>
      </c>
      <c r="B31" s="720">
        <f t="shared" si="1"/>
        <v>1722</v>
      </c>
      <c r="C31" s="717">
        <v>13</v>
      </c>
      <c r="D31" s="717">
        <v>12</v>
      </c>
      <c r="E31" s="717">
        <v>31</v>
      </c>
      <c r="F31" s="717">
        <v>29</v>
      </c>
      <c r="G31" s="717">
        <v>15</v>
      </c>
      <c r="H31" s="717">
        <v>72</v>
      </c>
      <c r="I31" s="717">
        <v>47</v>
      </c>
      <c r="J31" s="717">
        <v>100</v>
      </c>
      <c r="K31" s="721">
        <v>28</v>
      </c>
      <c r="L31" s="722">
        <v>421</v>
      </c>
      <c r="M31" s="723">
        <v>3</v>
      </c>
      <c r="N31" s="721">
        <v>1</v>
      </c>
      <c r="O31" s="724">
        <v>215</v>
      </c>
      <c r="P31" s="721">
        <v>4</v>
      </c>
      <c r="Q31" s="717">
        <v>261</v>
      </c>
      <c r="R31" s="721">
        <v>2</v>
      </c>
      <c r="S31" s="717">
        <v>104</v>
      </c>
      <c r="T31" s="724">
        <v>1</v>
      </c>
      <c r="U31" s="717">
        <v>46</v>
      </c>
      <c r="V31" s="717">
        <v>114</v>
      </c>
      <c r="W31" s="717">
        <v>29</v>
      </c>
      <c r="X31" s="717">
        <v>46</v>
      </c>
      <c r="Y31" s="717">
        <v>128</v>
      </c>
      <c r="Z31" s="721"/>
    </row>
    <row r="32" spans="1:240" ht="17.45" customHeight="1">
      <c r="A32" s="719" t="s">
        <v>1145</v>
      </c>
      <c r="B32" s="720">
        <f t="shared" si="1"/>
        <v>88</v>
      </c>
      <c r="C32" s="717">
        <v>10</v>
      </c>
      <c r="D32" s="717">
        <v>3</v>
      </c>
      <c r="E32" s="717">
        <v>1</v>
      </c>
      <c r="F32" s="717"/>
      <c r="G32" s="717">
        <v>1</v>
      </c>
      <c r="H32" s="717">
        <v>1</v>
      </c>
      <c r="I32" s="717">
        <v>6</v>
      </c>
      <c r="J32" s="717">
        <v>1</v>
      </c>
      <c r="K32" s="721">
        <v>2</v>
      </c>
      <c r="L32" s="722">
        <v>5</v>
      </c>
      <c r="M32" s="723"/>
      <c r="N32" s="721"/>
      <c r="O32" s="724">
        <v>5</v>
      </c>
      <c r="P32" s="721">
        <v>4</v>
      </c>
      <c r="Q32" s="717">
        <v>12</v>
      </c>
      <c r="R32" s="721"/>
      <c r="S32" s="717">
        <v>12</v>
      </c>
      <c r="T32" s="724">
        <v>2</v>
      </c>
      <c r="U32" s="717">
        <v>1</v>
      </c>
      <c r="V32" s="717">
        <v>7</v>
      </c>
      <c r="W32" s="717"/>
      <c r="X32" s="717">
        <v>6</v>
      </c>
      <c r="Y32" s="717">
        <v>9</v>
      </c>
      <c r="Z32" s="721"/>
    </row>
    <row r="33" spans="1:26" ht="17.45" customHeight="1">
      <c r="A33" s="719" t="s">
        <v>1168</v>
      </c>
      <c r="B33" s="720">
        <f t="shared" si="1"/>
        <v>65</v>
      </c>
      <c r="C33" s="717"/>
      <c r="D33" s="717"/>
      <c r="E33" s="717"/>
      <c r="F33" s="717"/>
      <c r="G33" s="717"/>
      <c r="H33" s="717">
        <v>2</v>
      </c>
      <c r="I33" s="717"/>
      <c r="J33" s="717">
        <v>2</v>
      </c>
      <c r="K33" s="721">
        <v>1</v>
      </c>
      <c r="L33" s="722">
        <v>31</v>
      </c>
      <c r="M33" s="723"/>
      <c r="N33" s="721"/>
      <c r="O33" s="724">
        <v>12</v>
      </c>
      <c r="P33" s="721"/>
      <c r="Q33" s="717">
        <v>3</v>
      </c>
      <c r="R33" s="721"/>
      <c r="S33" s="717"/>
      <c r="T33" s="724"/>
      <c r="U33" s="717"/>
      <c r="V33" s="717">
        <v>1</v>
      </c>
      <c r="W33" s="717">
        <v>4</v>
      </c>
      <c r="X33" s="717"/>
      <c r="Y33" s="717">
        <v>9</v>
      </c>
      <c r="Z33" s="721"/>
    </row>
    <row r="34" spans="1:26" ht="17.45" customHeight="1">
      <c r="A34" s="719" t="s">
        <v>1169</v>
      </c>
      <c r="B34" s="720"/>
      <c r="C34" s="717"/>
      <c r="D34" s="717"/>
      <c r="E34" s="717"/>
      <c r="F34" s="717"/>
      <c r="G34" s="717"/>
      <c r="H34" s="717"/>
      <c r="I34" s="717"/>
      <c r="J34" s="717"/>
      <c r="K34" s="721"/>
      <c r="L34" s="722"/>
      <c r="M34" s="723"/>
      <c r="N34" s="721"/>
      <c r="O34" s="724"/>
      <c r="P34" s="721"/>
      <c r="Q34" s="717"/>
      <c r="R34" s="721"/>
      <c r="S34" s="717"/>
      <c r="T34" s="724"/>
      <c r="U34" s="717"/>
      <c r="V34" s="717"/>
      <c r="W34" s="717"/>
      <c r="X34" s="717"/>
      <c r="Y34" s="717"/>
      <c r="Z34" s="721"/>
    </row>
    <row r="35" spans="1:26" ht="17.45" customHeight="1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7"/>
      <c r="M35" s="727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8" t="s">
        <v>912</v>
      </c>
      <c r="Y35" s="729"/>
      <c r="Z35" s="726"/>
    </row>
    <row r="36" spans="1:26" ht="12" customHeight="1">
      <c r="X36" s="183"/>
    </row>
    <row r="8174" spans="9:240" ht="9" hidden="1" customHeight="1">
      <c r="I8174" s="184"/>
      <c r="J8174" s="184"/>
      <c r="K8174" s="184"/>
      <c r="L8174" s="185"/>
      <c r="M8174" s="185"/>
      <c r="N8174" s="185"/>
      <c r="O8174" s="185"/>
      <c r="P8174" s="185"/>
      <c r="Q8174" s="185"/>
      <c r="R8174" s="185"/>
      <c r="S8174" s="185"/>
      <c r="T8174" s="185"/>
      <c r="U8174" s="185"/>
      <c r="V8174" s="185"/>
      <c r="W8174" s="185"/>
      <c r="X8174" s="185"/>
      <c r="Y8174" s="185"/>
      <c r="Z8174" s="185"/>
      <c r="AA8174" s="185"/>
      <c r="AB8174" s="185"/>
      <c r="AC8174" s="185"/>
      <c r="AD8174" s="185"/>
      <c r="AE8174" s="185"/>
      <c r="AF8174" s="185"/>
      <c r="AG8174" s="185"/>
      <c r="AH8174" s="185"/>
      <c r="AI8174" s="185"/>
      <c r="AJ8174" s="185"/>
      <c r="AK8174" s="185"/>
      <c r="AL8174" s="185"/>
      <c r="AM8174" s="185"/>
      <c r="AN8174" s="185"/>
      <c r="AO8174" s="185"/>
      <c r="AP8174" s="185"/>
      <c r="AQ8174" s="185"/>
      <c r="AR8174" s="185"/>
      <c r="AS8174" s="185"/>
      <c r="AT8174" s="185"/>
      <c r="AU8174" s="185"/>
      <c r="AV8174" s="185"/>
      <c r="AW8174" s="185"/>
      <c r="AX8174" s="185"/>
      <c r="AY8174" s="185"/>
      <c r="AZ8174" s="185"/>
      <c r="BA8174" s="185"/>
      <c r="BB8174" s="185"/>
      <c r="BC8174" s="185"/>
      <c r="BD8174" s="185"/>
      <c r="BE8174" s="185"/>
      <c r="BF8174" s="185"/>
      <c r="BG8174" s="185"/>
      <c r="BH8174" s="185"/>
      <c r="BI8174" s="185"/>
      <c r="BJ8174" s="185"/>
      <c r="BK8174" s="185"/>
      <c r="BL8174" s="185"/>
      <c r="BM8174" s="185"/>
      <c r="BN8174" s="185"/>
      <c r="BO8174" s="185"/>
      <c r="BP8174" s="185"/>
      <c r="BQ8174" s="185"/>
      <c r="BR8174" s="185"/>
      <c r="BS8174" s="185"/>
      <c r="BT8174" s="185"/>
      <c r="BU8174" s="185"/>
      <c r="BV8174" s="185"/>
      <c r="BW8174" s="185"/>
      <c r="BX8174" s="185"/>
      <c r="BY8174" s="185"/>
      <c r="BZ8174" s="185"/>
      <c r="CA8174" s="185"/>
      <c r="CB8174" s="185"/>
      <c r="CC8174" s="185"/>
      <c r="CD8174" s="185"/>
      <c r="CE8174" s="185"/>
      <c r="CF8174" s="185"/>
      <c r="CG8174" s="185"/>
      <c r="CH8174" s="185"/>
      <c r="CI8174" s="185"/>
      <c r="CJ8174" s="185"/>
      <c r="CK8174" s="185"/>
      <c r="CL8174" s="185"/>
      <c r="CM8174" s="185"/>
      <c r="CN8174" s="185"/>
      <c r="CO8174" s="185"/>
      <c r="CP8174" s="185"/>
      <c r="CQ8174" s="185"/>
      <c r="CR8174" s="185"/>
      <c r="CS8174" s="185"/>
      <c r="CT8174" s="185"/>
      <c r="CU8174" s="185"/>
      <c r="CV8174" s="185"/>
      <c r="CW8174" s="185"/>
      <c r="CX8174" s="185"/>
      <c r="CY8174" s="185"/>
      <c r="CZ8174" s="185"/>
      <c r="DA8174" s="185"/>
      <c r="DB8174" s="185"/>
      <c r="DC8174" s="185"/>
      <c r="DD8174" s="185"/>
      <c r="DE8174" s="185"/>
      <c r="DF8174" s="185"/>
      <c r="DG8174" s="185"/>
      <c r="DH8174" s="185"/>
      <c r="DI8174" s="185"/>
      <c r="DJ8174" s="185"/>
      <c r="DK8174" s="185"/>
      <c r="DL8174" s="185"/>
      <c r="DM8174" s="185"/>
      <c r="DN8174" s="185"/>
      <c r="DO8174" s="185"/>
      <c r="DP8174" s="185"/>
      <c r="DQ8174" s="185"/>
      <c r="DR8174" s="185"/>
      <c r="DS8174" s="185"/>
      <c r="DT8174" s="185"/>
      <c r="DU8174" s="185"/>
      <c r="DV8174" s="185"/>
      <c r="DW8174" s="185"/>
      <c r="DX8174" s="185"/>
      <c r="DY8174" s="185"/>
      <c r="DZ8174" s="185"/>
      <c r="EA8174" s="185"/>
      <c r="EB8174" s="185"/>
      <c r="EC8174" s="185"/>
      <c r="ED8174" s="185"/>
      <c r="EE8174" s="185"/>
      <c r="EF8174" s="185"/>
      <c r="EG8174" s="185"/>
      <c r="EH8174" s="185"/>
      <c r="EI8174" s="185"/>
      <c r="EJ8174" s="185"/>
      <c r="EK8174" s="185"/>
      <c r="EL8174" s="185"/>
      <c r="EM8174" s="185"/>
      <c r="EN8174" s="185"/>
      <c r="EO8174" s="185"/>
      <c r="EP8174" s="185"/>
      <c r="EQ8174" s="185"/>
      <c r="ER8174" s="185"/>
      <c r="ES8174" s="185"/>
      <c r="ET8174" s="185"/>
      <c r="EU8174" s="185"/>
      <c r="EV8174" s="185"/>
      <c r="EW8174" s="185"/>
      <c r="EX8174" s="185"/>
      <c r="EY8174" s="185"/>
      <c r="EZ8174" s="185"/>
      <c r="FA8174" s="185"/>
      <c r="FB8174" s="185"/>
      <c r="FC8174" s="185"/>
      <c r="FD8174" s="185"/>
      <c r="FE8174" s="182"/>
      <c r="FF8174" s="182"/>
      <c r="FG8174" s="182"/>
      <c r="FH8174" s="182"/>
      <c r="FI8174" s="182"/>
      <c r="FJ8174" s="182"/>
      <c r="FK8174" s="182"/>
      <c r="FL8174" s="182"/>
      <c r="FM8174" s="182"/>
      <c r="FN8174" s="182"/>
      <c r="FO8174" s="182"/>
      <c r="FP8174" s="182"/>
      <c r="FQ8174" s="182"/>
      <c r="FR8174" s="182"/>
      <c r="FS8174" s="182"/>
      <c r="FT8174" s="182"/>
      <c r="FU8174" s="182"/>
      <c r="FV8174" s="182"/>
      <c r="FW8174" s="182"/>
      <c r="FX8174" s="182"/>
      <c r="FY8174" s="182"/>
      <c r="FZ8174" s="182"/>
      <c r="GA8174" s="182"/>
      <c r="GB8174" s="182"/>
      <c r="GC8174" s="182"/>
      <c r="GD8174" s="182"/>
      <c r="GE8174" s="182"/>
      <c r="GF8174" s="182"/>
      <c r="GG8174" s="182"/>
      <c r="GH8174" s="182"/>
      <c r="GI8174" s="182"/>
      <c r="GJ8174" s="182"/>
      <c r="GK8174" s="182"/>
      <c r="GL8174" s="182"/>
      <c r="GM8174" s="182"/>
      <c r="GN8174" s="182"/>
      <c r="GO8174" s="182"/>
      <c r="GP8174" s="182"/>
      <c r="GQ8174" s="182"/>
      <c r="GR8174" s="182"/>
      <c r="GS8174" s="182"/>
      <c r="GT8174" s="182"/>
      <c r="GU8174" s="182"/>
      <c r="GV8174" s="182"/>
      <c r="GW8174" s="182"/>
      <c r="GX8174" s="182"/>
      <c r="GY8174" s="182"/>
      <c r="GZ8174" s="182"/>
      <c r="HA8174" s="182"/>
      <c r="HB8174" s="182"/>
      <c r="HC8174" s="182"/>
      <c r="HD8174" s="182"/>
      <c r="HE8174" s="182"/>
      <c r="HF8174" s="182"/>
      <c r="HG8174" s="182"/>
      <c r="HH8174" s="182"/>
      <c r="HI8174" s="182"/>
      <c r="HJ8174" s="182"/>
      <c r="HK8174" s="182"/>
      <c r="HL8174" s="182"/>
      <c r="HM8174" s="182"/>
      <c r="HN8174" s="182"/>
      <c r="HO8174" s="182"/>
      <c r="HP8174" s="182"/>
      <c r="HQ8174" s="182"/>
      <c r="HR8174" s="182"/>
      <c r="HS8174" s="182"/>
      <c r="HT8174" s="182"/>
      <c r="HU8174" s="182"/>
      <c r="HV8174" s="182"/>
      <c r="HW8174" s="182"/>
      <c r="HX8174" s="182"/>
      <c r="HY8174" s="182"/>
      <c r="HZ8174" s="182"/>
      <c r="IA8174" s="182"/>
      <c r="IB8174" s="182"/>
      <c r="IC8174" s="182"/>
      <c r="ID8174" s="182"/>
      <c r="IE8174" s="182"/>
      <c r="IF8174" s="182"/>
    </row>
    <row r="8178" spans="2:240" ht="9" hidden="1" customHeight="1">
      <c r="B8178" s="186"/>
      <c r="C8178" s="186"/>
      <c r="D8178" s="186"/>
      <c r="E8178" s="186"/>
      <c r="F8178" s="186"/>
      <c r="G8178" s="186"/>
      <c r="H8178" s="186"/>
      <c r="I8178" s="186"/>
      <c r="J8178" s="186"/>
      <c r="K8178" s="186"/>
      <c r="L8178" s="186"/>
      <c r="M8178" s="186"/>
      <c r="N8178" s="186"/>
      <c r="O8178" s="186"/>
      <c r="P8178" s="186"/>
      <c r="Q8178" s="186"/>
      <c r="R8178" s="186"/>
      <c r="S8178" s="186"/>
      <c r="T8178" s="186"/>
      <c r="U8178" s="186"/>
      <c r="V8178" s="186"/>
      <c r="W8178" s="186"/>
      <c r="X8178" s="186"/>
      <c r="Y8178" s="186"/>
      <c r="Z8178" s="186"/>
      <c r="AA8178" s="186"/>
      <c r="AB8178" s="186"/>
      <c r="AC8178" s="186"/>
      <c r="AD8178" s="186"/>
      <c r="AE8178" s="186"/>
      <c r="AF8178" s="186"/>
      <c r="AG8178" s="186"/>
      <c r="AH8178" s="186"/>
      <c r="AI8178" s="186"/>
      <c r="AJ8178" s="186"/>
      <c r="AK8178" s="186"/>
      <c r="AL8178" s="186"/>
      <c r="AM8178" s="186"/>
      <c r="AN8178" s="186"/>
      <c r="AO8178" s="186"/>
      <c r="AP8178" s="186"/>
      <c r="AQ8178" s="186"/>
      <c r="AR8178" s="186"/>
      <c r="AS8178" s="186"/>
      <c r="AT8178" s="186"/>
      <c r="AU8178" s="186"/>
      <c r="AV8178" s="186"/>
      <c r="AW8178" s="186"/>
      <c r="AX8178" s="186"/>
      <c r="AY8178" s="186"/>
      <c r="AZ8178" s="186"/>
      <c r="BA8178" s="186"/>
      <c r="BB8178" s="186"/>
      <c r="BC8178" s="186"/>
      <c r="BD8178" s="186"/>
      <c r="BE8178" s="186"/>
      <c r="BF8178" s="186"/>
      <c r="BG8178" s="186"/>
      <c r="BH8178" s="186"/>
      <c r="BI8178" s="186"/>
      <c r="BJ8178" s="186"/>
      <c r="BK8178" s="186"/>
      <c r="BL8178" s="186"/>
      <c r="BM8178" s="186"/>
      <c r="BN8178" s="186"/>
      <c r="BO8178" s="186"/>
      <c r="BP8178" s="186"/>
      <c r="BQ8178" s="186"/>
      <c r="BR8178" s="187"/>
      <c r="BS8178" s="187"/>
      <c r="BT8178" s="187"/>
      <c r="BU8178" s="187"/>
      <c r="BV8178" s="187"/>
      <c r="BW8178" s="187"/>
      <c r="BX8178" s="187"/>
      <c r="BY8178" s="187"/>
      <c r="BZ8178" s="187"/>
      <c r="CA8178" s="187"/>
      <c r="CB8178" s="187"/>
      <c r="CC8178" s="187"/>
      <c r="CD8178" s="187"/>
      <c r="CE8178" s="187"/>
      <c r="CF8178" s="187"/>
      <c r="CG8178" s="187"/>
      <c r="CH8178" s="187"/>
      <c r="CI8178" s="187"/>
      <c r="CJ8178" s="187"/>
      <c r="CK8178" s="187"/>
      <c r="CL8178" s="187"/>
      <c r="CM8178" s="187"/>
      <c r="CN8178" s="187"/>
      <c r="CO8178" s="187"/>
      <c r="CP8178" s="187"/>
      <c r="CQ8178" s="187"/>
      <c r="CR8178" s="187"/>
      <c r="CS8178" s="187"/>
      <c r="CT8178" s="187"/>
      <c r="CU8178" s="188"/>
      <c r="CV8178" s="188"/>
      <c r="CW8178" s="188"/>
      <c r="CX8178" s="188"/>
      <c r="CY8178" s="188"/>
      <c r="CZ8178" s="188"/>
      <c r="DA8178" s="188"/>
      <c r="DB8178" s="188"/>
      <c r="DC8178" s="188"/>
      <c r="DD8178" s="188"/>
      <c r="DE8178" s="188"/>
      <c r="DF8178" s="188"/>
      <c r="DG8178" s="188"/>
      <c r="DH8178" s="188"/>
      <c r="DI8178" s="188"/>
      <c r="DJ8178" s="188"/>
      <c r="DK8178" s="188"/>
      <c r="DL8178" s="188"/>
      <c r="DM8178" s="188"/>
      <c r="DN8178" s="188"/>
      <c r="DO8178" s="188"/>
      <c r="DP8178" s="188"/>
      <c r="DQ8178" s="188"/>
      <c r="DR8178" s="188"/>
      <c r="DS8178" s="188"/>
      <c r="DT8178" s="188"/>
      <c r="DU8178" s="188"/>
      <c r="DV8178" s="188"/>
      <c r="DW8178" s="188"/>
      <c r="DX8178" s="188"/>
      <c r="DY8178" s="188"/>
      <c r="DZ8178" s="188"/>
      <c r="EA8178" s="188"/>
      <c r="EB8178" s="188"/>
      <c r="EC8178" s="188"/>
      <c r="ED8178" s="188"/>
      <c r="EE8178" s="188"/>
      <c r="EF8178" s="188"/>
      <c r="EG8178" s="188"/>
      <c r="EH8178" s="188"/>
      <c r="EI8178" s="188"/>
      <c r="EJ8178" s="188"/>
      <c r="EK8178" s="188"/>
      <c r="EL8178" s="188"/>
      <c r="EM8178" s="188"/>
      <c r="EN8178" s="188"/>
      <c r="EO8178" s="188"/>
      <c r="EP8178" s="188"/>
      <c r="EQ8178" s="188"/>
      <c r="ER8178" s="188"/>
      <c r="ES8178" s="188"/>
      <c r="ET8178" s="188"/>
      <c r="EU8178" s="188"/>
      <c r="EV8178" s="188"/>
      <c r="EW8178" s="188"/>
      <c r="EX8178" s="188"/>
      <c r="EY8178" s="188"/>
      <c r="EZ8178" s="188"/>
      <c r="FA8178" s="188"/>
      <c r="FB8178" s="188"/>
      <c r="FC8178" s="188"/>
      <c r="FD8178" s="188"/>
      <c r="FE8178" s="188"/>
      <c r="FF8178" s="188"/>
      <c r="FG8178" s="188"/>
      <c r="FH8178" s="188"/>
      <c r="FI8178" s="188"/>
      <c r="FJ8178" s="188"/>
      <c r="FK8178" s="188"/>
      <c r="FL8178" s="188"/>
      <c r="FM8178" s="188"/>
      <c r="FN8178" s="188"/>
      <c r="FO8178" s="188"/>
      <c r="FP8178" s="188"/>
      <c r="FQ8178" s="188"/>
      <c r="FR8178" s="188"/>
      <c r="FS8178" s="188"/>
      <c r="FT8178" s="188"/>
      <c r="FU8178" s="188"/>
      <c r="FV8178" s="188"/>
      <c r="FW8178" s="188"/>
      <c r="FX8178" s="188"/>
      <c r="FY8178" s="188"/>
      <c r="FZ8178" s="188"/>
      <c r="GA8178" s="188"/>
      <c r="GB8178" s="188"/>
      <c r="GC8178" s="188"/>
      <c r="GD8178" s="188"/>
      <c r="GE8178" s="188"/>
      <c r="GF8178" s="188"/>
      <c r="GG8178" s="188"/>
      <c r="GH8178" s="188"/>
      <c r="GI8178" s="188"/>
      <c r="GJ8178" s="188"/>
      <c r="GK8178" s="188"/>
      <c r="GL8178" s="188"/>
      <c r="GM8178" s="188"/>
      <c r="GN8178" s="188"/>
      <c r="GO8178" s="188"/>
      <c r="GP8178" s="188"/>
      <c r="GQ8178" s="188"/>
      <c r="GR8178" s="188"/>
      <c r="GS8178" s="188"/>
      <c r="GT8178" s="188"/>
      <c r="GU8178" s="188"/>
      <c r="GV8178" s="188"/>
      <c r="GW8178" s="188"/>
      <c r="GX8178" s="188"/>
      <c r="GY8178" s="188"/>
      <c r="GZ8178" s="188"/>
      <c r="HA8178" s="188"/>
      <c r="HB8178" s="188"/>
      <c r="HC8178" s="188"/>
      <c r="HD8178" s="188"/>
      <c r="HE8178" s="188"/>
      <c r="HF8178" s="188"/>
      <c r="HG8178" s="188"/>
      <c r="HH8178" s="188"/>
      <c r="HI8178" s="188"/>
      <c r="HJ8178" s="188"/>
      <c r="HK8178" s="188"/>
      <c r="HL8178" s="188"/>
      <c r="HM8178" s="188"/>
      <c r="HN8178" s="188"/>
      <c r="HO8178" s="188"/>
      <c r="HP8178" s="188"/>
      <c r="HQ8178" s="188"/>
      <c r="HR8178" s="188"/>
      <c r="HS8178" s="188"/>
      <c r="HT8178" s="188"/>
      <c r="HU8178" s="188"/>
      <c r="HV8178" s="188"/>
      <c r="HW8178" s="188"/>
      <c r="HX8178" s="188"/>
      <c r="HY8178" s="188"/>
      <c r="HZ8178" s="188"/>
      <c r="IA8178" s="188"/>
      <c r="IB8178" s="188"/>
      <c r="IC8178" s="188"/>
      <c r="ID8178" s="188"/>
      <c r="IE8178" s="188"/>
      <c r="IF8178" s="188"/>
    </row>
    <row r="8179" spans="2:240" ht="255" customHeight="1"/>
  </sheetData>
  <sheetProtection password="CA55" sheet="1" objects="1" scenarios="1"/>
  <mergeCells count="5">
    <mergeCell ref="G7:K7"/>
    <mergeCell ref="A1:Z1"/>
    <mergeCell ref="A3:Z3"/>
    <mergeCell ref="A4:Z4"/>
    <mergeCell ref="A6:Z6"/>
  </mergeCells>
  <phoneticPr fontId="0" type="noConversion"/>
  <printOptions horizontalCentered="1"/>
  <pageMargins left="0.59055118110236227" right="0.75" top="1.3779527559055118" bottom="1" header="0.15748031496062992" footer="0"/>
  <pageSetup scale="70" firstPageNumber="26" orientation="landscape" useFirstPageNumber="1" horizontalDpi="300" verticalDpi="300" r:id="rId1"/>
  <headerFooter alignWithMargins="0">
    <oddHeader>&amp;R&amp;"Helv,Negrita"&amp;14&amp;[27</oddHeader>
  </headerFooter>
  <rowBreaks count="3" manualBreakCount="3">
    <brk id="8173" max="16383" man="1"/>
    <brk id="8177" max="16383" man="1"/>
    <brk id="817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S41"/>
  <sheetViews>
    <sheetView showGridLines="0" topLeftCell="B1" workbookViewId="0">
      <selection activeCell="B3" sqref="B3:S3"/>
    </sheetView>
  </sheetViews>
  <sheetFormatPr baseColWidth="10" defaultColWidth="6.83203125" defaultRowHeight="10.5"/>
  <cols>
    <col min="1" max="1" width="0" style="1504" hidden="1" customWidth="1"/>
    <col min="2" max="2" width="25.83203125" style="1504" customWidth="1"/>
    <col min="3" max="3" width="7.6640625" style="1504" customWidth="1"/>
    <col min="4" max="4" width="7.83203125" style="1504" customWidth="1"/>
    <col min="5" max="5" width="10.33203125" style="1504" customWidth="1"/>
    <col min="6" max="8" width="8.5" style="1504" customWidth="1"/>
    <col min="9" max="9" width="8.6640625" style="1504" customWidth="1"/>
    <col min="10" max="10" width="9" style="1504" customWidth="1"/>
    <col min="11" max="11" width="9.83203125" style="1504" customWidth="1"/>
    <col min="12" max="12" width="8.5" style="1504" customWidth="1"/>
    <col min="13" max="13" width="9.33203125" style="1504" customWidth="1"/>
    <col min="14" max="14" width="9.6640625" style="1504" customWidth="1"/>
    <col min="15" max="16" width="9.83203125" style="1504" customWidth="1"/>
    <col min="17" max="17" width="9.5" style="1504" customWidth="1"/>
    <col min="18" max="18" width="9.83203125" style="1504" customWidth="1"/>
    <col min="19" max="19" width="10.1640625" style="1504" customWidth="1"/>
    <col min="20" max="16384" width="6.83203125" style="1504"/>
  </cols>
  <sheetData>
    <row r="1" spans="1:19" ht="23.25" customHeight="1">
      <c r="A1" s="1503" t="s">
        <v>846</v>
      </c>
      <c r="B1" s="3415" t="s">
        <v>846</v>
      </c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  <c r="R1" s="3415"/>
      <c r="S1" s="3415"/>
    </row>
    <row r="2" spans="1:19" ht="15" customHeight="1">
      <c r="A2" s="1505"/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  <c r="M2" s="1506"/>
      <c r="N2" s="1506"/>
      <c r="O2" s="1507"/>
      <c r="P2" s="1507"/>
      <c r="Q2" s="1507"/>
      <c r="R2" s="1507"/>
      <c r="S2" s="1507"/>
    </row>
    <row r="3" spans="1:19" ht="24" customHeight="1">
      <c r="A3" s="1503" t="s">
        <v>159</v>
      </c>
      <c r="B3" s="3416" t="s">
        <v>278</v>
      </c>
      <c r="C3" s="3416"/>
      <c r="D3" s="3416"/>
      <c r="E3" s="3416"/>
      <c r="F3" s="3416"/>
      <c r="G3" s="3416"/>
      <c r="H3" s="3416"/>
      <c r="I3" s="3416"/>
      <c r="J3" s="3416"/>
      <c r="K3" s="3416"/>
      <c r="L3" s="3416"/>
      <c r="M3" s="3416"/>
      <c r="N3" s="3416"/>
      <c r="O3" s="3416"/>
      <c r="P3" s="3416"/>
      <c r="Q3" s="3416"/>
      <c r="R3" s="3416"/>
      <c r="S3" s="3416"/>
    </row>
    <row r="4" spans="1:19" ht="21.75" customHeight="1">
      <c r="A4" s="1503" t="s">
        <v>160</v>
      </c>
      <c r="B4" s="3416" t="s">
        <v>375</v>
      </c>
      <c r="C4" s="3416"/>
      <c r="D4" s="3416"/>
      <c r="E4" s="3416"/>
      <c r="F4" s="3416"/>
      <c r="G4" s="3416"/>
      <c r="H4" s="3416"/>
      <c r="I4" s="3416"/>
      <c r="J4" s="3416"/>
      <c r="K4" s="3416"/>
      <c r="L4" s="3416"/>
      <c r="M4" s="3416"/>
      <c r="N4" s="3416"/>
      <c r="O4" s="3416"/>
      <c r="P4" s="3416"/>
      <c r="Q4" s="3416"/>
      <c r="R4" s="3416"/>
      <c r="S4" s="3416"/>
    </row>
    <row r="5" spans="1:19" ht="15" customHeight="1">
      <c r="A5" s="1503" t="s">
        <v>161</v>
      </c>
      <c r="B5" s="1507"/>
      <c r="C5" s="1507"/>
      <c r="D5" s="1507"/>
      <c r="E5" s="1507"/>
      <c r="F5" s="1507"/>
      <c r="G5" s="1507"/>
      <c r="H5" s="1507"/>
      <c r="I5" s="1507"/>
      <c r="J5" s="1507"/>
      <c r="K5" s="1507"/>
      <c r="L5" s="1507"/>
      <c r="M5" s="1507"/>
      <c r="N5" s="1507"/>
      <c r="O5" s="1507"/>
      <c r="P5" s="1507"/>
      <c r="Q5" s="1507"/>
      <c r="R5" s="1507"/>
      <c r="S5" s="1507"/>
    </row>
    <row r="6" spans="1:19" ht="15" customHeight="1">
      <c r="A6" s="1508" t="s">
        <v>162</v>
      </c>
      <c r="B6" s="3417" t="s">
        <v>179</v>
      </c>
      <c r="C6" s="3417"/>
      <c r="D6" s="3417"/>
      <c r="E6" s="3417"/>
      <c r="F6" s="3417"/>
      <c r="G6" s="3417"/>
      <c r="H6" s="3417"/>
      <c r="I6" s="3417"/>
      <c r="J6" s="3417"/>
      <c r="K6" s="3417"/>
      <c r="L6" s="3417"/>
      <c r="M6" s="3417"/>
      <c r="N6" s="3417"/>
      <c r="O6" s="3417"/>
      <c r="P6" s="3417"/>
      <c r="Q6" s="3417"/>
      <c r="R6" s="3417"/>
      <c r="S6" s="3417"/>
    </row>
    <row r="7" spans="1:19" ht="18" customHeight="1">
      <c r="A7" s="1509"/>
      <c r="B7" s="1510" t="s">
        <v>884</v>
      </c>
      <c r="C7" s="1511" t="s">
        <v>918</v>
      </c>
      <c r="D7" s="1512" t="s">
        <v>1105</v>
      </c>
      <c r="E7" s="1513" t="s">
        <v>1106</v>
      </c>
      <c r="F7" s="1514" t="s">
        <v>1107</v>
      </c>
      <c r="G7" s="1513" t="s">
        <v>1175</v>
      </c>
      <c r="H7" s="1514" t="s">
        <v>1176</v>
      </c>
      <c r="I7" s="1513" t="s">
        <v>1177</v>
      </c>
      <c r="J7" s="1513" t="s">
        <v>1108</v>
      </c>
      <c r="K7" s="1513" t="s">
        <v>1109</v>
      </c>
      <c r="L7" s="1513" t="s">
        <v>1110</v>
      </c>
      <c r="M7" s="1513" t="s">
        <v>1111</v>
      </c>
      <c r="N7" s="1513" t="s">
        <v>1112</v>
      </c>
      <c r="O7" s="1515" t="s">
        <v>1113</v>
      </c>
      <c r="P7" s="1513" t="s">
        <v>1114</v>
      </c>
      <c r="Q7" s="1513" t="s">
        <v>109</v>
      </c>
      <c r="R7" s="1513" t="s">
        <v>1115</v>
      </c>
      <c r="S7" s="1513" t="s">
        <v>163</v>
      </c>
    </row>
    <row r="8" spans="1:19" ht="18" customHeight="1">
      <c r="A8" s="1516"/>
      <c r="B8" s="1517" t="s">
        <v>164</v>
      </c>
      <c r="C8" s="1518" t="s">
        <v>1013</v>
      </c>
      <c r="D8" s="1519" t="s">
        <v>1083</v>
      </c>
      <c r="E8" s="1520" t="s">
        <v>1116</v>
      </c>
      <c r="F8" s="1519" t="s">
        <v>1117</v>
      </c>
      <c r="G8" s="1520" t="s">
        <v>1118</v>
      </c>
      <c r="H8" s="1521" t="s">
        <v>1119</v>
      </c>
      <c r="I8" s="1520" t="s">
        <v>1120</v>
      </c>
      <c r="J8" s="1520" t="s">
        <v>165</v>
      </c>
      <c r="K8" s="1520" t="s">
        <v>166</v>
      </c>
      <c r="L8" s="1520" t="s">
        <v>167</v>
      </c>
      <c r="M8" s="1520" t="s">
        <v>168</v>
      </c>
      <c r="N8" s="1520" t="s">
        <v>169</v>
      </c>
      <c r="O8" s="1522" t="s">
        <v>170</v>
      </c>
      <c r="P8" s="1520" t="s">
        <v>1083</v>
      </c>
      <c r="Q8" s="1520" t="s">
        <v>171</v>
      </c>
      <c r="R8" s="1520" t="s">
        <v>280</v>
      </c>
      <c r="S8" s="1520" t="s">
        <v>172</v>
      </c>
    </row>
    <row r="9" spans="1:19" ht="18" customHeight="1">
      <c r="A9" s="1516"/>
      <c r="B9" s="1523" t="s">
        <v>173</v>
      </c>
      <c r="C9" s="1518" t="s">
        <v>174</v>
      </c>
      <c r="D9" s="1524"/>
      <c r="E9" s="1520" t="s">
        <v>933</v>
      </c>
      <c r="F9" s="1525" t="s">
        <v>1125</v>
      </c>
      <c r="G9" s="1526"/>
      <c r="H9" s="1525"/>
      <c r="I9" s="1526"/>
      <c r="J9" s="1520" t="s">
        <v>1126</v>
      </c>
      <c r="K9" s="1520" t="s">
        <v>1127</v>
      </c>
      <c r="L9" s="1527" t="s">
        <v>175</v>
      </c>
      <c r="M9" s="1520" t="s">
        <v>176</v>
      </c>
      <c r="N9" s="1527"/>
      <c r="O9" s="1528" t="s">
        <v>177</v>
      </c>
      <c r="P9" s="1527"/>
      <c r="Q9" s="1527"/>
      <c r="R9" s="1520" t="s">
        <v>281</v>
      </c>
      <c r="S9" s="1527" t="s">
        <v>120</v>
      </c>
    </row>
    <row r="10" spans="1:19" ht="18" customHeight="1">
      <c r="A10" s="1516"/>
      <c r="B10" s="1529"/>
      <c r="C10" s="1530"/>
      <c r="D10" s="1531" t="s">
        <v>121</v>
      </c>
      <c r="E10" s="1532" t="s">
        <v>121</v>
      </c>
      <c r="F10" s="1532" t="s">
        <v>121</v>
      </c>
      <c r="G10" s="1532" t="s">
        <v>121</v>
      </c>
      <c r="H10" s="1531" t="s">
        <v>121</v>
      </c>
      <c r="I10" s="1532" t="s">
        <v>121</v>
      </c>
      <c r="J10" s="1533" t="s">
        <v>121</v>
      </c>
      <c r="K10" s="1532" t="s">
        <v>121</v>
      </c>
      <c r="L10" s="1532" t="s">
        <v>121</v>
      </c>
      <c r="M10" s="1532" t="s">
        <v>121</v>
      </c>
      <c r="N10" s="1532" t="s">
        <v>121</v>
      </c>
      <c r="O10" s="1534" t="s">
        <v>121</v>
      </c>
      <c r="P10" s="1532" t="s">
        <v>121</v>
      </c>
      <c r="Q10" s="1532" t="s">
        <v>121</v>
      </c>
      <c r="R10" s="1532" t="s">
        <v>121</v>
      </c>
      <c r="S10" s="1532" t="s">
        <v>121</v>
      </c>
    </row>
    <row r="11" spans="1:19" ht="25.5" customHeight="1">
      <c r="A11" s="1535"/>
      <c r="B11" s="1536" t="s">
        <v>1147</v>
      </c>
      <c r="C11" s="1537">
        <f t="shared" ref="C11:S11" si="0">SUM(C12:C32)</f>
        <v>5132</v>
      </c>
      <c r="D11" s="1537">
        <f t="shared" si="0"/>
        <v>1466</v>
      </c>
      <c r="E11" s="1538">
        <f t="shared" si="0"/>
        <v>367</v>
      </c>
      <c r="F11" s="1538">
        <f t="shared" si="0"/>
        <v>495</v>
      </c>
      <c r="G11" s="1538">
        <f t="shared" si="0"/>
        <v>349</v>
      </c>
      <c r="H11" s="1538">
        <f t="shared" si="0"/>
        <v>429</v>
      </c>
      <c r="I11" s="1538">
        <f t="shared" si="0"/>
        <v>142</v>
      </c>
      <c r="J11" s="1538">
        <f t="shared" si="0"/>
        <v>271</v>
      </c>
      <c r="K11" s="1538">
        <f t="shared" si="0"/>
        <v>127</v>
      </c>
      <c r="L11" s="1538">
        <f t="shared" si="0"/>
        <v>118</v>
      </c>
      <c r="M11" s="1538">
        <f t="shared" si="0"/>
        <v>107</v>
      </c>
      <c r="N11" s="1538">
        <f t="shared" si="0"/>
        <v>137</v>
      </c>
      <c r="O11" s="1539">
        <f t="shared" si="0"/>
        <v>66</v>
      </c>
      <c r="P11" s="1538">
        <f t="shared" si="0"/>
        <v>678</v>
      </c>
      <c r="Q11" s="1538">
        <f t="shared" si="0"/>
        <v>275</v>
      </c>
      <c r="R11" s="1538">
        <f t="shared" si="0"/>
        <v>45</v>
      </c>
      <c r="S11" s="1540">
        <f t="shared" si="0"/>
        <v>60</v>
      </c>
    </row>
    <row r="12" spans="1:19" ht="20.100000000000001" customHeight="1">
      <c r="A12" s="1541"/>
      <c r="B12" s="1542" t="s">
        <v>1152</v>
      </c>
      <c r="C12" s="1543">
        <f t="shared" ref="C12:C31" si="1">SUM(D12:S12)</f>
        <v>451</v>
      </c>
      <c r="D12" s="1544">
        <v>13</v>
      </c>
      <c r="E12" s="1545">
        <v>1</v>
      </c>
      <c r="F12" s="1544">
        <v>428</v>
      </c>
      <c r="G12" s="1544">
        <v>2</v>
      </c>
      <c r="H12" s="1544"/>
      <c r="I12" s="1544"/>
      <c r="J12" s="1544"/>
      <c r="K12" s="1544"/>
      <c r="L12" s="1544"/>
      <c r="M12" s="1544"/>
      <c r="N12" s="1544">
        <v>1</v>
      </c>
      <c r="O12" s="1546"/>
      <c r="P12" s="1547">
        <v>1</v>
      </c>
      <c r="Q12" s="1544">
        <v>4</v>
      </c>
      <c r="R12" s="1544"/>
      <c r="S12" s="1548">
        <v>1</v>
      </c>
    </row>
    <row r="13" spans="1:19" ht="20.100000000000001" customHeight="1">
      <c r="A13" s="1549"/>
      <c r="B13" s="1542" t="s">
        <v>1153</v>
      </c>
      <c r="C13" s="1543">
        <f t="shared" si="1"/>
        <v>125</v>
      </c>
      <c r="D13" s="1544"/>
      <c r="E13" s="1545">
        <v>1</v>
      </c>
      <c r="F13" s="1544"/>
      <c r="G13" s="1544"/>
      <c r="H13" s="1544"/>
      <c r="I13" s="1544">
        <v>11</v>
      </c>
      <c r="J13" s="1544"/>
      <c r="K13" s="1544">
        <v>111</v>
      </c>
      <c r="L13" s="1544"/>
      <c r="M13" s="1544"/>
      <c r="N13" s="1544"/>
      <c r="O13" s="1544"/>
      <c r="P13" s="1544"/>
      <c r="Q13" s="1544"/>
      <c r="R13" s="1544"/>
      <c r="S13" s="1548">
        <v>2</v>
      </c>
    </row>
    <row r="14" spans="1:19" ht="20.100000000000001" customHeight="1">
      <c r="A14" s="1549"/>
      <c r="B14" s="1542" t="s">
        <v>1154</v>
      </c>
      <c r="C14" s="1543">
        <f t="shared" si="1"/>
        <v>9</v>
      </c>
      <c r="D14" s="1544">
        <v>2</v>
      </c>
      <c r="E14" s="1545"/>
      <c r="F14" s="1544"/>
      <c r="G14" s="1544"/>
      <c r="H14" s="1544"/>
      <c r="I14" s="1544">
        <v>2</v>
      </c>
      <c r="J14" s="1544"/>
      <c r="K14" s="1544">
        <v>4</v>
      </c>
      <c r="L14" s="1544"/>
      <c r="M14" s="1544">
        <v>1</v>
      </c>
      <c r="N14" s="1544"/>
      <c r="O14" s="1544"/>
      <c r="P14" s="1544"/>
      <c r="Q14" s="1544"/>
      <c r="R14" s="1544"/>
      <c r="S14" s="1548"/>
    </row>
    <row r="15" spans="1:19" ht="20.100000000000001" customHeight="1">
      <c r="A15" s="1549"/>
      <c r="B15" s="1542" t="s">
        <v>1155</v>
      </c>
      <c r="C15" s="1543">
        <f t="shared" si="1"/>
        <v>109</v>
      </c>
      <c r="D15" s="1544">
        <v>10</v>
      </c>
      <c r="E15" s="1544"/>
      <c r="F15" s="1544"/>
      <c r="G15" s="1544"/>
      <c r="H15" s="1544"/>
      <c r="I15" s="1544"/>
      <c r="J15" s="1544">
        <v>1</v>
      </c>
      <c r="K15" s="1544"/>
      <c r="L15" s="1544"/>
      <c r="M15" s="1544">
        <v>96</v>
      </c>
      <c r="N15" s="1544"/>
      <c r="O15" s="1544"/>
      <c r="P15" s="1544"/>
      <c r="Q15" s="1544">
        <v>2</v>
      </c>
      <c r="R15" s="1544"/>
      <c r="S15" s="1548"/>
    </row>
    <row r="16" spans="1:19" ht="20.100000000000001" customHeight="1">
      <c r="A16" s="1549"/>
      <c r="B16" s="1542" t="s">
        <v>1156</v>
      </c>
      <c r="C16" s="1543">
        <f t="shared" si="1"/>
        <v>281</v>
      </c>
      <c r="D16" s="1544">
        <v>14</v>
      </c>
      <c r="E16" s="1545"/>
      <c r="F16" s="1544"/>
      <c r="G16" s="1544"/>
      <c r="H16" s="1544"/>
      <c r="I16" s="1544"/>
      <c r="J16" s="1544">
        <v>254</v>
      </c>
      <c r="K16" s="1544"/>
      <c r="L16" s="1544"/>
      <c r="M16" s="1544">
        <v>1</v>
      </c>
      <c r="N16" s="1544"/>
      <c r="O16" s="1544"/>
      <c r="P16" s="1544"/>
      <c r="Q16" s="1544">
        <v>10</v>
      </c>
      <c r="R16" s="1544"/>
      <c r="S16" s="1548">
        <v>2</v>
      </c>
    </row>
    <row r="17" spans="1:19" ht="20.100000000000001" customHeight="1">
      <c r="A17" s="1549"/>
      <c r="B17" s="1542" t="s">
        <v>1157</v>
      </c>
      <c r="C17" s="1543">
        <f t="shared" si="1"/>
        <v>6</v>
      </c>
      <c r="D17" s="1544">
        <v>4</v>
      </c>
      <c r="E17" s="1545"/>
      <c r="F17" s="1544"/>
      <c r="G17" s="1544"/>
      <c r="H17" s="1544"/>
      <c r="I17" s="1544"/>
      <c r="J17" s="1544"/>
      <c r="K17" s="1544"/>
      <c r="L17" s="1544"/>
      <c r="M17" s="1544"/>
      <c r="N17" s="1544"/>
      <c r="O17" s="1544"/>
      <c r="P17" s="1544">
        <v>2</v>
      </c>
      <c r="Q17" s="1544"/>
      <c r="R17" s="1544"/>
      <c r="S17" s="1548"/>
    </row>
    <row r="18" spans="1:19" ht="20.100000000000001" customHeight="1">
      <c r="A18" s="1549"/>
      <c r="B18" s="1542" t="s">
        <v>1158</v>
      </c>
      <c r="C18" s="1543">
        <f t="shared" si="1"/>
        <v>19</v>
      </c>
      <c r="D18" s="1544">
        <v>5</v>
      </c>
      <c r="E18" s="1545"/>
      <c r="F18" s="1544">
        <v>13</v>
      </c>
      <c r="G18" s="1544">
        <v>1</v>
      </c>
      <c r="H18" s="1544"/>
      <c r="I18" s="1544"/>
      <c r="J18" s="1544"/>
      <c r="K18" s="1544"/>
      <c r="L18" s="1544"/>
      <c r="M18" s="1544"/>
      <c r="N18" s="1544"/>
      <c r="O18" s="1544"/>
      <c r="P18" s="1544"/>
      <c r="Q18" s="1544"/>
      <c r="R18" s="1544"/>
      <c r="S18" s="1548"/>
    </row>
    <row r="19" spans="1:19" ht="20.100000000000001" customHeight="1">
      <c r="A19" s="1549"/>
      <c r="B19" s="1542" t="s">
        <v>1159</v>
      </c>
      <c r="C19" s="1543">
        <f t="shared" si="1"/>
        <v>101</v>
      </c>
      <c r="D19" s="1544">
        <v>5</v>
      </c>
      <c r="E19" s="1545"/>
      <c r="F19" s="1544"/>
      <c r="G19" s="1544"/>
      <c r="H19" s="1544"/>
      <c r="I19" s="1544">
        <v>90</v>
      </c>
      <c r="J19" s="1544"/>
      <c r="K19" s="1544">
        <v>4</v>
      </c>
      <c r="L19" s="1544"/>
      <c r="M19" s="1544"/>
      <c r="N19" s="1544"/>
      <c r="O19" s="1544"/>
      <c r="P19" s="1544"/>
      <c r="Q19" s="1544">
        <v>1</v>
      </c>
      <c r="R19" s="1544"/>
      <c r="S19" s="1548">
        <v>1</v>
      </c>
    </row>
    <row r="20" spans="1:19" ht="20.100000000000001" customHeight="1">
      <c r="A20" s="1549"/>
      <c r="B20" s="1542" t="s">
        <v>1160</v>
      </c>
      <c r="C20" s="1543">
        <f t="shared" si="1"/>
        <v>34</v>
      </c>
      <c r="D20" s="1544">
        <v>1</v>
      </c>
      <c r="E20" s="1545"/>
      <c r="F20" s="1544"/>
      <c r="G20" s="1544"/>
      <c r="H20" s="1544"/>
      <c r="I20" s="1544">
        <v>31</v>
      </c>
      <c r="J20" s="1544"/>
      <c r="K20" s="1544">
        <v>1</v>
      </c>
      <c r="L20" s="1544"/>
      <c r="M20" s="1544"/>
      <c r="N20" s="1544"/>
      <c r="O20" s="1544"/>
      <c r="P20" s="1544"/>
      <c r="Q20" s="1544"/>
      <c r="R20" s="1544">
        <v>1</v>
      </c>
      <c r="S20" s="1548"/>
    </row>
    <row r="21" spans="1:19" ht="20.100000000000001" customHeight="1">
      <c r="A21" s="1549"/>
      <c r="B21" s="1542" t="s">
        <v>1161</v>
      </c>
      <c r="C21" s="1543">
        <f t="shared" si="1"/>
        <v>47</v>
      </c>
      <c r="D21" s="1544">
        <v>2</v>
      </c>
      <c r="E21" s="1545"/>
      <c r="F21" s="1544"/>
      <c r="G21" s="1544"/>
      <c r="H21" s="1544"/>
      <c r="I21" s="1544"/>
      <c r="J21" s="1544"/>
      <c r="K21" s="1544"/>
      <c r="L21" s="1544"/>
      <c r="M21" s="1544"/>
      <c r="N21" s="1544"/>
      <c r="O21" s="1544"/>
      <c r="P21" s="1544"/>
      <c r="Q21" s="1544">
        <v>2</v>
      </c>
      <c r="R21" s="1544">
        <v>43</v>
      </c>
      <c r="S21" s="1548"/>
    </row>
    <row r="22" spans="1:19" ht="20.100000000000001" customHeight="1">
      <c r="A22" s="1550"/>
      <c r="B22" s="1551" t="s">
        <v>1162</v>
      </c>
      <c r="C22" s="1543">
        <f t="shared" si="1"/>
        <v>110</v>
      </c>
      <c r="D22" s="1544">
        <v>3</v>
      </c>
      <c r="E22" s="1545"/>
      <c r="F22" s="1544">
        <v>6</v>
      </c>
      <c r="G22" s="1544">
        <v>3</v>
      </c>
      <c r="H22" s="1544">
        <v>85</v>
      </c>
      <c r="I22" s="1544"/>
      <c r="J22" s="1544">
        <v>1</v>
      </c>
      <c r="K22" s="1544"/>
      <c r="L22" s="1544">
        <v>1</v>
      </c>
      <c r="M22" s="1544"/>
      <c r="N22" s="1544">
        <v>9</v>
      </c>
      <c r="O22" s="1544"/>
      <c r="P22" s="1544">
        <v>1</v>
      </c>
      <c r="Q22" s="1544">
        <v>1</v>
      </c>
      <c r="R22" s="1544"/>
      <c r="S22" s="1548"/>
    </row>
    <row r="23" spans="1:19" ht="20.100000000000001" customHeight="1">
      <c r="A23" s="1550"/>
      <c r="B23" s="1551" t="s">
        <v>1163</v>
      </c>
      <c r="C23" s="1543">
        <f t="shared" si="1"/>
        <v>144</v>
      </c>
      <c r="D23" s="1544">
        <v>6</v>
      </c>
      <c r="E23" s="1545"/>
      <c r="F23" s="1544"/>
      <c r="G23" s="1544"/>
      <c r="H23" s="1544">
        <v>2</v>
      </c>
      <c r="I23" s="1544"/>
      <c r="J23" s="1544"/>
      <c r="K23" s="1544"/>
      <c r="L23" s="1544"/>
      <c r="M23" s="1544"/>
      <c r="N23" s="1544">
        <v>122</v>
      </c>
      <c r="O23" s="1544"/>
      <c r="P23" s="1544">
        <v>1</v>
      </c>
      <c r="Q23" s="1544">
        <v>12</v>
      </c>
      <c r="R23" s="1544"/>
      <c r="S23" s="1548">
        <v>1</v>
      </c>
    </row>
    <row r="24" spans="1:19" ht="20.100000000000001" customHeight="1">
      <c r="A24" s="1550"/>
      <c r="B24" s="1551" t="s">
        <v>1146</v>
      </c>
      <c r="C24" s="1543">
        <f t="shared" si="1"/>
        <v>447</v>
      </c>
      <c r="D24" s="1544">
        <v>5</v>
      </c>
      <c r="E24" s="1544">
        <v>356</v>
      </c>
      <c r="F24" s="1544"/>
      <c r="G24" s="1544">
        <v>1</v>
      </c>
      <c r="H24" s="1544"/>
      <c r="I24" s="1544"/>
      <c r="J24" s="1544">
        <v>1</v>
      </c>
      <c r="K24" s="1544"/>
      <c r="L24" s="1544">
        <v>10</v>
      </c>
      <c r="M24" s="1544"/>
      <c r="N24" s="1544"/>
      <c r="O24" s="1544">
        <v>66</v>
      </c>
      <c r="P24" s="1544">
        <v>3</v>
      </c>
      <c r="Q24" s="1544">
        <v>4</v>
      </c>
      <c r="R24" s="1544"/>
      <c r="S24" s="1548">
        <v>1</v>
      </c>
    </row>
    <row r="25" spans="1:19" ht="20.100000000000001" customHeight="1">
      <c r="A25" s="1550"/>
      <c r="B25" s="1551" t="s">
        <v>279</v>
      </c>
      <c r="C25" s="1543">
        <f t="shared" si="1"/>
        <v>180</v>
      </c>
      <c r="D25" s="1544">
        <v>17</v>
      </c>
      <c r="E25" s="1545"/>
      <c r="F25" s="1545"/>
      <c r="G25" s="1544"/>
      <c r="H25" s="1544">
        <v>13</v>
      </c>
      <c r="I25" s="1544"/>
      <c r="J25" s="1544"/>
      <c r="K25" s="1544"/>
      <c r="L25" s="1544">
        <v>107</v>
      </c>
      <c r="M25" s="1544"/>
      <c r="N25" s="1544">
        <v>1</v>
      </c>
      <c r="O25" s="1544"/>
      <c r="P25" s="1544">
        <v>9</v>
      </c>
      <c r="Q25" s="1544">
        <v>29</v>
      </c>
      <c r="R25" s="1544"/>
      <c r="S25" s="1548">
        <v>4</v>
      </c>
    </row>
    <row r="26" spans="1:19" ht="20.100000000000001" customHeight="1">
      <c r="A26" s="1552"/>
      <c r="B26" s="1551" t="s">
        <v>1166</v>
      </c>
      <c r="C26" s="1543">
        <f t="shared" si="1"/>
        <v>55</v>
      </c>
      <c r="D26" s="1544">
        <v>6</v>
      </c>
      <c r="E26" s="1544"/>
      <c r="F26" s="1544"/>
      <c r="G26" s="1544"/>
      <c r="H26" s="1553"/>
      <c r="I26" s="1544"/>
      <c r="J26" s="1544">
        <v>6</v>
      </c>
      <c r="K26" s="1544"/>
      <c r="L26" s="1544"/>
      <c r="M26" s="1544"/>
      <c r="N26" s="1544"/>
      <c r="O26" s="1544"/>
      <c r="P26" s="1544">
        <v>36</v>
      </c>
      <c r="Q26" s="1544">
        <v>3</v>
      </c>
      <c r="R26" s="1544"/>
      <c r="S26" s="1548">
        <v>4</v>
      </c>
    </row>
    <row r="27" spans="1:19" ht="20.100000000000001" customHeight="1">
      <c r="A27" s="1550"/>
      <c r="B27" s="1551" t="s">
        <v>178</v>
      </c>
      <c r="C27" s="1543">
        <f t="shared" si="1"/>
        <v>5</v>
      </c>
      <c r="D27" s="1544">
        <v>1</v>
      </c>
      <c r="E27" s="1544"/>
      <c r="F27" s="1544"/>
      <c r="G27" s="1544"/>
      <c r="H27" s="1544"/>
      <c r="I27" s="1544">
        <v>2</v>
      </c>
      <c r="J27" s="1544"/>
      <c r="K27" s="1544">
        <v>2</v>
      </c>
      <c r="L27" s="1544"/>
      <c r="M27" s="1544"/>
      <c r="N27" s="1544"/>
      <c r="O27" s="1544"/>
      <c r="P27" s="1544"/>
      <c r="Q27" s="1544"/>
      <c r="R27" s="1544"/>
      <c r="S27" s="1548"/>
    </row>
    <row r="28" spans="1:19" ht="20.100000000000001" customHeight="1">
      <c r="A28" s="1550"/>
      <c r="B28" s="1551" t="s">
        <v>1167</v>
      </c>
      <c r="C28" s="1543">
        <f t="shared" si="1"/>
        <v>394</v>
      </c>
      <c r="D28" s="1544">
        <v>2</v>
      </c>
      <c r="E28" s="1544">
        <v>1</v>
      </c>
      <c r="F28" s="1544">
        <v>44</v>
      </c>
      <c r="G28" s="1544">
        <v>342</v>
      </c>
      <c r="H28" s="1544"/>
      <c r="I28" s="1544"/>
      <c r="J28" s="1544"/>
      <c r="K28" s="1544"/>
      <c r="L28" s="1544"/>
      <c r="M28" s="1544">
        <v>2</v>
      </c>
      <c r="N28" s="1544"/>
      <c r="O28" s="1544"/>
      <c r="P28" s="1544">
        <v>2</v>
      </c>
      <c r="Q28" s="1544">
        <v>1</v>
      </c>
      <c r="R28" s="1544"/>
      <c r="S28" s="1548"/>
    </row>
    <row r="29" spans="1:19" ht="20.100000000000001" customHeight="1">
      <c r="A29" s="1550"/>
      <c r="B29" s="1551" t="s">
        <v>1144</v>
      </c>
      <c r="C29" s="1543">
        <f t="shared" si="1"/>
        <v>2213</v>
      </c>
      <c r="D29" s="1544">
        <v>1331</v>
      </c>
      <c r="E29" s="1544">
        <v>8</v>
      </c>
      <c r="F29" s="1544">
        <v>4</v>
      </c>
      <c r="G29" s="1544"/>
      <c r="H29" s="1544">
        <v>1</v>
      </c>
      <c r="I29" s="1544">
        <v>6</v>
      </c>
      <c r="J29" s="1544">
        <v>8</v>
      </c>
      <c r="K29" s="1544">
        <v>4</v>
      </c>
      <c r="L29" s="1544"/>
      <c r="M29" s="1544">
        <v>7</v>
      </c>
      <c r="N29" s="1544">
        <v>4</v>
      </c>
      <c r="O29" s="1544"/>
      <c r="P29" s="1544">
        <v>606</v>
      </c>
      <c r="Q29" s="1544">
        <v>193</v>
      </c>
      <c r="R29" s="1544">
        <v>1</v>
      </c>
      <c r="S29" s="1548">
        <v>40</v>
      </c>
    </row>
    <row r="30" spans="1:19" ht="20.100000000000001" customHeight="1">
      <c r="A30" s="1550"/>
      <c r="B30" s="1551" t="s">
        <v>1145</v>
      </c>
      <c r="C30" s="1543">
        <f t="shared" si="1"/>
        <v>335</v>
      </c>
      <c r="D30" s="1544">
        <v>4</v>
      </c>
      <c r="E30" s="1544"/>
      <c r="F30" s="1544"/>
      <c r="G30" s="1544"/>
      <c r="H30" s="1544">
        <v>328</v>
      </c>
      <c r="I30" s="1544"/>
      <c r="J30" s="1544"/>
      <c r="K30" s="1544"/>
      <c r="L30" s="1544"/>
      <c r="M30" s="1544"/>
      <c r="N30" s="1544"/>
      <c r="O30" s="1544"/>
      <c r="P30" s="1544"/>
      <c r="Q30" s="1544">
        <v>2</v>
      </c>
      <c r="R30" s="1544"/>
      <c r="S30" s="1548">
        <v>1</v>
      </c>
    </row>
    <row r="31" spans="1:19" ht="20.100000000000001" customHeight="1">
      <c r="A31" s="1550"/>
      <c r="B31" s="1551" t="s">
        <v>1168</v>
      </c>
      <c r="C31" s="1543">
        <f t="shared" si="1"/>
        <v>67</v>
      </c>
      <c r="D31" s="1544">
        <v>35</v>
      </c>
      <c r="E31" s="1544"/>
      <c r="F31" s="1544"/>
      <c r="G31" s="1544"/>
      <c r="H31" s="1544"/>
      <c r="I31" s="1544"/>
      <c r="J31" s="1544"/>
      <c r="K31" s="1544">
        <v>1</v>
      </c>
      <c r="L31" s="1544"/>
      <c r="M31" s="1544"/>
      <c r="N31" s="1544"/>
      <c r="O31" s="1544"/>
      <c r="P31" s="1544">
        <v>17</v>
      </c>
      <c r="Q31" s="1544">
        <v>11</v>
      </c>
      <c r="R31" s="1544"/>
      <c r="S31" s="1548">
        <v>3</v>
      </c>
    </row>
    <row r="32" spans="1:19" ht="20.100000000000001" customHeight="1">
      <c r="A32" s="1550"/>
      <c r="B32" s="1551" t="s">
        <v>1169</v>
      </c>
      <c r="C32" s="1544"/>
      <c r="D32" s="1544"/>
      <c r="E32" s="1544"/>
      <c r="F32" s="1544"/>
      <c r="G32" s="1544"/>
      <c r="H32" s="1544"/>
      <c r="I32" s="1544"/>
      <c r="J32" s="1544"/>
      <c r="K32" s="1544"/>
      <c r="L32" s="1544"/>
      <c r="M32" s="1544"/>
      <c r="N32" s="1544"/>
      <c r="O32" s="1544"/>
      <c r="P32" s="1544"/>
      <c r="Q32" s="1544"/>
      <c r="R32" s="1544"/>
      <c r="S32" s="1548"/>
    </row>
    <row r="33" spans="1:19" ht="10.5" customHeight="1">
      <c r="A33" s="1554"/>
      <c r="B33" s="1554"/>
      <c r="C33" s="1554"/>
      <c r="D33" s="1554"/>
      <c r="E33" s="1554"/>
      <c r="F33" s="1554"/>
      <c r="G33" s="1554"/>
      <c r="H33" s="1554"/>
      <c r="I33" s="1554"/>
      <c r="J33" s="1554"/>
      <c r="K33" s="1554"/>
      <c r="L33" s="1554"/>
      <c r="M33" s="1554"/>
      <c r="N33" s="1554"/>
      <c r="O33" s="1554"/>
      <c r="P33" s="1554"/>
      <c r="Q33" s="1554"/>
      <c r="R33" s="1554"/>
      <c r="S33" s="1554"/>
    </row>
    <row r="34" spans="1:19" ht="15">
      <c r="A34" s="1555"/>
      <c r="B34" s="1555"/>
      <c r="C34" s="1555"/>
      <c r="D34" s="1555"/>
      <c r="E34" s="1555"/>
      <c r="F34" s="1555"/>
      <c r="G34" s="1555"/>
      <c r="H34" s="1555"/>
      <c r="I34" s="1554"/>
      <c r="R34" s="1556" t="s">
        <v>912</v>
      </c>
    </row>
    <row r="35" spans="1:19">
      <c r="A35" s="1555"/>
      <c r="B35" s="1555"/>
      <c r="C35" s="1555"/>
      <c r="D35" s="1555"/>
      <c r="E35" s="1555"/>
      <c r="F35" s="1555"/>
      <c r="G35" s="1555"/>
      <c r="H35" s="1555"/>
      <c r="I35" s="1554"/>
    </row>
    <row r="36" spans="1:19">
      <c r="A36" s="1555"/>
      <c r="B36" s="1555"/>
      <c r="C36" s="1555"/>
      <c r="D36" s="1555"/>
      <c r="E36" s="1555"/>
      <c r="F36" s="1555"/>
      <c r="G36" s="1555"/>
      <c r="H36" s="1555"/>
      <c r="I36" s="1554"/>
    </row>
    <row r="37" spans="1:19">
      <c r="A37" s="1555"/>
      <c r="B37" s="1555"/>
      <c r="C37" s="1555"/>
      <c r="D37" s="1555"/>
      <c r="E37" s="1555"/>
      <c r="F37" s="1555"/>
      <c r="G37" s="1555"/>
      <c r="H37" s="1555"/>
      <c r="I37" s="1554"/>
    </row>
    <row r="38" spans="1:19">
      <c r="A38" s="1555"/>
      <c r="B38" s="1555"/>
      <c r="C38" s="1555"/>
      <c r="D38" s="1555"/>
      <c r="E38" s="1555"/>
      <c r="F38" s="1555"/>
      <c r="G38" s="1555"/>
      <c r="H38" s="1555"/>
      <c r="I38" s="1554"/>
    </row>
    <row r="39" spans="1:19">
      <c r="A39" s="1555"/>
      <c r="B39" s="1555"/>
      <c r="C39" s="1555"/>
      <c r="D39" s="1555"/>
      <c r="E39" s="1555"/>
      <c r="F39" s="1555"/>
      <c r="G39" s="1555"/>
      <c r="H39" s="1555"/>
      <c r="I39" s="1554"/>
    </row>
    <row r="40" spans="1:19">
      <c r="A40" s="1555"/>
      <c r="B40" s="1555"/>
      <c r="C40" s="1555"/>
      <c r="D40" s="1555"/>
      <c r="E40" s="1555"/>
      <c r="F40" s="1555"/>
      <c r="G40" s="1555"/>
      <c r="H40" s="1555"/>
      <c r="I40" s="1554"/>
    </row>
    <row r="41" spans="1:19">
      <c r="A41" s="1554"/>
      <c r="B41" s="1554"/>
      <c r="C41" s="1554"/>
      <c r="D41" s="1554"/>
      <c r="E41" s="1554"/>
      <c r="F41" s="1554"/>
      <c r="G41" s="1554"/>
      <c r="H41" s="1554"/>
    </row>
  </sheetData>
  <sheetProtection password="CA55" sheet="1" objects="1" scenarios="1"/>
  <mergeCells count="4">
    <mergeCell ref="B1:S1"/>
    <mergeCell ref="B3:S3"/>
    <mergeCell ref="B4:S4"/>
    <mergeCell ref="B6:S6"/>
  </mergeCells>
  <phoneticPr fontId="0" type="noConversion"/>
  <printOptions horizontalCentered="1"/>
  <pageMargins left="0.47244094488188981" right="0.23622047244094491" top="0.70866141732283472" bottom="0.39370078740157483" header="0" footer="0"/>
  <pageSetup scale="80" orientation="landscape" horizontalDpi="300" verticalDpi="300" r:id="rId1"/>
  <headerFooter alignWithMargins="0">
    <oddHeader>&amp;R&amp;"Helv,Negrita"&amp;14&amp;[28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4" transitionEvaluation="1"/>
  <dimension ref="A1:I149"/>
  <sheetViews>
    <sheetView showGridLines="0" topLeftCell="A4" zoomScale="95" workbookViewId="0">
      <selection activeCell="A33" sqref="A33"/>
    </sheetView>
  </sheetViews>
  <sheetFormatPr baseColWidth="10" defaultColWidth="9.83203125" defaultRowHeight="10.5"/>
  <cols>
    <col min="1" max="1" width="48" customWidth="1"/>
    <col min="2" max="2" width="13.6640625" customWidth="1"/>
    <col min="3" max="3" width="22.1640625" customWidth="1"/>
    <col min="4" max="4" width="16.1640625" customWidth="1"/>
    <col min="5" max="5" width="0" hidden="1" customWidth="1"/>
  </cols>
  <sheetData>
    <row r="1" spans="1:7" ht="17.25" customHeight="1">
      <c r="A1" s="3267" t="s">
        <v>846</v>
      </c>
      <c r="B1" s="3267"/>
      <c r="C1" s="3267"/>
      <c r="D1" s="3267"/>
    </row>
    <row r="2" spans="1:7" ht="3" customHeight="1">
      <c r="A2" s="9"/>
      <c r="B2" s="9"/>
      <c r="C2" s="9"/>
      <c r="D2" s="9"/>
    </row>
    <row r="3" spans="1:7" ht="11.25" customHeight="1">
      <c r="A3" s="3268" t="s">
        <v>847</v>
      </c>
      <c r="B3" s="3268"/>
      <c r="C3" s="3268"/>
      <c r="D3" s="3268"/>
    </row>
    <row r="4" spans="1:7" ht="11.25" customHeight="1">
      <c r="A4" s="3268" t="s">
        <v>1235</v>
      </c>
      <c r="B4" s="3268"/>
      <c r="C4" s="3268"/>
      <c r="D4" s="3268"/>
    </row>
    <row r="5" spans="1:7" ht="3.75" customHeight="1">
      <c r="A5" s="10"/>
      <c r="B5" s="10"/>
      <c r="C5" s="10"/>
      <c r="D5" s="10"/>
    </row>
    <row r="6" spans="1:7" ht="15.75" customHeight="1">
      <c r="A6" s="3269" t="s">
        <v>848</v>
      </c>
      <c r="B6" s="3269"/>
      <c r="C6" s="3269"/>
      <c r="D6" s="3269"/>
    </row>
    <row r="7" spans="1:7" ht="11.1" customHeight="1">
      <c r="A7" s="807"/>
      <c r="B7" s="808" t="s">
        <v>849</v>
      </c>
      <c r="C7" s="809" t="s">
        <v>1236</v>
      </c>
      <c r="D7" s="810" t="s">
        <v>1237</v>
      </c>
      <c r="E7" s="3"/>
    </row>
    <row r="8" spans="1:7" ht="11.1" customHeight="1">
      <c r="A8" s="811" t="s">
        <v>1185</v>
      </c>
      <c r="B8" s="812" t="s">
        <v>850</v>
      </c>
      <c r="C8" s="813" t="s">
        <v>1238</v>
      </c>
      <c r="D8" s="814" t="s">
        <v>1239</v>
      </c>
      <c r="E8" s="3"/>
    </row>
    <row r="9" spans="1:7" ht="12.95" customHeight="1">
      <c r="A9" s="815" t="s">
        <v>893</v>
      </c>
      <c r="B9" s="816">
        <f>SUM(B10+B33+B78)</f>
        <v>20968</v>
      </c>
      <c r="C9" s="817">
        <f>(B9/$B$9)*100</f>
        <v>100</v>
      </c>
      <c r="D9" s="818"/>
      <c r="E9" s="5"/>
    </row>
    <row r="10" spans="1:7" ht="11.1" customHeight="1">
      <c r="A10" s="815" t="s">
        <v>894</v>
      </c>
      <c r="B10" s="816">
        <f>(B11+B14+B23)</f>
        <v>195</v>
      </c>
      <c r="C10" s="817">
        <f>(B10/$B$9)*100</f>
        <v>0.92998855398702773</v>
      </c>
      <c r="D10" s="818">
        <f>(B10/$B$10)*100</f>
        <v>100</v>
      </c>
      <c r="E10" s="5"/>
    </row>
    <row r="11" spans="1:7" ht="11.1" customHeight="1">
      <c r="A11" s="815" t="s">
        <v>895</v>
      </c>
      <c r="B11" s="816">
        <f>SUM(B12)</f>
        <v>2</v>
      </c>
      <c r="C11" s="817">
        <f>(B11/$B$9)*100</f>
        <v>9.5383441434566969E-3</v>
      </c>
      <c r="D11" s="818">
        <f>(B11/$B$10)*100</f>
        <v>1.0256410256410255</v>
      </c>
      <c r="E11" s="5"/>
      <c r="F11" s="2"/>
      <c r="G11" s="2"/>
    </row>
    <row r="12" spans="1:7" ht="10.5" customHeight="1">
      <c r="A12" s="801" t="s">
        <v>853</v>
      </c>
      <c r="B12" s="802">
        <v>2</v>
      </c>
      <c r="C12" s="819">
        <f>(B12/$B$9)*100</f>
        <v>9.5383441434566969E-3</v>
      </c>
      <c r="D12" s="820">
        <f>(B12/$B$10)*100</f>
        <v>1.0256410256410255</v>
      </c>
      <c r="E12" s="5"/>
    </row>
    <row r="13" spans="1:7" ht="10.5" hidden="1" customHeight="1">
      <c r="A13" s="821"/>
      <c r="B13" s="822"/>
      <c r="C13" s="823"/>
      <c r="D13" s="818"/>
      <c r="E13" s="5"/>
    </row>
    <row r="14" spans="1:7" ht="11.1" customHeight="1">
      <c r="A14" s="815" t="s">
        <v>1272</v>
      </c>
      <c r="B14" s="816">
        <f>SUM(B15:B21)</f>
        <v>142</v>
      </c>
      <c r="C14" s="817">
        <f t="shared" ref="C14:C21" si="0">(B14/$B$9)*100</f>
        <v>0.67722243418542549</v>
      </c>
      <c r="D14" s="818">
        <f t="shared" ref="D14:D21" si="1">(B14/$B$10)*100</f>
        <v>72.820512820512818</v>
      </c>
      <c r="E14" s="5"/>
    </row>
    <row r="15" spans="1:7" ht="10.5" customHeight="1">
      <c r="A15" s="801" t="s">
        <v>855</v>
      </c>
      <c r="B15" s="802">
        <v>45</v>
      </c>
      <c r="C15" s="819">
        <f t="shared" si="0"/>
        <v>0.21461274322777563</v>
      </c>
      <c r="D15" s="820">
        <f t="shared" si="1"/>
        <v>23.076923076923077</v>
      </c>
      <c r="E15" s="5"/>
    </row>
    <row r="16" spans="1:7" ht="10.5" customHeight="1">
      <c r="A16" s="801" t="s">
        <v>853</v>
      </c>
      <c r="B16" s="802">
        <v>2</v>
      </c>
      <c r="C16" s="819">
        <f t="shared" si="0"/>
        <v>9.5383441434566969E-3</v>
      </c>
      <c r="D16" s="820">
        <f t="shared" si="1"/>
        <v>1.0256410256410255</v>
      </c>
      <c r="E16" s="5"/>
    </row>
    <row r="17" spans="1:9" ht="10.5" customHeight="1">
      <c r="A17" s="801" t="s">
        <v>856</v>
      </c>
      <c r="B17" s="802">
        <v>16</v>
      </c>
      <c r="C17" s="819">
        <f t="shared" si="0"/>
        <v>7.6306753147653575E-2</v>
      </c>
      <c r="D17" s="820">
        <f t="shared" si="1"/>
        <v>8.2051282051282044</v>
      </c>
      <c r="E17" s="5"/>
    </row>
    <row r="18" spans="1:9" ht="10.5" customHeight="1">
      <c r="A18" s="801" t="s">
        <v>857</v>
      </c>
      <c r="B18" s="802">
        <v>22</v>
      </c>
      <c r="C18" s="819">
        <f t="shared" si="0"/>
        <v>0.10492178557802365</v>
      </c>
      <c r="D18" s="820">
        <f t="shared" si="1"/>
        <v>11.282051282051283</v>
      </c>
      <c r="E18" s="5"/>
    </row>
    <row r="19" spans="1:9" ht="10.5" customHeight="1">
      <c r="A19" s="801" t="s">
        <v>858</v>
      </c>
      <c r="B19" s="802">
        <v>4</v>
      </c>
      <c r="C19" s="819">
        <f t="shared" si="0"/>
        <v>1.9076688286913394E-2</v>
      </c>
      <c r="D19" s="820">
        <f t="shared" si="1"/>
        <v>2.0512820512820511</v>
      </c>
      <c r="E19" s="5"/>
    </row>
    <row r="20" spans="1:9" ht="10.5" customHeight="1">
      <c r="A20" s="801" t="s">
        <v>859</v>
      </c>
      <c r="B20" s="802">
        <v>27</v>
      </c>
      <c r="C20" s="819">
        <f t="shared" si="0"/>
        <v>0.1287676459366654</v>
      </c>
      <c r="D20" s="820">
        <f t="shared" si="1"/>
        <v>13.846153846153847</v>
      </c>
      <c r="E20" s="5"/>
    </row>
    <row r="21" spans="1:9" ht="10.5" customHeight="1">
      <c r="A21" s="801" t="s">
        <v>1269</v>
      </c>
      <c r="B21" s="802">
        <v>26</v>
      </c>
      <c r="C21" s="819">
        <f t="shared" si="0"/>
        <v>0.12399847386493704</v>
      </c>
      <c r="D21" s="820">
        <f t="shared" si="1"/>
        <v>13.333333333333334</v>
      </c>
      <c r="E21" s="5"/>
    </row>
    <row r="22" spans="1:9" ht="10.5" hidden="1" customHeight="1">
      <c r="A22" s="824"/>
      <c r="B22" s="825"/>
      <c r="C22" s="826"/>
      <c r="D22" s="827"/>
      <c r="E22" s="5"/>
    </row>
    <row r="23" spans="1:9" ht="11.1" customHeight="1">
      <c r="A23" s="815" t="s">
        <v>903</v>
      </c>
      <c r="B23" s="816">
        <f>SUM(B24:B31)</f>
        <v>51</v>
      </c>
      <c r="C23" s="817">
        <f>(B23/$B$9)*100</f>
        <v>0.24322777565814574</v>
      </c>
      <c r="D23" s="818">
        <f>(B23/$B$33)*100</f>
        <v>0.56584932874736493</v>
      </c>
      <c r="E23" s="5"/>
    </row>
    <row r="24" spans="1:9" ht="10.5" customHeight="1">
      <c r="A24" s="801" t="s">
        <v>861</v>
      </c>
      <c r="B24" s="802">
        <v>6</v>
      </c>
      <c r="C24" s="819">
        <f t="shared" ref="C24:C31" si="2">(B24/$B$9)*100</f>
        <v>2.8615032430370085E-2</v>
      </c>
      <c r="D24" s="820">
        <f t="shared" ref="D24:D31" si="3">(B24/$B$33)*100</f>
        <v>6.657050926439588E-2</v>
      </c>
      <c r="E24" s="5"/>
      <c r="F24" s="2"/>
      <c r="G24" s="2"/>
      <c r="H24" s="2"/>
      <c r="I24" s="2"/>
    </row>
    <row r="25" spans="1:9" ht="10.5" customHeight="1">
      <c r="A25" s="801" t="s">
        <v>862</v>
      </c>
      <c r="B25" s="802">
        <v>6</v>
      </c>
      <c r="C25" s="819">
        <f t="shared" si="2"/>
        <v>2.8615032430370085E-2</v>
      </c>
      <c r="D25" s="820">
        <f t="shared" si="3"/>
        <v>6.657050926439588E-2</v>
      </c>
      <c r="E25" s="5"/>
      <c r="F25" s="2"/>
      <c r="G25" s="2"/>
      <c r="H25" s="2"/>
      <c r="I25" s="2"/>
    </row>
    <row r="26" spans="1:9" ht="10.5" customHeight="1">
      <c r="A26" s="801" t="s">
        <v>863</v>
      </c>
      <c r="B26" s="802">
        <v>6</v>
      </c>
      <c r="C26" s="819">
        <f t="shared" si="2"/>
        <v>2.8615032430370085E-2</v>
      </c>
      <c r="D26" s="820">
        <f t="shared" si="3"/>
        <v>6.657050926439588E-2</v>
      </c>
      <c r="E26" s="5"/>
      <c r="F26" s="2"/>
      <c r="G26" s="2"/>
      <c r="H26" s="2"/>
      <c r="I26" s="2"/>
    </row>
    <row r="27" spans="1:9" ht="10.5" customHeight="1">
      <c r="A27" s="801" t="s">
        <v>856</v>
      </c>
      <c r="B27" s="802">
        <v>11</v>
      </c>
      <c r="C27" s="819">
        <f t="shared" si="2"/>
        <v>5.2460892789011823E-2</v>
      </c>
      <c r="D27" s="820">
        <f t="shared" si="3"/>
        <v>0.12204593365139242</v>
      </c>
      <c r="E27" s="5"/>
      <c r="F27" s="2"/>
      <c r="G27" s="2"/>
      <c r="H27" s="2"/>
      <c r="I27" s="2"/>
    </row>
    <row r="28" spans="1:9" ht="10.5" customHeight="1">
      <c r="A28" s="801" t="s">
        <v>864</v>
      </c>
      <c r="B28" s="802">
        <v>6</v>
      </c>
      <c r="C28" s="819">
        <f t="shared" si="2"/>
        <v>2.8615032430370085E-2</v>
      </c>
      <c r="D28" s="820">
        <f t="shared" si="3"/>
        <v>6.657050926439588E-2</v>
      </c>
      <c r="E28" s="5"/>
      <c r="F28" s="2"/>
      <c r="G28" s="2"/>
      <c r="H28" s="2"/>
      <c r="I28" s="2"/>
    </row>
    <row r="29" spans="1:9" ht="10.5" customHeight="1">
      <c r="A29" s="801" t="s">
        <v>865</v>
      </c>
      <c r="B29" s="802">
        <v>8</v>
      </c>
      <c r="C29" s="819">
        <f t="shared" si="2"/>
        <v>3.8153376573826787E-2</v>
      </c>
      <c r="D29" s="820">
        <f t="shared" si="3"/>
        <v>8.8760679019194502E-2</v>
      </c>
      <c r="E29" s="5"/>
      <c r="F29" s="2"/>
      <c r="G29" s="2"/>
      <c r="H29" s="2"/>
      <c r="I29" s="2"/>
    </row>
    <row r="30" spans="1:9" ht="10.5" customHeight="1">
      <c r="A30" s="801" t="s">
        <v>866</v>
      </c>
      <c r="B30" s="802">
        <v>4</v>
      </c>
      <c r="C30" s="819">
        <f t="shared" si="2"/>
        <v>1.9076688286913394E-2</v>
      </c>
      <c r="D30" s="820">
        <f t="shared" si="3"/>
        <v>4.4380339509597251E-2</v>
      </c>
      <c r="E30" s="5"/>
      <c r="F30" s="2"/>
      <c r="G30" s="2"/>
      <c r="H30" s="2"/>
      <c r="I30" s="2"/>
    </row>
    <row r="31" spans="1:9" ht="10.5" customHeight="1">
      <c r="A31" s="801" t="s">
        <v>867</v>
      </c>
      <c r="B31" s="802">
        <v>4</v>
      </c>
      <c r="C31" s="819">
        <f t="shared" si="2"/>
        <v>1.9076688286913394E-2</v>
      </c>
      <c r="D31" s="820">
        <f t="shared" si="3"/>
        <v>4.4380339509597251E-2</v>
      </c>
      <c r="E31" s="5"/>
    </row>
    <row r="32" spans="1:9" ht="10.5" hidden="1" customHeight="1">
      <c r="A32" s="824"/>
      <c r="B32" s="825"/>
      <c r="C32" s="828"/>
      <c r="D32" s="825"/>
      <c r="E32" s="5"/>
    </row>
    <row r="33" spans="1:6" ht="11.1" customHeight="1">
      <c r="A33" s="815" t="s">
        <v>911</v>
      </c>
      <c r="B33" s="816">
        <f>(B35+B38+B41+B47+B56+B59+B65+B66+B71+B72+B73+B74+B75)</f>
        <v>9013</v>
      </c>
      <c r="C33" s="817">
        <f>(B33/$B$9)*100</f>
        <v>42.984547882487604</v>
      </c>
      <c r="D33" s="818">
        <f>(B33/$B$33)*100</f>
        <v>100</v>
      </c>
      <c r="E33" s="5"/>
    </row>
    <row r="34" spans="1:6" ht="10.5" hidden="1" customHeight="1">
      <c r="A34" s="824"/>
      <c r="B34" s="825"/>
      <c r="C34" s="828"/>
      <c r="D34" s="825"/>
      <c r="E34" s="5"/>
    </row>
    <row r="35" spans="1:6" ht="10.5" customHeight="1">
      <c r="A35" s="797" t="s">
        <v>1264</v>
      </c>
      <c r="B35" s="800">
        <f>SUM(B36:B37)</f>
        <v>244</v>
      </c>
      <c r="C35" s="829">
        <f t="shared" ref="C35:C50" si="4">(B35/$B$9)*100</f>
        <v>1.163677985501717</v>
      </c>
      <c r="D35" s="830">
        <f t="shared" ref="D35:D50" si="5">(B35/$B$33)*100</f>
        <v>2.7072007100854321</v>
      </c>
      <c r="E35" s="5"/>
    </row>
    <row r="36" spans="1:6" ht="10.5" customHeight="1">
      <c r="A36" s="831" t="s">
        <v>1310</v>
      </c>
      <c r="B36" s="832">
        <v>188</v>
      </c>
      <c r="C36" s="833">
        <f t="shared" si="4"/>
        <v>0.8966043494849294</v>
      </c>
      <c r="D36" s="834">
        <f t="shared" si="5"/>
        <v>2.0858759569510705</v>
      </c>
      <c r="E36" s="7"/>
    </row>
    <row r="37" spans="1:6" ht="10.5" customHeight="1">
      <c r="A37" s="831" t="s">
        <v>1309</v>
      </c>
      <c r="B37" s="832">
        <v>56</v>
      </c>
      <c r="C37" s="833">
        <f t="shared" si="4"/>
        <v>0.26707363601678752</v>
      </c>
      <c r="D37" s="834">
        <f t="shared" si="5"/>
        <v>0.62132475313436153</v>
      </c>
      <c r="E37" s="7"/>
    </row>
    <row r="38" spans="1:6" ht="10.5" customHeight="1">
      <c r="A38" s="835" t="s">
        <v>39</v>
      </c>
      <c r="B38" s="836">
        <f>SUM(B39:B40)</f>
        <v>299</v>
      </c>
      <c r="C38" s="837">
        <f t="shared" si="4"/>
        <v>1.4259824494467761</v>
      </c>
      <c r="D38" s="838">
        <f t="shared" si="5"/>
        <v>3.3174303783423946</v>
      </c>
      <c r="E38" s="7"/>
      <c r="F38" s="8"/>
    </row>
    <row r="39" spans="1:6" ht="10.5" customHeight="1">
      <c r="A39" s="831" t="s">
        <v>1311</v>
      </c>
      <c r="B39" s="832">
        <v>173</v>
      </c>
      <c r="C39" s="833">
        <f t="shared" si="4"/>
        <v>0.82506676840900417</v>
      </c>
      <c r="D39" s="834">
        <f t="shared" si="5"/>
        <v>1.919449683790081</v>
      </c>
      <c r="E39" s="7"/>
    </row>
    <row r="40" spans="1:6" ht="10.5" customHeight="1">
      <c r="A40" s="831" t="s">
        <v>1312</v>
      </c>
      <c r="B40" s="832">
        <v>126</v>
      </c>
      <c r="C40" s="833">
        <f t="shared" si="4"/>
        <v>0.60091568103777193</v>
      </c>
      <c r="D40" s="834">
        <f t="shared" si="5"/>
        <v>1.3979806945523132</v>
      </c>
      <c r="E40" s="7"/>
    </row>
    <row r="41" spans="1:6" ht="10.5" customHeight="1">
      <c r="A41" s="835" t="s">
        <v>1353</v>
      </c>
      <c r="B41" s="836">
        <f>SUM(B42:B46)</f>
        <v>954</v>
      </c>
      <c r="C41" s="837">
        <f t="shared" si="4"/>
        <v>4.5497901564288439</v>
      </c>
      <c r="D41" s="838">
        <f t="shared" si="5"/>
        <v>10.584710973038943</v>
      </c>
      <c r="E41" s="7"/>
    </row>
    <row r="42" spans="1:6" ht="10.5" customHeight="1">
      <c r="A42" s="831" t="s">
        <v>1313</v>
      </c>
      <c r="B42" s="832">
        <v>204</v>
      </c>
      <c r="C42" s="833">
        <f t="shared" si="4"/>
        <v>0.97291110263258296</v>
      </c>
      <c r="D42" s="834">
        <f t="shared" si="5"/>
        <v>2.2633973149894597</v>
      </c>
      <c r="E42" s="7"/>
    </row>
    <row r="43" spans="1:6" ht="10.5" customHeight="1">
      <c r="A43" s="831" t="s">
        <v>1314</v>
      </c>
      <c r="B43" s="832">
        <v>169</v>
      </c>
      <c r="C43" s="833">
        <f t="shared" si="4"/>
        <v>0.80599008012209072</v>
      </c>
      <c r="D43" s="834">
        <f t="shared" si="5"/>
        <v>1.8750693442804838</v>
      </c>
      <c r="E43" s="7"/>
    </row>
    <row r="44" spans="1:6" ht="10.5" customHeight="1">
      <c r="A44" s="831" t="s">
        <v>1315</v>
      </c>
      <c r="B44" s="832">
        <v>163</v>
      </c>
      <c r="C44" s="833">
        <f t="shared" si="4"/>
        <v>0.77737504769172072</v>
      </c>
      <c r="D44" s="834">
        <f t="shared" si="5"/>
        <v>1.808498835016088</v>
      </c>
      <c r="E44" s="7"/>
    </row>
    <row r="45" spans="1:6" ht="10.5" customHeight="1">
      <c r="A45" s="831" t="s">
        <v>1317</v>
      </c>
      <c r="B45" s="832">
        <v>341</v>
      </c>
      <c r="C45" s="833">
        <f t="shared" si="4"/>
        <v>1.6262876764593666</v>
      </c>
      <c r="D45" s="834">
        <f>(B45/$B$33)*100</f>
        <v>3.7834239431931658</v>
      </c>
      <c r="E45" s="7"/>
    </row>
    <row r="46" spans="1:6" ht="10.5" customHeight="1">
      <c r="A46" s="831" t="s">
        <v>1316</v>
      </c>
      <c r="B46" s="832">
        <v>77</v>
      </c>
      <c r="C46" s="833">
        <f t="shared" si="4"/>
        <v>0.3672262495230828</v>
      </c>
      <c r="D46" s="834">
        <f t="shared" si="5"/>
        <v>0.85432153555974699</v>
      </c>
      <c r="E46" s="7"/>
    </row>
    <row r="47" spans="1:6" ht="10.5" customHeight="1">
      <c r="A47" s="835" t="s">
        <v>1300</v>
      </c>
      <c r="B47" s="836">
        <f>SUM(B48:B55)</f>
        <v>2506</v>
      </c>
      <c r="C47" s="837">
        <f t="shared" si="4"/>
        <v>11.95154521175124</v>
      </c>
      <c r="D47" s="838">
        <f t="shared" si="5"/>
        <v>27.804282702762677</v>
      </c>
      <c r="E47" s="5"/>
    </row>
    <row r="48" spans="1:6" ht="10.5" customHeight="1">
      <c r="A48" s="831" t="s">
        <v>1318</v>
      </c>
      <c r="B48" s="832">
        <v>624</v>
      </c>
      <c r="C48" s="833">
        <f t="shared" si="4"/>
        <v>2.9759633727584891</v>
      </c>
      <c r="D48" s="834">
        <f t="shared" si="5"/>
        <v>6.9233329634971712</v>
      </c>
      <c r="E48" s="5"/>
    </row>
    <row r="49" spans="1:5" ht="10.5" customHeight="1">
      <c r="A49" s="831" t="s">
        <v>1319</v>
      </c>
      <c r="B49" s="832">
        <v>71</v>
      </c>
      <c r="C49" s="833">
        <f>(B49/$B$9)*100</f>
        <v>0.33861121709271275</v>
      </c>
      <c r="D49" s="834">
        <f>(B49/$B$33)*100</f>
        <v>0.78775102629535121</v>
      </c>
      <c r="E49" s="5"/>
    </row>
    <row r="50" spans="1:5" ht="10.5" customHeight="1">
      <c r="A50" s="831" t="s">
        <v>1321</v>
      </c>
      <c r="B50" s="832">
        <v>41</v>
      </c>
      <c r="C50" s="833">
        <f t="shared" si="4"/>
        <v>0.19553605494086224</v>
      </c>
      <c r="D50" s="834">
        <f t="shared" si="5"/>
        <v>0.45489847997337185</v>
      </c>
      <c r="E50" s="5"/>
    </row>
    <row r="51" spans="1:5" ht="10.5" customHeight="1">
      <c r="A51" s="831" t="s">
        <v>1322</v>
      </c>
      <c r="B51" s="832">
        <v>500</v>
      </c>
      <c r="C51" s="833">
        <f>(B51/$B$9)*100</f>
        <v>2.3845860358641739</v>
      </c>
      <c r="D51" s="834">
        <f>(B51/$B$33)*100</f>
        <v>5.5475424386996561</v>
      </c>
      <c r="E51" s="5"/>
    </row>
    <row r="52" spans="1:5" ht="10.5" customHeight="1">
      <c r="A52" s="831" t="s">
        <v>1320</v>
      </c>
      <c r="B52" s="832">
        <v>23</v>
      </c>
      <c r="C52" s="833">
        <f>(B52/$B$9)*100</f>
        <v>0.10969095764975199</v>
      </c>
      <c r="D52" s="834">
        <f>(B52/$B$33)*100</f>
        <v>0.25518695218018417</v>
      </c>
      <c r="E52" s="5"/>
    </row>
    <row r="53" spans="1:5" ht="10.5" customHeight="1">
      <c r="A53" s="831" t="s">
        <v>1323</v>
      </c>
      <c r="B53" s="832">
        <v>1131</v>
      </c>
      <c r="C53" s="833">
        <f>(B53/$B$9)*100</f>
        <v>5.3939336131247613</v>
      </c>
      <c r="D53" s="834">
        <f>(B53/$B$33)*100</f>
        <v>12.548540996338623</v>
      </c>
      <c r="E53" s="5"/>
    </row>
    <row r="54" spans="1:5" ht="10.5" customHeight="1">
      <c r="A54" s="831" t="s">
        <v>1324</v>
      </c>
      <c r="B54" s="832">
        <v>33</v>
      </c>
      <c r="C54" s="833">
        <f>(B54/$B$9)*100</f>
        <v>0.15738267836703548</v>
      </c>
      <c r="D54" s="834">
        <f>(B54/$B$33)*100</f>
        <v>0.36613780095417731</v>
      </c>
      <c r="E54" s="5"/>
    </row>
    <row r="55" spans="1:5" ht="10.5" customHeight="1">
      <c r="A55" s="831" t="s">
        <v>1326</v>
      </c>
      <c r="B55" s="832">
        <v>83</v>
      </c>
      <c r="C55" s="833">
        <f t="shared" ref="C55:C77" si="6">(B55/$B$9)*100</f>
        <v>0.39584128195345286</v>
      </c>
      <c r="D55" s="834">
        <f t="shared" ref="D55:D77" si="7">(B55/$B$33)*100</f>
        <v>0.92089204482414289</v>
      </c>
      <c r="E55" s="5"/>
    </row>
    <row r="56" spans="1:5" ht="9.9499999999999993" customHeight="1">
      <c r="A56" s="835" t="s">
        <v>1258</v>
      </c>
      <c r="B56" s="836">
        <f>SUM(B57:B58)</f>
        <v>1515</v>
      </c>
      <c r="C56" s="837">
        <f t="shared" si="6"/>
        <v>7.2252956886684467</v>
      </c>
      <c r="D56" s="838">
        <f t="shared" si="7"/>
        <v>16.80905358925996</v>
      </c>
      <c r="E56" s="5"/>
    </row>
    <row r="57" spans="1:5" ht="10.5" customHeight="1">
      <c r="A57" s="831" t="s">
        <v>1327</v>
      </c>
      <c r="B57" s="832">
        <v>1358</v>
      </c>
      <c r="C57" s="833">
        <f t="shared" si="6"/>
        <v>6.4765356734070965</v>
      </c>
      <c r="D57" s="834">
        <f t="shared" si="7"/>
        <v>15.067125263508267</v>
      </c>
      <c r="E57" s="5"/>
    </row>
    <row r="58" spans="1:5" ht="10.5" customHeight="1">
      <c r="A58" s="831" t="s">
        <v>1328</v>
      </c>
      <c r="B58" s="832">
        <v>157</v>
      </c>
      <c r="C58" s="833">
        <f t="shared" si="6"/>
        <v>0.74876001526135061</v>
      </c>
      <c r="D58" s="834">
        <f t="shared" si="7"/>
        <v>1.7419283257516922</v>
      </c>
      <c r="E58" s="5"/>
    </row>
    <row r="59" spans="1:5" ht="9.9499999999999993" customHeight="1">
      <c r="A59" s="835" t="s">
        <v>1259</v>
      </c>
      <c r="B59" s="836">
        <f>SUM(B60:B64)</f>
        <v>928</v>
      </c>
      <c r="C59" s="837">
        <f t="shared" si="6"/>
        <v>4.425791682563907</v>
      </c>
      <c r="D59" s="838">
        <f t="shared" si="7"/>
        <v>10.296238766226562</v>
      </c>
      <c r="E59" s="5"/>
    </row>
    <row r="60" spans="1:5" ht="10.5" customHeight="1">
      <c r="A60" s="831" t="s">
        <v>1318</v>
      </c>
      <c r="B60" s="832">
        <v>367</v>
      </c>
      <c r="C60" s="833">
        <f t="shared" si="6"/>
        <v>1.7502861503243035</v>
      </c>
      <c r="D60" s="834">
        <f t="shared" si="7"/>
        <v>4.0718961500055473</v>
      </c>
      <c r="E60" s="5"/>
    </row>
    <row r="61" spans="1:5" ht="10.5" customHeight="1">
      <c r="A61" s="831" t="s">
        <v>1325</v>
      </c>
      <c r="B61" s="832">
        <v>36</v>
      </c>
      <c r="C61" s="833">
        <f t="shared" si="6"/>
        <v>0.17169019458222054</v>
      </c>
      <c r="D61" s="834">
        <f t="shared" si="7"/>
        <v>0.39942305558637525</v>
      </c>
      <c r="E61" s="5"/>
    </row>
    <row r="62" spans="1:5" ht="10.5" customHeight="1">
      <c r="A62" s="831" t="s">
        <v>1329</v>
      </c>
      <c r="B62" s="832">
        <v>79</v>
      </c>
      <c r="C62" s="833">
        <f t="shared" si="6"/>
        <v>0.37676459366653953</v>
      </c>
      <c r="D62" s="834">
        <f t="shared" si="7"/>
        <v>0.87651170531454559</v>
      </c>
      <c r="E62" s="5"/>
    </row>
    <row r="63" spans="1:5" ht="10.5" customHeight="1">
      <c r="A63" s="831" t="s">
        <v>1330</v>
      </c>
      <c r="B63" s="832">
        <v>387</v>
      </c>
      <c r="C63" s="833">
        <f t="shared" si="6"/>
        <v>1.8456695917588706</v>
      </c>
      <c r="D63" s="834">
        <f t="shared" si="7"/>
        <v>4.2937978475535337</v>
      </c>
      <c r="E63" s="5"/>
    </row>
    <row r="64" spans="1:5" ht="10.5" customHeight="1">
      <c r="A64" s="831" t="s">
        <v>1331</v>
      </c>
      <c r="B64" s="832">
        <v>59</v>
      </c>
      <c r="C64" s="833">
        <f t="shared" si="6"/>
        <v>0.28138115223197258</v>
      </c>
      <c r="D64" s="834">
        <f t="shared" si="7"/>
        <v>0.65461000776655942</v>
      </c>
      <c r="E64" s="5"/>
    </row>
    <row r="65" spans="1:5" ht="9.9499999999999993" customHeight="1">
      <c r="A65" s="839" t="s">
        <v>1266</v>
      </c>
      <c r="B65" s="840">
        <v>435</v>
      </c>
      <c r="C65" s="841">
        <f t="shared" si="6"/>
        <v>2.0745898512018313</v>
      </c>
      <c r="D65" s="842">
        <f t="shared" si="7"/>
        <v>4.8263619216687008</v>
      </c>
      <c r="E65" s="5"/>
    </row>
    <row r="66" spans="1:5" ht="9.9499999999999993" customHeight="1">
      <c r="A66" s="839" t="s">
        <v>40</v>
      </c>
      <c r="B66" s="840">
        <f>SUM(B67:B70)</f>
        <v>117</v>
      </c>
      <c r="C66" s="841">
        <f t="shared" si="6"/>
        <v>0.55799313239221671</v>
      </c>
      <c r="D66" s="842">
        <f t="shared" si="7"/>
        <v>1.2981249306557194</v>
      </c>
      <c r="E66" s="5"/>
    </row>
    <row r="67" spans="1:5" ht="10.5" customHeight="1">
      <c r="A67" s="831" t="s">
        <v>1318</v>
      </c>
      <c r="B67" s="832">
        <v>68</v>
      </c>
      <c r="C67" s="833">
        <f t="shared" si="6"/>
        <v>0.32430370087752769</v>
      </c>
      <c r="D67" s="834">
        <f t="shared" si="7"/>
        <v>0.75446577166315321</v>
      </c>
      <c r="E67" s="5"/>
    </row>
    <row r="68" spans="1:5" ht="10.5" customHeight="1">
      <c r="A68" s="831" t="s">
        <v>1332</v>
      </c>
      <c r="B68" s="832">
        <v>10</v>
      </c>
      <c r="C68" s="833">
        <f t="shared" si="6"/>
        <v>4.7691720717283483E-2</v>
      </c>
      <c r="D68" s="834">
        <f t="shared" si="7"/>
        <v>0.11095084877399312</v>
      </c>
      <c r="E68" s="5"/>
    </row>
    <row r="69" spans="1:5" ht="10.5" customHeight="1">
      <c r="A69" s="831" t="s">
        <v>1333</v>
      </c>
      <c r="B69" s="832">
        <v>21</v>
      </c>
      <c r="C69" s="833">
        <f t="shared" si="6"/>
        <v>0.1001526135062953</v>
      </c>
      <c r="D69" s="834">
        <f>(B69/$B$33)*100</f>
        <v>0.23299678242538555</v>
      </c>
      <c r="E69" s="5"/>
    </row>
    <row r="70" spans="1:5" ht="10.5" customHeight="1">
      <c r="A70" s="831" t="s">
        <v>1305</v>
      </c>
      <c r="B70" s="832">
        <v>18</v>
      </c>
      <c r="C70" s="833">
        <f t="shared" si="6"/>
        <v>8.584509729111027E-2</v>
      </c>
      <c r="D70" s="834">
        <f t="shared" si="7"/>
        <v>0.19971152779318763</v>
      </c>
      <c r="E70" s="5"/>
    </row>
    <row r="71" spans="1:5" ht="10.5" customHeight="1">
      <c r="A71" s="835" t="s">
        <v>43</v>
      </c>
      <c r="B71" s="836">
        <v>65</v>
      </c>
      <c r="C71" s="837">
        <f t="shared" si="6"/>
        <v>0.30999618466234263</v>
      </c>
      <c r="D71" s="838">
        <f t="shared" si="7"/>
        <v>0.72118051703095531</v>
      </c>
      <c r="E71" s="5"/>
    </row>
    <row r="72" spans="1:5" ht="10.5" customHeight="1">
      <c r="A72" s="839" t="s">
        <v>1268</v>
      </c>
      <c r="B72" s="840">
        <v>741</v>
      </c>
      <c r="C72" s="841">
        <f t="shared" si="6"/>
        <v>3.533956505150706</v>
      </c>
      <c r="D72" s="842">
        <f t="shared" si="7"/>
        <v>8.2214578941528913</v>
      </c>
      <c r="E72" s="5"/>
    </row>
    <row r="73" spans="1:5" ht="10.5" customHeight="1">
      <c r="A73" s="839" t="s">
        <v>42</v>
      </c>
      <c r="B73" s="840">
        <v>264</v>
      </c>
      <c r="C73" s="841">
        <f t="shared" si="6"/>
        <v>1.2590614269362839</v>
      </c>
      <c r="D73" s="842">
        <f t="shared" si="7"/>
        <v>2.9291024076334184</v>
      </c>
      <c r="E73" s="5"/>
    </row>
    <row r="74" spans="1:5" ht="10.5" customHeight="1">
      <c r="A74" s="839" t="s">
        <v>1262</v>
      </c>
      <c r="B74" s="840">
        <v>317</v>
      </c>
      <c r="C74" s="841">
        <f t="shared" si="6"/>
        <v>1.5118275467378863</v>
      </c>
      <c r="D74" s="842">
        <f t="shared" si="7"/>
        <v>3.5171419061355818</v>
      </c>
      <c r="E74" s="5"/>
    </row>
    <row r="75" spans="1:5" ht="10.5" customHeight="1">
      <c r="A75" s="839" t="s">
        <v>1263</v>
      </c>
      <c r="B75" s="840">
        <f>SUM(B76:B77)</f>
        <v>628</v>
      </c>
      <c r="C75" s="841">
        <f t="shared" si="6"/>
        <v>2.9950400610454024</v>
      </c>
      <c r="D75" s="842">
        <f t="shared" si="7"/>
        <v>6.9677133030067688</v>
      </c>
      <c r="E75" s="5"/>
    </row>
    <row r="76" spans="1:5" ht="10.5" customHeight="1">
      <c r="A76" s="831" t="s">
        <v>1334</v>
      </c>
      <c r="B76" s="832">
        <v>572</v>
      </c>
      <c r="C76" s="833">
        <f t="shared" si="6"/>
        <v>2.7279664250286153</v>
      </c>
      <c r="D76" s="834">
        <f t="shared" si="7"/>
        <v>6.3463885498724064</v>
      </c>
      <c r="E76" s="5"/>
    </row>
    <row r="77" spans="1:5" ht="10.5" customHeight="1">
      <c r="A77" s="831" t="s">
        <v>35</v>
      </c>
      <c r="B77" s="832">
        <v>56</v>
      </c>
      <c r="C77" s="833">
        <f t="shared" si="6"/>
        <v>0.26707363601678752</v>
      </c>
      <c r="D77" s="834">
        <f t="shared" si="7"/>
        <v>0.62132475313436153</v>
      </c>
      <c r="E77" s="5"/>
    </row>
    <row r="78" spans="1:5" ht="11.1" customHeight="1">
      <c r="A78" s="846" t="s">
        <v>1147</v>
      </c>
      <c r="B78" s="847">
        <f>SUM(B79:B94)</f>
        <v>11760</v>
      </c>
      <c r="C78" s="848">
        <f t="shared" ref="C78:C94" si="8">(B78/$B$9)*100</f>
        <v>56.085463563525373</v>
      </c>
      <c r="D78" s="849">
        <f t="shared" ref="D78:D94" si="9">(B78/$B$78)*100</f>
        <v>100</v>
      </c>
      <c r="E78" s="5"/>
    </row>
    <row r="79" spans="1:5" ht="10.5" customHeight="1">
      <c r="A79" s="850" t="s">
        <v>869</v>
      </c>
      <c r="B79" s="843">
        <v>3191</v>
      </c>
      <c r="C79" s="844">
        <f t="shared" si="8"/>
        <v>15.218428080885158</v>
      </c>
      <c r="D79" s="845">
        <f t="shared" si="9"/>
        <v>27.134353741496597</v>
      </c>
      <c r="E79" s="5"/>
    </row>
    <row r="80" spans="1:5" ht="10.5" customHeight="1">
      <c r="A80" s="850" t="s">
        <v>870</v>
      </c>
      <c r="B80" s="843">
        <v>788</v>
      </c>
      <c r="C80" s="844">
        <f t="shared" si="8"/>
        <v>3.758107592521938</v>
      </c>
      <c r="D80" s="845">
        <f t="shared" si="9"/>
        <v>6.7006802721088432</v>
      </c>
      <c r="E80" s="5"/>
    </row>
    <row r="81" spans="1:6" ht="10.5" customHeight="1">
      <c r="A81" s="850" t="s">
        <v>871</v>
      </c>
      <c r="B81" s="843">
        <v>1095</v>
      </c>
      <c r="C81" s="844">
        <f t="shared" si="8"/>
        <v>5.2222434185425408</v>
      </c>
      <c r="D81" s="845">
        <f t="shared" si="9"/>
        <v>9.3112244897959187</v>
      </c>
      <c r="E81" s="5"/>
    </row>
    <row r="82" spans="1:6" ht="10.5" customHeight="1">
      <c r="A82" s="850" t="s">
        <v>872</v>
      </c>
      <c r="B82" s="843">
        <v>838</v>
      </c>
      <c r="C82" s="844">
        <f t="shared" si="8"/>
        <v>3.9965661961083554</v>
      </c>
      <c r="D82" s="845">
        <f t="shared" si="9"/>
        <v>7.1258503401360542</v>
      </c>
      <c r="E82" s="5"/>
    </row>
    <row r="83" spans="1:6" ht="10.5" customHeight="1">
      <c r="A83" s="850" t="s">
        <v>873</v>
      </c>
      <c r="B83" s="843">
        <v>1009</v>
      </c>
      <c r="C83" s="844">
        <f t="shared" si="8"/>
        <v>4.8120946203739035</v>
      </c>
      <c r="D83" s="845">
        <f t="shared" si="9"/>
        <v>8.579931972789117</v>
      </c>
      <c r="E83" s="5"/>
    </row>
    <row r="84" spans="1:6" ht="10.5" customHeight="1">
      <c r="A84" s="850" t="s">
        <v>874</v>
      </c>
      <c r="B84" s="843">
        <v>364</v>
      </c>
      <c r="C84" s="844">
        <f t="shared" si="8"/>
        <v>1.7359786341091186</v>
      </c>
      <c r="D84" s="845">
        <f t="shared" si="9"/>
        <v>3.0952380952380953</v>
      </c>
      <c r="E84" s="5"/>
    </row>
    <row r="85" spans="1:6" ht="10.5" customHeight="1">
      <c r="A85" s="850" t="s">
        <v>875</v>
      </c>
      <c r="B85" s="843">
        <v>562</v>
      </c>
      <c r="C85" s="844">
        <f t="shared" si="8"/>
        <v>2.6802747043113317</v>
      </c>
      <c r="D85" s="845">
        <f t="shared" si="9"/>
        <v>4.7789115646258509</v>
      </c>
      <c r="E85" s="5"/>
    </row>
    <row r="86" spans="1:6" ht="10.5" customHeight="1">
      <c r="A86" s="850" t="s">
        <v>876</v>
      </c>
      <c r="B86" s="843">
        <v>337</v>
      </c>
      <c r="C86" s="844">
        <f t="shared" si="8"/>
        <v>1.6072109881724532</v>
      </c>
      <c r="D86" s="845">
        <f t="shared" si="9"/>
        <v>2.8656462585034017</v>
      </c>
      <c r="E86" s="5"/>
    </row>
    <row r="87" spans="1:6" ht="10.5" customHeight="1">
      <c r="A87" s="850" t="s">
        <v>877</v>
      </c>
      <c r="B87" s="843">
        <v>289</v>
      </c>
      <c r="C87" s="844">
        <f t="shared" si="8"/>
        <v>1.3782907287294925</v>
      </c>
      <c r="D87" s="845">
        <f t="shared" si="9"/>
        <v>2.4574829931972788</v>
      </c>
      <c r="E87" s="5"/>
    </row>
    <row r="88" spans="1:6" ht="10.5" customHeight="1">
      <c r="A88" s="850" t="s">
        <v>878</v>
      </c>
      <c r="B88" s="843">
        <v>305</v>
      </c>
      <c r="C88" s="844">
        <f t="shared" si="8"/>
        <v>1.4545974818771461</v>
      </c>
      <c r="D88" s="845">
        <f t="shared" si="9"/>
        <v>2.5935374149659864</v>
      </c>
      <c r="E88" s="5"/>
    </row>
    <row r="89" spans="1:6" ht="10.5" customHeight="1">
      <c r="A89" s="850" t="s">
        <v>879</v>
      </c>
      <c r="B89" s="843">
        <v>339</v>
      </c>
      <c r="C89" s="844">
        <f t="shared" si="8"/>
        <v>1.6167493323159099</v>
      </c>
      <c r="D89" s="845">
        <f t="shared" si="9"/>
        <v>2.8826530612244898</v>
      </c>
      <c r="E89" s="5"/>
    </row>
    <row r="90" spans="1:6" ht="10.5" customHeight="1">
      <c r="A90" s="850" t="s">
        <v>880</v>
      </c>
      <c r="B90" s="843">
        <v>195</v>
      </c>
      <c r="C90" s="844">
        <f t="shared" si="8"/>
        <v>0.92998855398702773</v>
      </c>
      <c r="D90" s="845">
        <f t="shared" si="9"/>
        <v>1.6581632653061225</v>
      </c>
      <c r="E90" s="5"/>
    </row>
    <row r="91" spans="1:6" ht="10.5" customHeight="1">
      <c r="A91" s="850" t="s">
        <v>881</v>
      </c>
      <c r="B91" s="843">
        <v>1659</v>
      </c>
      <c r="C91" s="844">
        <f t="shared" si="8"/>
        <v>7.9120564669973286</v>
      </c>
      <c r="D91" s="845">
        <f t="shared" si="9"/>
        <v>14.107142857142858</v>
      </c>
      <c r="E91" s="5"/>
    </row>
    <row r="92" spans="1:6" ht="10.5" customHeight="1">
      <c r="A92" s="850" t="s">
        <v>882</v>
      </c>
      <c r="B92" s="843">
        <v>601</v>
      </c>
      <c r="C92" s="844">
        <f t="shared" si="8"/>
        <v>2.8662724151087371</v>
      </c>
      <c r="D92" s="845">
        <f t="shared" si="9"/>
        <v>5.1105442176870746</v>
      </c>
      <c r="E92" s="5"/>
      <c r="F92" s="4"/>
    </row>
    <row r="93" spans="1:6" ht="10.5" customHeight="1">
      <c r="A93" s="850" t="s">
        <v>883</v>
      </c>
      <c r="B93" s="843">
        <v>79</v>
      </c>
      <c r="C93" s="844">
        <f t="shared" si="8"/>
        <v>0.37676459366653953</v>
      </c>
      <c r="D93" s="845">
        <f t="shared" si="9"/>
        <v>0.67176870748299322</v>
      </c>
      <c r="E93" s="7"/>
      <c r="F93" s="4"/>
    </row>
    <row r="94" spans="1:6" ht="10.5" customHeight="1">
      <c r="A94" s="850" t="s">
        <v>1301</v>
      </c>
      <c r="B94" s="843">
        <v>109</v>
      </c>
      <c r="C94" s="844">
        <f t="shared" si="8"/>
        <v>0.51983975581838993</v>
      </c>
      <c r="D94" s="845">
        <f t="shared" si="9"/>
        <v>0.9268707482993197</v>
      </c>
      <c r="E94" s="6"/>
    </row>
    <row r="95" spans="1:6" ht="15.75" customHeight="1">
      <c r="A95" s="851" t="s">
        <v>1302</v>
      </c>
      <c r="B95" s="851"/>
      <c r="C95" s="851"/>
      <c r="D95" s="3181" t="s">
        <v>885</v>
      </c>
      <c r="E95" s="2"/>
    </row>
    <row r="96" spans="1:6" ht="8.1" customHeight="1">
      <c r="A96" s="2"/>
      <c r="B96" s="2"/>
      <c r="C96" s="2"/>
      <c r="D96" s="2"/>
    </row>
    <row r="97" spans="1:6" ht="8.1" customHeight="1">
      <c r="A97" s="2"/>
      <c r="B97" s="2"/>
      <c r="C97" s="2"/>
      <c r="D97" s="2"/>
    </row>
    <row r="99" spans="1:6">
      <c r="F99" s="1" t="s">
        <v>884</v>
      </c>
    </row>
    <row r="149" spans="4:4">
      <c r="D149" s="1" t="s">
        <v>884</v>
      </c>
    </row>
  </sheetData>
  <sheetProtection password="CA55" sheet="1" objects="1" scenarios="1"/>
  <mergeCells count="4">
    <mergeCell ref="A1:D1"/>
    <mergeCell ref="A3:D3"/>
    <mergeCell ref="A4:D4"/>
    <mergeCell ref="A6:D6"/>
  </mergeCells>
  <phoneticPr fontId="0" type="noConversion"/>
  <printOptions horizontalCentered="1"/>
  <pageMargins left="0.78740157480314965" right="0.31496062992125984" top="0.19685039370078741" bottom="0.19685039370078741" header="0" footer="0"/>
  <pageSetup scale="75" orientation="portrait" horizontalDpi="300" verticalDpi="300" r:id="rId1"/>
  <headerFooter alignWithMargins="0">
    <oddFooter xml:space="preserve">&amp;L
&amp;R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Q131"/>
  <sheetViews>
    <sheetView showGridLines="0" workbookViewId="0">
      <selection activeCell="A5" sqref="A5:N5"/>
    </sheetView>
  </sheetViews>
  <sheetFormatPr baseColWidth="10" defaultColWidth="9.83203125" defaultRowHeight="10.5"/>
  <cols>
    <col min="1" max="1" width="37.83203125" style="190" customWidth="1"/>
    <col min="2" max="14" width="7.83203125" style="190" customWidth="1"/>
    <col min="15" max="15" width="0" style="190" hidden="1" customWidth="1"/>
    <col min="16" max="16" width="1.83203125" style="190" customWidth="1"/>
    <col min="17" max="20" width="9.83203125" style="190"/>
    <col min="21" max="21" width="1.83203125" style="190" customWidth="1"/>
    <col min="22" max="22" width="34.83203125" style="190" customWidth="1"/>
    <col min="23" max="16384" width="9.83203125" style="190"/>
  </cols>
  <sheetData>
    <row r="1" spans="1:38" ht="16.5" customHeight="1">
      <c r="A1" s="3418" t="s">
        <v>846</v>
      </c>
      <c r="B1" s="3418"/>
      <c r="C1" s="3418"/>
      <c r="D1" s="3418"/>
      <c r="E1" s="3418"/>
      <c r="F1" s="3418"/>
      <c r="G1" s="3418"/>
      <c r="H1" s="3418"/>
      <c r="I1" s="3418"/>
      <c r="J1" s="3418"/>
      <c r="K1" s="3418"/>
      <c r="L1" s="3418"/>
      <c r="M1" s="3418"/>
      <c r="N1" s="3418"/>
      <c r="O1" s="189"/>
      <c r="P1" s="189"/>
      <c r="Q1" s="189"/>
      <c r="R1" s="189"/>
    </row>
    <row r="2" spans="1:38" ht="10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38" ht="11.25" customHeight="1">
      <c r="A3" s="3419" t="s">
        <v>1292</v>
      </c>
      <c r="B3" s="3419"/>
      <c r="C3" s="3419"/>
      <c r="D3" s="3419"/>
      <c r="E3" s="3419"/>
      <c r="F3" s="3419"/>
      <c r="G3" s="3419"/>
      <c r="H3" s="3419"/>
      <c r="I3" s="3419"/>
      <c r="J3" s="3419"/>
      <c r="K3" s="3419"/>
      <c r="L3" s="3419"/>
      <c r="M3" s="3419"/>
      <c r="N3" s="3419"/>
      <c r="O3" s="189"/>
      <c r="P3" s="189"/>
      <c r="Q3" s="189"/>
      <c r="R3" s="189"/>
    </row>
    <row r="4" spans="1:38" ht="9.7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89"/>
      <c r="P4" s="189"/>
      <c r="Q4" s="189"/>
      <c r="R4" s="189"/>
    </row>
    <row r="5" spans="1:38" ht="15" customHeight="1">
      <c r="A5" s="3420" t="s">
        <v>154</v>
      </c>
      <c r="B5" s="3420"/>
      <c r="C5" s="3420"/>
      <c r="D5" s="3420"/>
      <c r="E5" s="3420"/>
      <c r="F5" s="3420"/>
      <c r="G5" s="3420"/>
      <c r="H5" s="3420"/>
      <c r="I5" s="3420"/>
      <c r="J5" s="3420"/>
      <c r="K5" s="3420"/>
      <c r="L5" s="3420"/>
      <c r="M5" s="3420"/>
      <c r="N5" s="3420"/>
      <c r="O5" s="189"/>
      <c r="P5" s="189"/>
      <c r="Q5" s="189"/>
      <c r="R5" s="189"/>
    </row>
    <row r="6" spans="1:38" ht="11.25" customHeight="1">
      <c r="A6" s="1177"/>
      <c r="B6" s="1178"/>
      <c r="C6" s="1178"/>
      <c r="D6" s="1179"/>
      <c r="E6" s="1178"/>
      <c r="F6" s="1179"/>
      <c r="G6" s="1178"/>
      <c r="H6" s="1179"/>
      <c r="I6" s="1178"/>
      <c r="J6" s="1179"/>
      <c r="K6" s="1178"/>
      <c r="L6" s="1179"/>
      <c r="M6" s="1178"/>
      <c r="N6" s="1179"/>
      <c r="O6" s="192"/>
      <c r="P6" s="189"/>
      <c r="Q6" s="193" t="s">
        <v>884</v>
      </c>
      <c r="R6" s="189"/>
    </row>
    <row r="7" spans="1:38" ht="10.5" customHeight="1">
      <c r="A7" s="1180" t="s">
        <v>1179</v>
      </c>
      <c r="B7" s="3423" t="s">
        <v>1180</v>
      </c>
      <c r="C7" s="3425"/>
      <c r="D7" s="3424"/>
      <c r="E7" s="3423" t="s">
        <v>24</v>
      </c>
      <c r="F7" s="3424"/>
      <c r="G7" s="3421" t="s">
        <v>1295</v>
      </c>
      <c r="H7" s="3422"/>
      <c r="I7" s="3423" t="s">
        <v>1296</v>
      </c>
      <c r="J7" s="3424"/>
      <c r="K7" s="3423" t="s">
        <v>1297</v>
      </c>
      <c r="L7" s="3424"/>
      <c r="M7" s="3423" t="s">
        <v>1298</v>
      </c>
      <c r="N7" s="3424"/>
      <c r="O7" s="194"/>
      <c r="P7" s="189"/>
      <c r="Q7" s="189"/>
      <c r="R7" s="189"/>
    </row>
    <row r="8" spans="1:38" ht="10.5" customHeight="1">
      <c r="A8" s="1182"/>
      <c r="B8" s="1177"/>
      <c r="C8" s="1179"/>
      <c r="D8" s="1179"/>
      <c r="E8" s="1179"/>
      <c r="F8" s="1179"/>
      <c r="G8" s="1179"/>
      <c r="H8" s="1179"/>
      <c r="I8" s="1179"/>
      <c r="J8" s="1179"/>
      <c r="K8" s="1179"/>
      <c r="L8" s="1179"/>
      <c r="M8" s="1179"/>
      <c r="N8" s="1179"/>
      <c r="O8" s="192"/>
      <c r="P8" s="189"/>
      <c r="Q8" s="189"/>
      <c r="R8" s="189"/>
    </row>
    <row r="9" spans="1:38" ht="10.5" customHeight="1">
      <c r="A9" s="1183" t="s">
        <v>884</v>
      </c>
      <c r="B9" s="1184" t="s">
        <v>918</v>
      </c>
      <c r="C9" s="1181" t="s">
        <v>1182</v>
      </c>
      <c r="D9" s="1181" t="s">
        <v>1183</v>
      </c>
      <c r="E9" s="1181" t="s">
        <v>1182</v>
      </c>
      <c r="F9" s="1181" t="s">
        <v>1183</v>
      </c>
      <c r="G9" s="1181" t="s">
        <v>1182</v>
      </c>
      <c r="H9" s="1181" t="s">
        <v>1183</v>
      </c>
      <c r="I9" s="1181" t="s">
        <v>1182</v>
      </c>
      <c r="J9" s="1181" t="s">
        <v>1183</v>
      </c>
      <c r="K9" s="1181" t="s">
        <v>1182</v>
      </c>
      <c r="L9" s="1181" t="s">
        <v>1183</v>
      </c>
      <c r="M9" s="1181" t="s">
        <v>1182</v>
      </c>
      <c r="N9" s="1181" t="s">
        <v>1183</v>
      </c>
      <c r="O9" s="195"/>
      <c r="P9" s="189"/>
      <c r="Q9" s="189"/>
      <c r="R9" s="189"/>
      <c r="AL9" s="196" t="s">
        <v>884</v>
      </c>
    </row>
    <row r="10" spans="1:38" ht="11.25" customHeight="1">
      <c r="A10" s="730"/>
      <c r="B10" s="731"/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731"/>
      <c r="O10" s="197"/>
    </row>
    <row r="11" spans="1:38" ht="10.5" customHeight="1">
      <c r="A11" s="732" t="s">
        <v>851</v>
      </c>
      <c r="B11" s="733">
        <f>SUM(B12+B14+B22)</f>
        <v>83</v>
      </c>
      <c r="C11" s="733">
        <f>SUM(C12+C14+C22)</f>
        <v>52</v>
      </c>
      <c r="D11" s="733">
        <f>SUM(D12+D14+D22)</f>
        <v>31</v>
      </c>
      <c r="E11" s="734"/>
      <c r="F11" s="734"/>
      <c r="G11" s="733">
        <f t="shared" ref="G11:N11" si="0">SUM(G12+G14+G22)</f>
        <v>12</v>
      </c>
      <c r="H11" s="733">
        <f t="shared" si="0"/>
        <v>4</v>
      </c>
      <c r="I11" s="733">
        <f t="shared" si="0"/>
        <v>2</v>
      </c>
      <c r="J11" s="733">
        <f t="shared" si="0"/>
        <v>13</v>
      </c>
      <c r="K11" s="733">
        <f t="shared" si="0"/>
        <v>7</v>
      </c>
      <c r="L11" s="733">
        <f t="shared" si="0"/>
        <v>7</v>
      </c>
      <c r="M11" s="733">
        <f t="shared" si="0"/>
        <v>27</v>
      </c>
      <c r="N11" s="733">
        <f t="shared" si="0"/>
        <v>5</v>
      </c>
      <c r="O11" s="198"/>
    </row>
    <row r="12" spans="1:38" ht="18" customHeight="1">
      <c r="A12" s="732" t="s">
        <v>852</v>
      </c>
      <c r="B12" s="735"/>
      <c r="C12" s="735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199"/>
      <c r="P12" s="200"/>
      <c r="Q12" s="200"/>
      <c r="R12" s="200"/>
      <c r="S12" s="200"/>
      <c r="T12" s="200"/>
    </row>
    <row r="13" spans="1:38" ht="18" customHeight="1">
      <c r="A13" s="737" t="s">
        <v>853</v>
      </c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201"/>
    </row>
    <row r="14" spans="1:38" ht="18" customHeight="1">
      <c r="A14" s="732" t="s">
        <v>854</v>
      </c>
      <c r="B14" s="733">
        <f>SUM(B15:B21)</f>
        <v>64</v>
      </c>
      <c r="C14" s="733">
        <f>SUM(C15:C21)</f>
        <v>38</v>
      </c>
      <c r="D14" s="733">
        <f>SUM(D15:D21)</f>
        <v>26</v>
      </c>
      <c r="E14" s="733">
        <f t="shared" ref="E14:N14" si="1">SUM(E15:E21)</f>
        <v>3</v>
      </c>
      <c r="F14" s="733">
        <f t="shared" si="1"/>
        <v>2</v>
      </c>
      <c r="G14" s="733">
        <f t="shared" si="1"/>
        <v>7</v>
      </c>
      <c r="H14" s="733">
        <f t="shared" si="1"/>
        <v>4</v>
      </c>
      <c r="I14" s="733">
        <f t="shared" si="1"/>
        <v>2</v>
      </c>
      <c r="J14" s="733">
        <f t="shared" si="1"/>
        <v>11</v>
      </c>
      <c r="K14" s="733">
        <f t="shared" si="1"/>
        <v>5</v>
      </c>
      <c r="L14" s="733">
        <f t="shared" si="1"/>
        <v>4</v>
      </c>
      <c r="M14" s="733">
        <f t="shared" si="1"/>
        <v>21</v>
      </c>
      <c r="N14" s="733">
        <f t="shared" si="1"/>
        <v>5</v>
      </c>
      <c r="O14" s="201"/>
      <c r="P14" s="200"/>
      <c r="Q14" s="200"/>
    </row>
    <row r="15" spans="1:38" ht="18" customHeight="1">
      <c r="A15" s="737" t="s">
        <v>855</v>
      </c>
      <c r="B15" s="739">
        <f>SUM(C15:D15)</f>
        <v>22</v>
      </c>
      <c r="C15" s="739">
        <f>SUM(E15+G15+I15+K15+M15)</f>
        <v>14</v>
      </c>
      <c r="D15" s="739">
        <f>SUM(F15+H15+J15+L15+N15)</f>
        <v>8</v>
      </c>
      <c r="E15" s="740"/>
      <c r="F15" s="740"/>
      <c r="G15" s="740">
        <v>3</v>
      </c>
      <c r="H15" s="740">
        <v>2</v>
      </c>
      <c r="I15" s="740">
        <v>2</v>
      </c>
      <c r="J15" s="740">
        <v>4</v>
      </c>
      <c r="K15" s="740">
        <v>3</v>
      </c>
      <c r="L15" s="740">
        <v>2</v>
      </c>
      <c r="M15" s="740">
        <v>6</v>
      </c>
      <c r="N15" s="740"/>
      <c r="O15" s="201"/>
    </row>
    <row r="16" spans="1:38" ht="18" customHeight="1">
      <c r="A16" s="737" t="s">
        <v>853</v>
      </c>
      <c r="B16" s="741"/>
      <c r="C16" s="741"/>
      <c r="D16" s="741"/>
      <c r="E16" s="738"/>
      <c r="F16" s="738"/>
      <c r="G16" s="738"/>
      <c r="H16" s="738"/>
      <c r="I16" s="738"/>
      <c r="J16" s="738"/>
      <c r="K16" s="738"/>
      <c r="L16" s="738"/>
      <c r="M16" s="738"/>
      <c r="N16" s="738"/>
      <c r="O16" s="201"/>
    </row>
    <row r="17" spans="1:251" ht="18" customHeight="1">
      <c r="A17" s="737" t="s">
        <v>856</v>
      </c>
      <c r="B17" s="741"/>
      <c r="C17" s="741"/>
      <c r="D17" s="741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201"/>
    </row>
    <row r="18" spans="1:251" ht="18" customHeight="1">
      <c r="A18" s="737" t="s">
        <v>857</v>
      </c>
      <c r="B18" s="741"/>
      <c r="C18" s="741"/>
      <c r="D18" s="741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201"/>
      <c r="AA18" s="202"/>
      <c r="AE18" s="202"/>
      <c r="AG18" s="202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</row>
    <row r="19" spans="1:251" ht="18" customHeight="1">
      <c r="A19" s="737" t="s">
        <v>858</v>
      </c>
      <c r="B19" s="739">
        <f t="shared" ref="B19:B29" si="2">SUM(C19:D19)</f>
        <v>2</v>
      </c>
      <c r="C19" s="739">
        <f t="shared" ref="C19:C29" si="3">SUM(E19+G19+I19+K19+M19)</f>
        <v>2</v>
      </c>
      <c r="D19" s="739"/>
      <c r="E19" s="740"/>
      <c r="F19" s="740"/>
      <c r="G19" s="740"/>
      <c r="H19" s="740"/>
      <c r="I19" s="740"/>
      <c r="J19" s="740"/>
      <c r="K19" s="740"/>
      <c r="L19" s="740"/>
      <c r="M19" s="740">
        <v>2</v>
      </c>
      <c r="N19" s="740"/>
      <c r="O19" s="201"/>
    </row>
    <row r="20" spans="1:251" ht="18" customHeight="1">
      <c r="A20" s="737" t="s">
        <v>859</v>
      </c>
      <c r="B20" s="739">
        <f t="shared" si="2"/>
        <v>14</v>
      </c>
      <c r="C20" s="739">
        <f t="shared" si="3"/>
        <v>7</v>
      </c>
      <c r="D20" s="739">
        <f>SUM(F20+H20+J20+L20+N20)</f>
        <v>7</v>
      </c>
      <c r="E20" s="740">
        <v>3</v>
      </c>
      <c r="F20" s="740">
        <v>2</v>
      </c>
      <c r="G20" s="740">
        <v>4</v>
      </c>
      <c r="H20" s="740">
        <v>2</v>
      </c>
      <c r="I20" s="740"/>
      <c r="J20" s="740">
        <v>3</v>
      </c>
      <c r="K20" s="740"/>
      <c r="L20" s="740"/>
      <c r="M20" s="740"/>
      <c r="N20" s="740"/>
      <c r="O20" s="201"/>
    </row>
    <row r="21" spans="1:251" ht="18" customHeight="1">
      <c r="A21" s="737" t="s">
        <v>1273</v>
      </c>
      <c r="B21" s="739">
        <f t="shared" si="2"/>
        <v>26</v>
      </c>
      <c r="C21" s="739">
        <f t="shared" si="3"/>
        <v>15</v>
      </c>
      <c r="D21" s="739">
        <f>SUM(F21+H21+J21+L21+N21)</f>
        <v>11</v>
      </c>
      <c r="E21" s="740"/>
      <c r="F21" s="740"/>
      <c r="G21" s="740"/>
      <c r="H21" s="740"/>
      <c r="I21" s="740"/>
      <c r="J21" s="740">
        <v>4</v>
      </c>
      <c r="K21" s="740">
        <v>2</v>
      </c>
      <c r="L21" s="740">
        <v>2</v>
      </c>
      <c r="M21" s="740">
        <v>13</v>
      </c>
      <c r="N21" s="740">
        <v>5</v>
      </c>
      <c r="O21" s="201"/>
    </row>
    <row r="22" spans="1:251" ht="18" customHeight="1">
      <c r="A22" s="732" t="s">
        <v>860</v>
      </c>
      <c r="B22" s="733">
        <f>SUM(B23:B30)</f>
        <v>19</v>
      </c>
      <c r="C22" s="733">
        <f>SUM(C23:C30)</f>
        <v>14</v>
      </c>
      <c r="D22" s="733">
        <f>SUM(D23:D30)</f>
        <v>5</v>
      </c>
      <c r="E22" s="733">
        <f>SUM(E23:E30)</f>
        <v>1</v>
      </c>
      <c r="F22" s="734"/>
      <c r="G22" s="733">
        <f>SUM(G23:G30)</f>
        <v>5</v>
      </c>
      <c r="H22" s="734"/>
      <c r="I22" s="734"/>
      <c r="J22" s="733">
        <f>SUM(J23:J30)</f>
        <v>2</v>
      </c>
      <c r="K22" s="733">
        <f>SUM(K23:K30)</f>
        <v>2</v>
      </c>
      <c r="L22" s="733">
        <f>SUM(L23:L30)</f>
        <v>3</v>
      </c>
      <c r="M22" s="733">
        <f>SUM(M23:M30)</f>
        <v>6</v>
      </c>
      <c r="N22" s="734"/>
      <c r="O22" s="199"/>
      <c r="P22" s="200"/>
      <c r="Q22" s="200"/>
    </row>
    <row r="23" spans="1:251" ht="18" customHeight="1">
      <c r="A23" s="737" t="s">
        <v>861</v>
      </c>
      <c r="B23" s="739">
        <f t="shared" si="2"/>
        <v>2</v>
      </c>
      <c r="C23" s="739"/>
      <c r="D23" s="739">
        <f>SUM(F23+H23+J23+L23+N23)</f>
        <v>2</v>
      </c>
      <c r="E23" s="740"/>
      <c r="F23" s="740"/>
      <c r="G23" s="740"/>
      <c r="H23" s="740"/>
      <c r="I23" s="740"/>
      <c r="J23" s="740">
        <v>1</v>
      </c>
      <c r="K23" s="740"/>
      <c r="L23" s="740">
        <v>1</v>
      </c>
      <c r="M23" s="740"/>
      <c r="N23" s="740"/>
      <c r="O23" s="201"/>
      <c r="P23" s="200"/>
      <c r="Q23" s="200"/>
    </row>
    <row r="24" spans="1:251" ht="18" customHeight="1">
      <c r="A24" s="737" t="s">
        <v>862</v>
      </c>
      <c r="B24" s="739"/>
      <c r="C24" s="739"/>
      <c r="D24" s="739"/>
      <c r="E24" s="740"/>
      <c r="F24" s="740"/>
      <c r="G24" s="740"/>
      <c r="H24" s="740"/>
      <c r="I24" s="740"/>
      <c r="J24" s="740"/>
      <c r="K24" s="740"/>
      <c r="L24" s="740"/>
      <c r="M24" s="740"/>
      <c r="N24" s="740"/>
      <c r="O24" s="201"/>
      <c r="P24" s="200"/>
      <c r="Q24" s="200"/>
    </row>
    <row r="25" spans="1:251" ht="18" customHeight="1">
      <c r="A25" s="737" t="s">
        <v>863</v>
      </c>
      <c r="B25" s="739">
        <f t="shared" si="2"/>
        <v>2</v>
      </c>
      <c r="C25" s="739">
        <f t="shared" si="3"/>
        <v>2</v>
      </c>
      <c r="D25" s="739"/>
      <c r="E25" s="740"/>
      <c r="F25" s="740"/>
      <c r="G25" s="740">
        <v>2</v>
      </c>
      <c r="H25" s="740"/>
      <c r="I25" s="740"/>
      <c r="J25" s="740"/>
      <c r="K25" s="740"/>
      <c r="L25" s="740"/>
      <c r="M25" s="740"/>
      <c r="N25" s="740"/>
      <c r="O25" s="201"/>
      <c r="P25" s="200"/>
      <c r="Q25" s="200"/>
    </row>
    <row r="26" spans="1:251" ht="18" customHeight="1">
      <c r="A26" s="737" t="s">
        <v>856</v>
      </c>
      <c r="B26" s="739">
        <f t="shared" si="2"/>
        <v>11</v>
      </c>
      <c r="C26" s="739">
        <f t="shared" si="3"/>
        <v>8</v>
      </c>
      <c r="D26" s="739">
        <f>SUM(F26+H26+J26+L26+N26)</f>
        <v>3</v>
      </c>
      <c r="E26" s="740"/>
      <c r="F26" s="740"/>
      <c r="G26" s="740"/>
      <c r="H26" s="740"/>
      <c r="I26" s="740"/>
      <c r="J26" s="740">
        <v>1</v>
      </c>
      <c r="K26" s="740">
        <v>2</v>
      </c>
      <c r="L26" s="740">
        <v>2</v>
      </c>
      <c r="M26" s="740">
        <v>6</v>
      </c>
      <c r="N26" s="740"/>
      <c r="O26" s="201"/>
      <c r="P26" s="200"/>
      <c r="Q26" s="200"/>
    </row>
    <row r="27" spans="1:251" ht="18" customHeight="1">
      <c r="A27" s="737" t="s">
        <v>864</v>
      </c>
      <c r="B27" s="739">
        <f t="shared" si="2"/>
        <v>1</v>
      </c>
      <c r="C27" s="739">
        <f t="shared" si="3"/>
        <v>1</v>
      </c>
      <c r="D27" s="739"/>
      <c r="E27" s="740"/>
      <c r="F27" s="740"/>
      <c r="G27" s="740">
        <v>1</v>
      </c>
      <c r="H27" s="740"/>
      <c r="I27" s="740"/>
      <c r="J27" s="740"/>
      <c r="K27" s="740"/>
      <c r="L27" s="740"/>
      <c r="M27" s="740"/>
      <c r="N27" s="740"/>
      <c r="O27" s="201"/>
      <c r="P27" s="200"/>
      <c r="Q27" s="200"/>
    </row>
    <row r="28" spans="1:251" ht="18" customHeight="1">
      <c r="A28" s="737" t="s">
        <v>865</v>
      </c>
      <c r="B28" s="739">
        <f t="shared" si="2"/>
        <v>2</v>
      </c>
      <c r="C28" s="739">
        <f t="shared" si="3"/>
        <v>2</v>
      </c>
      <c r="D28" s="739"/>
      <c r="E28" s="740">
        <v>1</v>
      </c>
      <c r="F28" s="740"/>
      <c r="G28" s="740">
        <v>1</v>
      </c>
      <c r="H28" s="740"/>
      <c r="I28" s="740"/>
      <c r="J28" s="740"/>
      <c r="K28" s="740"/>
      <c r="L28" s="740"/>
      <c r="M28" s="740"/>
      <c r="N28" s="740"/>
      <c r="O28" s="201"/>
      <c r="P28" s="200"/>
      <c r="Q28" s="200"/>
    </row>
    <row r="29" spans="1:251" ht="18" customHeight="1">
      <c r="A29" s="737" t="s">
        <v>866</v>
      </c>
      <c r="B29" s="739">
        <f t="shared" si="2"/>
        <v>1</v>
      </c>
      <c r="C29" s="739">
        <f t="shared" si="3"/>
        <v>1</v>
      </c>
      <c r="D29" s="739"/>
      <c r="E29" s="740"/>
      <c r="F29" s="740"/>
      <c r="G29" s="740">
        <v>1</v>
      </c>
      <c r="H29" s="740"/>
      <c r="I29" s="740"/>
      <c r="J29" s="740"/>
      <c r="K29" s="740"/>
      <c r="L29" s="740"/>
      <c r="M29" s="740"/>
      <c r="N29" s="740"/>
      <c r="O29" s="201"/>
      <c r="P29" s="200"/>
      <c r="Q29" s="200"/>
    </row>
    <row r="30" spans="1:251" ht="18" customHeight="1">
      <c r="A30" s="737" t="s">
        <v>867</v>
      </c>
      <c r="B30" s="739"/>
      <c r="C30" s="739"/>
      <c r="D30" s="739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198"/>
    </row>
    <row r="31" spans="1:251" ht="18" customHeight="1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742" t="s">
        <v>912</v>
      </c>
      <c r="N31" s="189"/>
    </row>
    <row r="32" spans="1:251"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</row>
    <row r="33" spans="1:33" ht="9" customHeight="1">
      <c r="Y33" s="204"/>
      <c r="AA33" s="202"/>
      <c r="AC33" s="202"/>
      <c r="AE33" s="202"/>
      <c r="AG33" s="202"/>
    </row>
    <row r="34" spans="1:33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Y34" s="204"/>
      <c r="AA34" s="202"/>
      <c r="AC34" s="202"/>
      <c r="AE34" s="202"/>
      <c r="AG34" s="202"/>
    </row>
    <row r="35" spans="1:33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Y35" s="204"/>
      <c r="AA35" s="202"/>
      <c r="AC35" s="202"/>
      <c r="AE35" s="202"/>
      <c r="AG35" s="202"/>
    </row>
    <row r="36" spans="1:33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Y36" s="204"/>
      <c r="AA36" s="202"/>
      <c r="AC36" s="202"/>
      <c r="AE36" s="202"/>
      <c r="AG36" s="202"/>
    </row>
    <row r="37" spans="1:33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Y37" s="204"/>
      <c r="AA37" s="202"/>
      <c r="AC37" s="202"/>
      <c r="AE37" s="202"/>
      <c r="AG37" s="202"/>
    </row>
    <row r="38" spans="1:33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Y38" s="204"/>
      <c r="AA38" s="202"/>
      <c r="AC38" s="202"/>
      <c r="AE38" s="202"/>
      <c r="AG38" s="202"/>
    </row>
    <row r="39" spans="1:33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Y39" s="204"/>
      <c r="AA39" s="202"/>
      <c r="AC39" s="202"/>
      <c r="AE39" s="202"/>
      <c r="AG39" s="202"/>
    </row>
    <row r="40" spans="1:33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Y40" s="204"/>
      <c r="AA40" s="202"/>
      <c r="AC40" s="202"/>
      <c r="AE40" s="202"/>
      <c r="AG40" s="202"/>
    </row>
    <row r="41" spans="1:33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Y41" s="204"/>
      <c r="AA41" s="202"/>
      <c r="AC41" s="202"/>
      <c r="AE41" s="202"/>
      <c r="AG41" s="202"/>
    </row>
    <row r="42" spans="1:33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Y42" s="204"/>
      <c r="AA42" s="202"/>
      <c r="AC42" s="202"/>
      <c r="AE42" s="202"/>
      <c r="AG42" s="202"/>
    </row>
    <row r="43" spans="1:33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Y43" s="204"/>
      <c r="AA43" s="202"/>
      <c r="AC43" s="202"/>
      <c r="AE43" s="202"/>
      <c r="AG43" s="202"/>
    </row>
    <row r="44" spans="1:33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AA44" s="202"/>
      <c r="AC44" s="202"/>
      <c r="AE44" s="202"/>
      <c r="AG44" s="202"/>
    </row>
    <row r="45" spans="1:33">
      <c r="Y45" s="204"/>
      <c r="AA45" s="202"/>
      <c r="AC45" s="202"/>
      <c r="AE45" s="202"/>
      <c r="AG45" s="202"/>
    </row>
    <row r="46" spans="1:33">
      <c r="AA46" s="202"/>
      <c r="AC46" s="202"/>
      <c r="AE46" s="202"/>
      <c r="AG46" s="202"/>
    </row>
    <row r="87" spans="41:41">
      <c r="AO87" s="196" t="s">
        <v>884</v>
      </c>
    </row>
    <row r="131" spans="80:80">
      <c r="CB131" s="196" t="s">
        <v>884</v>
      </c>
    </row>
  </sheetData>
  <sheetProtection password="CA55" sheet="1" objects="1" scenarios="1"/>
  <mergeCells count="9">
    <mergeCell ref="A1:N1"/>
    <mergeCell ref="A3:N3"/>
    <mergeCell ref="A5:N5"/>
    <mergeCell ref="G7:H7"/>
    <mergeCell ref="I7:J7"/>
    <mergeCell ref="K7:L7"/>
    <mergeCell ref="M7:N7"/>
    <mergeCell ref="B7:D7"/>
    <mergeCell ref="E7:F7"/>
  </mergeCells>
  <phoneticPr fontId="0" type="noConversion"/>
  <printOptions horizontalCentered="1"/>
  <pageMargins left="0.43307086614173229" right="0.75" top="1.299212598425197" bottom="0.31496062992125984" header="0" footer="0"/>
  <pageSetup scale="85" orientation="landscape" horizontalDpi="300" verticalDpi="300" r:id="rId1"/>
  <headerFooter alignWithMargins="0">
    <oddHeader>&amp;R&amp;"Helv,Negrita"&amp;14&amp;[29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G253"/>
  <sheetViews>
    <sheetView showGridLines="0" workbookViewId="0">
      <selection activeCell="F34" sqref="F34"/>
    </sheetView>
  </sheetViews>
  <sheetFormatPr baseColWidth="10" defaultColWidth="9.83203125" defaultRowHeight="10.5"/>
  <cols>
    <col min="1" max="1" width="41.6640625" style="205" customWidth="1"/>
    <col min="2" max="2" width="7.5" style="205" customWidth="1"/>
    <col min="3" max="4" width="6.6640625" style="205" customWidth="1"/>
    <col min="5" max="5" width="6" style="205" customWidth="1"/>
    <col min="6" max="8" width="5.5" style="205" customWidth="1"/>
    <col min="9" max="10" width="5.6640625" style="205" customWidth="1"/>
    <col min="11" max="11" width="5.1640625" style="205" customWidth="1"/>
    <col min="12" max="12" width="4.5" style="205" customWidth="1"/>
    <col min="13" max="13" width="5.1640625" style="205" customWidth="1"/>
    <col min="14" max="14" width="4.6640625" style="205" customWidth="1"/>
    <col min="15" max="15" width="5.1640625" style="205" customWidth="1"/>
    <col min="16" max="16" width="5" style="205" customWidth="1"/>
    <col min="17" max="17" width="4.33203125" style="205" customWidth="1"/>
    <col min="18" max="18" width="4.6640625" style="205" customWidth="1"/>
    <col min="19" max="19" width="5" style="205" customWidth="1"/>
    <col min="20" max="20" width="5.33203125" style="205" customWidth="1"/>
    <col min="21" max="21" width="6.5" style="205" customWidth="1"/>
    <col min="22" max="25" width="9.83203125" style="205"/>
    <col min="26" max="26" width="1.83203125" style="205" customWidth="1"/>
    <col min="27" max="27" width="34.83203125" style="205" customWidth="1"/>
    <col min="28" max="16384" width="9.83203125" style="205"/>
  </cols>
  <sheetData>
    <row r="1" spans="1:38" ht="17.25" customHeight="1">
      <c r="A1" s="3426" t="s">
        <v>846</v>
      </c>
      <c r="B1" s="3426"/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  <c r="S1" s="3426"/>
      <c r="T1" s="3426"/>
    </row>
    <row r="2" spans="1:38" ht="12.75">
      <c r="A2" s="3427" t="s">
        <v>1293</v>
      </c>
      <c r="B2" s="3427"/>
      <c r="C2" s="3427"/>
      <c r="D2" s="3427"/>
      <c r="E2" s="3427"/>
      <c r="F2" s="3427"/>
      <c r="G2" s="3427"/>
      <c r="H2" s="3427"/>
      <c r="I2" s="3427"/>
      <c r="J2" s="3427"/>
      <c r="K2" s="3427"/>
      <c r="L2" s="3427"/>
      <c r="M2" s="3427"/>
      <c r="N2" s="3427"/>
      <c r="O2" s="3427"/>
      <c r="P2" s="3427"/>
      <c r="Q2" s="3427"/>
      <c r="R2" s="3427"/>
      <c r="S2" s="3427"/>
      <c r="T2" s="3427"/>
    </row>
    <row r="3" spans="1:38" ht="6.7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38" ht="15">
      <c r="A4" s="3428" t="s">
        <v>155</v>
      </c>
      <c r="B4" s="3428"/>
      <c r="C4" s="3428"/>
      <c r="D4" s="3428"/>
      <c r="E4" s="3428"/>
      <c r="F4" s="3428"/>
      <c r="G4" s="3428"/>
      <c r="H4" s="3428"/>
      <c r="I4" s="3428"/>
      <c r="J4" s="3428"/>
      <c r="K4" s="3428"/>
      <c r="L4" s="3428"/>
      <c r="M4" s="3428"/>
      <c r="N4" s="3428"/>
      <c r="O4" s="3428"/>
      <c r="P4" s="3428"/>
      <c r="Q4" s="3428"/>
      <c r="R4" s="3428"/>
      <c r="S4" s="3428"/>
      <c r="T4" s="3428"/>
    </row>
    <row r="5" spans="1:38" ht="6" customHeight="1">
      <c r="A5" s="776"/>
      <c r="B5" s="743"/>
      <c r="C5" s="743"/>
      <c r="D5" s="744"/>
      <c r="E5" s="743"/>
      <c r="F5" s="744"/>
      <c r="G5" s="743"/>
      <c r="H5" s="744"/>
      <c r="I5" s="745"/>
      <c r="J5" s="744"/>
      <c r="K5" s="743"/>
      <c r="L5" s="744"/>
      <c r="M5" s="743"/>
      <c r="N5" s="744"/>
      <c r="O5" s="743"/>
      <c r="P5" s="744"/>
      <c r="Q5" s="743"/>
      <c r="R5" s="746"/>
      <c r="S5" s="743"/>
      <c r="T5" s="746"/>
      <c r="U5" s="304"/>
      <c r="V5" s="304"/>
      <c r="W5" s="304"/>
      <c r="X5" s="304"/>
    </row>
    <row r="6" spans="1:38" ht="11.25" customHeight="1">
      <c r="A6" s="747" t="s">
        <v>576</v>
      </c>
      <c r="B6" s="748" t="s">
        <v>1180</v>
      </c>
      <c r="C6" s="749"/>
      <c r="D6" s="749"/>
      <c r="E6" s="750" t="s">
        <v>1299</v>
      </c>
      <c r="F6" s="751"/>
      <c r="G6" s="3429">
        <v>19</v>
      </c>
      <c r="H6" s="3430"/>
      <c r="I6" s="3429">
        <v>20</v>
      </c>
      <c r="J6" s="3430"/>
      <c r="K6" s="3429">
        <v>21</v>
      </c>
      <c r="L6" s="3430"/>
      <c r="M6" s="3431">
        <v>22</v>
      </c>
      <c r="N6" s="3432"/>
      <c r="O6" s="3433">
        <v>23</v>
      </c>
      <c r="P6" s="3432"/>
      <c r="Q6" s="3433">
        <v>24</v>
      </c>
      <c r="R6" s="3432"/>
      <c r="S6" s="3433" t="s">
        <v>1181</v>
      </c>
      <c r="T6" s="3434"/>
      <c r="U6" s="304"/>
      <c r="V6" s="304"/>
      <c r="W6" s="304"/>
      <c r="X6" s="304"/>
    </row>
    <row r="7" spans="1:38" ht="12">
      <c r="A7" s="777"/>
      <c r="B7" s="754" t="s">
        <v>918</v>
      </c>
      <c r="C7" s="752" t="s">
        <v>1182</v>
      </c>
      <c r="D7" s="752" t="s">
        <v>1183</v>
      </c>
      <c r="E7" s="752" t="s">
        <v>1182</v>
      </c>
      <c r="F7" s="752" t="s">
        <v>1183</v>
      </c>
      <c r="G7" s="752" t="s">
        <v>1182</v>
      </c>
      <c r="H7" s="752" t="s">
        <v>1183</v>
      </c>
      <c r="I7" s="752" t="s">
        <v>1182</v>
      </c>
      <c r="J7" s="752" t="s">
        <v>1183</v>
      </c>
      <c r="K7" s="752" t="s">
        <v>1182</v>
      </c>
      <c r="L7" s="752" t="s">
        <v>1183</v>
      </c>
      <c r="M7" s="752" t="s">
        <v>1182</v>
      </c>
      <c r="N7" s="752" t="s">
        <v>1183</v>
      </c>
      <c r="O7" s="752" t="s">
        <v>1182</v>
      </c>
      <c r="P7" s="752" t="s">
        <v>1183</v>
      </c>
      <c r="Q7" s="752" t="s">
        <v>1182</v>
      </c>
      <c r="R7" s="752" t="s">
        <v>1183</v>
      </c>
      <c r="S7" s="752" t="s">
        <v>1182</v>
      </c>
      <c r="T7" s="753" t="s">
        <v>1183</v>
      </c>
      <c r="U7" s="304"/>
      <c r="V7" s="304"/>
      <c r="W7" s="304"/>
      <c r="X7" s="304"/>
    </row>
    <row r="8" spans="1:38" ht="12">
      <c r="A8" s="755" t="s">
        <v>911</v>
      </c>
      <c r="B8" s="756">
        <f t="shared" ref="B8:H8" si="0">SUM(B9+B12+B15+B21+B29+B32+B38+B39+B44+B45+B46+B47+B48)</f>
        <v>2867</v>
      </c>
      <c r="C8" s="756">
        <f t="shared" si="0"/>
        <v>1468</v>
      </c>
      <c r="D8" s="756">
        <f t="shared" si="0"/>
        <v>1399</v>
      </c>
      <c r="E8" s="756">
        <f t="shared" si="0"/>
        <v>469</v>
      </c>
      <c r="F8" s="756">
        <f t="shared" si="0"/>
        <v>583</v>
      </c>
      <c r="G8" s="756">
        <f t="shared" si="0"/>
        <v>346</v>
      </c>
      <c r="H8" s="756">
        <f t="shared" si="0"/>
        <v>339</v>
      </c>
      <c r="I8" s="756">
        <f t="shared" ref="I8:T8" si="1">SUM(I9+I12+I15+I21+I29+I32+I38+I39+I44+I45+I46+I47+I48)</f>
        <v>187</v>
      </c>
      <c r="J8" s="756">
        <f t="shared" si="1"/>
        <v>143</v>
      </c>
      <c r="K8" s="756">
        <f t="shared" si="1"/>
        <v>95</v>
      </c>
      <c r="L8" s="756">
        <f t="shared" si="1"/>
        <v>71</v>
      </c>
      <c r="M8" s="756">
        <f t="shared" si="1"/>
        <v>53</v>
      </c>
      <c r="N8" s="756">
        <f t="shared" si="1"/>
        <v>35</v>
      </c>
      <c r="O8" s="756">
        <f t="shared" si="1"/>
        <v>31</v>
      </c>
      <c r="P8" s="756">
        <f t="shared" si="1"/>
        <v>16</v>
      </c>
      <c r="Q8" s="756">
        <f>SUM(Q9+Q12+Q15+Q21+Q29+Q32+Q38+Q39+Q44+Q45+Q46+Q47+Q48)</f>
        <v>20</v>
      </c>
      <c r="R8" s="756">
        <f>SUM(R9+R12+R15+R21+R29+R32+R38+R39+R44+R45+R46+R47+R48)</f>
        <v>14</v>
      </c>
      <c r="S8" s="756">
        <f t="shared" si="1"/>
        <v>91</v>
      </c>
      <c r="T8" s="757">
        <f t="shared" si="1"/>
        <v>50</v>
      </c>
    </row>
    <row r="9" spans="1:38" ht="10.5" customHeight="1">
      <c r="A9" s="758" t="s">
        <v>1257</v>
      </c>
      <c r="B9" s="759">
        <f t="shared" ref="B9:K9" si="2">SUM(B10:B11)</f>
        <v>97</v>
      </c>
      <c r="C9" s="759">
        <f t="shared" si="2"/>
        <v>84</v>
      </c>
      <c r="D9" s="759">
        <f t="shared" si="2"/>
        <v>13</v>
      </c>
      <c r="E9" s="759">
        <f t="shared" si="2"/>
        <v>25</v>
      </c>
      <c r="F9" s="759">
        <f t="shared" si="2"/>
        <v>4</v>
      </c>
      <c r="G9" s="759">
        <f t="shared" si="2"/>
        <v>18</v>
      </c>
      <c r="H9" s="759">
        <f t="shared" si="2"/>
        <v>4</v>
      </c>
      <c r="I9" s="759">
        <f t="shared" si="2"/>
        <v>10</v>
      </c>
      <c r="J9" s="759">
        <f t="shared" si="2"/>
        <v>3</v>
      </c>
      <c r="K9" s="759">
        <f t="shared" si="2"/>
        <v>8</v>
      </c>
      <c r="L9" s="759"/>
      <c r="M9" s="759">
        <f>SUM(M10:M11)</f>
        <v>5</v>
      </c>
      <c r="N9" s="759"/>
      <c r="O9" s="759">
        <f>SUM(O10:O11)</f>
        <v>3</v>
      </c>
      <c r="P9" s="759"/>
      <c r="Q9" s="759">
        <f>SUM(Q10:Q11)</f>
        <v>5</v>
      </c>
      <c r="R9" s="759"/>
      <c r="S9" s="759">
        <f>SUM(S10:S11)</f>
        <v>10</v>
      </c>
      <c r="T9" s="759">
        <f>SUM(T10:T11)</f>
        <v>2</v>
      </c>
    </row>
    <row r="10" spans="1:38" ht="11.25" customHeight="1">
      <c r="A10" s="760" t="s">
        <v>25</v>
      </c>
      <c r="B10" s="761">
        <f>SUM(C10:D10)</f>
        <v>77</v>
      </c>
      <c r="C10" s="761">
        <f t="shared" ref="C10:D13" si="3">SUM(E10+G10+I10+K10+M10+O10+Q10+S10)</f>
        <v>66</v>
      </c>
      <c r="D10" s="761">
        <f t="shared" si="3"/>
        <v>11</v>
      </c>
      <c r="E10" s="762">
        <v>25</v>
      </c>
      <c r="F10" s="762">
        <v>4</v>
      </c>
      <c r="G10" s="762">
        <v>18</v>
      </c>
      <c r="H10" s="762">
        <v>4</v>
      </c>
      <c r="I10" s="762">
        <v>10</v>
      </c>
      <c r="J10" s="762">
        <v>3</v>
      </c>
      <c r="K10" s="762">
        <v>8</v>
      </c>
      <c r="L10" s="762"/>
      <c r="M10" s="762">
        <v>5</v>
      </c>
      <c r="N10" s="762"/>
      <c r="O10" s="762"/>
      <c r="P10" s="762"/>
      <c r="Q10" s="762"/>
      <c r="R10" s="762"/>
      <c r="S10" s="762"/>
      <c r="T10" s="763"/>
      <c r="U10" s="207"/>
    </row>
    <row r="11" spans="1:38" ht="11.25" customHeight="1">
      <c r="A11" s="760" t="s">
        <v>26</v>
      </c>
      <c r="B11" s="761">
        <f>SUM(C11:D11)</f>
        <v>20</v>
      </c>
      <c r="C11" s="761">
        <f t="shared" si="3"/>
        <v>18</v>
      </c>
      <c r="D11" s="761">
        <f t="shared" si="3"/>
        <v>2</v>
      </c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>
        <v>3</v>
      </c>
      <c r="P11" s="762"/>
      <c r="Q11" s="762">
        <v>5</v>
      </c>
      <c r="R11" s="762"/>
      <c r="S11" s="762">
        <v>10</v>
      </c>
      <c r="T11" s="763">
        <v>2</v>
      </c>
      <c r="U11" s="207"/>
    </row>
    <row r="12" spans="1:38" ht="11.25" customHeight="1">
      <c r="A12" s="758" t="s">
        <v>1371</v>
      </c>
      <c r="B12" s="764">
        <f>SUM(C12:D12)</f>
        <v>88</v>
      </c>
      <c r="C12" s="764">
        <f t="shared" si="3"/>
        <v>21</v>
      </c>
      <c r="D12" s="764">
        <f t="shared" si="3"/>
        <v>67</v>
      </c>
      <c r="E12" s="765">
        <f>SUM(E13:E14)</f>
        <v>5</v>
      </c>
      <c r="F12" s="765">
        <f>SUM(F13:F14)</f>
        <v>25</v>
      </c>
      <c r="G12" s="765">
        <f>SUM(G13:G14)</f>
        <v>5</v>
      </c>
      <c r="H12" s="765">
        <f>SUM(H13:H14)</f>
        <v>17</v>
      </c>
      <c r="I12" s="765">
        <f>SUM(I13:I14)</f>
        <v>1</v>
      </c>
      <c r="J12" s="765">
        <f t="shared" ref="J12:T12" si="4">SUM(J13:J14)</f>
        <v>7</v>
      </c>
      <c r="K12" s="765">
        <f t="shared" si="4"/>
        <v>1</v>
      </c>
      <c r="L12" s="765">
        <f t="shared" si="4"/>
        <v>7</v>
      </c>
      <c r="M12" s="765"/>
      <c r="N12" s="765">
        <f t="shared" si="4"/>
        <v>2</v>
      </c>
      <c r="O12" s="765">
        <f t="shared" si="4"/>
        <v>1</v>
      </c>
      <c r="P12" s="765">
        <f t="shared" si="4"/>
        <v>1</v>
      </c>
      <c r="Q12" s="765">
        <f t="shared" si="4"/>
        <v>1</v>
      </c>
      <c r="R12" s="765">
        <f t="shared" si="4"/>
        <v>1</v>
      </c>
      <c r="S12" s="765">
        <f t="shared" si="4"/>
        <v>7</v>
      </c>
      <c r="T12" s="766">
        <f t="shared" si="4"/>
        <v>7</v>
      </c>
      <c r="AD12" s="208"/>
      <c r="AF12" s="209"/>
      <c r="AH12" s="209"/>
      <c r="AJ12" s="209"/>
      <c r="AL12" s="209"/>
    </row>
    <row r="13" spans="1:38" ht="11.25" customHeight="1">
      <c r="A13" s="767" t="s">
        <v>1379</v>
      </c>
      <c r="B13" s="761">
        <f>SUM(C13:D13)</f>
        <v>43</v>
      </c>
      <c r="C13" s="761">
        <f t="shared" si="3"/>
        <v>15</v>
      </c>
      <c r="D13" s="761">
        <f t="shared" si="3"/>
        <v>28</v>
      </c>
      <c r="E13" s="768">
        <v>4</v>
      </c>
      <c r="F13" s="768">
        <v>7</v>
      </c>
      <c r="G13" s="768">
        <v>3</v>
      </c>
      <c r="H13" s="768">
        <v>6</v>
      </c>
      <c r="I13" s="768">
        <v>1</v>
      </c>
      <c r="J13" s="768">
        <v>5</v>
      </c>
      <c r="K13" s="768"/>
      <c r="L13" s="768">
        <v>2</v>
      </c>
      <c r="M13" s="768"/>
      <c r="N13" s="768">
        <v>1</v>
      </c>
      <c r="O13" s="768">
        <v>1</v>
      </c>
      <c r="P13" s="768">
        <v>1</v>
      </c>
      <c r="Q13" s="768">
        <v>1</v>
      </c>
      <c r="R13" s="768"/>
      <c r="S13" s="768">
        <v>5</v>
      </c>
      <c r="T13" s="769">
        <v>6</v>
      </c>
    </row>
    <row r="14" spans="1:38" ht="11.25" customHeight="1">
      <c r="A14" s="767" t="s">
        <v>1380</v>
      </c>
      <c r="B14" s="761">
        <f>SUM(C14:D14)</f>
        <v>45</v>
      </c>
      <c r="C14" s="761">
        <f>SUM(E14+G14+I14+K14+M14+O14+S14)</f>
        <v>6</v>
      </c>
      <c r="D14" s="761">
        <f>SUM(F14+H14+J14+L14+N14+P14+R14+T14)</f>
        <v>39</v>
      </c>
      <c r="E14" s="768">
        <v>1</v>
      </c>
      <c r="F14" s="768">
        <v>18</v>
      </c>
      <c r="G14" s="768">
        <v>2</v>
      </c>
      <c r="H14" s="768">
        <v>11</v>
      </c>
      <c r="I14" s="768"/>
      <c r="J14" s="768">
        <v>2</v>
      </c>
      <c r="K14" s="768">
        <v>1</v>
      </c>
      <c r="L14" s="768">
        <v>5</v>
      </c>
      <c r="M14" s="768"/>
      <c r="N14" s="768">
        <v>1</v>
      </c>
      <c r="O14" s="768"/>
      <c r="P14" s="768"/>
      <c r="Q14" s="768"/>
      <c r="R14" s="768">
        <v>1</v>
      </c>
      <c r="S14" s="768">
        <v>2</v>
      </c>
      <c r="T14" s="769">
        <v>1</v>
      </c>
    </row>
    <row r="15" spans="1:38" ht="11.25" customHeight="1">
      <c r="A15" s="758" t="s">
        <v>1265</v>
      </c>
      <c r="B15" s="765">
        <f t="shared" ref="B15:H15" si="5">SUM(B16:B20)</f>
        <v>414</v>
      </c>
      <c r="C15" s="765">
        <f t="shared" si="5"/>
        <v>291</v>
      </c>
      <c r="D15" s="765">
        <f t="shared" si="5"/>
        <v>123</v>
      </c>
      <c r="E15" s="765">
        <f t="shared" si="5"/>
        <v>146</v>
      </c>
      <c r="F15" s="765">
        <f t="shared" si="5"/>
        <v>86</v>
      </c>
      <c r="G15" s="765">
        <f t="shared" si="5"/>
        <v>66</v>
      </c>
      <c r="H15" s="765">
        <f t="shared" si="5"/>
        <v>23</v>
      </c>
      <c r="I15" s="765">
        <f t="shared" ref="I15:T15" si="6">SUM(I16:I20)</f>
        <v>29</v>
      </c>
      <c r="J15" s="765">
        <f t="shared" si="6"/>
        <v>1</v>
      </c>
      <c r="K15" s="765">
        <f t="shared" si="6"/>
        <v>17</v>
      </c>
      <c r="L15" s="765">
        <f t="shared" si="6"/>
        <v>4</v>
      </c>
      <c r="M15" s="765">
        <f t="shared" si="6"/>
        <v>8</v>
      </c>
      <c r="N15" s="765">
        <f t="shared" si="6"/>
        <v>3</v>
      </c>
      <c r="O15" s="765">
        <f t="shared" si="6"/>
        <v>5</v>
      </c>
      <c r="P15" s="765"/>
      <c r="Q15" s="765">
        <f t="shared" si="6"/>
        <v>3</v>
      </c>
      <c r="R15" s="765">
        <f t="shared" si="6"/>
        <v>1</v>
      </c>
      <c r="S15" s="765">
        <f t="shared" si="6"/>
        <v>17</v>
      </c>
      <c r="T15" s="766">
        <f t="shared" si="6"/>
        <v>5</v>
      </c>
      <c r="AF15" s="209"/>
      <c r="AH15" s="209"/>
      <c r="AJ15" s="209"/>
      <c r="AL15" s="209"/>
    </row>
    <row r="16" spans="1:38" ht="10.5" customHeight="1">
      <c r="A16" s="767" t="s">
        <v>1381</v>
      </c>
      <c r="B16" s="761">
        <f>SUM(C16:D16)</f>
        <v>105</v>
      </c>
      <c r="C16" s="761">
        <f t="shared" ref="C16:D20" si="7">SUM(E16+G16+I16+K16+M16+O16+Q16+S16)</f>
        <v>91</v>
      </c>
      <c r="D16" s="761">
        <f t="shared" si="7"/>
        <v>14</v>
      </c>
      <c r="E16" s="768">
        <v>49</v>
      </c>
      <c r="F16" s="768">
        <v>10</v>
      </c>
      <c r="G16" s="768">
        <v>21</v>
      </c>
      <c r="H16" s="768">
        <v>2</v>
      </c>
      <c r="I16" s="768">
        <v>8</v>
      </c>
      <c r="J16" s="768">
        <v>1</v>
      </c>
      <c r="K16" s="768">
        <v>4</v>
      </c>
      <c r="L16" s="768"/>
      <c r="M16" s="768">
        <v>5</v>
      </c>
      <c r="N16" s="768">
        <v>1</v>
      </c>
      <c r="O16" s="768">
        <v>2</v>
      </c>
      <c r="P16" s="768"/>
      <c r="Q16" s="768"/>
      <c r="R16" s="768"/>
      <c r="S16" s="768">
        <v>2</v>
      </c>
      <c r="T16" s="769"/>
      <c r="U16" s="314"/>
      <c r="V16" s="314"/>
      <c r="W16" s="314"/>
      <c r="X16" s="314"/>
      <c r="Y16" s="314"/>
      <c r="Z16" s="314"/>
      <c r="AA16" s="314"/>
      <c r="AF16" s="209"/>
      <c r="AH16" s="209"/>
      <c r="AJ16" s="209"/>
      <c r="AL16" s="209"/>
    </row>
    <row r="17" spans="1:38" ht="10.5" customHeight="1">
      <c r="A17" s="767" t="s">
        <v>1382</v>
      </c>
      <c r="B17" s="761">
        <f>SUM(C17:D17)</f>
        <v>74</v>
      </c>
      <c r="C17" s="761">
        <f t="shared" si="7"/>
        <v>68</v>
      </c>
      <c r="D17" s="761">
        <f t="shared" si="7"/>
        <v>6</v>
      </c>
      <c r="E17" s="768">
        <v>30</v>
      </c>
      <c r="F17" s="768">
        <v>4</v>
      </c>
      <c r="G17" s="768">
        <v>17</v>
      </c>
      <c r="H17" s="768">
        <v>1</v>
      </c>
      <c r="I17" s="768">
        <v>11</v>
      </c>
      <c r="J17" s="768"/>
      <c r="K17" s="768"/>
      <c r="L17" s="768">
        <v>1</v>
      </c>
      <c r="M17" s="768">
        <v>1</v>
      </c>
      <c r="N17" s="768"/>
      <c r="O17" s="768"/>
      <c r="P17" s="768"/>
      <c r="Q17" s="768"/>
      <c r="R17" s="768"/>
      <c r="S17" s="768">
        <v>9</v>
      </c>
      <c r="T17" s="769"/>
      <c r="U17" s="314"/>
      <c r="V17" s="314"/>
      <c r="W17" s="314"/>
      <c r="X17" s="314"/>
      <c r="Y17" s="314"/>
      <c r="Z17" s="314"/>
      <c r="AA17" s="314"/>
      <c r="AF17" s="209"/>
      <c r="AH17" s="209"/>
      <c r="AJ17" s="209"/>
      <c r="AL17" s="209"/>
    </row>
    <row r="18" spans="1:38" ht="10.5" customHeight="1">
      <c r="A18" s="767" t="s">
        <v>1383</v>
      </c>
      <c r="B18" s="761">
        <f>SUM(C18:D18)</f>
        <v>63</v>
      </c>
      <c r="C18" s="761">
        <f t="shared" si="7"/>
        <v>60</v>
      </c>
      <c r="D18" s="761">
        <f t="shared" si="7"/>
        <v>3</v>
      </c>
      <c r="E18" s="768">
        <v>28</v>
      </c>
      <c r="F18" s="768">
        <v>2</v>
      </c>
      <c r="G18" s="768">
        <v>17</v>
      </c>
      <c r="H18" s="768">
        <v>1</v>
      </c>
      <c r="I18" s="768">
        <v>4</v>
      </c>
      <c r="J18" s="768"/>
      <c r="K18" s="768">
        <v>6</v>
      </c>
      <c r="L18" s="768"/>
      <c r="M18" s="768">
        <v>1</v>
      </c>
      <c r="N18" s="768"/>
      <c r="O18" s="768">
        <v>1</v>
      </c>
      <c r="P18" s="768"/>
      <c r="Q18" s="768"/>
      <c r="R18" s="768"/>
      <c r="S18" s="768">
        <v>3</v>
      </c>
      <c r="T18" s="769"/>
      <c r="U18" s="314"/>
      <c r="V18" s="314"/>
      <c r="W18" s="314"/>
      <c r="X18" s="314"/>
      <c r="Y18" s="314"/>
      <c r="Z18" s="314"/>
      <c r="AA18" s="314"/>
    </row>
    <row r="19" spans="1:38" ht="11.25" customHeight="1">
      <c r="A19" s="767" t="s">
        <v>1385</v>
      </c>
      <c r="B19" s="761">
        <f>SUM(C19:D19)</f>
        <v>34</v>
      </c>
      <c r="C19" s="761">
        <f t="shared" si="7"/>
        <v>23</v>
      </c>
      <c r="D19" s="761">
        <f t="shared" si="7"/>
        <v>11</v>
      </c>
      <c r="E19" s="768">
        <v>9</v>
      </c>
      <c r="F19" s="768">
        <v>6</v>
      </c>
      <c r="G19" s="768">
        <v>5</v>
      </c>
      <c r="H19" s="768">
        <v>4</v>
      </c>
      <c r="I19" s="768">
        <v>4</v>
      </c>
      <c r="J19" s="768"/>
      <c r="K19" s="768">
        <v>1</v>
      </c>
      <c r="L19" s="768"/>
      <c r="M19" s="768"/>
      <c r="N19" s="768">
        <v>1</v>
      </c>
      <c r="O19" s="768">
        <v>2</v>
      </c>
      <c r="P19" s="768"/>
      <c r="Q19" s="768">
        <v>2</v>
      </c>
      <c r="R19" s="768"/>
      <c r="S19" s="768"/>
      <c r="T19" s="769"/>
      <c r="U19" s="314"/>
      <c r="V19" s="314"/>
      <c r="W19" s="314"/>
      <c r="X19" s="314"/>
      <c r="Y19" s="314"/>
      <c r="Z19" s="314"/>
      <c r="AA19" s="314"/>
      <c r="AF19" s="209"/>
      <c r="AH19" s="209"/>
      <c r="AJ19" s="209"/>
      <c r="AL19" s="209"/>
    </row>
    <row r="20" spans="1:38" ht="11.25" customHeight="1">
      <c r="A20" s="767" t="s">
        <v>1384</v>
      </c>
      <c r="B20" s="761">
        <f>SUM(C20:D20)</f>
        <v>138</v>
      </c>
      <c r="C20" s="761">
        <f t="shared" si="7"/>
        <v>49</v>
      </c>
      <c r="D20" s="761">
        <f t="shared" si="7"/>
        <v>89</v>
      </c>
      <c r="E20" s="768">
        <v>30</v>
      </c>
      <c r="F20" s="768">
        <v>64</v>
      </c>
      <c r="G20" s="768">
        <v>6</v>
      </c>
      <c r="H20" s="768">
        <v>15</v>
      </c>
      <c r="I20" s="768">
        <v>2</v>
      </c>
      <c r="J20" s="768"/>
      <c r="K20" s="768">
        <v>6</v>
      </c>
      <c r="L20" s="768">
        <v>3</v>
      </c>
      <c r="M20" s="768">
        <v>1</v>
      </c>
      <c r="N20" s="768">
        <v>1</v>
      </c>
      <c r="O20" s="768"/>
      <c r="P20" s="768"/>
      <c r="Q20" s="768">
        <v>1</v>
      </c>
      <c r="R20" s="768">
        <v>1</v>
      </c>
      <c r="S20" s="768">
        <v>3</v>
      </c>
      <c r="T20" s="769">
        <v>5</v>
      </c>
      <c r="U20" s="314"/>
      <c r="V20" s="314"/>
      <c r="W20" s="314"/>
      <c r="X20" s="314"/>
      <c r="Y20" s="314"/>
      <c r="Z20" s="314"/>
      <c r="AA20" s="314"/>
      <c r="AF20" s="209"/>
      <c r="AH20" s="209"/>
      <c r="AJ20" s="209"/>
      <c r="AL20" s="209"/>
    </row>
    <row r="21" spans="1:38" ht="9.75" customHeight="1">
      <c r="A21" s="770" t="s">
        <v>1294</v>
      </c>
      <c r="B21" s="764">
        <f t="shared" ref="B21:H21" si="8">SUM(B22:B28)</f>
        <v>736</v>
      </c>
      <c r="C21" s="764">
        <f t="shared" si="8"/>
        <v>327</v>
      </c>
      <c r="D21" s="764">
        <f t="shared" si="8"/>
        <v>409</v>
      </c>
      <c r="E21" s="764">
        <f t="shared" si="8"/>
        <v>99</v>
      </c>
      <c r="F21" s="764">
        <f t="shared" si="8"/>
        <v>169</v>
      </c>
      <c r="G21" s="764">
        <f t="shared" si="8"/>
        <v>95</v>
      </c>
      <c r="H21" s="764">
        <f t="shared" si="8"/>
        <v>126</v>
      </c>
      <c r="I21" s="764">
        <f t="shared" ref="I21:T21" si="9">SUM(I22:I28)</f>
        <v>80</v>
      </c>
      <c r="J21" s="764">
        <f t="shared" si="9"/>
        <v>59</v>
      </c>
      <c r="K21" s="764">
        <f t="shared" si="9"/>
        <v>22</v>
      </c>
      <c r="L21" s="764">
        <f t="shared" si="9"/>
        <v>23</v>
      </c>
      <c r="M21" s="764">
        <f t="shared" si="9"/>
        <v>5</v>
      </c>
      <c r="N21" s="764">
        <f t="shared" si="9"/>
        <v>13</v>
      </c>
      <c r="O21" s="764">
        <f t="shared" si="9"/>
        <v>9</v>
      </c>
      <c r="P21" s="764">
        <f t="shared" si="9"/>
        <v>6</v>
      </c>
      <c r="Q21" s="764">
        <f t="shared" si="9"/>
        <v>6</v>
      </c>
      <c r="R21" s="771">
        <f t="shared" si="9"/>
        <v>5</v>
      </c>
      <c r="S21" s="764">
        <f t="shared" si="9"/>
        <v>11</v>
      </c>
      <c r="T21" s="771">
        <f t="shared" si="9"/>
        <v>8</v>
      </c>
      <c r="U21" s="314"/>
      <c r="V21" s="314"/>
      <c r="W21" s="314"/>
      <c r="X21" s="314"/>
      <c r="Y21" s="314"/>
      <c r="Z21" s="314"/>
      <c r="AA21" s="314"/>
      <c r="AF21" s="209"/>
      <c r="AH21" s="209"/>
      <c r="AJ21" s="209"/>
      <c r="AL21" s="209"/>
    </row>
    <row r="22" spans="1:38" ht="11.25" customHeight="1">
      <c r="A22" s="767" t="s">
        <v>1391</v>
      </c>
      <c r="B22" s="761">
        <f>SUM(C22:D22)</f>
        <v>624</v>
      </c>
      <c r="C22" s="761">
        <f t="shared" ref="C22:D24" si="10">SUM(E22+G22+I22+K22+M22+O22+Q22+S22)</f>
        <v>281</v>
      </c>
      <c r="D22" s="761">
        <f t="shared" si="10"/>
        <v>343</v>
      </c>
      <c r="E22" s="772">
        <v>85</v>
      </c>
      <c r="F22" s="772">
        <v>133</v>
      </c>
      <c r="G22" s="768">
        <v>81</v>
      </c>
      <c r="H22" s="768">
        <v>113</v>
      </c>
      <c r="I22" s="768">
        <v>76</v>
      </c>
      <c r="J22" s="768">
        <v>53</v>
      </c>
      <c r="K22" s="768">
        <v>18</v>
      </c>
      <c r="L22" s="768">
        <v>18</v>
      </c>
      <c r="M22" s="768">
        <v>5</v>
      </c>
      <c r="N22" s="768">
        <v>12</v>
      </c>
      <c r="O22" s="768">
        <v>5</v>
      </c>
      <c r="P22" s="768">
        <v>5</v>
      </c>
      <c r="Q22" s="768">
        <v>6</v>
      </c>
      <c r="R22" s="768">
        <v>5</v>
      </c>
      <c r="S22" s="768">
        <v>5</v>
      </c>
      <c r="T22" s="769">
        <v>4</v>
      </c>
      <c r="U22" s="314"/>
      <c r="V22" s="314"/>
      <c r="W22" s="314"/>
      <c r="X22" s="314"/>
      <c r="Y22" s="314"/>
      <c r="Z22" s="314"/>
      <c r="AA22" s="314"/>
      <c r="AF22" s="209"/>
      <c r="AH22" s="209"/>
      <c r="AJ22" s="209"/>
      <c r="AL22" s="209"/>
    </row>
    <row r="23" spans="1:38" ht="11.25" customHeight="1">
      <c r="A23" s="767" t="s">
        <v>1319</v>
      </c>
      <c r="B23" s="761">
        <f>SUM(C23:D23)</f>
        <v>71</v>
      </c>
      <c r="C23" s="761">
        <f t="shared" si="10"/>
        <v>33</v>
      </c>
      <c r="D23" s="761">
        <f t="shared" si="10"/>
        <v>38</v>
      </c>
      <c r="E23" s="772">
        <v>12</v>
      </c>
      <c r="F23" s="772">
        <v>21</v>
      </c>
      <c r="G23" s="768">
        <v>10</v>
      </c>
      <c r="H23" s="768">
        <v>10</v>
      </c>
      <c r="I23" s="768">
        <v>3</v>
      </c>
      <c r="J23" s="768">
        <v>2</v>
      </c>
      <c r="K23" s="768">
        <v>2</v>
      </c>
      <c r="L23" s="768">
        <v>3</v>
      </c>
      <c r="M23" s="768"/>
      <c r="N23" s="768"/>
      <c r="O23" s="768">
        <v>3</v>
      </c>
      <c r="P23" s="768"/>
      <c r="Q23" s="768"/>
      <c r="R23" s="768"/>
      <c r="S23" s="768">
        <v>3</v>
      </c>
      <c r="T23" s="769">
        <v>2</v>
      </c>
      <c r="U23" s="314"/>
      <c r="V23" s="314"/>
      <c r="W23" s="314"/>
      <c r="X23" s="314"/>
      <c r="Y23" s="314"/>
      <c r="Z23" s="314"/>
      <c r="AA23" s="314"/>
      <c r="AF23" s="209"/>
      <c r="AH23" s="209"/>
      <c r="AJ23" s="209"/>
      <c r="AL23" s="209"/>
    </row>
    <row r="24" spans="1:38" ht="11.25" customHeight="1">
      <c r="A24" s="767" t="s">
        <v>1325</v>
      </c>
      <c r="B24" s="761">
        <f>SUM(C24:D24)</f>
        <v>41</v>
      </c>
      <c r="C24" s="761">
        <f t="shared" si="10"/>
        <v>13</v>
      </c>
      <c r="D24" s="761">
        <f t="shared" si="10"/>
        <v>28</v>
      </c>
      <c r="E24" s="768">
        <v>2</v>
      </c>
      <c r="F24" s="768">
        <v>15</v>
      </c>
      <c r="G24" s="768">
        <v>4</v>
      </c>
      <c r="H24" s="768">
        <v>3</v>
      </c>
      <c r="I24" s="768">
        <v>1</v>
      </c>
      <c r="J24" s="768">
        <v>4</v>
      </c>
      <c r="K24" s="768">
        <v>2</v>
      </c>
      <c r="L24" s="768">
        <v>2</v>
      </c>
      <c r="M24" s="768"/>
      <c r="N24" s="768">
        <v>1</v>
      </c>
      <c r="O24" s="768">
        <v>1</v>
      </c>
      <c r="P24" s="768">
        <v>1</v>
      </c>
      <c r="Q24" s="768"/>
      <c r="R24" s="768"/>
      <c r="S24" s="768">
        <v>3</v>
      </c>
      <c r="T24" s="769">
        <v>2</v>
      </c>
      <c r="U24" s="314"/>
      <c r="V24" s="314"/>
      <c r="W24" s="314"/>
      <c r="X24" s="314"/>
      <c r="Y24" s="314"/>
      <c r="Z24" s="314"/>
      <c r="AA24" s="314"/>
    </row>
    <row r="25" spans="1:38" ht="10.5" customHeight="1">
      <c r="A25" s="767" t="s">
        <v>1322</v>
      </c>
      <c r="B25" s="761"/>
      <c r="C25" s="761"/>
      <c r="D25" s="761"/>
      <c r="E25" s="772"/>
      <c r="F25" s="772"/>
      <c r="G25" s="768"/>
      <c r="H25" s="768"/>
      <c r="I25" s="768"/>
      <c r="J25" s="768"/>
      <c r="K25" s="768"/>
      <c r="L25" s="768"/>
      <c r="M25" s="768"/>
      <c r="N25" s="768"/>
      <c r="O25" s="768"/>
      <c r="P25" s="768"/>
      <c r="Q25" s="768"/>
      <c r="R25" s="768"/>
      <c r="S25" s="768"/>
      <c r="T25" s="769"/>
      <c r="U25" s="314"/>
      <c r="V25" s="314"/>
      <c r="W25" s="314"/>
      <c r="X25" s="314"/>
      <c r="Y25" s="314"/>
      <c r="Z25" s="314"/>
      <c r="AA25" s="314"/>
      <c r="AF25" s="209"/>
      <c r="AH25" s="209"/>
      <c r="AJ25" s="209"/>
      <c r="AL25" s="209"/>
    </row>
    <row r="26" spans="1:38" ht="11.25" customHeight="1">
      <c r="A26" s="767" t="s">
        <v>27</v>
      </c>
      <c r="B26" s="768"/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9"/>
      <c r="U26" s="314"/>
      <c r="V26" s="314"/>
      <c r="W26" s="314"/>
      <c r="X26" s="314"/>
      <c r="Y26" s="314"/>
      <c r="Z26" s="314"/>
      <c r="AA26" s="314"/>
    </row>
    <row r="27" spans="1:38" ht="11.25" customHeight="1">
      <c r="A27" s="767" t="s">
        <v>31</v>
      </c>
      <c r="B27" s="768"/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8"/>
      <c r="P27" s="768"/>
      <c r="Q27" s="768"/>
      <c r="R27" s="768"/>
      <c r="S27" s="768"/>
      <c r="T27" s="769"/>
      <c r="U27" s="314"/>
      <c r="V27" s="314"/>
      <c r="W27" s="314"/>
      <c r="X27" s="314"/>
      <c r="Y27" s="314"/>
      <c r="Z27" s="314"/>
      <c r="AA27" s="314"/>
    </row>
    <row r="28" spans="1:38" ht="11.25" customHeight="1">
      <c r="A28" s="767" t="s">
        <v>28</v>
      </c>
      <c r="B28" s="761"/>
      <c r="C28" s="761"/>
      <c r="D28" s="761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9"/>
      <c r="U28" s="314"/>
      <c r="V28" s="314"/>
      <c r="W28" s="314"/>
      <c r="X28" s="314"/>
      <c r="Y28" s="314"/>
      <c r="Z28" s="314"/>
      <c r="AA28" s="314"/>
      <c r="AF28" s="209"/>
      <c r="AH28" s="209"/>
      <c r="AJ28" s="209"/>
      <c r="AL28" s="209"/>
    </row>
    <row r="29" spans="1:38" ht="10.5" customHeight="1">
      <c r="A29" s="770" t="s">
        <v>1258</v>
      </c>
      <c r="B29" s="764">
        <f>SUM(C29:D29)</f>
        <v>338</v>
      </c>
      <c r="C29" s="764">
        <f t="shared" ref="C29:D31" si="11">SUM(E29+G29+I29+K29+M29+O29+S29)</f>
        <v>164</v>
      </c>
      <c r="D29" s="764">
        <f t="shared" si="11"/>
        <v>174</v>
      </c>
      <c r="E29" s="773">
        <f>SUM(E30:E31)</f>
        <v>63</v>
      </c>
      <c r="F29" s="773">
        <f>SUM(F30:F31)</f>
        <v>81</v>
      </c>
      <c r="G29" s="773">
        <f>SUM(G30:G31)</f>
        <v>49</v>
      </c>
      <c r="H29" s="773">
        <f>SUM(H30:H31)</f>
        <v>49</v>
      </c>
      <c r="I29" s="773">
        <f t="shared" ref="I29:T29" si="12">SUM(I30:I31)</f>
        <v>20</v>
      </c>
      <c r="J29" s="773">
        <f t="shared" si="12"/>
        <v>22</v>
      </c>
      <c r="K29" s="773">
        <f t="shared" si="12"/>
        <v>12</v>
      </c>
      <c r="L29" s="773">
        <f t="shared" si="12"/>
        <v>16</v>
      </c>
      <c r="M29" s="773">
        <f t="shared" si="12"/>
        <v>7</v>
      </c>
      <c r="N29" s="773"/>
      <c r="O29" s="773"/>
      <c r="P29" s="773"/>
      <c r="Q29" s="773"/>
      <c r="R29" s="773"/>
      <c r="S29" s="773">
        <f t="shared" si="12"/>
        <v>13</v>
      </c>
      <c r="T29" s="773">
        <f t="shared" si="12"/>
        <v>6</v>
      </c>
      <c r="U29" s="314"/>
      <c r="V29" s="314"/>
      <c r="W29" s="314"/>
      <c r="X29" s="314"/>
      <c r="Y29" s="314"/>
      <c r="Z29" s="314"/>
      <c r="AA29" s="314"/>
    </row>
    <row r="30" spans="1:38" ht="11.25" customHeight="1">
      <c r="A30" s="767" t="s">
        <v>1390</v>
      </c>
      <c r="B30" s="761">
        <f>SUM(C30:D30)</f>
        <v>282</v>
      </c>
      <c r="C30" s="761">
        <f t="shared" si="11"/>
        <v>131</v>
      </c>
      <c r="D30" s="761">
        <f t="shared" si="11"/>
        <v>151</v>
      </c>
      <c r="E30" s="768">
        <v>45</v>
      </c>
      <c r="F30" s="768">
        <v>65</v>
      </c>
      <c r="G30" s="768">
        <v>42</v>
      </c>
      <c r="H30" s="768">
        <v>45</v>
      </c>
      <c r="I30" s="768">
        <v>18</v>
      </c>
      <c r="J30" s="768">
        <v>20</v>
      </c>
      <c r="K30" s="768">
        <v>10</v>
      </c>
      <c r="L30" s="768">
        <v>16</v>
      </c>
      <c r="M30" s="768">
        <v>6</v>
      </c>
      <c r="N30" s="768"/>
      <c r="O30" s="768"/>
      <c r="P30" s="768"/>
      <c r="Q30" s="768"/>
      <c r="R30" s="768"/>
      <c r="S30" s="768">
        <v>10</v>
      </c>
      <c r="T30" s="769">
        <v>5</v>
      </c>
      <c r="U30" s="314"/>
      <c r="V30" s="314"/>
      <c r="W30" s="314"/>
      <c r="X30" s="314"/>
      <c r="Y30" s="314"/>
      <c r="Z30" s="314"/>
      <c r="AA30" s="314"/>
    </row>
    <row r="31" spans="1:38" ht="9.75" customHeight="1">
      <c r="A31" s="767" t="s">
        <v>29</v>
      </c>
      <c r="B31" s="761">
        <f>SUM(C31:D31)</f>
        <v>56</v>
      </c>
      <c r="C31" s="761">
        <f t="shared" si="11"/>
        <v>33</v>
      </c>
      <c r="D31" s="761">
        <f t="shared" si="11"/>
        <v>23</v>
      </c>
      <c r="E31" s="768">
        <v>18</v>
      </c>
      <c r="F31" s="768">
        <v>16</v>
      </c>
      <c r="G31" s="768">
        <v>7</v>
      </c>
      <c r="H31" s="768">
        <v>4</v>
      </c>
      <c r="I31" s="768">
        <v>2</v>
      </c>
      <c r="J31" s="768">
        <v>2</v>
      </c>
      <c r="K31" s="768">
        <v>2</v>
      </c>
      <c r="L31" s="768"/>
      <c r="M31" s="768">
        <v>1</v>
      </c>
      <c r="N31" s="768"/>
      <c r="O31" s="768"/>
      <c r="P31" s="768"/>
      <c r="Q31" s="768"/>
      <c r="R31" s="768"/>
      <c r="S31" s="768">
        <v>3</v>
      </c>
      <c r="T31" s="769">
        <v>1</v>
      </c>
      <c r="U31" s="314"/>
      <c r="V31" s="314"/>
      <c r="W31" s="314"/>
      <c r="X31" s="314"/>
      <c r="Y31" s="314"/>
      <c r="Z31" s="314"/>
      <c r="AA31" s="314"/>
    </row>
    <row r="32" spans="1:38" ht="10.5" customHeight="1">
      <c r="A32" s="770" t="s">
        <v>1259</v>
      </c>
      <c r="B32" s="764">
        <f>SUM(B33:B37)</f>
        <v>403</v>
      </c>
      <c r="C32" s="764">
        <f>SUM(C33:C37)</f>
        <v>227</v>
      </c>
      <c r="D32" s="764">
        <f>SUM(D33:D37)</f>
        <v>176</v>
      </c>
      <c r="E32" s="773"/>
      <c r="F32" s="773"/>
      <c r="G32" s="773"/>
      <c r="H32" s="773"/>
      <c r="I32" s="773"/>
      <c r="J32" s="773"/>
      <c r="K32" s="764">
        <f t="shared" ref="K32:T32" si="13">SUM(K33:K37)</f>
        <v>19</v>
      </c>
      <c r="L32" s="764">
        <f t="shared" si="13"/>
        <v>7</v>
      </c>
      <c r="M32" s="764">
        <f t="shared" si="13"/>
        <v>12</v>
      </c>
      <c r="N32" s="764">
        <f t="shared" si="13"/>
        <v>4</v>
      </c>
      <c r="O32" s="764">
        <f t="shared" si="13"/>
        <v>5</v>
      </c>
      <c r="P32" s="764">
        <f t="shared" si="13"/>
        <v>4</v>
      </c>
      <c r="Q32" s="764"/>
      <c r="R32" s="764"/>
      <c r="S32" s="764">
        <f t="shared" si="13"/>
        <v>15</v>
      </c>
      <c r="T32" s="771">
        <f t="shared" si="13"/>
        <v>13</v>
      </c>
      <c r="U32" s="314"/>
      <c r="V32" s="314"/>
      <c r="W32" s="314"/>
      <c r="X32" s="314"/>
      <c r="Y32" s="314"/>
      <c r="Z32" s="314"/>
      <c r="AA32" s="314"/>
    </row>
    <row r="33" spans="1:27" ht="10.5" customHeight="1">
      <c r="A33" s="767" t="s">
        <v>1391</v>
      </c>
      <c r="B33" s="761">
        <f>SUM(C33:D33)</f>
        <v>367</v>
      </c>
      <c r="C33" s="761">
        <f>SUM(E33+G33+I33+K33+M33+O33+Q33+S33)</f>
        <v>208</v>
      </c>
      <c r="D33" s="761">
        <f>SUM(F33+H33+J33+L33+N33+P33+R33+T33)</f>
        <v>159</v>
      </c>
      <c r="E33" s="768">
        <v>93</v>
      </c>
      <c r="F33" s="768">
        <v>84</v>
      </c>
      <c r="G33" s="768">
        <v>53</v>
      </c>
      <c r="H33" s="768">
        <v>34</v>
      </c>
      <c r="I33" s="768">
        <v>13</v>
      </c>
      <c r="J33" s="768">
        <v>11</v>
      </c>
      <c r="K33" s="768">
        <v>19</v>
      </c>
      <c r="L33" s="768">
        <v>5</v>
      </c>
      <c r="M33" s="768">
        <v>11</v>
      </c>
      <c r="N33" s="768">
        <v>4</v>
      </c>
      <c r="O33" s="768">
        <v>4</v>
      </c>
      <c r="P33" s="768">
        <v>4</v>
      </c>
      <c r="Q33" s="768">
        <v>2</v>
      </c>
      <c r="R33" s="768">
        <v>5</v>
      </c>
      <c r="S33" s="768">
        <v>13</v>
      </c>
      <c r="T33" s="769">
        <v>12</v>
      </c>
      <c r="U33" s="314"/>
      <c r="V33" s="314"/>
      <c r="W33" s="314"/>
      <c r="X33" s="314"/>
      <c r="Y33" s="314"/>
      <c r="Z33" s="314"/>
      <c r="AA33" s="314"/>
    </row>
    <row r="34" spans="1:27" ht="10.5" customHeight="1">
      <c r="A34" s="767" t="s">
        <v>1325</v>
      </c>
      <c r="B34" s="761">
        <f>SUM(C34:D34)</f>
        <v>36</v>
      </c>
      <c r="C34" s="761">
        <f>SUM(E34+G34+I34+K34+M34+O34+S34)</f>
        <v>19</v>
      </c>
      <c r="D34" s="761">
        <f>SUM(F34+H34+J34+L34+N34+P34+T34)</f>
        <v>17</v>
      </c>
      <c r="E34" s="768">
        <v>9</v>
      </c>
      <c r="F34" s="768">
        <v>7</v>
      </c>
      <c r="G34" s="768">
        <v>5</v>
      </c>
      <c r="H34" s="768">
        <v>5</v>
      </c>
      <c r="I34" s="768">
        <v>1</v>
      </c>
      <c r="J34" s="768">
        <v>2</v>
      </c>
      <c r="K34" s="768"/>
      <c r="L34" s="768">
        <v>2</v>
      </c>
      <c r="M34" s="768">
        <v>1</v>
      </c>
      <c r="N34" s="768"/>
      <c r="O34" s="768">
        <v>1</v>
      </c>
      <c r="P34" s="768"/>
      <c r="Q34" s="768"/>
      <c r="R34" s="768"/>
      <c r="S34" s="768">
        <v>2</v>
      </c>
      <c r="T34" s="769">
        <v>1</v>
      </c>
      <c r="U34" s="314"/>
      <c r="V34" s="314"/>
      <c r="W34" s="314"/>
      <c r="X34" s="314"/>
      <c r="Y34" s="314"/>
      <c r="Z34" s="314"/>
      <c r="AA34" s="314"/>
    </row>
    <row r="35" spans="1:27" ht="9.75" customHeight="1">
      <c r="A35" s="767" t="s">
        <v>1329</v>
      </c>
      <c r="B35" s="761"/>
      <c r="C35" s="761"/>
      <c r="D35" s="761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9"/>
      <c r="U35" s="314"/>
      <c r="V35" s="314"/>
      <c r="W35" s="314"/>
      <c r="X35" s="314"/>
      <c r="Y35" s="314"/>
      <c r="Z35" s="314"/>
      <c r="AA35" s="314"/>
    </row>
    <row r="36" spans="1:27" ht="10.5" customHeight="1">
      <c r="A36" s="767" t="s">
        <v>1330</v>
      </c>
      <c r="B36" s="761"/>
      <c r="C36" s="761"/>
      <c r="D36" s="761"/>
      <c r="E36" s="768"/>
      <c r="F36" s="768"/>
      <c r="G36" s="768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9"/>
      <c r="U36" s="314"/>
      <c r="V36" s="314"/>
      <c r="W36" s="314"/>
      <c r="X36" s="314"/>
      <c r="Y36" s="314"/>
      <c r="Z36" s="314"/>
      <c r="AA36" s="314"/>
    </row>
    <row r="37" spans="1:27" ht="10.5" customHeight="1">
      <c r="A37" s="767" t="s">
        <v>30</v>
      </c>
      <c r="B37" s="761"/>
      <c r="C37" s="761"/>
      <c r="D37" s="761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9"/>
      <c r="U37" s="314"/>
      <c r="V37" s="314"/>
      <c r="W37" s="314"/>
      <c r="X37" s="314"/>
      <c r="Y37" s="314"/>
      <c r="Z37" s="314"/>
      <c r="AA37" s="314"/>
    </row>
    <row r="38" spans="1:27" ht="10.5" customHeight="1">
      <c r="A38" s="770" t="s">
        <v>1260</v>
      </c>
      <c r="B38" s="764">
        <f>SUM(C38:D38)</f>
        <v>175</v>
      </c>
      <c r="C38" s="764">
        <f>SUM(E38+G38+I38+K38+M38+O38+S38)</f>
        <v>26</v>
      </c>
      <c r="D38" s="764">
        <f>SUM(F38+H38+J38+L38+N38+P38+T38)</f>
        <v>149</v>
      </c>
      <c r="E38" s="773">
        <v>13</v>
      </c>
      <c r="F38" s="773">
        <v>109</v>
      </c>
      <c r="G38" s="773">
        <v>6</v>
      </c>
      <c r="H38" s="773">
        <v>27</v>
      </c>
      <c r="I38" s="773">
        <v>5</v>
      </c>
      <c r="J38" s="773">
        <v>8</v>
      </c>
      <c r="K38" s="773">
        <v>2</v>
      </c>
      <c r="L38" s="773">
        <v>1</v>
      </c>
      <c r="M38" s="773"/>
      <c r="N38" s="773">
        <v>3</v>
      </c>
      <c r="O38" s="773"/>
      <c r="P38" s="773"/>
      <c r="Q38" s="773"/>
      <c r="R38" s="773"/>
      <c r="S38" s="773"/>
      <c r="T38" s="773">
        <v>1</v>
      </c>
      <c r="U38" s="314"/>
      <c r="V38" s="314"/>
      <c r="W38" s="314"/>
      <c r="X38" s="314"/>
      <c r="Y38" s="314"/>
      <c r="Z38" s="314"/>
      <c r="AA38" s="314"/>
    </row>
    <row r="39" spans="1:27" ht="10.5" customHeight="1">
      <c r="A39" s="770" t="s">
        <v>1267</v>
      </c>
      <c r="B39" s="773">
        <f t="shared" ref="B39:I39" si="14">SUM(B40:B43)</f>
        <v>30</v>
      </c>
      <c r="C39" s="773">
        <f t="shared" si="14"/>
        <v>21</v>
      </c>
      <c r="D39" s="773">
        <f t="shared" si="14"/>
        <v>9</v>
      </c>
      <c r="E39" s="773">
        <f t="shared" si="14"/>
        <v>10</v>
      </c>
      <c r="F39" s="773">
        <f t="shared" si="14"/>
        <v>3</v>
      </c>
      <c r="G39" s="773">
        <f t="shared" si="14"/>
        <v>3</v>
      </c>
      <c r="H39" s="773">
        <f t="shared" si="14"/>
        <v>3</v>
      </c>
      <c r="I39" s="773">
        <f t="shared" si="14"/>
        <v>6</v>
      </c>
      <c r="J39" s="773">
        <f>SUM(J40)</f>
        <v>2</v>
      </c>
      <c r="K39" s="773">
        <f>SUM(K40)</f>
        <v>1</v>
      </c>
      <c r="L39" s="773"/>
      <c r="M39" s="773"/>
      <c r="N39" s="773">
        <f>SUM(N40)</f>
        <v>1</v>
      </c>
      <c r="O39" s="773"/>
      <c r="P39" s="773"/>
      <c r="Q39" s="773"/>
      <c r="R39" s="773"/>
      <c r="S39" s="773">
        <f>SUM(S40)</f>
        <v>1</v>
      </c>
      <c r="T39" s="774"/>
      <c r="U39" s="314"/>
      <c r="V39" s="314"/>
      <c r="W39" s="314"/>
      <c r="X39" s="314"/>
      <c r="Y39" s="314"/>
      <c r="Z39" s="314"/>
      <c r="AA39" s="314"/>
    </row>
    <row r="40" spans="1:27" ht="11.25" customHeight="1">
      <c r="A40" s="767" t="s">
        <v>1391</v>
      </c>
      <c r="B40" s="761">
        <f>SUM(C40:D40)</f>
        <v>30</v>
      </c>
      <c r="C40" s="761">
        <f>SUM(E40+G40+I40+K40+M40+O40+Q40+S40)</f>
        <v>21</v>
      </c>
      <c r="D40" s="761">
        <f>SUM(F40+H40+J40+L40+N40+P40+R40+T40)</f>
        <v>9</v>
      </c>
      <c r="E40" s="768">
        <v>10</v>
      </c>
      <c r="F40" s="768">
        <v>3</v>
      </c>
      <c r="G40" s="768">
        <v>3</v>
      </c>
      <c r="H40" s="768">
        <v>3</v>
      </c>
      <c r="I40" s="768">
        <v>6</v>
      </c>
      <c r="J40" s="768">
        <v>2</v>
      </c>
      <c r="K40" s="768">
        <v>1</v>
      </c>
      <c r="L40" s="768"/>
      <c r="M40" s="768"/>
      <c r="N40" s="768">
        <v>1</v>
      </c>
      <c r="O40" s="768"/>
      <c r="P40" s="768"/>
      <c r="Q40" s="768"/>
      <c r="R40" s="768"/>
      <c r="S40" s="768">
        <v>1</v>
      </c>
      <c r="T40" s="769"/>
      <c r="U40" s="314"/>
      <c r="V40" s="314"/>
      <c r="W40" s="314"/>
      <c r="X40" s="314"/>
      <c r="Y40" s="314"/>
      <c r="Z40" s="314"/>
      <c r="AA40" s="314"/>
    </row>
    <row r="41" spans="1:27" ht="10.5" customHeight="1">
      <c r="A41" s="767" t="s">
        <v>1332</v>
      </c>
      <c r="B41" s="768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9"/>
      <c r="U41" s="314"/>
      <c r="V41" s="314"/>
      <c r="W41" s="314"/>
      <c r="X41" s="314"/>
      <c r="Y41" s="314"/>
      <c r="Z41" s="314"/>
      <c r="AA41" s="314"/>
    </row>
    <row r="42" spans="1:27" ht="11.25" customHeight="1">
      <c r="A42" s="767" t="s">
        <v>1333</v>
      </c>
      <c r="B42" s="768"/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  <c r="O42" s="768"/>
      <c r="P42" s="768"/>
      <c r="Q42" s="768"/>
      <c r="R42" s="768"/>
      <c r="S42" s="768"/>
      <c r="T42" s="769"/>
      <c r="U42" s="314"/>
      <c r="V42" s="314"/>
      <c r="W42" s="314"/>
      <c r="X42" s="314"/>
      <c r="Y42" s="314"/>
      <c r="Z42" s="314"/>
      <c r="AA42" s="314"/>
    </row>
    <row r="43" spans="1:27" ht="11.25" customHeight="1">
      <c r="A43" s="767" t="s">
        <v>32</v>
      </c>
      <c r="B43" s="761"/>
      <c r="C43" s="761"/>
      <c r="D43" s="761"/>
      <c r="E43" s="768"/>
      <c r="F43" s="768"/>
      <c r="G43" s="768"/>
      <c r="H43" s="768"/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768"/>
      <c r="T43" s="769"/>
      <c r="U43" s="314"/>
      <c r="V43" s="314"/>
      <c r="W43" s="314"/>
      <c r="X43" s="314"/>
      <c r="Y43" s="314"/>
      <c r="Z43" s="314"/>
      <c r="AA43" s="314"/>
    </row>
    <row r="44" spans="1:27" ht="10.5" customHeight="1">
      <c r="A44" s="770" t="s">
        <v>1303</v>
      </c>
      <c r="B44" s="764">
        <f>SUM(C44:D44)</f>
        <v>54</v>
      </c>
      <c r="C44" s="764">
        <f t="shared" ref="C44:D47" si="15">SUM(E44+G44+I44+K44+M44+O44+Q44+S44)</f>
        <v>29</v>
      </c>
      <c r="D44" s="764">
        <f t="shared" si="15"/>
        <v>25</v>
      </c>
      <c r="E44" s="773"/>
      <c r="F44" s="773"/>
      <c r="G44" s="773">
        <v>10</v>
      </c>
      <c r="H44" s="773">
        <v>9</v>
      </c>
      <c r="I44" s="773"/>
      <c r="J44" s="773">
        <v>1</v>
      </c>
      <c r="K44" s="773">
        <v>2</v>
      </c>
      <c r="L44" s="773">
        <v>2</v>
      </c>
      <c r="M44" s="773">
        <v>4</v>
      </c>
      <c r="N44" s="773">
        <v>3</v>
      </c>
      <c r="O44" s="773">
        <v>3</v>
      </c>
      <c r="P44" s="773">
        <v>3</v>
      </c>
      <c r="Q44" s="773">
        <v>2</v>
      </c>
      <c r="R44" s="773">
        <v>3</v>
      </c>
      <c r="S44" s="773">
        <v>8</v>
      </c>
      <c r="T44" s="774">
        <v>4</v>
      </c>
      <c r="U44" s="314"/>
      <c r="V44" s="314"/>
      <c r="W44" s="314"/>
      <c r="X44" s="314"/>
      <c r="Y44" s="314"/>
      <c r="Z44" s="314"/>
      <c r="AA44" s="314"/>
    </row>
    <row r="45" spans="1:27" ht="11.25" customHeight="1">
      <c r="A45" s="770" t="s">
        <v>1268</v>
      </c>
      <c r="B45" s="764">
        <f>SUM(C45:D45)</f>
        <v>173</v>
      </c>
      <c r="C45" s="764">
        <f t="shared" si="15"/>
        <v>94</v>
      </c>
      <c r="D45" s="764">
        <f t="shared" si="15"/>
        <v>79</v>
      </c>
      <c r="E45" s="773">
        <v>47</v>
      </c>
      <c r="F45" s="773">
        <v>53</v>
      </c>
      <c r="G45" s="773">
        <v>29</v>
      </c>
      <c r="H45" s="773">
        <v>13</v>
      </c>
      <c r="I45" s="773">
        <v>8</v>
      </c>
      <c r="J45" s="773">
        <v>5</v>
      </c>
      <c r="K45" s="773">
        <v>3</v>
      </c>
      <c r="L45" s="773">
        <v>3</v>
      </c>
      <c r="M45" s="773">
        <v>1</v>
      </c>
      <c r="N45" s="773">
        <v>2</v>
      </c>
      <c r="O45" s="773">
        <v>2</v>
      </c>
      <c r="P45" s="773"/>
      <c r="Q45" s="773">
        <v>2</v>
      </c>
      <c r="R45" s="773">
        <v>2</v>
      </c>
      <c r="S45" s="773">
        <v>2</v>
      </c>
      <c r="T45" s="774">
        <v>1</v>
      </c>
      <c r="U45" s="314"/>
      <c r="V45" s="314"/>
      <c r="W45" s="314"/>
      <c r="X45" s="314"/>
      <c r="Y45" s="314"/>
      <c r="Z45" s="314"/>
      <c r="AA45" s="314"/>
    </row>
    <row r="46" spans="1:27" ht="10.5" customHeight="1">
      <c r="A46" s="770" t="s">
        <v>33</v>
      </c>
      <c r="B46" s="764">
        <f>SUM(C46:D46)</f>
        <v>68</v>
      </c>
      <c r="C46" s="764">
        <f t="shared" si="15"/>
        <v>59</v>
      </c>
      <c r="D46" s="764">
        <f t="shared" si="15"/>
        <v>9</v>
      </c>
      <c r="E46" s="773">
        <v>30</v>
      </c>
      <c r="F46" s="773">
        <v>4</v>
      </c>
      <c r="G46" s="773">
        <v>23</v>
      </c>
      <c r="H46" s="773">
        <v>1</v>
      </c>
      <c r="I46" s="773">
        <v>2</v>
      </c>
      <c r="J46" s="773">
        <v>1</v>
      </c>
      <c r="K46" s="773">
        <v>1</v>
      </c>
      <c r="L46" s="773"/>
      <c r="M46" s="773">
        <v>2</v>
      </c>
      <c r="N46" s="773">
        <v>1</v>
      </c>
      <c r="O46" s="773">
        <v>1</v>
      </c>
      <c r="P46" s="773">
        <v>1</v>
      </c>
      <c r="Q46" s="773"/>
      <c r="R46" s="773">
        <v>1</v>
      </c>
      <c r="S46" s="773"/>
      <c r="T46" s="774"/>
      <c r="U46" s="314"/>
      <c r="V46" s="314"/>
      <c r="W46" s="314"/>
      <c r="X46" s="314"/>
      <c r="Y46" s="314"/>
      <c r="Z46" s="314"/>
      <c r="AA46" s="314"/>
    </row>
    <row r="47" spans="1:27" ht="10.5" customHeight="1">
      <c r="A47" s="770" t="s">
        <v>1262</v>
      </c>
      <c r="B47" s="764">
        <f>SUM(C47:D47)</f>
        <v>80</v>
      </c>
      <c r="C47" s="764">
        <f t="shared" si="15"/>
        <v>37</v>
      </c>
      <c r="D47" s="764">
        <f t="shared" si="15"/>
        <v>43</v>
      </c>
      <c r="E47" s="773">
        <v>19</v>
      </c>
      <c r="F47" s="773">
        <v>33</v>
      </c>
      <c r="G47" s="773">
        <v>13</v>
      </c>
      <c r="H47" s="773">
        <v>6</v>
      </c>
      <c r="I47" s="773">
        <v>2</v>
      </c>
      <c r="J47" s="773">
        <v>4</v>
      </c>
      <c r="K47" s="773"/>
      <c r="L47" s="773"/>
      <c r="M47" s="773">
        <v>1</v>
      </c>
      <c r="N47" s="773"/>
      <c r="O47" s="773"/>
      <c r="P47" s="773"/>
      <c r="Q47" s="773">
        <v>1</v>
      </c>
      <c r="R47" s="773"/>
      <c r="S47" s="773">
        <v>1</v>
      </c>
      <c r="T47" s="774"/>
      <c r="U47" s="314"/>
      <c r="V47" s="314"/>
      <c r="W47" s="314"/>
      <c r="X47" s="314"/>
      <c r="Y47" s="314"/>
      <c r="Z47" s="314"/>
      <c r="AA47" s="314"/>
    </row>
    <row r="48" spans="1:27" ht="10.5" customHeight="1">
      <c r="A48" s="770" t="s">
        <v>1263</v>
      </c>
      <c r="B48" s="773">
        <f t="shared" ref="B48:I48" si="16">SUM(B49:B50)</f>
        <v>211</v>
      </c>
      <c r="C48" s="773">
        <f t="shared" si="16"/>
        <v>88</v>
      </c>
      <c r="D48" s="773">
        <f t="shared" si="16"/>
        <v>123</v>
      </c>
      <c r="E48" s="773">
        <f t="shared" si="16"/>
        <v>12</v>
      </c>
      <c r="F48" s="773">
        <f t="shared" si="16"/>
        <v>16</v>
      </c>
      <c r="G48" s="773">
        <f t="shared" si="16"/>
        <v>29</v>
      </c>
      <c r="H48" s="773">
        <f t="shared" si="16"/>
        <v>61</v>
      </c>
      <c r="I48" s="773">
        <f t="shared" si="16"/>
        <v>24</v>
      </c>
      <c r="J48" s="773">
        <f t="shared" ref="J48:T48" si="17">SUM(J49:J50)</f>
        <v>30</v>
      </c>
      <c r="K48" s="773">
        <f t="shared" si="17"/>
        <v>7</v>
      </c>
      <c r="L48" s="773">
        <f t="shared" si="17"/>
        <v>8</v>
      </c>
      <c r="M48" s="773">
        <f t="shared" si="17"/>
        <v>8</v>
      </c>
      <c r="N48" s="773">
        <f t="shared" si="17"/>
        <v>3</v>
      </c>
      <c r="O48" s="773">
        <f t="shared" si="17"/>
        <v>2</v>
      </c>
      <c r="P48" s="773">
        <f t="shared" si="17"/>
        <v>1</v>
      </c>
      <c r="Q48" s="773"/>
      <c r="R48" s="773">
        <f>SUM(R49:R50)</f>
        <v>1</v>
      </c>
      <c r="S48" s="773">
        <f t="shared" si="17"/>
        <v>6</v>
      </c>
      <c r="T48" s="773">
        <f t="shared" si="17"/>
        <v>3</v>
      </c>
      <c r="U48" s="314"/>
      <c r="V48" s="314"/>
      <c r="W48" s="314"/>
      <c r="X48" s="314"/>
      <c r="Y48" s="314"/>
      <c r="Z48" s="314"/>
      <c r="AA48" s="314"/>
    </row>
    <row r="49" spans="1:38" ht="9.75" customHeight="1">
      <c r="A49" s="767" t="s">
        <v>34</v>
      </c>
      <c r="B49" s="761">
        <f>SUM(C49:D49)</f>
        <v>195</v>
      </c>
      <c r="C49" s="761">
        <f>SUM(E49+G49+I49+K49+M49+O49+Q49+S49)</f>
        <v>78</v>
      </c>
      <c r="D49" s="761">
        <f>SUM(F49+H49+J49+L49+N49+P49+R49+T49)</f>
        <v>117</v>
      </c>
      <c r="E49" s="768">
        <v>7</v>
      </c>
      <c r="F49" s="768">
        <v>10</v>
      </c>
      <c r="G49" s="768">
        <v>25</v>
      </c>
      <c r="H49" s="768">
        <v>61</v>
      </c>
      <c r="I49" s="768">
        <v>24</v>
      </c>
      <c r="J49" s="768">
        <v>30</v>
      </c>
      <c r="K49" s="768">
        <v>7</v>
      </c>
      <c r="L49" s="768">
        <v>8</v>
      </c>
      <c r="M49" s="768">
        <v>7</v>
      </c>
      <c r="N49" s="768">
        <v>3</v>
      </c>
      <c r="O49" s="768">
        <v>2</v>
      </c>
      <c r="P49" s="768">
        <v>1</v>
      </c>
      <c r="Q49" s="768"/>
      <c r="R49" s="768">
        <v>1</v>
      </c>
      <c r="S49" s="768">
        <v>6</v>
      </c>
      <c r="T49" s="769">
        <v>3</v>
      </c>
      <c r="U49" s="314"/>
      <c r="V49" s="314"/>
      <c r="W49" s="314"/>
      <c r="X49" s="314"/>
      <c r="Y49" s="314"/>
      <c r="Z49" s="314"/>
      <c r="AA49" s="314"/>
    </row>
    <row r="50" spans="1:38" ht="11.25" customHeight="1">
      <c r="A50" s="767" t="s">
        <v>35</v>
      </c>
      <c r="B50" s="761">
        <f>SUM(C50:D50)</f>
        <v>16</v>
      </c>
      <c r="C50" s="761">
        <f>SUM(E50+G50+I50+K50+M50+O50+Q50+S50)</f>
        <v>10</v>
      </c>
      <c r="D50" s="761">
        <f>SUM(F50+H50+J50+L50+N50+P50+R50+T50)</f>
        <v>6</v>
      </c>
      <c r="E50" s="768">
        <v>5</v>
      </c>
      <c r="F50" s="768">
        <v>6</v>
      </c>
      <c r="G50" s="768">
        <v>4</v>
      </c>
      <c r="H50" s="768"/>
      <c r="I50" s="768"/>
      <c r="J50" s="768"/>
      <c r="K50" s="768"/>
      <c r="L50" s="768"/>
      <c r="M50" s="768">
        <v>1</v>
      </c>
      <c r="N50" s="768"/>
      <c r="O50" s="768"/>
      <c r="P50" s="768"/>
      <c r="Q50" s="768"/>
      <c r="R50" s="768"/>
      <c r="S50" s="768"/>
      <c r="T50" s="769"/>
      <c r="U50" s="314"/>
      <c r="V50" s="314"/>
      <c r="W50" s="314"/>
      <c r="X50" s="314"/>
      <c r="Y50" s="314"/>
      <c r="Z50" s="314"/>
      <c r="AA50" s="314"/>
    </row>
    <row r="51" spans="1:38" ht="14.25" customHeight="1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6"/>
      <c r="Q51" s="316"/>
      <c r="R51" s="775" t="s">
        <v>912</v>
      </c>
      <c r="S51" s="316"/>
      <c r="T51" s="315"/>
      <c r="U51" s="314"/>
      <c r="V51" s="314"/>
      <c r="W51" s="314"/>
      <c r="X51" s="314"/>
      <c r="Y51" s="314"/>
      <c r="Z51" s="314"/>
      <c r="AA51" s="314"/>
      <c r="AD51" s="208"/>
      <c r="AF51" s="209"/>
      <c r="AH51" s="209"/>
      <c r="AJ51" s="209"/>
      <c r="AL51" s="209"/>
    </row>
    <row r="52" spans="1:38" ht="9" customHeight="1">
      <c r="A52" s="314"/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D52" s="208"/>
      <c r="AF52" s="209"/>
      <c r="AH52" s="209"/>
      <c r="AJ52" s="209"/>
      <c r="AL52" s="209"/>
    </row>
    <row r="53" spans="1:38">
      <c r="A53" s="317"/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4"/>
      <c r="V53" s="314"/>
      <c r="W53" s="314"/>
      <c r="X53" s="314"/>
      <c r="Y53" s="314"/>
      <c r="Z53" s="314"/>
      <c r="AA53" s="314"/>
      <c r="AD53" s="208"/>
      <c r="AF53" s="209"/>
      <c r="AH53" s="209"/>
      <c r="AJ53" s="209"/>
      <c r="AL53" s="209"/>
    </row>
    <row r="54" spans="1:38">
      <c r="A54" s="317"/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4"/>
      <c r="V54" s="314"/>
      <c r="W54" s="314"/>
      <c r="X54" s="314"/>
      <c r="Y54" s="314"/>
      <c r="Z54" s="314"/>
      <c r="AA54" s="314"/>
      <c r="AD54" s="208"/>
      <c r="AF54" s="209"/>
      <c r="AH54" s="209"/>
      <c r="AJ54" s="209"/>
      <c r="AL54" s="209"/>
    </row>
    <row r="55" spans="1:38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4"/>
      <c r="V55" s="314"/>
      <c r="W55" s="314"/>
      <c r="X55" s="314"/>
      <c r="Y55" s="314"/>
      <c r="Z55" s="314"/>
      <c r="AA55" s="314"/>
      <c r="AD55" s="208"/>
      <c r="AF55" s="209"/>
      <c r="AH55" s="209"/>
      <c r="AJ55" s="209"/>
      <c r="AL55" s="209"/>
    </row>
    <row r="56" spans="1:38">
      <c r="A56" s="317"/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4"/>
      <c r="V56" s="314"/>
      <c r="W56" s="314"/>
      <c r="X56" s="314"/>
      <c r="Y56" s="314"/>
      <c r="Z56" s="314"/>
      <c r="AA56" s="314"/>
      <c r="AD56" s="208"/>
      <c r="AF56" s="209"/>
      <c r="AH56" s="209"/>
      <c r="AJ56" s="209"/>
      <c r="AL56" s="209"/>
    </row>
    <row r="57" spans="1:38">
      <c r="A57" s="317"/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4"/>
      <c r="V57" s="314"/>
      <c r="W57" s="314"/>
      <c r="X57" s="314"/>
      <c r="Y57" s="314"/>
      <c r="Z57" s="314"/>
      <c r="AA57" s="314"/>
      <c r="AD57" s="208"/>
      <c r="AF57" s="209"/>
      <c r="AH57" s="209"/>
      <c r="AJ57" s="209"/>
      <c r="AL57" s="209"/>
    </row>
    <row r="58" spans="1:38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4"/>
      <c r="V58" s="314"/>
      <c r="W58" s="314"/>
      <c r="X58" s="314"/>
      <c r="Y58" s="314"/>
      <c r="Z58" s="314"/>
      <c r="AA58" s="314"/>
      <c r="AD58" s="208"/>
      <c r="AF58" s="209"/>
      <c r="AH58" s="209"/>
      <c r="AJ58" s="209"/>
      <c r="AL58" s="209"/>
    </row>
    <row r="59" spans="1:38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4"/>
      <c r="V59" s="314"/>
      <c r="W59" s="314"/>
      <c r="X59" s="314"/>
      <c r="Y59" s="314"/>
      <c r="Z59" s="314"/>
      <c r="AA59" s="314"/>
      <c r="AD59" s="208"/>
      <c r="AF59" s="209"/>
      <c r="AH59" s="209"/>
      <c r="AJ59" s="209"/>
      <c r="AL59" s="209"/>
    </row>
    <row r="60" spans="1:38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4"/>
      <c r="V60" s="314"/>
      <c r="W60" s="314"/>
      <c r="X60" s="314"/>
      <c r="Y60" s="314"/>
      <c r="Z60" s="314"/>
      <c r="AA60" s="314"/>
      <c r="AD60" s="208"/>
      <c r="AF60" s="209"/>
      <c r="AH60" s="209"/>
      <c r="AJ60" s="209"/>
      <c r="AL60" s="209"/>
    </row>
    <row r="61" spans="1:38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4"/>
      <c r="V61" s="314"/>
      <c r="W61" s="314"/>
      <c r="X61" s="314"/>
      <c r="Y61" s="314"/>
      <c r="Z61" s="314"/>
      <c r="AA61" s="314"/>
      <c r="AD61" s="208"/>
      <c r="AF61" s="209"/>
      <c r="AH61" s="209"/>
      <c r="AJ61" s="209"/>
      <c r="AL61" s="209"/>
    </row>
    <row r="62" spans="1:38">
      <c r="A62" s="317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4"/>
      <c r="V62" s="314"/>
      <c r="W62" s="314"/>
      <c r="X62" s="314"/>
      <c r="Y62" s="314"/>
      <c r="Z62" s="314"/>
      <c r="AA62" s="314"/>
      <c r="AD62" s="208"/>
      <c r="AF62" s="209"/>
      <c r="AH62" s="209"/>
      <c r="AJ62" s="209"/>
      <c r="AL62" s="209"/>
    </row>
    <row r="63" spans="1:38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4"/>
      <c r="V63" s="314"/>
      <c r="W63" s="314"/>
      <c r="X63" s="314"/>
      <c r="Y63" s="314"/>
      <c r="Z63" s="314"/>
      <c r="AA63" s="314"/>
      <c r="AF63" s="209"/>
      <c r="AH63" s="209"/>
      <c r="AJ63" s="209"/>
      <c r="AL63" s="209"/>
    </row>
    <row r="64" spans="1:38">
      <c r="A64" s="314"/>
      <c r="B64" s="314"/>
      <c r="C64" s="314"/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D64" s="208"/>
      <c r="AF64" s="209"/>
      <c r="AH64" s="209"/>
      <c r="AJ64" s="209"/>
      <c r="AL64" s="209"/>
    </row>
    <row r="65" spans="1:38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F65" s="209"/>
      <c r="AH65" s="209"/>
      <c r="AJ65" s="209"/>
      <c r="AL65" s="209"/>
    </row>
    <row r="66" spans="1:38">
      <c r="A66" s="314"/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</row>
    <row r="67" spans="1:38">
      <c r="A67" s="314"/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</row>
    <row r="68" spans="1:38">
      <c r="A68" s="314"/>
      <c r="B68" s="314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</row>
    <row r="69" spans="1:38">
      <c r="A69" s="314"/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</row>
    <row r="70" spans="1:38">
      <c r="A70" s="314"/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</row>
    <row r="71" spans="1:38">
      <c r="A71" s="314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</row>
    <row r="72" spans="1:38">
      <c r="A72" s="314"/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</row>
    <row r="73" spans="1:38">
      <c r="A73" s="314"/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</row>
    <row r="74" spans="1:38">
      <c r="A74" s="314"/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</row>
    <row r="75" spans="1:38">
      <c r="A75" s="314"/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</row>
    <row r="76" spans="1:38">
      <c r="A76" s="314"/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</row>
    <row r="77" spans="1:38">
      <c r="A77" s="314"/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</row>
    <row r="78" spans="1:38">
      <c r="A78" s="314"/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</row>
    <row r="79" spans="1:38">
      <c r="A79" s="314"/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</row>
    <row r="80" spans="1:38">
      <c r="A80" s="314"/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</row>
    <row r="81" spans="1:27">
      <c r="A81" s="314"/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</row>
    <row r="82" spans="1:27">
      <c r="A82" s="314"/>
      <c r="B82" s="314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</row>
    <row r="83" spans="1:27">
      <c r="A83" s="314"/>
      <c r="B83" s="314"/>
      <c r="C83" s="314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</row>
    <row r="84" spans="1:27">
      <c r="A84" s="314"/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</row>
    <row r="85" spans="1:27">
      <c r="A85" s="314"/>
      <c r="B85" s="314"/>
      <c r="C85" s="314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</row>
    <row r="86" spans="1:27">
      <c r="A86" s="314"/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</row>
    <row r="87" spans="1:27">
      <c r="A87" s="314"/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</row>
    <row r="88" spans="1:27">
      <c r="A88" s="314"/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</row>
    <row r="89" spans="1:27">
      <c r="A89" s="314"/>
      <c r="B89" s="314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</row>
    <row r="90" spans="1:27">
      <c r="A90" s="314"/>
      <c r="B90" s="314"/>
      <c r="C90" s="314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</row>
    <row r="91" spans="1:27">
      <c r="A91" s="314"/>
      <c r="B91" s="314"/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</row>
    <row r="92" spans="1:27">
      <c r="A92" s="314"/>
      <c r="B92" s="314"/>
      <c r="C92" s="314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</row>
    <row r="93" spans="1:27">
      <c r="A93" s="314"/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</row>
    <row r="94" spans="1:27">
      <c r="A94" s="314"/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</row>
    <row r="95" spans="1:27">
      <c r="A95" s="314"/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</row>
    <row r="96" spans="1:27">
      <c r="A96" s="314"/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</row>
    <row r="97" spans="1:46">
      <c r="A97" s="314"/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</row>
    <row r="98" spans="1:46">
      <c r="A98" s="314"/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</row>
    <row r="99" spans="1:46">
      <c r="A99" s="314"/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</row>
    <row r="100" spans="1:46">
      <c r="A100" s="314"/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</row>
    <row r="101" spans="1:46">
      <c r="A101" s="314"/>
      <c r="B101" s="314"/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</row>
    <row r="102" spans="1:46">
      <c r="A102" s="314"/>
      <c r="B102" s="314"/>
      <c r="C102" s="31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</row>
    <row r="103" spans="1:46">
      <c r="A103" s="314"/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</row>
    <row r="104" spans="1:46">
      <c r="A104" s="314"/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</row>
    <row r="105" spans="1:46">
      <c r="A105" s="314"/>
      <c r="B105" s="314"/>
      <c r="C105" s="314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</row>
    <row r="106" spans="1:46">
      <c r="A106" s="314"/>
      <c r="B106" s="314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T106" s="210" t="s">
        <v>884</v>
      </c>
    </row>
    <row r="107" spans="1:46">
      <c r="A107" s="314"/>
      <c r="B107" s="314"/>
      <c r="C107" s="314"/>
      <c r="D107" s="314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</row>
    <row r="108" spans="1:46">
      <c r="A108" s="314"/>
      <c r="B108" s="314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</row>
    <row r="109" spans="1:46">
      <c r="A109" s="314"/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</row>
    <row r="110" spans="1:46">
      <c r="A110" s="314"/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</row>
    <row r="111" spans="1:46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</row>
    <row r="112" spans="1:46">
      <c r="A112" s="314"/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</row>
    <row r="113" spans="1:27">
      <c r="A113" s="314"/>
      <c r="B113" s="314"/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</row>
    <row r="114" spans="1:27">
      <c r="A114" s="314"/>
      <c r="B114" s="314"/>
      <c r="C114" s="314"/>
      <c r="D114" s="314"/>
      <c r="E114" s="314"/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</row>
    <row r="115" spans="1:27">
      <c r="A115" s="314"/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</row>
    <row r="116" spans="1:27">
      <c r="A116" s="314"/>
      <c r="B116" s="314"/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</row>
    <row r="117" spans="1:27">
      <c r="A117" s="314"/>
      <c r="B117" s="314"/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</row>
    <row r="118" spans="1:27">
      <c r="A118" s="314"/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</row>
    <row r="119" spans="1:27">
      <c r="A119" s="314"/>
      <c r="B119" s="314"/>
      <c r="C119" s="314"/>
      <c r="D119" s="314"/>
      <c r="E119" s="314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</row>
    <row r="120" spans="1:27">
      <c r="A120" s="314"/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</row>
    <row r="121" spans="1:27">
      <c r="A121" s="314"/>
      <c r="B121" s="314"/>
      <c r="C121" s="314"/>
      <c r="D121" s="314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</row>
    <row r="122" spans="1:27">
      <c r="A122" s="314"/>
      <c r="B122" s="314"/>
      <c r="C122" s="314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</row>
    <row r="123" spans="1:27">
      <c r="A123" s="314"/>
      <c r="B123" s="314"/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</row>
    <row r="124" spans="1:27">
      <c r="A124" s="314"/>
      <c r="B124" s="314"/>
      <c r="C124" s="314"/>
      <c r="D124" s="314"/>
      <c r="E124" s="314"/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</row>
    <row r="125" spans="1:27">
      <c r="A125" s="314"/>
      <c r="B125" s="314"/>
      <c r="C125" s="314"/>
      <c r="D125" s="314"/>
      <c r="E125" s="314"/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</row>
    <row r="126" spans="1:27">
      <c r="A126" s="314"/>
      <c r="B126" s="314"/>
      <c r="C126" s="314"/>
      <c r="D126" s="314"/>
      <c r="E126" s="314"/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</row>
    <row r="127" spans="1:27">
      <c r="A127" s="314"/>
      <c r="B127" s="314"/>
      <c r="C127" s="314"/>
      <c r="D127" s="314"/>
      <c r="E127" s="314"/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</row>
    <row r="128" spans="1:27">
      <c r="A128" s="314"/>
      <c r="B128" s="314"/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</row>
    <row r="129" spans="1:27">
      <c r="A129" s="314"/>
      <c r="B129" s="314"/>
      <c r="C129" s="314"/>
      <c r="D129" s="314"/>
      <c r="E129" s="314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</row>
    <row r="130" spans="1:27">
      <c r="A130" s="314"/>
      <c r="B130" s="314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</row>
    <row r="131" spans="1:27">
      <c r="A131" s="314"/>
      <c r="B131" s="314"/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</row>
    <row r="132" spans="1:27">
      <c r="A132" s="314"/>
      <c r="B132" s="314"/>
      <c r="C132" s="314"/>
      <c r="D132" s="314"/>
      <c r="E132" s="314"/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</row>
    <row r="133" spans="1:27">
      <c r="A133" s="314"/>
      <c r="B133" s="314"/>
      <c r="C133" s="314"/>
      <c r="D133" s="314"/>
      <c r="E133" s="314"/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</row>
    <row r="134" spans="1:27">
      <c r="A134" s="314"/>
      <c r="B134" s="314"/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</row>
    <row r="135" spans="1:27">
      <c r="A135" s="314"/>
      <c r="B135" s="314"/>
      <c r="C135" s="314"/>
      <c r="D135" s="314"/>
      <c r="E135" s="314"/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4"/>
      <c r="W135" s="314"/>
      <c r="X135" s="314"/>
      <c r="Y135" s="314"/>
      <c r="Z135" s="314"/>
      <c r="AA135" s="314"/>
    </row>
    <row r="136" spans="1:27">
      <c r="A136" s="314"/>
      <c r="B136" s="314"/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</row>
    <row r="137" spans="1:27">
      <c r="A137" s="314"/>
      <c r="B137" s="314"/>
      <c r="C137" s="314"/>
      <c r="D137" s="314"/>
      <c r="E137" s="314"/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</row>
    <row r="138" spans="1:27">
      <c r="A138" s="314"/>
      <c r="B138" s="314"/>
      <c r="C138" s="314"/>
      <c r="D138" s="3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</row>
    <row r="139" spans="1:27">
      <c r="A139" s="314"/>
      <c r="B139" s="314"/>
      <c r="C139" s="314"/>
      <c r="D139" s="314"/>
      <c r="E139" s="314"/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</row>
    <row r="140" spans="1:27">
      <c r="A140" s="314"/>
      <c r="B140" s="314"/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</row>
    <row r="141" spans="1:27">
      <c r="A141" s="314"/>
      <c r="B141" s="314"/>
      <c r="C141" s="314"/>
      <c r="D141" s="314"/>
      <c r="E141" s="314"/>
      <c r="F141" s="314"/>
      <c r="G141" s="314"/>
      <c r="H141" s="314"/>
      <c r="I141" s="314"/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</row>
    <row r="142" spans="1:27">
      <c r="A142" s="314"/>
      <c r="B142" s="314"/>
      <c r="C142" s="314"/>
      <c r="D142" s="314"/>
      <c r="E142" s="314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4"/>
      <c r="Z142" s="314"/>
      <c r="AA142" s="314"/>
    </row>
    <row r="143" spans="1:27">
      <c r="A143" s="314"/>
      <c r="B143" s="314"/>
      <c r="C143" s="314"/>
      <c r="D143" s="314"/>
      <c r="E143" s="314"/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</row>
    <row r="144" spans="1:27">
      <c r="A144" s="314"/>
      <c r="B144" s="314"/>
      <c r="C144" s="314"/>
      <c r="D144" s="314"/>
      <c r="E144" s="314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  <c r="Y144" s="314"/>
      <c r="Z144" s="314"/>
      <c r="AA144" s="314"/>
    </row>
    <row r="145" spans="1:85">
      <c r="A145" s="314"/>
      <c r="B145" s="314"/>
      <c r="C145" s="314"/>
      <c r="D145" s="314"/>
      <c r="E145" s="314"/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4"/>
      <c r="W145" s="314"/>
      <c r="X145" s="314"/>
      <c r="Y145" s="314"/>
      <c r="Z145" s="314"/>
      <c r="AA145" s="314"/>
    </row>
    <row r="146" spans="1:85">
      <c r="A146" s="314"/>
      <c r="B146" s="314"/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4"/>
      <c r="W146" s="314"/>
      <c r="X146" s="314"/>
      <c r="Y146" s="314"/>
      <c r="Z146" s="314"/>
      <c r="AA146" s="314"/>
    </row>
    <row r="147" spans="1:85">
      <c r="A147" s="314"/>
      <c r="B147" s="314"/>
      <c r="C147" s="314"/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4"/>
      <c r="W147" s="314"/>
      <c r="X147" s="314"/>
      <c r="Y147" s="314"/>
      <c r="Z147" s="314"/>
      <c r="AA147" s="314"/>
    </row>
    <row r="148" spans="1:85">
      <c r="A148" s="314"/>
      <c r="B148" s="314"/>
      <c r="C148" s="314"/>
      <c r="D148" s="314"/>
      <c r="E148" s="314"/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4"/>
      <c r="W148" s="314"/>
      <c r="X148" s="314"/>
      <c r="Y148" s="314"/>
      <c r="Z148" s="314"/>
      <c r="AA148" s="314"/>
    </row>
    <row r="149" spans="1:85">
      <c r="A149" s="314"/>
      <c r="B149" s="314"/>
      <c r="C149" s="314"/>
      <c r="D149" s="314"/>
      <c r="E149" s="314"/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4"/>
      <c r="W149" s="314"/>
      <c r="X149" s="314"/>
      <c r="Y149" s="314"/>
      <c r="Z149" s="314"/>
      <c r="AA149" s="314"/>
    </row>
    <row r="150" spans="1:85">
      <c r="A150" s="314"/>
      <c r="B150" s="314"/>
      <c r="C150" s="314"/>
      <c r="D150" s="314"/>
      <c r="E150" s="314"/>
      <c r="F150" s="314"/>
      <c r="G150" s="314"/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4"/>
      <c r="W150" s="314"/>
      <c r="X150" s="314"/>
      <c r="Y150" s="314"/>
      <c r="Z150" s="314"/>
      <c r="AA150" s="314"/>
      <c r="CG150" s="210" t="s">
        <v>884</v>
      </c>
    </row>
    <row r="151" spans="1:85">
      <c r="A151" s="314"/>
      <c r="B151" s="314"/>
      <c r="C151" s="314"/>
      <c r="D151" s="314"/>
      <c r="E151" s="314"/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4"/>
      <c r="W151" s="314"/>
      <c r="X151" s="314"/>
      <c r="Y151" s="314"/>
      <c r="Z151" s="314"/>
      <c r="AA151" s="314"/>
    </row>
    <row r="152" spans="1:85">
      <c r="A152" s="314"/>
      <c r="B152" s="314"/>
      <c r="C152" s="314"/>
      <c r="D152" s="314"/>
      <c r="E152" s="314"/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4"/>
      <c r="W152" s="314"/>
      <c r="X152" s="314"/>
      <c r="Y152" s="314"/>
      <c r="Z152" s="314"/>
      <c r="AA152" s="314"/>
    </row>
    <row r="153" spans="1:85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4"/>
      <c r="W153" s="314"/>
      <c r="X153" s="314"/>
      <c r="Y153" s="314"/>
      <c r="Z153" s="314"/>
      <c r="AA153" s="314"/>
    </row>
    <row r="154" spans="1:85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314"/>
      <c r="Z154" s="314"/>
      <c r="AA154" s="314"/>
    </row>
    <row r="155" spans="1:85">
      <c r="A155" s="314"/>
      <c r="B155" s="314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4"/>
      <c r="W155" s="314"/>
      <c r="X155" s="314"/>
      <c r="Y155" s="314"/>
      <c r="Z155" s="314"/>
      <c r="AA155" s="314"/>
    </row>
    <row r="156" spans="1:85">
      <c r="A156" s="314"/>
      <c r="B156" s="314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4"/>
      <c r="W156" s="314"/>
      <c r="X156" s="314"/>
      <c r="Y156" s="314"/>
      <c r="Z156" s="314"/>
      <c r="AA156" s="314"/>
    </row>
    <row r="157" spans="1:85">
      <c r="A157" s="314"/>
      <c r="B157" s="314"/>
      <c r="C157" s="314"/>
      <c r="D157" s="314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/>
      <c r="Y157" s="314"/>
      <c r="Z157" s="314"/>
      <c r="AA157" s="314"/>
    </row>
    <row r="158" spans="1:85">
      <c r="A158" s="314"/>
      <c r="B158" s="314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</row>
    <row r="159" spans="1:85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314"/>
      <c r="Z159" s="314"/>
      <c r="AA159" s="314"/>
    </row>
    <row r="160" spans="1:85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</row>
    <row r="161" spans="1:27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</row>
    <row r="162" spans="1:27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</row>
    <row r="163" spans="1:27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4"/>
      <c r="W163" s="314"/>
      <c r="X163" s="314"/>
      <c r="Y163" s="314"/>
      <c r="Z163" s="314"/>
      <c r="AA163" s="314"/>
    </row>
    <row r="164" spans="1:27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</row>
    <row r="165" spans="1:27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</row>
    <row r="166" spans="1:27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</row>
    <row r="167" spans="1:27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</row>
    <row r="168" spans="1:27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</row>
    <row r="169" spans="1:27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4"/>
      <c r="W169" s="314"/>
      <c r="X169" s="314"/>
      <c r="Y169" s="314"/>
      <c r="Z169" s="314"/>
      <c r="AA169" s="314"/>
    </row>
    <row r="170" spans="1:27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4"/>
      <c r="W170" s="314"/>
      <c r="X170" s="314"/>
      <c r="Y170" s="314"/>
      <c r="Z170" s="314"/>
      <c r="AA170" s="314"/>
    </row>
    <row r="171" spans="1:27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</row>
    <row r="172" spans="1:27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4"/>
      <c r="W172" s="314"/>
      <c r="X172" s="314"/>
      <c r="Y172" s="314"/>
      <c r="Z172" s="314"/>
      <c r="AA172" s="314"/>
    </row>
    <row r="173" spans="1:27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4"/>
      <c r="W173" s="314"/>
      <c r="X173" s="314"/>
      <c r="Y173" s="314"/>
      <c r="Z173" s="314"/>
      <c r="AA173" s="314"/>
    </row>
    <row r="174" spans="1:27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4"/>
      <c r="W174" s="314"/>
      <c r="X174" s="314"/>
      <c r="Y174" s="314"/>
      <c r="Z174" s="314"/>
      <c r="AA174" s="314"/>
    </row>
    <row r="175" spans="1:27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4"/>
      <c r="W175" s="314"/>
      <c r="X175" s="314"/>
      <c r="Y175" s="314"/>
      <c r="Z175" s="314"/>
      <c r="AA175" s="314"/>
    </row>
    <row r="176" spans="1:27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/>
      <c r="Y176" s="314"/>
      <c r="Z176" s="314"/>
      <c r="AA176" s="314"/>
    </row>
    <row r="177" spans="1:27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4"/>
      <c r="W177" s="314"/>
      <c r="X177" s="314"/>
      <c r="Y177" s="314"/>
      <c r="Z177" s="314"/>
      <c r="AA177" s="314"/>
    </row>
    <row r="178" spans="1:27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  <c r="AA178" s="314"/>
    </row>
    <row r="179" spans="1:27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</row>
    <row r="180" spans="1:27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4"/>
      <c r="W180" s="314"/>
      <c r="X180" s="314"/>
      <c r="Y180" s="314"/>
      <c r="Z180" s="314"/>
      <c r="AA180" s="314"/>
    </row>
    <row r="181" spans="1:27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4"/>
      <c r="W181" s="314"/>
      <c r="X181" s="314"/>
      <c r="Y181" s="314"/>
      <c r="Z181" s="314"/>
      <c r="AA181" s="314"/>
    </row>
    <row r="182" spans="1:27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4"/>
      <c r="W182" s="314"/>
      <c r="X182" s="314"/>
      <c r="Y182" s="314"/>
      <c r="Z182" s="314"/>
      <c r="AA182" s="314"/>
    </row>
    <row r="183" spans="1:27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4"/>
      <c r="W183" s="314"/>
      <c r="X183" s="314"/>
      <c r="Y183" s="314"/>
      <c r="Z183" s="314"/>
      <c r="AA183" s="314"/>
    </row>
    <row r="184" spans="1:27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4"/>
      <c r="W184" s="314"/>
      <c r="X184" s="314"/>
      <c r="Y184" s="314"/>
      <c r="Z184" s="314"/>
      <c r="AA184" s="314"/>
    </row>
    <row r="185" spans="1:27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4"/>
      <c r="W185" s="314"/>
      <c r="X185" s="314"/>
      <c r="Y185" s="314"/>
      <c r="Z185" s="314"/>
      <c r="AA185" s="314"/>
    </row>
    <row r="186" spans="1:27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4"/>
      <c r="W186" s="314"/>
      <c r="X186" s="314"/>
      <c r="Y186" s="314"/>
      <c r="Z186" s="314"/>
      <c r="AA186" s="314"/>
    </row>
    <row r="187" spans="1:27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  <c r="U187" s="314"/>
      <c r="V187" s="314"/>
      <c r="W187" s="314"/>
      <c r="X187" s="314"/>
      <c r="Y187" s="314"/>
      <c r="Z187" s="314"/>
      <c r="AA187" s="314"/>
    </row>
    <row r="188" spans="1:27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4"/>
      <c r="W188" s="314"/>
      <c r="X188" s="314"/>
      <c r="Y188" s="314"/>
      <c r="Z188" s="314"/>
      <c r="AA188" s="314"/>
    </row>
    <row r="189" spans="1:27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4"/>
      <c r="W189" s="314"/>
      <c r="X189" s="314"/>
      <c r="Y189" s="314"/>
      <c r="Z189" s="314"/>
      <c r="AA189" s="314"/>
    </row>
    <row r="190" spans="1:27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  <c r="U190" s="314"/>
      <c r="V190" s="314"/>
      <c r="W190" s="314"/>
      <c r="X190" s="314"/>
      <c r="Y190" s="314"/>
      <c r="Z190" s="314"/>
      <c r="AA190" s="314"/>
    </row>
    <row r="191" spans="1:27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</row>
    <row r="192" spans="1:27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4"/>
      <c r="W192" s="314"/>
      <c r="X192" s="314"/>
      <c r="Y192" s="314"/>
      <c r="Z192" s="314"/>
      <c r="AA192" s="314"/>
    </row>
    <row r="193" spans="1:27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</row>
    <row r="194" spans="1:27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</row>
    <row r="195" spans="1:27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</row>
    <row r="196" spans="1:27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</row>
    <row r="197" spans="1:27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</row>
    <row r="198" spans="1:27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</row>
    <row r="199" spans="1:27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</row>
    <row r="200" spans="1:27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</row>
    <row r="201" spans="1:27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</row>
    <row r="202" spans="1:27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</row>
    <row r="203" spans="1:27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</row>
    <row r="204" spans="1:27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</row>
    <row r="205" spans="1:27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</row>
    <row r="206" spans="1:27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4"/>
      <c r="W206" s="314"/>
      <c r="X206" s="314"/>
      <c r="Y206" s="314"/>
      <c r="Z206" s="314"/>
      <c r="AA206" s="314"/>
    </row>
    <row r="207" spans="1:27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  <c r="U207" s="314"/>
      <c r="V207" s="314"/>
      <c r="W207" s="314"/>
      <c r="X207" s="314"/>
      <c r="Y207" s="314"/>
      <c r="Z207" s="314"/>
      <c r="AA207" s="314"/>
    </row>
    <row r="208" spans="1:27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4"/>
      <c r="V208" s="314"/>
      <c r="W208" s="314"/>
      <c r="X208" s="314"/>
      <c r="Y208" s="314"/>
      <c r="Z208" s="314"/>
      <c r="AA208" s="314"/>
    </row>
    <row r="209" spans="1:27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  <c r="U209" s="314"/>
      <c r="V209" s="314"/>
      <c r="W209" s="314"/>
      <c r="X209" s="314"/>
      <c r="Y209" s="314"/>
      <c r="Z209" s="314"/>
      <c r="AA209" s="314"/>
    </row>
    <row r="210" spans="1:27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  <c r="U210" s="314"/>
      <c r="V210" s="314"/>
      <c r="W210" s="314"/>
      <c r="X210" s="314"/>
      <c r="Y210" s="314"/>
      <c r="Z210" s="314"/>
      <c r="AA210" s="314"/>
    </row>
    <row r="211" spans="1:27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  <c r="U211" s="314"/>
      <c r="V211" s="314"/>
      <c r="W211" s="314"/>
      <c r="X211" s="314"/>
      <c r="Y211" s="314"/>
      <c r="Z211" s="314"/>
      <c r="AA211" s="314"/>
    </row>
    <row r="212" spans="1:27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  <c r="U212" s="314"/>
      <c r="V212" s="314"/>
      <c r="W212" s="314"/>
      <c r="X212" s="314"/>
      <c r="Y212" s="314"/>
      <c r="Z212" s="314"/>
      <c r="AA212" s="314"/>
    </row>
    <row r="213" spans="1:27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  <c r="AA213" s="314"/>
    </row>
    <row r="214" spans="1:27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  <c r="U214" s="314"/>
      <c r="V214" s="314"/>
      <c r="W214" s="314"/>
      <c r="X214" s="314"/>
      <c r="Y214" s="314"/>
      <c r="Z214" s="314"/>
      <c r="AA214" s="314"/>
    </row>
    <row r="215" spans="1:27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  <c r="U215" s="314"/>
      <c r="V215" s="314"/>
      <c r="W215" s="314"/>
      <c r="X215" s="314"/>
      <c r="Y215" s="314"/>
      <c r="Z215" s="314"/>
      <c r="AA215" s="314"/>
    </row>
    <row r="216" spans="1:27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  <c r="U216" s="314"/>
      <c r="V216" s="314"/>
      <c r="W216" s="314"/>
      <c r="X216" s="314"/>
      <c r="Y216" s="314"/>
      <c r="Z216" s="314"/>
      <c r="AA216" s="314"/>
    </row>
    <row r="217" spans="1:27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  <c r="U217" s="314"/>
      <c r="V217" s="314"/>
      <c r="W217" s="314"/>
      <c r="X217" s="314"/>
      <c r="Y217" s="314"/>
      <c r="Z217" s="314"/>
      <c r="AA217" s="314"/>
    </row>
    <row r="218" spans="1:27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  <c r="U218" s="314"/>
      <c r="V218" s="314"/>
      <c r="W218" s="314"/>
      <c r="X218" s="314"/>
      <c r="Y218" s="314"/>
      <c r="Z218" s="314"/>
      <c r="AA218" s="314"/>
    </row>
    <row r="219" spans="1:27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</row>
    <row r="220" spans="1:27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</row>
    <row r="221" spans="1:27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</row>
    <row r="222" spans="1:27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  <c r="U222" s="314"/>
      <c r="V222" s="314"/>
      <c r="W222" s="314"/>
      <c r="X222" s="314"/>
      <c r="Y222" s="314"/>
      <c r="Z222" s="314"/>
      <c r="AA222" s="314"/>
    </row>
    <row r="223" spans="1:27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4"/>
      <c r="W223" s="314"/>
      <c r="X223" s="314"/>
      <c r="Y223" s="314"/>
      <c r="Z223" s="314"/>
      <c r="AA223" s="314"/>
    </row>
    <row r="224" spans="1:27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  <c r="U224" s="314"/>
      <c r="V224" s="314"/>
      <c r="W224" s="314"/>
      <c r="X224" s="314"/>
      <c r="Y224" s="314"/>
      <c r="Z224" s="314"/>
      <c r="AA224" s="314"/>
    </row>
    <row r="225" spans="1:27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  <c r="U225" s="314"/>
      <c r="V225" s="314"/>
      <c r="W225" s="314"/>
      <c r="X225" s="314"/>
      <c r="Y225" s="314"/>
      <c r="Z225" s="314"/>
      <c r="AA225" s="314"/>
    </row>
    <row r="226" spans="1:27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  <c r="U226" s="314"/>
      <c r="V226" s="314"/>
      <c r="W226" s="314"/>
      <c r="X226" s="314"/>
      <c r="Y226" s="314"/>
      <c r="Z226" s="314"/>
      <c r="AA226" s="314"/>
    </row>
    <row r="227" spans="1:27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  <c r="U227" s="314"/>
      <c r="V227" s="314"/>
      <c r="W227" s="314"/>
      <c r="X227" s="314"/>
      <c r="Y227" s="314"/>
      <c r="Z227" s="314"/>
      <c r="AA227" s="314"/>
    </row>
    <row r="228" spans="1:27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  <c r="U228" s="314"/>
      <c r="V228" s="314"/>
      <c r="W228" s="314"/>
      <c r="X228" s="314"/>
      <c r="Y228" s="314"/>
      <c r="Z228" s="314"/>
      <c r="AA228" s="314"/>
    </row>
    <row r="229" spans="1:27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4"/>
      <c r="W229" s="314"/>
      <c r="X229" s="314"/>
      <c r="Y229" s="314"/>
      <c r="Z229" s="314"/>
      <c r="AA229" s="314"/>
    </row>
    <row r="230" spans="1:27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  <c r="U230" s="314"/>
      <c r="V230" s="314"/>
      <c r="W230" s="314"/>
      <c r="X230" s="314"/>
      <c r="Y230" s="314"/>
      <c r="Z230" s="314"/>
      <c r="AA230" s="314"/>
    </row>
    <row r="231" spans="1:27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  <c r="U231" s="314"/>
      <c r="V231" s="314"/>
      <c r="W231" s="314"/>
      <c r="X231" s="314"/>
      <c r="Y231" s="314"/>
      <c r="Z231" s="314"/>
      <c r="AA231" s="314"/>
    </row>
    <row r="232" spans="1:27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  <c r="U232" s="314"/>
      <c r="V232" s="314"/>
      <c r="W232" s="314"/>
      <c r="X232" s="314"/>
      <c r="Y232" s="314"/>
      <c r="Z232" s="314"/>
      <c r="AA232" s="314"/>
    </row>
    <row r="233" spans="1:27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  <c r="U233" s="314"/>
      <c r="V233" s="314"/>
      <c r="W233" s="314"/>
      <c r="X233" s="314"/>
      <c r="Y233" s="314"/>
      <c r="Z233" s="314"/>
      <c r="AA233" s="314"/>
    </row>
    <row r="234" spans="1:27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4"/>
      <c r="W234" s="314"/>
      <c r="X234" s="314"/>
      <c r="Y234" s="314"/>
      <c r="Z234" s="314"/>
      <c r="AA234" s="314"/>
    </row>
    <row r="235" spans="1:27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4"/>
      <c r="W235" s="314"/>
      <c r="X235" s="314"/>
      <c r="Y235" s="314"/>
      <c r="Z235" s="314"/>
      <c r="AA235" s="314"/>
    </row>
    <row r="236" spans="1:27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4"/>
      <c r="W236" s="314"/>
      <c r="X236" s="314"/>
      <c r="Y236" s="314"/>
      <c r="Z236" s="314"/>
      <c r="AA236" s="314"/>
    </row>
    <row r="237" spans="1:27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  <c r="U237" s="314"/>
      <c r="V237" s="314"/>
      <c r="W237" s="314"/>
      <c r="X237" s="314"/>
      <c r="Y237" s="314"/>
      <c r="Z237" s="314"/>
      <c r="AA237" s="314"/>
    </row>
    <row r="238" spans="1:27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  <c r="U238" s="314"/>
      <c r="V238" s="314"/>
      <c r="W238" s="314"/>
      <c r="X238" s="314"/>
      <c r="Y238" s="314"/>
      <c r="Z238" s="314"/>
      <c r="AA238" s="314"/>
    </row>
    <row r="239" spans="1:27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4"/>
      <c r="W239" s="314"/>
      <c r="X239" s="314"/>
      <c r="Y239" s="314"/>
      <c r="Z239" s="314"/>
      <c r="AA239" s="314"/>
    </row>
    <row r="240" spans="1:27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  <c r="U240" s="314"/>
      <c r="V240" s="314"/>
      <c r="W240" s="314"/>
      <c r="X240" s="314"/>
      <c r="Y240" s="314"/>
      <c r="Z240" s="314"/>
      <c r="AA240" s="314"/>
    </row>
    <row r="241" spans="1:27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  <c r="U241" s="314"/>
      <c r="V241" s="314"/>
      <c r="W241" s="314"/>
      <c r="X241" s="314"/>
      <c r="Y241" s="314"/>
      <c r="Z241" s="314"/>
      <c r="AA241" s="314"/>
    </row>
    <row r="242" spans="1:27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  <c r="U242" s="314"/>
      <c r="V242" s="314"/>
      <c r="W242" s="314"/>
      <c r="X242" s="314"/>
      <c r="Y242" s="314"/>
      <c r="Z242" s="314"/>
      <c r="AA242" s="314"/>
    </row>
    <row r="243" spans="1:27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  <c r="U243" s="314"/>
      <c r="V243" s="314"/>
      <c r="W243" s="314"/>
      <c r="X243" s="314"/>
      <c r="Y243" s="314"/>
      <c r="Z243" s="314"/>
      <c r="AA243" s="314"/>
    </row>
    <row r="244" spans="1:27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4"/>
      <c r="W244" s="314"/>
      <c r="X244" s="314"/>
      <c r="Y244" s="314"/>
      <c r="Z244" s="314"/>
      <c r="AA244" s="314"/>
    </row>
    <row r="245" spans="1:27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  <c r="U245" s="314"/>
      <c r="V245" s="314"/>
      <c r="W245" s="314"/>
      <c r="X245" s="314"/>
      <c r="Y245" s="314"/>
      <c r="Z245" s="314"/>
      <c r="AA245" s="314"/>
    </row>
    <row r="246" spans="1:27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  <c r="U246" s="314"/>
      <c r="V246" s="314"/>
      <c r="W246" s="314"/>
      <c r="X246" s="314"/>
      <c r="Y246" s="314"/>
      <c r="Z246" s="314"/>
      <c r="AA246" s="314"/>
    </row>
    <row r="247" spans="1:27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</row>
    <row r="248" spans="1:27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4"/>
      <c r="W248" s="314"/>
      <c r="X248" s="314"/>
      <c r="Y248" s="314"/>
      <c r="Z248" s="314"/>
      <c r="AA248" s="314"/>
    </row>
    <row r="249" spans="1:27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  <c r="U249" s="314"/>
      <c r="V249" s="314"/>
      <c r="W249" s="314"/>
      <c r="X249" s="314"/>
      <c r="Y249" s="314"/>
      <c r="Z249" s="314"/>
      <c r="AA249" s="314"/>
    </row>
    <row r="250" spans="1:27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4"/>
      <c r="W250" s="314"/>
      <c r="X250" s="314"/>
      <c r="Y250" s="314"/>
      <c r="Z250" s="314"/>
      <c r="AA250" s="314"/>
    </row>
    <row r="251" spans="1:27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  <c r="U251" s="314"/>
      <c r="V251" s="314"/>
      <c r="W251" s="314"/>
      <c r="X251" s="314"/>
      <c r="Y251" s="314"/>
      <c r="Z251" s="314"/>
      <c r="AA251" s="314"/>
    </row>
    <row r="252" spans="1:27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4"/>
      <c r="W252" s="314"/>
      <c r="X252" s="314"/>
      <c r="Y252" s="314"/>
      <c r="Z252" s="314"/>
      <c r="AA252" s="314"/>
    </row>
    <row r="253" spans="1:27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  <c r="U253" s="314"/>
      <c r="V253" s="314"/>
      <c r="W253" s="314"/>
      <c r="X253" s="314"/>
      <c r="Y253" s="314"/>
      <c r="Z253" s="314"/>
      <c r="AA253" s="314"/>
    </row>
  </sheetData>
  <sheetProtection password="CA55" sheet="1" objects="1" scenarios="1"/>
  <mergeCells count="10">
    <mergeCell ref="A1:T1"/>
    <mergeCell ref="A2:T2"/>
    <mergeCell ref="A4:T4"/>
    <mergeCell ref="G6:H6"/>
    <mergeCell ref="I6:J6"/>
    <mergeCell ref="K6:L6"/>
    <mergeCell ref="M6:N6"/>
    <mergeCell ref="O6:P6"/>
    <mergeCell ref="S6:T6"/>
    <mergeCell ref="Q6:R6"/>
  </mergeCells>
  <phoneticPr fontId="0" type="noConversion"/>
  <printOptions horizontalCentered="1"/>
  <pageMargins left="0.59055118110236227" right="0.75" top="0.51181102362204722" bottom="1" header="0.19685039370078741" footer="0"/>
  <pageSetup scale="95" firstPageNumber="29" orientation="landscape" useFirstPageNumber="1" horizontalDpi="300" verticalDpi="300" r:id="rId1"/>
  <headerFooter alignWithMargins="0">
    <oddHeader xml:space="preserve">&amp;R&amp;"Helv,Negrita"&amp;12&amp;[30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E125"/>
  <sheetViews>
    <sheetView showGridLines="0" workbookViewId="0">
      <selection activeCell="H18" sqref="H18"/>
    </sheetView>
  </sheetViews>
  <sheetFormatPr baseColWidth="10" defaultColWidth="9.83203125" defaultRowHeight="10.5"/>
  <cols>
    <col min="1" max="1" width="32.33203125" style="1245" customWidth="1"/>
    <col min="2" max="2" width="7.1640625" style="1245" customWidth="1"/>
    <col min="3" max="3" width="6.6640625" style="1245" customWidth="1"/>
    <col min="4" max="4" width="5.33203125" style="1245" customWidth="1"/>
    <col min="5" max="5" width="6.6640625" style="1245" customWidth="1"/>
    <col min="6" max="6" width="6" style="1245" customWidth="1"/>
    <col min="7" max="7" width="5.33203125" style="1245" customWidth="1"/>
    <col min="8" max="9" width="6.5" style="1245" customWidth="1"/>
    <col min="10" max="10" width="5.83203125" style="1245" customWidth="1"/>
    <col min="11" max="11" width="5.33203125" style="1245" customWidth="1"/>
    <col min="12" max="12" width="5" style="1245" customWidth="1"/>
    <col min="13" max="14" width="4.83203125" style="1245" customWidth="1"/>
    <col min="15" max="16" width="5" style="1245" customWidth="1"/>
    <col min="17" max="17" width="4.83203125" style="1245" customWidth="1"/>
    <col min="18" max="18" width="5.1640625" style="1245" customWidth="1"/>
    <col min="19" max="19" width="1.83203125" style="1245" customWidth="1"/>
    <col min="20" max="23" width="9.83203125" style="1245"/>
    <col min="24" max="24" width="1.83203125" style="1245" customWidth="1"/>
    <col min="25" max="25" width="34.83203125" style="1245" customWidth="1"/>
    <col min="26" max="16384" width="9.83203125" style="1245"/>
  </cols>
  <sheetData>
    <row r="1" spans="1:41" ht="18" customHeight="1">
      <c r="A1" s="3435" t="s">
        <v>846</v>
      </c>
      <c r="B1" s="3435"/>
      <c r="C1" s="3435"/>
      <c r="D1" s="3435"/>
      <c r="E1" s="3435"/>
      <c r="F1" s="3435"/>
      <c r="G1" s="3435"/>
      <c r="H1" s="3435"/>
      <c r="I1" s="3435"/>
      <c r="J1" s="3435"/>
      <c r="K1" s="3435"/>
      <c r="L1" s="3435"/>
      <c r="M1" s="3435"/>
      <c r="N1" s="3435"/>
      <c r="O1" s="3435"/>
      <c r="P1" s="3435"/>
      <c r="Q1" s="3435"/>
      <c r="R1" s="3435"/>
      <c r="S1" s="1244"/>
      <c r="T1" s="1244"/>
      <c r="U1" s="1244"/>
    </row>
    <row r="2" spans="1:41" ht="7.5" customHeight="1">
      <c r="A2" s="1316"/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1316"/>
      <c r="R2" s="1316"/>
      <c r="S2" s="1244"/>
      <c r="T2" s="1244"/>
      <c r="U2" s="1244"/>
    </row>
    <row r="3" spans="1:41" ht="18" customHeight="1">
      <c r="A3" s="3436" t="s">
        <v>180</v>
      </c>
      <c r="B3" s="3436"/>
      <c r="C3" s="3436"/>
      <c r="D3" s="3436"/>
      <c r="E3" s="3436"/>
      <c r="F3" s="3436"/>
      <c r="G3" s="3436"/>
      <c r="H3" s="3436"/>
      <c r="I3" s="3436"/>
      <c r="J3" s="3436"/>
      <c r="K3" s="3436"/>
      <c r="L3" s="3436"/>
      <c r="M3" s="3436"/>
      <c r="N3" s="3436"/>
      <c r="O3" s="3436"/>
      <c r="P3" s="3436"/>
      <c r="Q3" s="3436"/>
      <c r="R3" s="3436"/>
      <c r="S3" s="1244"/>
      <c r="T3" s="1244"/>
      <c r="U3" s="1244"/>
    </row>
    <row r="4" spans="1:41" ht="5.25" customHeight="1">
      <c r="A4" s="1557"/>
      <c r="B4" s="1557"/>
      <c r="C4" s="1557"/>
      <c r="D4" s="1557"/>
      <c r="E4" s="1557"/>
      <c r="F4" s="1557"/>
      <c r="G4" s="1557"/>
      <c r="H4" s="1557"/>
      <c r="I4" s="1557"/>
      <c r="J4" s="1557"/>
      <c r="K4" s="1557"/>
      <c r="L4" s="1557"/>
      <c r="M4" s="1557"/>
      <c r="N4" s="1557"/>
      <c r="O4" s="1557"/>
      <c r="P4" s="1557"/>
      <c r="Q4" s="1557"/>
      <c r="R4" s="1557"/>
      <c r="S4" s="1244"/>
      <c r="T4" s="1244"/>
      <c r="U4" s="1244"/>
    </row>
    <row r="5" spans="1:41" ht="18" customHeight="1">
      <c r="A5" s="3437" t="s">
        <v>185</v>
      </c>
      <c r="B5" s="3437"/>
      <c r="C5" s="3437"/>
      <c r="D5" s="3437"/>
      <c r="E5" s="3437"/>
      <c r="F5" s="3437"/>
      <c r="G5" s="3437"/>
      <c r="H5" s="3437"/>
      <c r="I5" s="3437"/>
      <c r="J5" s="3437"/>
      <c r="K5" s="3437"/>
      <c r="L5" s="3437"/>
      <c r="M5" s="3437"/>
      <c r="N5" s="3437"/>
      <c r="O5" s="3437"/>
      <c r="P5" s="3437"/>
      <c r="Q5" s="3437"/>
      <c r="R5" s="3437"/>
      <c r="S5" s="1244"/>
      <c r="T5" s="1244"/>
      <c r="U5" s="1244"/>
    </row>
    <row r="6" spans="1:41" ht="18" customHeight="1">
      <c r="A6" s="1558"/>
      <c r="B6" s="3440" t="s">
        <v>1180</v>
      </c>
      <c r="C6" s="3441"/>
      <c r="D6" s="3442"/>
      <c r="E6" s="3438" t="s">
        <v>181</v>
      </c>
      <c r="F6" s="3439"/>
      <c r="G6" s="3438">
        <v>16</v>
      </c>
      <c r="H6" s="3439"/>
      <c r="I6" s="3438">
        <v>17</v>
      </c>
      <c r="J6" s="3439"/>
      <c r="K6" s="3438">
        <v>18</v>
      </c>
      <c r="L6" s="3439"/>
      <c r="M6" s="3438">
        <v>19</v>
      </c>
      <c r="N6" s="3439"/>
      <c r="O6" s="3438" t="s">
        <v>182</v>
      </c>
      <c r="P6" s="3439"/>
      <c r="Q6" s="3438" t="s">
        <v>1181</v>
      </c>
      <c r="R6" s="3439"/>
      <c r="S6" s="1244"/>
      <c r="T6" s="1244"/>
      <c r="U6" s="1244"/>
    </row>
    <row r="7" spans="1:41" ht="18" customHeight="1">
      <c r="A7" s="1559" t="s">
        <v>915</v>
      </c>
      <c r="B7" s="1560"/>
      <c r="C7" s="1560"/>
      <c r="D7" s="1561"/>
      <c r="E7" s="1562"/>
      <c r="F7" s="1561"/>
      <c r="G7" s="1562"/>
      <c r="H7" s="1561"/>
      <c r="I7" s="1562"/>
      <c r="J7" s="1561"/>
      <c r="K7" s="1562"/>
      <c r="L7" s="1561"/>
      <c r="M7" s="1562"/>
      <c r="O7" s="1562"/>
      <c r="P7" s="1561"/>
      <c r="Q7" s="1562"/>
      <c r="R7" s="1561"/>
      <c r="S7" s="1244"/>
      <c r="T7" s="1244"/>
      <c r="U7" s="1244"/>
    </row>
    <row r="8" spans="1:41" ht="18" customHeight="1">
      <c r="A8" s="1563" t="s">
        <v>884</v>
      </c>
      <c r="B8" s="1564" t="s">
        <v>918</v>
      </c>
      <c r="C8" s="1564" t="s">
        <v>1182</v>
      </c>
      <c r="D8" s="1565" t="s">
        <v>1183</v>
      </c>
      <c r="E8" s="1564" t="s">
        <v>1182</v>
      </c>
      <c r="F8" s="1565" t="s">
        <v>1183</v>
      </c>
      <c r="G8" s="1564" t="s">
        <v>1182</v>
      </c>
      <c r="H8" s="1565" t="s">
        <v>1183</v>
      </c>
      <c r="I8" s="1564" t="s">
        <v>1182</v>
      </c>
      <c r="J8" s="1565" t="s">
        <v>1183</v>
      </c>
      <c r="K8" s="1564" t="s">
        <v>1182</v>
      </c>
      <c r="L8" s="1565" t="s">
        <v>1183</v>
      </c>
      <c r="M8" s="1564" t="s">
        <v>1182</v>
      </c>
      <c r="N8" s="1565" t="s">
        <v>1183</v>
      </c>
      <c r="O8" s="1564" t="s">
        <v>1182</v>
      </c>
      <c r="P8" s="1565" t="s">
        <v>1183</v>
      </c>
      <c r="Q8" s="1564" t="s">
        <v>1182</v>
      </c>
      <c r="R8" s="1565" t="s">
        <v>1183</v>
      </c>
      <c r="S8" s="1244"/>
      <c r="T8" s="1244"/>
      <c r="U8" s="1244"/>
      <c r="AO8" s="1566" t="s">
        <v>884</v>
      </c>
    </row>
    <row r="9" spans="1:41" ht="24.95" customHeight="1">
      <c r="A9" s="1567" t="s">
        <v>868</v>
      </c>
      <c r="B9" s="1568">
        <f t="shared" ref="B9:R9" si="0">SUM(B10:B25)</f>
        <v>11760</v>
      </c>
      <c r="C9" s="1568">
        <f t="shared" si="0"/>
        <v>5319</v>
      </c>
      <c r="D9" s="1568">
        <f t="shared" si="0"/>
        <v>6441</v>
      </c>
      <c r="E9" s="1568">
        <f t="shared" si="0"/>
        <v>1885</v>
      </c>
      <c r="F9" s="1568">
        <f t="shared" si="0"/>
        <v>2336</v>
      </c>
      <c r="G9" s="1568">
        <f t="shared" si="0"/>
        <v>1467</v>
      </c>
      <c r="H9" s="1568">
        <f t="shared" si="0"/>
        <v>1791</v>
      </c>
      <c r="I9" s="1568">
        <f t="shared" si="0"/>
        <v>1068</v>
      </c>
      <c r="J9" s="1568">
        <f t="shared" si="0"/>
        <v>1198</v>
      </c>
      <c r="K9" s="1568">
        <f t="shared" si="0"/>
        <v>448</v>
      </c>
      <c r="L9" s="1568">
        <f t="shared" si="0"/>
        <v>471</v>
      </c>
      <c r="M9" s="1568">
        <f t="shared" si="0"/>
        <v>163</v>
      </c>
      <c r="N9" s="1568">
        <f t="shared" si="0"/>
        <v>224</v>
      </c>
      <c r="O9" s="1568">
        <f t="shared" si="0"/>
        <v>200</v>
      </c>
      <c r="P9" s="1568">
        <f t="shared" si="0"/>
        <v>205</v>
      </c>
      <c r="Q9" s="1568">
        <f t="shared" si="0"/>
        <v>88</v>
      </c>
      <c r="R9" s="1569">
        <f t="shared" si="0"/>
        <v>216</v>
      </c>
      <c r="AD9" s="1570"/>
      <c r="AF9" s="1570"/>
      <c r="AH9" s="1570"/>
      <c r="AJ9" s="1570"/>
    </row>
    <row r="10" spans="1:41" ht="24.95" customHeight="1">
      <c r="A10" s="1571" t="s">
        <v>923</v>
      </c>
      <c r="B10" s="1572">
        <f t="shared" ref="B10:B25" si="1">SUM(C10:D10)</f>
        <v>3191</v>
      </c>
      <c r="C10" s="1572">
        <f t="shared" ref="C10:C25" si="2">SUM(E10+G10+I10+K10+M10+O10+Q10)</f>
        <v>1422</v>
      </c>
      <c r="D10" s="1572">
        <f t="shared" ref="D10:D25" si="3">SUM(F10+H10+J10+L10+N10+P10+R10)</f>
        <v>1769</v>
      </c>
      <c r="E10" s="1572">
        <v>538</v>
      </c>
      <c r="F10" s="1572">
        <v>691</v>
      </c>
      <c r="G10" s="1572">
        <v>421</v>
      </c>
      <c r="H10" s="1572">
        <v>528</v>
      </c>
      <c r="I10" s="1572">
        <v>244</v>
      </c>
      <c r="J10" s="1572">
        <v>214</v>
      </c>
      <c r="K10" s="1572">
        <v>163</v>
      </c>
      <c r="L10" s="1572">
        <v>171</v>
      </c>
      <c r="M10" s="1572">
        <v>19</v>
      </c>
      <c r="N10" s="1572">
        <v>128</v>
      </c>
      <c r="O10" s="1572">
        <v>31</v>
      </c>
      <c r="P10" s="1572">
        <v>34</v>
      </c>
      <c r="Q10" s="1572">
        <v>6</v>
      </c>
      <c r="R10" s="1573">
        <v>3</v>
      </c>
      <c r="AD10" s="1570"/>
      <c r="AF10" s="1570"/>
      <c r="AH10" s="1570"/>
      <c r="AJ10" s="1570"/>
    </row>
    <row r="11" spans="1:41" ht="24.95" customHeight="1">
      <c r="A11" s="1571" t="s">
        <v>924</v>
      </c>
      <c r="B11" s="1572">
        <f t="shared" si="1"/>
        <v>788</v>
      </c>
      <c r="C11" s="1572">
        <f t="shared" si="2"/>
        <v>328</v>
      </c>
      <c r="D11" s="1572">
        <f t="shared" si="3"/>
        <v>460</v>
      </c>
      <c r="E11" s="1572">
        <v>136</v>
      </c>
      <c r="F11" s="1572">
        <v>204</v>
      </c>
      <c r="G11" s="1572">
        <v>85</v>
      </c>
      <c r="H11" s="1572">
        <v>125</v>
      </c>
      <c r="I11" s="1572">
        <v>70</v>
      </c>
      <c r="J11" s="1572">
        <v>96</v>
      </c>
      <c r="K11" s="1572">
        <v>15</v>
      </c>
      <c r="L11" s="1572">
        <v>25</v>
      </c>
      <c r="M11" s="1572">
        <v>17</v>
      </c>
      <c r="N11" s="1572">
        <v>8</v>
      </c>
      <c r="O11" s="1572">
        <v>5</v>
      </c>
      <c r="P11" s="1572">
        <v>2</v>
      </c>
      <c r="Q11" s="1572"/>
      <c r="R11" s="1574"/>
      <c r="AD11" s="1570"/>
      <c r="AF11" s="1570"/>
      <c r="AH11" s="1570"/>
      <c r="AJ11" s="1570"/>
    </row>
    <row r="12" spans="1:41" ht="24.95" customHeight="1">
      <c r="A12" s="1571" t="s">
        <v>925</v>
      </c>
      <c r="B12" s="1572">
        <f t="shared" si="1"/>
        <v>1095</v>
      </c>
      <c r="C12" s="1572">
        <f t="shared" si="2"/>
        <v>538</v>
      </c>
      <c r="D12" s="1572">
        <f t="shared" si="3"/>
        <v>557</v>
      </c>
      <c r="E12" s="1572">
        <v>187</v>
      </c>
      <c r="F12" s="1572">
        <v>233</v>
      </c>
      <c r="G12" s="1572">
        <v>147</v>
      </c>
      <c r="H12" s="1572">
        <v>170</v>
      </c>
      <c r="I12" s="1572">
        <v>127</v>
      </c>
      <c r="J12" s="1572">
        <v>111</v>
      </c>
      <c r="K12" s="1572">
        <v>52</v>
      </c>
      <c r="L12" s="1572">
        <v>28</v>
      </c>
      <c r="M12" s="1572">
        <v>17</v>
      </c>
      <c r="N12" s="1572">
        <v>7</v>
      </c>
      <c r="O12" s="1572">
        <v>7</v>
      </c>
      <c r="P12" s="1572">
        <v>6</v>
      </c>
      <c r="Q12" s="1276">
        <v>1</v>
      </c>
      <c r="R12" s="1574">
        <v>2</v>
      </c>
      <c r="AD12" s="1570"/>
      <c r="AF12" s="1570"/>
      <c r="AH12" s="1570"/>
      <c r="AJ12" s="1570"/>
    </row>
    <row r="13" spans="1:41" ht="24.95" customHeight="1">
      <c r="A13" s="1571" t="s">
        <v>926</v>
      </c>
      <c r="B13" s="1572">
        <f t="shared" si="1"/>
        <v>838</v>
      </c>
      <c r="C13" s="1572">
        <f t="shared" si="2"/>
        <v>410</v>
      </c>
      <c r="D13" s="1572">
        <f t="shared" si="3"/>
        <v>428</v>
      </c>
      <c r="E13" s="1572">
        <v>180</v>
      </c>
      <c r="F13" s="1572">
        <v>174</v>
      </c>
      <c r="G13" s="1572">
        <v>159</v>
      </c>
      <c r="H13" s="1572">
        <v>131</v>
      </c>
      <c r="I13" s="1572">
        <v>49</v>
      </c>
      <c r="J13" s="1572">
        <v>96</v>
      </c>
      <c r="K13" s="1572">
        <v>12</v>
      </c>
      <c r="L13" s="1572">
        <v>19</v>
      </c>
      <c r="M13" s="1572">
        <v>8</v>
      </c>
      <c r="N13" s="1572">
        <v>7</v>
      </c>
      <c r="O13" s="1572">
        <v>2</v>
      </c>
      <c r="P13" s="1572">
        <v>1</v>
      </c>
      <c r="Q13" s="1572"/>
      <c r="R13" s="1573"/>
      <c r="AD13" s="1570"/>
      <c r="AF13" s="1570"/>
      <c r="AH13" s="1570"/>
      <c r="AJ13" s="1570"/>
    </row>
    <row r="14" spans="1:41" ht="24.95" customHeight="1">
      <c r="A14" s="1571" t="s">
        <v>927</v>
      </c>
      <c r="B14" s="1572">
        <f t="shared" si="1"/>
        <v>1009</v>
      </c>
      <c r="C14" s="1572">
        <f t="shared" si="2"/>
        <v>459</v>
      </c>
      <c r="D14" s="1572">
        <f t="shared" si="3"/>
        <v>550</v>
      </c>
      <c r="E14" s="1572">
        <v>170</v>
      </c>
      <c r="F14" s="1572">
        <v>206</v>
      </c>
      <c r="G14" s="1572">
        <v>119</v>
      </c>
      <c r="H14" s="1572">
        <v>157</v>
      </c>
      <c r="I14" s="1572">
        <v>109</v>
      </c>
      <c r="J14" s="1572">
        <v>129</v>
      </c>
      <c r="K14" s="1572">
        <v>38</v>
      </c>
      <c r="L14" s="1572">
        <v>29</v>
      </c>
      <c r="M14" s="1572">
        <v>8</v>
      </c>
      <c r="N14" s="1572">
        <v>10</v>
      </c>
      <c r="O14" s="1572">
        <v>14</v>
      </c>
      <c r="P14" s="1572">
        <v>14</v>
      </c>
      <c r="Q14" s="1276">
        <v>1</v>
      </c>
      <c r="R14" s="1573">
        <v>5</v>
      </c>
      <c r="AD14" s="1570"/>
      <c r="AF14" s="1570"/>
      <c r="AH14" s="1570"/>
      <c r="AJ14" s="1570"/>
    </row>
    <row r="15" spans="1:41" ht="24.95" customHeight="1">
      <c r="A15" s="1571" t="s">
        <v>928</v>
      </c>
      <c r="B15" s="1572">
        <f t="shared" si="1"/>
        <v>364</v>
      </c>
      <c r="C15" s="1572">
        <f t="shared" si="2"/>
        <v>165</v>
      </c>
      <c r="D15" s="1572">
        <f t="shared" si="3"/>
        <v>199</v>
      </c>
      <c r="E15" s="1572">
        <v>52</v>
      </c>
      <c r="F15" s="1572">
        <v>68</v>
      </c>
      <c r="G15" s="1572">
        <v>48</v>
      </c>
      <c r="H15" s="1572">
        <v>81</v>
      </c>
      <c r="I15" s="1572">
        <v>43</v>
      </c>
      <c r="J15" s="1572">
        <v>36</v>
      </c>
      <c r="K15" s="1572">
        <v>10</v>
      </c>
      <c r="L15" s="1572">
        <v>12</v>
      </c>
      <c r="M15" s="1572">
        <v>6</v>
      </c>
      <c r="N15" s="1572"/>
      <c r="O15" s="1572">
        <v>6</v>
      </c>
      <c r="P15" s="1572">
        <v>2</v>
      </c>
      <c r="Q15" s="1276"/>
      <c r="R15" s="1574"/>
      <c r="AD15" s="1570"/>
      <c r="AF15" s="1570"/>
      <c r="AH15" s="1570"/>
      <c r="AJ15" s="1570"/>
    </row>
    <row r="16" spans="1:41" ht="24.95" customHeight="1">
      <c r="A16" s="1571" t="s">
        <v>929</v>
      </c>
      <c r="B16" s="1572">
        <f t="shared" si="1"/>
        <v>562</v>
      </c>
      <c r="C16" s="1572">
        <f t="shared" si="2"/>
        <v>239</v>
      </c>
      <c r="D16" s="1572">
        <f t="shared" si="3"/>
        <v>323</v>
      </c>
      <c r="E16" s="1572">
        <v>96</v>
      </c>
      <c r="F16" s="1572">
        <v>131</v>
      </c>
      <c r="G16" s="1572">
        <v>66</v>
      </c>
      <c r="H16" s="1572">
        <v>93</v>
      </c>
      <c r="I16" s="1572">
        <v>45</v>
      </c>
      <c r="J16" s="1572">
        <v>73</v>
      </c>
      <c r="K16" s="1572">
        <v>22</v>
      </c>
      <c r="L16" s="1572">
        <v>23</v>
      </c>
      <c r="M16" s="1572">
        <v>6</v>
      </c>
      <c r="N16" s="1572">
        <v>2</v>
      </c>
      <c r="O16" s="1572">
        <v>4</v>
      </c>
      <c r="P16" s="1572">
        <v>1</v>
      </c>
      <c r="Q16" s="1276"/>
      <c r="R16" s="1573"/>
      <c r="AD16" s="1570"/>
      <c r="AF16" s="1570"/>
      <c r="AH16" s="1570"/>
      <c r="AJ16" s="1570"/>
    </row>
    <row r="17" spans="1:36" ht="24.95" customHeight="1">
      <c r="A17" s="1571" t="s">
        <v>56</v>
      </c>
      <c r="B17" s="1572">
        <f t="shared" si="1"/>
        <v>337</v>
      </c>
      <c r="C17" s="1572">
        <f t="shared" si="2"/>
        <v>165</v>
      </c>
      <c r="D17" s="1572">
        <f t="shared" si="3"/>
        <v>172</v>
      </c>
      <c r="E17" s="1572">
        <v>40</v>
      </c>
      <c r="F17" s="1572">
        <v>46</v>
      </c>
      <c r="G17" s="1572">
        <v>60</v>
      </c>
      <c r="H17" s="1572">
        <v>49</v>
      </c>
      <c r="I17" s="1572">
        <v>35</v>
      </c>
      <c r="J17" s="1572">
        <v>57</v>
      </c>
      <c r="K17" s="1572">
        <v>11</v>
      </c>
      <c r="L17" s="1572">
        <v>11</v>
      </c>
      <c r="M17" s="1572">
        <v>8</v>
      </c>
      <c r="N17" s="1572">
        <v>3</v>
      </c>
      <c r="O17" s="1572">
        <v>11</v>
      </c>
      <c r="P17" s="1572">
        <v>6</v>
      </c>
      <c r="Q17" s="1276"/>
      <c r="R17" s="1573"/>
      <c r="AD17" s="1570"/>
      <c r="AF17" s="1570"/>
      <c r="AH17" s="1570"/>
      <c r="AJ17" s="1570"/>
    </row>
    <row r="18" spans="1:36" ht="24.95" customHeight="1">
      <c r="A18" s="1571" t="s">
        <v>930</v>
      </c>
      <c r="B18" s="1572">
        <f t="shared" si="1"/>
        <v>289</v>
      </c>
      <c r="C18" s="1572">
        <f t="shared" si="2"/>
        <v>143</v>
      </c>
      <c r="D18" s="1572">
        <f t="shared" si="3"/>
        <v>146</v>
      </c>
      <c r="E18" s="1572">
        <v>46</v>
      </c>
      <c r="F18" s="1572">
        <v>66</v>
      </c>
      <c r="G18" s="1572">
        <v>35</v>
      </c>
      <c r="H18" s="1572">
        <v>40</v>
      </c>
      <c r="I18" s="1572">
        <v>43</v>
      </c>
      <c r="J18" s="1572">
        <v>31</v>
      </c>
      <c r="K18" s="1572">
        <v>12</v>
      </c>
      <c r="L18" s="1572">
        <v>9</v>
      </c>
      <c r="M18" s="1572">
        <v>6</v>
      </c>
      <c r="N18" s="1572"/>
      <c r="O18" s="1572">
        <v>1</v>
      </c>
      <c r="P18" s="1572"/>
      <c r="Q18" s="1276"/>
      <c r="R18" s="1574"/>
      <c r="AD18" s="1570"/>
      <c r="AF18" s="1570"/>
      <c r="AH18" s="1570"/>
      <c r="AJ18" s="1570"/>
    </row>
    <row r="19" spans="1:36" ht="24.95" customHeight="1">
      <c r="A19" s="1571" t="s">
        <v>183</v>
      </c>
      <c r="B19" s="1572">
        <f t="shared" si="1"/>
        <v>305</v>
      </c>
      <c r="C19" s="1572">
        <f t="shared" si="2"/>
        <v>165</v>
      </c>
      <c r="D19" s="1572">
        <f t="shared" si="3"/>
        <v>140</v>
      </c>
      <c r="E19" s="1572">
        <v>43</v>
      </c>
      <c r="F19" s="1572">
        <v>45</v>
      </c>
      <c r="G19" s="1572">
        <v>47</v>
      </c>
      <c r="H19" s="1572">
        <v>46</v>
      </c>
      <c r="I19" s="1572">
        <v>41</v>
      </c>
      <c r="J19" s="1572">
        <v>37</v>
      </c>
      <c r="K19" s="1572">
        <v>16</v>
      </c>
      <c r="L19" s="1572">
        <v>7</v>
      </c>
      <c r="M19" s="1572">
        <v>15</v>
      </c>
      <c r="N19" s="1572">
        <v>3</v>
      </c>
      <c r="O19" s="1572">
        <v>3</v>
      </c>
      <c r="P19" s="1572">
        <v>2</v>
      </c>
      <c r="Q19" s="1276"/>
      <c r="R19" s="1574"/>
      <c r="AD19" s="1570"/>
      <c r="AF19" s="1570"/>
      <c r="AH19" s="1570"/>
      <c r="AJ19" s="1570"/>
    </row>
    <row r="20" spans="1:36" ht="24.95" customHeight="1">
      <c r="A20" s="1571" t="s">
        <v>951</v>
      </c>
      <c r="B20" s="1572">
        <f t="shared" si="1"/>
        <v>339</v>
      </c>
      <c r="C20" s="1572">
        <f t="shared" si="2"/>
        <v>158</v>
      </c>
      <c r="D20" s="1572">
        <f t="shared" si="3"/>
        <v>181</v>
      </c>
      <c r="E20" s="1572">
        <v>55</v>
      </c>
      <c r="F20" s="1572">
        <v>60</v>
      </c>
      <c r="G20" s="1572">
        <v>34</v>
      </c>
      <c r="H20" s="1572">
        <v>58</v>
      </c>
      <c r="I20" s="1572">
        <v>42</v>
      </c>
      <c r="J20" s="1572">
        <v>44</v>
      </c>
      <c r="K20" s="1572">
        <v>16</v>
      </c>
      <c r="L20" s="1572">
        <v>13</v>
      </c>
      <c r="M20" s="1572">
        <v>5</v>
      </c>
      <c r="N20" s="1572">
        <v>1</v>
      </c>
      <c r="O20" s="1572">
        <v>5</v>
      </c>
      <c r="P20" s="1572">
        <v>5</v>
      </c>
      <c r="Q20" s="1276">
        <v>1</v>
      </c>
      <c r="R20" s="1574"/>
      <c r="AD20" s="1570"/>
      <c r="AF20" s="1570"/>
      <c r="AH20" s="1570"/>
      <c r="AJ20" s="1570"/>
    </row>
    <row r="21" spans="1:36" ht="24.95" customHeight="1">
      <c r="A21" s="1571" t="s">
        <v>932</v>
      </c>
      <c r="B21" s="1572">
        <f t="shared" si="1"/>
        <v>195</v>
      </c>
      <c r="C21" s="1572">
        <f t="shared" si="2"/>
        <v>96</v>
      </c>
      <c r="D21" s="1572">
        <f t="shared" si="3"/>
        <v>99</v>
      </c>
      <c r="E21" s="1572">
        <v>29</v>
      </c>
      <c r="F21" s="1572">
        <v>27</v>
      </c>
      <c r="G21" s="1572">
        <v>33</v>
      </c>
      <c r="H21" s="1572">
        <v>32</v>
      </c>
      <c r="I21" s="1572">
        <v>17</v>
      </c>
      <c r="J21" s="1572">
        <v>27</v>
      </c>
      <c r="K21" s="1572">
        <v>11</v>
      </c>
      <c r="L21" s="1572">
        <v>10</v>
      </c>
      <c r="M21" s="1572">
        <v>3</v>
      </c>
      <c r="N21" s="1572">
        <v>3</v>
      </c>
      <c r="O21" s="1572">
        <v>3</v>
      </c>
      <c r="P21" s="1572"/>
      <c r="Q21" s="1276"/>
      <c r="R21" s="1573"/>
      <c r="AD21" s="1570"/>
      <c r="AF21" s="1570"/>
      <c r="AH21" s="1570"/>
      <c r="AJ21" s="1570"/>
    </row>
    <row r="22" spans="1:36" ht="24.95" customHeight="1">
      <c r="A22" s="1571" t="s">
        <v>936</v>
      </c>
      <c r="B22" s="1572">
        <f t="shared" si="1"/>
        <v>1659</v>
      </c>
      <c r="C22" s="1572">
        <f t="shared" si="2"/>
        <v>727</v>
      </c>
      <c r="D22" s="1572">
        <f t="shared" si="3"/>
        <v>932</v>
      </c>
      <c r="E22" s="1572">
        <v>288</v>
      </c>
      <c r="F22" s="1572">
        <v>354</v>
      </c>
      <c r="G22" s="1572">
        <v>193</v>
      </c>
      <c r="H22" s="1572">
        <v>261</v>
      </c>
      <c r="I22" s="1572">
        <v>173</v>
      </c>
      <c r="J22" s="1572">
        <v>215</v>
      </c>
      <c r="K22" s="1572">
        <v>43</v>
      </c>
      <c r="L22" s="1572">
        <v>72</v>
      </c>
      <c r="M22" s="1572">
        <v>21</v>
      </c>
      <c r="N22" s="1572">
        <v>22</v>
      </c>
      <c r="O22" s="1572">
        <v>9</v>
      </c>
      <c r="P22" s="1572">
        <v>8</v>
      </c>
      <c r="Q22" s="1276"/>
      <c r="R22" s="1574"/>
    </row>
    <row r="23" spans="1:36" ht="24.95" customHeight="1">
      <c r="A23" s="1571" t="s">
        <v>937</v>
      </c>
      <c r="B23" s="1572">
        <f t="shared" si="1"/>
        <v>601</v>
      </c>
      <c r="C23" s="1572">
        <f t="shared" si="2"/>
        <v>189</v>
      </c>
      <c r="D23" s="1572">
        <f t="shared" si="3"/>
        <v>412</v>
      </c>
      <c r="E23" s="1276">
        <v>3</v>
      </c>
      <c r="F23" s="1572">
        <v>5</v>
      </c>
      <c r="G23" s="1572">
        <v>7</v>
      </c>
      <c r="H23" s="1572">
        <v>6</v>
      </c>
      <c r="I23" s="1572">
        <v>14</v>
      </c>
      <c r="J23" s="1572">
        <v>20</v>
      </c>
      <c r="K23" s="1572">
        <v>12</v>
      </c>
      <c r="L23" s="1572">
        <v>36</v>
      </c>
      <c r="M23" s="1572">
        <v>11</v>
      </c>
      <c r="N23" s="1572">
        <v>22</v>
      </c>
      <c r="O23" s="1572">
        <v>72</v>
      </c>
      <c r="P23" s="1572">
        <v>122</v>
      </c>
      <c r="Q23" s="1572">
        <v>70</v>
      </c>
      <c r="R23" s="1573">
        <v>201</v>
      </c>
      <c r="AD23" s="1570"/>
      <c r="AH23" s="1570"/>
      <c r="AJ23" s="1570"/>
    </row>
    <row r="24" spans="1:36" ht="24.95" customHeight="1">
      <c r="A24" s="1571" t="s">
        <v>938</v>
      </c>
      <c r="B24" s="1572">
        <f t="shared" si="1"/>
        <v>79</v>
      </c>
      <c r="C24" s="1572">
        <f t="shared" si="2"/>
        <v>35</v>
      </c>
      <c r="D24" s="1572">
        <f t="shared" si="3"/>
        <v>44</v>
      </c>
      <c r="E24" s="1572">
        <v>12</v>
      </c>
      <c r="F24" s="1572">
        <v>23</v>
      </c>
      <c r="G24" s="1572">
        <v>9</v>
      </c>
      <c r="H24" s="1572">
        <v>11</v>
      </c>
      <c r="I24" s="1572">
        <v>5</v>
      </c>
      <c r="J24" s="1572">
        <v>6</v>
      </c>
      <c r="K24" s="1572">
        <v>4</v>
      </c>
      <c r="L24" s="1572">
        <v>2</v>
      </c>
      <c r="M24" s="1572">
        <v>1</v>
      </c>
      <c r="N24" s="1572">
        <v>1</v>
      </c>
      <c r="O24" s="1572">
        <v>4</v>
      </c>
      <c r="P24" s="1572"/>
      <c r="Q24" s="1276"/>
      <c r="R24" s="1573">
        <v>1</v>
      </c>
    </row>
    <row r="25" spans="1:36" ht="24.95" customHeight="1">
      <c r="A25" s="1571" t="s">
        <v>184</v>
      </c>
      <c r="B25" s="1572">
        <f t="shared" si="1"/>
        <v>109</v>
      </c>
      <c r="C25" s="1572">
        <f t="shared" si="2"/>
        <v>80</v>
      </c>
      <c r="D25" s="1572">
        <f t="shared" si="3"/>
        <v>29</v>
      </c>
      <c r="E25" s="1572">
        <v>10</v>
      </c>
      <c r="F25" s="1572">
        <v>3</v>
      </c>
      <c r="G25" s="1572">
        <v>4</v>
      </c>
      <c r="H25" s="1572">
        <v>3</v>
      </c>
      <c r="I25" s="1572">
        <v>11</v>
      </c>
      <c r="J25" s="1572">
        <v>6</v>
      </c>
      <c r="K25" s="1572">
        <v>11</v>
      </c>
      <c r="L25" s="1572">
        <v>4</v>
      </c>
      <c r="M25" s="1572">
        <v>12</v>
      </c>
      <c r="N25" s="1572">
        <v>7</v>
      </c>
      <c r="O25" s="1572">
        <v>23</v>
      </c>
      <c r="P25" s="1572">
        <v>2</v>
      </c>
      <c r="Q25" s="1572">
        <v>9</v>
      </c>
      <c r="R25" s="1573">
        <v>4</v>
      </c>
      <c r="AB25" s="1575"/>
      <c r="AD25" s="1570"/>
      <c r="AF25" s="1570"/>
      <c r="AH25" s="1570"/>
      <c r="AJ25" s="1570"/>
    </row>
    <row r="26" spans="1:36" ht="15" customHeight="1">
      <c r="AB26" s="1575"/>
      <c r="AD26" s="1570"/>
      <c r="AF26" s="1570"/>
      <c r="AH26" s="1570"/>
      <c r="AJ26" s="1570"/>
    </row>
    <row r="27" spans="1:36" ht="15" customHeight="1">
      <c r="P27" s="1576" t="s">
        <v>912</v>
      </c>
      <c r="Q27" s="1247"/>
      <c r="R27" s="1247"/>
      <c r="AB27" s="1575"/>
      <c r="AD27" s="1570"/>
      <c r="AF27" s="1570"/>
      <c r="AH27" s="1570"/>
      <c r="AJ27" s="1570"/>
    </row>
    <row r="28" spans="1:36" ht="15" customHeight="1">
      <c r="AB28" s="1575"/>
      <c r="AD28" s="1570"/>
      <c r="AF28" s="1570"/>
      <c r="AH28" s="1570"/>
      <c r="AJ28" s="1570"/>
    </row>
    <row r="29" spans="1:36" ht="15" customHeight="1">
      <c r="AB29" s="1575"/>
      <c r="AD29" s="1570"/>
      <c r="AF29" s="1570"/>
      <c r="AH29" s="1570"/>
      <c r="AJ29" s="1570"/>
    </row>
    <row r="30" spans="1:36" ht="15" customHeight="1">
      <c r="AB30" s="1575"/>
      <c r="AD30" s="1570"/>
      <c r="AF30" s="1570"/>
      <c r="AH30" s="1570"/>
      <c r="AJ30" s="1570"/>
    </row>
    <row r="31" spans="1:36">
      <c r="AB31" s="1575"/>
      <c r="AD31" s="1570"/>
      <c r="AF31" s="1570"/>
      <c r="AH31" s="1570"/>
      <c r="AJ31" s="1570"/>
    </row>
    <row r="32" spans="1:36">
      <c r="AB32" s="1575"/>
      <c r="AD32" s="1570"/>
      <c r="AF32" s="1570"/>
      <c r="AH32" s="1570"/>
      <c r="AJ32" s="1570"/>
    </row>
    <row r="33" spans="28:36">
      <c r="AB33" s="1575"/>
      <c r="AD33" s="1570"/>
      <c r="AF33" s="1570"/>
      <c r="AH33" s="1570"/>
      <c r="AJ33" s="1570"/>
    </row>
    <row r="34" spans="28:36">
      <c r="AB34" s="1575"/>
      <c r="AD34" s="1570"/>
      <c r="AF34" s="1570"/>
      <c r="AH34" s="1570"/>
      <c r="AJ34" s="1570"/>
    </row>
    <row r="35" spans="28:36">
      <c r="AB35" s="1575"/>
      <c r="AD35" s="1570"/>
      <c r="AF35" s="1570"/>
      <c r="AH35" s="1570"/>
      <c r="AJ35" s="1570"/>
    </row>
    <row r="36" spans="28:36">
      <c r="AB36" s="1575"/>
      <c r="AD36" s="1570"/>
      <c r="AF36" s="1570"/>
      <c r="AH36" s="1570"/>
      <c r="AJ36" s="1570"/>
    </row>
    <row r="37" spans="28:36">
      <c r="AB37" s="1575"/>
      <c r="AD37" s="1570"/>
      <c r="AF37" s="1570"/>
      <c r="AH37" s="1570"/>
      <c r="AJ37" s="1570"/>
    </row>
    <row r="38" spans="28:36">
      <c r="AD38" s="1570"/>
      <c r="AF38" s="1570"/>
      <c r="AH38" s="1570"/>
      <c r="AJ38" s="1570"/>
    </row>
    <row r="39" spans="28:36">
      <c r="AB39" s="1575"/>
      <c r="AD39" s="1570"/>
      <c r="AF39" s="1570"/>
      <c r="AH39" s="1570"/>
      <c r="AJ39" s="1570"/>
    </row>
    <row r="40" spans="28:36">
      <c r="AD40" s="1570"/>
      <c r="AF40" s="1570"/>
      <c r="AH40" s="1570"/>
      <c r="AJ40" s="1570"/>
    </row>
    <row r="81" spans="44:44">
      <c r="AR81" s="1566" t="s">
        <v>884</v>
      </c>
    </row>
    <row r="125" spans="83:83">
      <c r="CE125" s="1566" t="s">
        <v>884</v>
      </c>
    </row>
  </sheetData>
  <sheetProtection password="CA55" sheet="1" objects="1" scenarios="1"/>
  <mergeCells count="11">
    <mergeCell ref="B6:D6"/>
    <mergeCell ref="A1:R1"/>
    <mergeCell ref="A3:R3"/>
    <mergeCell ref="A5:R5"/>
    <mergeCell ref="E6:F6"/>
    <mergeCell ref="G6:H6"/>
    <mergeCell ref="I6:J6"/>
    <mergeCell ref="K6:L6"/>
    <mergeCell ref="M6:N6"/>
    <mergeCell ref="O6:P6"/>
    <mergeCell ref="Q6:R6"/>
  </mergeCells>
  <phoneticPr fontId="0" type="noConversion"/>
  <printOptions horizontalCentered="1"/>
  <pageMargins left="0.70866141732283472" right="0.75" top="0.70866141732283472" bottom="0.31496062992125984" header="0" footer="0"/>
  <pageSetup scale="85" orientation="landscape" horizontalDpi="300" verticalDpi="300" r:id="rId1"/>
  <headerFooter alignWithMargins="0">
    <oddHeader>&amp;R&amp;"Helv,Negrita"&amp;12 31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V2111"/>
  <sheetViews>
    <sheetView showGridLines="0" workbookViewId="0">
      <selection activeCell="A3" sqref="A3:P3"/>
    </sheetView>
  </sheetViews>
  <sheetFormatPr baseColWidth="10" defaultColWidth="8.33203125" defaultRowHeight="9"/>
  <cols>
    <col min="1" max="1" width="39.33203125" style="1578" customWidth="1"/>
    <col min="2" max="2" width="6.1640625" style="1578" customWidth="1"/>
    <col min="3" max="3" width="7.1640625" style="1578" customWidth="1"/>
    <col min="4" max="4" width="8.6640625" style="1578" customWidth="1"/>
    <col min="5" max="5" width="6.33203125" style="1578" customWidth="1"/>
    <col min="6" max="6" width="7" style="1578" customWidth="1"/>
    <col min="7" max="7" width="7.83203125" style="1578" customWidth="1"/>
    <col min="8" max="8" width="6.1640625" style="1578" customWidth="1"/>
    <col min="9" max="9" width="6.6640625" style="1578" customWidth="1"/>
    <col min="10" max="10" width="8.83203125" style="1578" customWidth="1"/>
    <col min="11" max="11" width="5.6640625" style="1578" customWidth="1"/>
    <col min="12" max="12" width="6.5" style="1578" customWidth="1"/>
    <col min="13" max="13" width="8.83203125" style="1578" customWidth="1"/>
    <col min="14" max="14" width="6" style="1578" customWidth="1"/>
    <col min="15" max="15" width="8" style="1578" customWidth="1"/>
    <col min="16" max="16" width="7.1640625" style="1578" customWidth="1"/>
    <col min="17" max="17" width="0.5" style="1578" customWidth="1"/>
    <col min="18" max="18" width="6.83203125" style="1578" hidden="1" customWidth="1"/>
    <col min="19" max="19" width="11.5" style="1578" customWidth="1"/>
    <col min="20" max="16384" width="8.33203125" style="1578"/>
  </cols>
  <sheetData>
    <row r="1" spans="1:48" ht="18.75" customHeight="1">
      <c r="A1" s="3447" t="s">
        <v>846</v>
      </c>
      <c r="B1" s="3447"/>
      <c r="C1" s="3447"/>
      <c r="D1" s="3447"/>
      <c r="E1" s="3447"/>
      <c r="F1" s="3447"/>
      <c r="G1" s="3447"/>
      <c r="H1" s="3447"/>
      <c r="I1" s="3447"/>
      <c r="J1" s="3447"/>
      <c r="K1" s="3447"/>
      <c r="L1" s="3447"/>
      <c r="M1" s="3447"/>
      <c r="N1" s="3447"/>
      <c r="O1" s="3447"/>
      <c r="P1" s="3447"/>
      <c r="Q1" s="1577"/>
      <c r="R1" s="1577"/>
      <c r="S1" s="1577"/>
      <c r="X1" s="1578">
        <v>77</v>
      </c>
      <c r="AB1" s="1579" t="s">
        <v>186</v>
      </c>
    </row>
    <row r="2" spans="1:48" ht="15" customHeight="1">
      <c r="A2" s="1580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77"/>
      <c r="R2" s="1577"/>
      <c r="S2" s="1577"/>
      <c r="AB2" s="1579"/>
    </row>
    <row r="3" spans="1:48" ht="12" customHeight="1">
      <c r="A3" s="3448" t="s">
        <v>187</v>
      </c>
      <c r="B3" s="3448"/>
      <c r="C3" s="3448"/>
      <c r="D3" s="3448"/>
      <c r="E3" s="3448"/>
      <c r="F3" s="3448"/>
      <c r="G3" s="3448"/>
      <c r="H3" s="3448"/>
      <c r="I3" s="3448"/>
      <c r="J3" s="3448"/>
      <c r="K3" s="3448"/>
      <c r="L3" s="3448"/>
      <c r="M3" s="3448"/>
      <c r="N3" s="3448"/>
      <c r="O3" s="3448"/>
      <c r="P3" s="3448"/>
      <c r="Q3" s="1577"/>
      <c r="R3" s="1577"/>
      <c r="S3" s="1577"/>
    </row>
    <row r="4" spans="1:48" ht="12.75" customHeight="1">
      <c r="A4" s="3448" t="s">
        <v>188</v>
      </c>
      <c r="B4" s="3448"/>
      <c r="C4" s="3448"/>
      <c r="D4" s="3448"/>
      <c r="E4" s="3448"/>
      <c r="F4" s="3448"/>
      <c r="G4" s="3448"/>
      <c r="H4" s="3448"/>
      <c r="I4" s="3448"/>
      <c r="J4" s="3448"/>
      <c r="K4" s="3448"/>
      <c r="L4" s="3448"/>
      <c r="M4" s="3448"/>
      <c r="N4" s="3448"/>
      <c r="O4" s="3448"/>
      <c r="P4" s="3448"/>
      <c r="Q4" s="1577"/>
      <c r="R4" s="1577"/>
      <c r="S4" s="1577"/>
      <c r="AV4" s="1579" t="s">
        <v>884</v>
      </c>
    </row>
    <row r="5" spans="1:48" ht="9" customHeight="1">
      <c r="A5" s="1581"/>
      <c r="B5" s="1577"/>
      <c r="C5" s="1577"/>
      <c r="D5" s="1577"/>
      <c r="E5" s="1577"/>
      <c r="F5" s="1577"/>
      <c r="G5" s="1577"/>
      <c r="H5" s="1577"/>
      <c r="I5" s="1577"/>
      <c r="J5" s="1577"/>
      <c r="K5" s="1577"/>
      <c r="L5" s="1577"/>
      <c r="M5" s="1577"/>
      <c r="N5" s="1577"/>
      <c r="O5" s="1577"/>
      <c r="P5" s="1577"/>
      <c r="Q5" s="1577"/>
      <c r="R5" s="1577"/>
      <c r="S5" s="1577"/>
      <c r="AV5" s="1579"/>
    </row>
    <row r="6" spans="1:48" ht="15" customHeight="1">
      <c r="A6" s="3449" t="s">
        <v>189</v>
      </c>
      <c r="B6" s="3449"/>
      <c r="C6" s="3449"/>
      <c r="D6" s="3449"/>
      <c r="E6" s="3449"/>
      <c r="F6" s="3449"/>
      <c r="G6" s="3449"/>
      <c r="H6" s="3449"/>
      <c r="I6" s="3449"/>
      <c r="J6" s="3449"/>
      <c r="K6" s="3449"/>
      <c r="L6" s="3449"/>
      <c r="M6" s="3449"/>
      <c r="N6" s="3449"/>
      <c r="O6" s="3449"/>
      <c r="P6" s="3449"/>
      <c r="Q6" s="1582"/>
      <c r="R6" s="1582"/>
      <c r="S6" s="1582"/>
      <c r="AV6" s="1579"/>
    </row>
    <row r="7" spans="1:48" ht="12.95" customHeight="1">
      <c r="A7" s="1583"/>
      <c r="B7" s="1584"/>
      <c r="C7" s="1584"/>
      <c r="D7" s="1585"/>
      <c r="E7" s="1584"/>
      <c r="F7" s="1584"/>
      <c r="G7" s="1585"/>
      <c r="H7" s="1584"/>
      <c r="I7" s="1584"/>
      <c r="J7" s="1585"/>
      <c r="K7" s="1584"/>
      <c r="L7" s="1584"/>
      <c r="M7" s="1585"/>
      <c r="N7" s="1584"/>
      <c r="O7" s="1584"/>
      <c r="P7" s="1586"/>
      <c r="Q7" s="1587"/>
      <c r="R7" s="1587"/>
      <c r="S7" s="1587"/>
    </row>
    <row r="8" spans="1:48" ht="12.95" customHeight="1">
      <c r="A8" s="1588"/>
      <c r="B8" s="3443" t="s">
        <v>190</v>
      </c>
      <c r="C8" s="3444"/>
      <c r="D8" s="3445"/>
      <c r="E8" s="3443" t="s">
        <v>191</v>
      </c>
      <c r="F8" s="3444"/>
      <c r="G8" s="3445"/>
      <c r="H8" s="3443" t="s">
        <v>46</v>
      </c>
      <c r="I8" s="3444"/>
      <c r="J8" s="3445"/>
      <c r="K8" s="3443" t="s">
        <v>47</v>
      </c>
      <c r="L8" s="3444"/>
      <c r="M8" s="3445"/>
      <c r="N8" s="3443" t="s">
        <v>48</v>
      </c>
      <c r="O8" s="3444"/>
      <c r="P8" s="3446"/>
      <c r="Q8" s="1589"/>
      <c r="R8" s="1582"/>
      <c r="S8" s="1582"/>
      <c r="AB8" s="1579"/>
    </row>
    <row r="9" spans="1:48" ht="15" customHeight="1">
      <c r="A9" s="1590" t="s">
        <v>1179</v>
      </c>
      <c r="B9" s="1591"/>
      <c r="C9" s="1592"/>
      <c r="D9" s="1593" t="s">
        <v>192</v>
      </c>
      <c r="E9" s="1591"/>
      <c r="F9" s="1591"/>
      <c r="G9" s="1593" t="s">
        <v>192</v>
      </c>
      <c r="H9" s="1592"/>
      <c r="I9" s="1592"/>
      <c r="J9" s="1593" t="s">
        <v>192</v>
      </c>
      <c r="K9" s="1591"/>
      <c r="L9" s="1592"/>
      <c r="M9" s="1593" t="s">
        <v>192</v>
      </c>
      <c r="N9" s="1594"/>
      <c r="O9" s="1592"/>
      <c r="P9" s="1593" t="s">
        <v>192</v>
      </c>
      <c r="Q9" s="1582"/>
      <c r="R9" s="1582"/>
      <c r="S9" s="1589"/>
      <c r="AB9" s="1579" t="s">
        <v>884</v>
      </c>
    </row>
    <row r="10" spans="1:48" ht="12.95" customHeight="1">
      <c r="A10" s="1588"/>
      <c r="B10" s="1595" t="s">
        <v>193</v>
      </c>
      <c r="C10" s="1596" t="s">
        <v>194</v>
      </c>
      <c r="D10" s="1596" t="s">
        <v>195</v>
      </c>
      <c r="E10" s="1595" t="s">
        <v>193</v>
      </c>
      <c r="F10" s="1596" t="s">
        <v>196</v>
      </c>
      <c r="G10" s="1596" t="s">
        <v>195</v>
      </c>
      <c r="H10" s="1596" t="s">
        <v>1251</v>
      </c>
      <c r="I10" s="1596" t="s">
        <v>196</v>
      </c>
      <c r="J10" s="1596" t="s">
        <v>195</v>
      </c>
      <c r="K10" s="1595" t="s">
        <v>1251</v>
      </c>
      <c r="L10" s="1596" t="s">
        <v>196</v>
      </c>
      <c r="M10" s="1596" t="s">
        <v>195</v>
      </c>
      <c r="N10" s="1595" t="s">
        <v>1251</v>
      </c>
      <c r="O10" s="1596" t="s">
        <v>196</v>
      </c>
      <c r="P10" s="1596" t="s">
        <v>195</v>
      </c>
      <c r="Q10" s="1589"/>
      <c r="R10" s="1589"/>
      <c r="S10" s="1589"/>
    </row>
    <row r="11" spans="1:48" ht="12.95" customHeight="1">
      <c r="A11" s="1588"/>
      <c r="B11" s="1595" t="s">
        <v>1252</v>
      </c>
      <c r="C11" s="1596" t="s">
        <v>197</v>
      </c>
      <c r="D11" s="1596" t="s">
        <v>198</v>
      </c>
      <c r="E11" s="1595" t="s">
        <v>1252</v>
      </c>
      <c r="F11" s="1596" t="s">
        <v>197</v>
      </c>
      <c r="G11" s="1596" t="s">
        <v>198</v>
      </c>
      <c r="H11" s="1596" t="s">
        <v>1252</v>
      </c>
      <c r="I11" s="1596" t="s">
        <v>197</v>
      </c>
      <c r="J11" s="1596" t="s">
        <v>198</v>
      </c>
      <c r="K11" s="1595" t="s">
        <v>1252</v>
      </c>
      <c r="L11" s="1596" t="s">
        <v>197</v>
      </c>
      <c r="M11" s="1596" t="s">
        <v>198</v>
      </c>
      <c r="N11" s="1595" t="s">
        <v>1252</v>
      </c>
      <c r="O11" s="1596" t="s">
        <v>197</v>
      </c>
      <c r="P11" s="1596" t="s">
        <v>198</v>
      </c>
      <c r="Q11" s="1589"/>
      <c r="R11" s="1589"/>
      <c r="S11" s="1589"/>
      <c r="AB11" s="1579"/>
    </row>
    <row r="12" spans="1:48" ht="12.95" customHeight="1">
      <c r="A12" s="1597"/>
      <c r="B12" s="1598"/>
      <c r="C12" s="1599"/>
      <c r="D12" s="1599"/>
      <c r="E12" s="1598"/>
      <c r="F12" s="1599"/>
      <c r="G12" s="1599"/>
      <c r="H12" s="1599"/>
      <c r="I12" s="1599"/>
      <c r="J12" s="1599"/>
      <c r="K12" s="1598"/>
      <c r="L12" s="1599"/>
      <c r="M12" s="1599"/>
      <c r="N12" s="1598"/>
      <c r="O12" s="1599"/>
      <c r="P12" s="1600"/>
      <c r="Q12" s="1582"/>
      <c r="R12" s="1582"/>
      <c r="S12" s="1582"/>
    </row>
    <row r="13" spans="1:48" ht="15" customHeight="1">
      <c r="A13" s="1601" t="s">
        <v>851</v>
      </c>
      <c r="B13" s="1602">
        <f>SUM(B14+B16+B24)</f>
        <v>195</v>
      </c>
      <c r="C13" s="1602">
        <f>SUM(C14+C16+C24)</f>
        <v>29</v>
      </c>
      <c r="D13" s="1603">
        <f t="shared" ref="D13:D32" si="0">(B13/C13)</f>
        <v>6.7241379310344831</v>
      </c>
      <c r="E13" s="1602">
        <f>SUM(E14+E16+E24)</f>
        <v>83</v>
      </c>
      <c r="F13" s="1602">
        <f>SUM(F14+F16+F24)</f>
        <v>10</v>
      </c>
      <c r="G13" s="1603">
        <f>(E13/F13)</f>
        <v>8.3000000000000007</v>
      </c>
      <c r="H13" s="1602">
        <f>SUM(H14+H16+H24)</f>
        <v>98</v>
      </c>
      <c r="I13" s="1602">
        <f>SUM(I14+I16+I24)</f>
        <v>15</v>
      </c>
      <c r="J13" s="1603">
        <f t="shared" ref="J13:J18" si="1">(H13/I13)</f>
        <v>6.5333333333333332</v>
      </c>
      <c r="K13" s="1602">
        <f>SUM(K14+K16+K24)</f>
        <v>11</v>
      </c>
      <c r="L13" s="1602">
        <f>SUM(L14+L16+L24)</f>
        <v>6</v>
      </c>
      <c r="M13" s="1603">
        <f>(K13/L13)</f>
        <v>1.8333333333333333</v>
      </c>
      <c r="N13" s="1602">
        <f>SUM(N14+N16+N24)</f>
        <v>3</v>
      </c>
      <c r="O13" s="1602">
        <f>SUM(O14+O16+O24)</f>
        <v>2</v>
      </c>
      <c r="P13" s="1604">
        <f>(N13/O13)</f>
        <v>1.5</v>
      </c>
      <c r="Q13" s="1605"/>
      <c r="R13" s="1605"/>
      <c r="S13" s="1605"/>
      <c r="T13" s="1606"/>
      <c r="U13" s="1606"/>
      <c r="V13" s="1606"/>
    </row>
    <row r="14" spans="1:48" ht="15" customHeight="1">
      <c r="A14" s="1601" t="s">
        <v>199</v>
      </c>
      <c r="B14" s="1602">
        <f>SUM(E14+H14+K14+N14+Q14)</f>
        <v>2</v>
      </c>
      <c r="C14" s="1603">
        <f>(L14+I14)</f>
        <v>2</v>
      </c>
      <c r="D14" s="1603">
        <f t="shared" si="0"/>
        <v>1</v>
      </c>
      <c r="E14" s="1607"/>
      <c r="F14" s="1608"/>
      <c r="G14" s="1609"/>
      <c r="H14" s="1610">
        <f>SUM(H15)</f>
        <v>1</v>
      </c>
      <c r="I14" s="1610">
        <f>SUM(I15)</f>
        <v>1</v>
      </c>
      <c r="J14" s="1603">
        <f t="shared" si="1"/>
        <v>1</v>
      </c>
      <c r="K14" s="1610">
        <f>SUM(K15)</f>
        <v>1</v>
      </c>
      <c r="L14" s="1610">
        <f>SUM(L15)</f>
        <v>1</v>
      </c>
      <c r="M14" s="1603">
        <f>(K14/L14)</f>
        <v>1</v>
      </c>
      <c r="N14" s="1607"/>
      <c r="O14" s="1608"/>
      <c r="P14" s="1611"/>
      <c r="Q14" s="1612"/>
      <c r="R14" s="1612"/>
      <c r="S14" s="1612"/>
    </row>
    <row r="15" spans="1:48" ht="15.95" customHeight="1">
      <c r="A15" s="1613" t="s">
        <v>200</v>
      </c>
      <c r="B15" s="1614">
        <f>SUM(E15+H15+K15+N15+Q15)</f>
        <v>2</v>
      </c>
      <c r="C15" s="1615">
        <f>(L15+I15)</f>
        <v>2</v>
      </c>
      <c r="D15" s="1615">
        <f t="shared" si="0"/>
        <v>1</v>
      </c>
      <c r="E15" s="1616"/>
      <c r="F15" s="1617"/>
      <c r="G15" s="1617"/>
      <c r="H15" s="1617">
        <v>1</v>
      </c>
      <c r="I15" s="1617">
        <v>1</v>
      </c>
      <c r="J15" s="1609">
        <f t="shared" si="1"/>
        <v>1</v>
      </c>
      <c r="K15" s="1616">
        <v>1</v>
      </c>
      <c r="L15" s="1617">
        <v>1</v>
      </c>
      <c r="M15" s="1609">
        <f>(K15/L15)</f>
        <v>1</v>
      </c>
      <c r="N15" s="1616"/>
      <c r="O15" s="1617"/>
      <c r="P15" s="1618"/>
      <c r="Q15" s="1612"/>
      <c r="R15" s="1612"/>
      <c r="S15" s="1612"/>
    </row>
    <row r="16" spans="1:48" ht="15" customHeight="1">
      <c r="A16" s="1601" t="s">
        <v>201</v>
      </c>
      <c r="B16" s="1602">
        <f>SUM(B17:B23)</f>
        <v>142</v>
      </c>
      <c r="C16" s="1602">
        <f>SUM(C17:C23)</f>
        <v>11</v>
      </c>
      <c r="D16" s="1603">
        <f t="shared" si="0"/>
        <v>12.909090909090908</v>
      </c>
      <c r="E16" s="1619">
        <f>SUM(E17:E23)</f>
        <v>64</v>
      </c>
      <c r="F16" s="1619">
        <f>SUM(F17:F23)</f>
        <v>4</v>
      </c>
      <c r="G16" s="1603">
        <f>(E16/F16)</f>
        <v>16</v>
      </c>
      <c r="H16" s="1619">
        <f>SUM(H17:H23)</f>
        <v>78</v>
      </c>
      <c r="I16" s="1619">
        <f>SUM(I17:I23)</f>
        <v>7</v>
      </c>
      <c r="J16" s="1603">
        <f t="shared" si="1"/>
        <v>11.142857142857142</v>
      </c>
      <c r="K16" s="1619"/>
      <c r="L16" s="1610"/>
      <c r="M16" s="1610"/>
      <c r="N16" s="1619"/>
      <c r="O16" s="1610"/>
      <c r="P16" s="1611"/>
      <c r="Q16" s="1612"/>
      <c r="R16" s="1612"/>
      <c r="S16" s="1612"/>
    </row>
    <row r="17" spans="1:19" ht="15.95" customHeight="1">
      <c r="A17" s="1613" t="s">
        <v>202</v>
      </c>
      <c r="B17" s="1614">
        <f t="shared" ref="B17:B23" si="2">SUM(E17+H17+K17+N17+Q17)</f>
        <v>45</v>
      </c>
      <c r="C17" s="1615">
        <f t="shared" ref="C17:C23" si="3">(F17+I17)</f>
        <v>2</v>
      </c>
      <c r="D17" s="1615">
        <f t="shared" si="0"/>
        <v>22.5</v>
      </c>
      <c r="E17" s="1616">
        <v>22</v>
      </c>
      <c r="F17" s="1617">
        <v>1</v>
      </c>
      <c r="G17" s="1609">
        <f>(E17/F17)</f>
        <v>22</v>
      </c>
      <c r="H17" s="1617">
        <v>23</v>
      </c>
      <c r="I17" s="1617">
        <v>1</v>
      </c>
      <c r="J17" s="1609">
        <f t="shared" si="1"/>
        <v>23</v>
      </c>
      <c r="K17" s="1616"/>
      <c r="L17" s="1617"/>
      <c r="M17" s="1617"/>
      <c r="N17" s="1616"/>
      <c r="O17" s="1617"/>
      <c r="P17" s="1618"/>
      <c r="Q17" s="1612"/>
      <c r="R17" s="1612"/>
      <c r="S17" s="1612"/>
    </row>
    <row r="18" spans="1:19" ht="15.95" customHeight="1">
      <c r="A18" s="1613" t="s">
        <v>200</v>
      </c>
      <c r="B18" s="1614">
        <f t="shared" si="2"/>
        <v>2</v>
      </c>
      <c r="C18" s="1615">
        <f t="shared" si="3"/>
        <v>1</v>
      </c>
      <c r="D18" s="1615">
        <f t="shared" si="0"/>
        <v>2</v>
      </c>
      <c r="E18" s="1616"/>
      <c r="F18" s="1617"/>
      <c r="G18" s="1615"/>
      <c r="H18" s="1617">
        <v>2</v>
      </c>
      <c r="I18" s="1617">
        <v>1</v>
      </c>
      <c r="J18" s="1609">
        <f t="shared" si="1"/>
        <v>2</v>
      </c>
      <c r="K18" s="1616"/>
      <c r="L18" s="1617"/>
      <c r="M18" s="1615"/>
      <c r="N18" s="1616"/>
      <c r="O18" s="1617"/>
      <c r="P18" s="1618"/>
      <c r="Q18" s="1612"/>
      <c r="R18" s="1612"/>
      <c r="S18" s="1612"/>
    </row>
    <row r="19" spans="1:19" ht="15.95" customHeight="1">
      <c r="A19" s="1613" t="s">
        <v>203</v>
      </c>
      <c r="B19" s="1614">
        <f t="shared" si="2"/>
        <v>16</v>
      </c>
      <c r="C19" s="1615">
        <f t="shared" si="3"/>
        <v>1</v>
      </c>
      <c r="D19" s="1615">
        <f t="shared" si="0"/>
        <v>16</v>
      </c>
      <c r="E19" s="1616"/>
      <c r="F19" s="1617"/>
      <c r="G19" s="1609"/>
      <c r="H19" s="1616">
        <v>16</v>
      </c>
      <c r="I19" s="1617">
        <v>1</v>
      </c>
      <c r="J19" s="1609">
        <f>(H19/I19)</f>
        <v>16</v>
      </c>
      <c r="K19" s="1616"/>
      <c r="L19" s="1617"/>
      <c r="M19" s="1617"/>
      <c r="N19" s="1616"/>
      <c r="O19" s="1617"/>
      <c r="P19" s="1618"/>
      <c r="Q19" s="1612"/>
      <c r="R19" s="1612"/>
      <c r="S19" s="1612"/>
    </row>
    <row r="20" spans="1:19" ht="15.95" customHeight="1">
      <c r="A20" s="1613" t="s">
        <v>204</v>
      </c>
      <c r="B20" s="1614">
        <f t="shared" si="2"/>
        <v>22</v>
      </c>
      <c r="C20" s="1615">
        <f t="shared" si="3"/>
        <v>1</v>
      </c>
      <c r="D20" s="1615">
        <f t="shared" si="0"/>
        <v>22</v>
      </c>
      <c r="E20" s="1616"/>
      <c r="F20" s="1617"/>
      <c r="G20" s="1615"/>
      <c r="H20" s="1617">
        <v>22</v>
      </c>
      <c r="I20" s="1617">
        <v>1</v>
      </c>
      <c r="J20" s="1609">
        <f>(H20/I20)</f>
        <v>22</v>
      </c>
      <c r="K20" s="1616"/>
      <c r="L20" s="1617"/>
      <c r="M20" s="1617"/>
      <c r="N20" s="1616"/>
      <c r="O20" s="1617"/>
      <c r="P20" s="1618"/>
      <c r="Q20" s="1612"/>
      <c r="R20" s="1612"/>
      <c r="S20" s="1612"/>
    </row>
    <row r="21" spans="1:19" ht="15.95" customHeight="1">
      <c r="A21" s="1613" t="s">
        <v>205</v>
      </c>
      <c r="B21" s="1614">
        <f t="shared" si="2"/>
        <v>4</v>
      </c>
      <c r="C21" s="1615">
        <f t="shared" si="3"/>
        <v>2</v>
      </c>
      <c r="D21" s="1615">
        <f t="shared" si="0"/>
        <v>2</v>
      </c>
      <c r="E21" s="1616">
        <v>2</v>
      </c>
      <c r="F21" s="1617">
        <v>1</v>
      </c>
      <c r="G21" s="1609">
        <f>(E21/F21)</f>
        <v>2</v>
      </c>
      <c r="H21" s="1617">
        <v>2</v>
      </c>
      <c r="I21" s="1617">
        <v>1</v>
      </c>
      <c r="J21" s="1609">
        <f>(H21/I21)</f>
        <v>2</v>
      </c>
      <c r="K21" s="1616"/>
      <c r="L21" s="1617"/>
      <c r="M21" s="1617"/>
      <c r="N21" s="1616"/>
      <c r="O21" s="1617"/>
      <c r="P21" s="1618"/>
      <c r="Q21" s="1612"/>
      <c r="R21" s="1612"/>
      <c r="S21" s="1612"/>
    </row>
    <row r="22" spans="1:19" ht="15.95" customHeight="1">
      <c r="A22" s="1613" t="s">
        <v>206</v>
      </c>
      <c r="B22" s="1614">
        <f t="shared" si="2"/>
        <v>27</v>
      </c>
      <c r="C22" s="1615">
        <f t="shared" si="3"/>
        <v>3</v>
      </c>
      <c r="D22" s="1615">
        <f t="shared" si="0"/>
        <v>9</v>
      </c>
      <c r="E22" s="1616">
        <v>14</v>
      </c>
      <c r="F22" s="1617">
        <v>1</v>
      </c>
      <c r="G22" s="1609">
        <f>(E22/F22)</f>
        <v>14</v>
      </c>
      <c r="H22" s="1617">
        <v>13</v>
      </c>
      <c r="I22" s="1617">
        <v>2</v>
      </c>
      <c r="J22" s="1609">
        <f>(H22/I22)</f>
        <v>6.5</v>
      </c>
      <c r="K22" s="1616"/>
      <c r="L22" s="1617"/>
      <c r="M22" s="1617"/>
      <c r="N22" s="1616"/>
      <c r="O22" s="1617"/>
      <c r="P22" s="1618"/>
      <c r="Q22" s="1612"/>
      <c r="R22" s="1612"/>
      <c r="S22" s="1612"/>
    </row>
    <row r="23" spans="1:19" ht="15.95" customHeight="1">
      <c r="A23" s="1613" t="s">
        <v>207</v>
      </c>
      <c r="B23" s="1614">
        <f t="shared" si="2"/>
        <v>26</v>
      </c>
      <c r="C23" s="1615">
        <f t="shared" si="3"/>
        <v>1</v>
      </c>
      <c r="D23" s="1615">
        <f t="shared" si="0"/>
        <v>26</v>
      </c>
      <c r="E23" s="1616">
        <v>26</v>
      </c>
      <c r="F23" s="1617">
        <v>1</v>
      </c>
      <c r="G23" s="1609">
        <f>(E23/F23)</f>
        <v>26</v>
      </c>
      <c r="H23" s="1617"/>
      <c r="I23" s="1617"/>
      <c r="J23" s="1617"/>
      <c r="K23" s="1616"/>
      <c r="L23" s="1617"/>
      <c r="M23" s="1617"/>
      <c r="N23" s="1616"/>
      <c r="O23" s="1617"/>
      <c r="P23" s="1618"/>
      <c r="Q23" s="1612"/>
      <c r="R23" s="1612"/>
      <c r="S23" s="1612"/>
    </row>
    <row r="24" spans="1:19" ht="15" customHeight="1">
      <c r="A24" s="1601" t="s">
        <v>208</v>
      </c>
      <c r="B24" s="1619">
        <f>SUM(B25:B32)</f>
        <v>51</v>
      </c>
      <c r="C24" s="1619">
        <f>SUM(C25:C32)</f>
        <v>16</v>
      </c>
      <c r="D24" s="1603">
        <f t="shared" si="0"/>
        <v>3.1875</v>
      </c>
      <c r="E24" s="1619">
        <f>SUM(E25:E32)</f>
        <v>19</v>
      </c>
      <c r="F24" s="1619">
        <f>SUM(F25:F32)</f>
        <v>6</v>
      </c>
      <c r="G24" s="1603">
        <f>(E24/F24)</f>
        <v>3.1666666666666665</v>
      </c>
      <c r="H24" s="1619">
        <f>SUM(H25:H32)</f>
        <v>19</v>
      </c>
      <c r="I24" s="1619">
        <f>SUM(I25:I32)</f>
        <v>7</v>
      </c>
      <c r="J24" s="1603">
        <f>(H24/I24)</f>
        <v>2.7142857142857144</v>
      </c>
      <c r="K24" s="1619">
        <f>SUM(K25:K32)</f>
        <v>10</v>
      </c>
      <c r="L24" s="1619">
        <f>SUM(L25:L32)</f>
        <v>5</v>
      </c>
      <c r="M24" s="1603">
        <f>(K24/L24)</f>
        <v>2</v>
      </c>
      <c r="N24" s="1619">
        <f>SUM(N25:N32)</f>
        <v>3</v>
      </c>
      <c r="O24" s="1619">
        <f>SUM(O25:O32)</f>
        <v>2</v>
      </c>
      <c r="P24" s="1604">
        <f>(N24/O24)</f>
        <v>1.5</v>
      </c>
      <c r="Q24" s="1612"/>
      <c r="R24" s="1612"/>
      <c r="S24" s="1612"/>
    </row>
    <row r="25" spans="1:19" ht="15.95" customHeight="1">
      <c r="A25" s="1613" t="s">
        <v>209</v>
      </c>
      <c r="B25" s="1614">
        <f t="shared" ref="B25:B32" si="4">SUM(E25+H25+K25+N25+Q25)</f>
        <v>6</v>
      </c>
      <c r="C25" s="1615">
        <f>(F25+I25)</f>
        <v>2</v>
      </c>
      <c r="D25" s="1615">
        <f t="shared" si="0"/>
        <v>3</v>
      </c>
      <c r="E25" s="1616">
        <v>2</v>
      </c>
      <c r="F25" s="1617">
        <v>1</v>
      </c>
      <c r="G25" s="1609">
        <f>(E25/F25)</f>
        <v>2</v>
      </c>
      <c r="H25" s="1617">
        <v>2</v>
      </c>
      <c r="I25" s="1617">
        <v>1</v>
      </c>
      <c r="J25" s="1609">
        <f>(H25/I25)</f>
        <v>2</v>
      </c>
      <c r="K25" s="1616">
        <v>2</v>
      </c>
      <c r="L25" s="1617">
        <v>1</v>
      </c>
      <c r="M25" s="1609">
        <f>(K25/L25)</f>
        <v>2</v>
      </c>
      <c r="N25" s="1616"/>
      <c r="O25" s="1617"/>
      <c r="P25" s="1618"/>
      <c r="Q25" s="1612"/>
      <c r="R25" s="1612"/>
      <c r="S25" s="1612"/>
    </row>
    <row r="26" spans="1:19" ht="15.95" customHeight="1">
      <c r="A26" s="1613" t="s">
        <v>210</v>
      </c>
      <c r="B26" s="1614">
        <f t="shared" si="4"/>
        <v>6</v>
      </c>
      <c r="C26" s="1615">
        <f>(F26+I26+L26+O26+R26)</f>
        <v>1</v>
      </c>
      <c r="D26" s="1615">
        <f t="shared" si="0"/>
        <v>6</v>
      </c>
      <c r="E26" s="1616"/>
      <c r="F26" s="1617"/>
      <c r="G26" s="1615"/>
      <c r="H26" s="1617">
        <v>6</v>
      </c>
      <c r="I26" s="1617">
        <v>1</v>
      </c>
      <c r="J26" s="1609">
        <f>(H26/I26)</f>
        <v>6</v>
      </c>
      <c r="K26" s="1616"/>
      <c r="L26" s="1617"/>
      <c r="M26" s="1615"/>
      <c r="N26" s="1616"/>
      <c r="O26" s="1617"/>
      <c r="P26" s="1620"/>
      <c r="Q26" s="1612"/>
      <c r="R26" s="1612"/>
      <c r="S26" s="1612"/>
    </row>
    <row r="27" spans="1:19" ht="15.95" customHeight="1">
      <c r="A27" s="1613" t="s">
        <v>211</v>
      </c>
      <c r="B27" s="1614">
        <f t="shared" si="4"/>
        <v>6</v>
      </c>
      <c r="C27" s="1615">
        <f>(F27+I27+L27+O27+R27)</f>
        <v>3</v>
      </c>
      <c r="D27" s="1615">
        <f t="shared" si="0"/>
        <v>2</v>
      </c>
      <c r="E27" s="1616">
        <v>2</v>
      </c>
      <c r="F27" s="1617">
        <v>1</v>
      </c>
      <c r="G27" s="1609">
        <f>(E27/F27)</f>
        <v>2</v>
      </c>
      <c r="H27" s="1617">
        <v>2</v>
      </c>
      <c r="I27" s="1617">
        <v>1</v>
      </c>
      <c r="J27" s="1609">
        <f>(H27/I27)</f>
        <v>2</v>
      </c>
      <c r="K27" s="1616">
        <v>2</v>
      </c>
      <c r="L27" s="1617">
        <v>1</v>
      </c>
      <c r="M27" s="1609">
        <f>(K27/L27)</f>
        <v>2</v>
      </c>
      <c r="N27" s="1616"/>
      <c r="O27" s="1617"/>
      <c r="P27" s="1618"/>
      <c r="Q27" s="1612"/>
      <c r="R27" s="1612"/>
      <c r="S27" s="1612"/>
    </row>
    <row r="28" spans="1:19" ht="15.95" customHeight="1">
      <c r="A28" s="1613" t="s">
        <v>203</v>
      </c>
      <c r="B28" s="1614">
        <f t="shared" si="4"/>
        <v>11</v>
      </c>
      <c r="C28" s="1615">
        <f>(F28+I28+L28+O28+R28)</f>
        <v>1</v>
      </c>
      <c r="D28" s="1615">
        <f t="shared" si="0"/>
        <v>11</v>
      </c>
      <c r="E28" s="1616">
        <v>11</v>
      </c>
      <c r="F28" s="1617">
        <v>1</v>
      </c>
      <c r="G28" s="1609">
        <f>(E28/F28)</f>
        <v>11</v>
      </c>
      <c r="H28" s="1617"/>
      <c r="I28" s="1617"/>
      <c r="J28" s="1615"/>
      <c r="K28" s="1616"/>
      <c r="L28" s="1617"/>
      <c r="M28" s="1615"/>
      <c r="N28" s="1616"/>
      <c r="O28" s="1617"/>
      <c r="P28" s="1620"/>
      <c r="Q28" s="1612"/>
      <c r="R28" s="1612"/>
      <c r="S28" s="1612"/>
    </row>
    <row r="29" spans="1:19" ht="15.95" customHeight="1">
      <c r="A29" s="1613" t="s">
        <v>212</v>
      </c>
      <c r="B29" s="1614">
        <f t="shared" si="4"/>
        <v>6</v>
      </c>
      <c r="C29" s="1615">
        <f>(F29+I29+L29+O29+R29)</f>
        <v>4</v>
      </c>
      <c r="D29" s="1615">
        <f t="shared" si="0"/>
        <v>1.5</v>
      </c>
      <c r="E29" s="1616">
        <v>1</v>
      </c>
      <c r="F29" s="1617">
        <v>1</v>
      </c>
      <c r="G29" s="1609">
        <f>(E29/F29)</f>
        <v>1</v>
      </c>
      <c r="H29" s="1617">
        <v>2</v>
      </c>
      <c r="I29" s="1617">
        <v>1</v>
      </c>
      <c r="J29" s="1609">
        <f>(H29/I29)</f>
        <v>2</v>
      </c>
      <c r="K29" s="1616">
        <v>2</v>
      </c>
      <c r="L29" s="1617">
        <v>1</v>
      </c>
      <c r="M29" s="1609">
        <f>(K29/L29)</f>
        <v>2</v>
      </c>
      <c r="N29" s="1616">
        <v>1</v>
      </c>
      <c r="O29" s="1617">
        <v>1</v>
      </c>
      <c r="P29" s="1621">
        <f>(N29/O29)</f>
        <v>1</v>
      </c>
      <c r="Q29" s="1612"/>
      <c r="R29" s="1612"/>
      <c r="S29" s="1612"/>
    </row>
    <row r="30" spans="1:19" ht="15.95" customHeight="1">
      <c r="A30" s="1613" t="s">
        <v>213</v>
      </c>
      <c r="B30" s="1614">
        <f t="shared" si="4"/>
        <v>8</v>
      </c>
      <c r="C30" s="1615">
        <f>(F30+I30)</f>
        <v>2</v>
      </c>
      <c r="D30" s="1615">
        <f t="shared" si="0"/>
        <v>4</v>
      </c>
      <c r="E30" s="1616">
        <v>2</v>
      </c>
      <c r="F30" s="1617">
        <v>1</v>
      </c>
      <c r="G30" s="1609">
        <f>(E30/F30)</f>
        <v>2</v>
      </c>
      <c r="H30" s="1617">
        <v>2</v>
      </c>
      <c r="I30" s="1617">
        <v>1</v>
      </c>
      <c r="J30" s="1609">
        <f>(H30/I30)</f>
        <v>2</v>
      </c>
      <c r="K30" s="1616">
        <v>2</v>
      </c>
      <c r="L30" s="1617">
        <v>1</v>
      </c>
      <c r="M30" s="1609">
        <f>(K30/L30)</f>
        <v>2</v>
      </c>
      <c r="N30" s="1616">
        <v>2</v>
      </c>
      <c r="O30" s="1617">
        <v>1</v>
      </c>
      <c r="P30" s="1621">
        <f>(N30/O30)</f>
        <v>2</v>
      </c>
      <c r="Q30" s="1612"/>
      <c r="R30" s="1612"/>
      <c r="S30" s="1612"/>
    </row>
    <row r="31" spans="1:19" ht="15.95" customHeight="1">
      <c r="A31" s="1613" t="s">
        <v>214</v>
      </c>
      <c r="B31" s="1614">
        <f t="shared" si="4"/>
        <v>4</v>
      </c>
      <c r="C31" s="1615">
        <f>(F31+I31)</f>
        <v>2</v>
      </c>
      <c r="D31" s="1615">
        <f t="shared" si="0"/>
        <v>2</v>
      </c>
      <c r="E31" s="1616">
        <v>1</v>
      </c>
      <c r="F31" s="1617">
        <v>1</v>
      </c>
      <c r="G31" s="1609">
        <f>(E31/F31)</f>
        <v>1</v>
      </c>
      <c r="H31" s="1617">
        <v>1</v>
      </c>
      <c r="I31" s="1617">
        <v>1</v>
      </c>
      <c r="J31" s="1609">
        <f>(H31/I31)</f>
        <v>1</v>
      </c>
      <c r="K31" s="1616">
        <v>2</v>
      </c>
      <c r="L31" s="1617">
        <v>1</v>
      </c>
      <c r="M31" s="1609">
        <f>(K31/L31)</f>
        <v>2</v>
      </c>
      <c r="N31" s="1616"/>
      <c r="O31" s="1617"/>
      <c r="P31" s="1618"/>
      <c r="Q31" s="1612"/>
      <c r="R31" s="1612"/>
      <c r="S31" s="1612"/>
    </row>
    <row r="32" spans="1:19" ht="15.95" customHeight="1">
      <c r="A32" s="1613" t="s">
        <v>218</v>
      </c>
      <c r="B32" s="1614">
        <f t="shared" si="4"/>
        <v>4</v>
      </c>
      <c r="C32" s="1615">
        <f>(F32+I32)</f>
        <v>1</v>
      </c>
      <c r="D32" s="1615">
        <f t="shared" si="0"/>
        <v>4</v>
      </c>
      <c r="E32" s="1616"/>
      <c r="F32" s="1617"/>
      <c r="G32" s="1615"/>
      <c r="H32" s="1617">
        <v>4</v>
      </c>
      <c r="I32" s="1617">
        <v>1</v>
      </c>
      <c r="J32" s="1609">
        <f>(H32/I32)</f>
        <v>4</v>
      </c>
      <c r="K32" s="1616"/>
      <c r="L32" s="1617"/>
      <c r="M32" s="1617"/>
      <c r="N32" s="1616"/>
      <c r="O32" s="1617"/>
      <c r="P32" s="1618"/>
      <c r="Q32" s="1612"/>
      <c r="R32" s="1612"/>
      <c r="S32" s="1612"/>
    </row>
    <row r="33" spans="1:18" ht="15" customHeight="1">
      <c r="A33" s="1622"/>
      <c r="B33" s="1623"/>
      <c r="C33" s="1623"/>
      <c r="D33" s="1623"/>
      <c r="E33" s="1623"/>
      <c r="F33" s="1623"/>
      <c r="G33" s="1623"/>
      <c r="H33" s="1623"/>
      <c r="I33" s="1623"/>
      <c r="J33" s="1623"/>
      <c r="K33" s="1623"/>
      <c r="L33" s="1623"/>
      <c r="M33" s="1623"/>
      <c r="N33" s="1624" t="s">
        <v>912</v>
      </c>
      <c r="O33" s="1625"/>
      <c r="P33" s="1625"/>
      <c r="R33" s="1626"/>
    </row>
    <row r="2111" spans="5:5">
      <c r="E2111" s="1627">
        <v>1</v>
      </c>
    </row>
  </sheetData>
  <sheetProtection password="CA55" sheet="1" objects="1" scenarios="1"/>
  <mergeCells count="9">
    <mergeCell ref="B8:D8"/>
    <mergeCell ref="K8:M8"/>
    <mergeCell ref="N8:P8"/>
    <mergeCell ref="H8:J8"/>
    <mergeCell ref="E8:G8"/>
    <mergeCell ref="A1:P1"/>
    <mergeCell ref="A3:P3"/>
    <mergeCell ref="A4:P4"/>
    <mergeCell ref="A6:P6"/>
  </mergeCells>
  <phoneticPr fontId="0" type="noConversion"/>
  <printOptions horizontalCentered="1"/>
  <pageMargins left="0.70866141732283472" right="0.11811023622047245" top="1.1023622047244095" bottom="0.39370078740157483" header="0" footer="0"/>
  <pageSetup scale="90" firstPageNumber="31" orientation="landscape" useFirstPageNumber="1" horizontalDpi="300" verticalDpi="300" r:id="rId1"/>
  <headerFooter alignWithMargins="0">
    <oddHeader>&amp;R&amp;"Helv,Negrita"&amp;14&amp;[32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U2389"/>
  <sheetViews>
    <sheetView showGridLines="0" workbookViewId="0">
      <selection activeCell="A30" sqref="A30"/>
    </sheetView>
  </sheetViews>
  <sheetFormatPr baseColWidth="10" defaultColWidth="8.33203125" defaultRowHeight="9"/>
  <cols>
    <col min="1" max="1" width="44" style="1578" customWidth="1"/>
    <col min="2" max="2" width="7.83203125" style="1578" customWidth="1"/>
    <col min="3" max="3" width="6.5" style="1578" customWidth="1"/>
    <col min="4" max="4" width="8" style="1578" customWidth="1"/>
    <col min="5" max="5" width="7.5" style="1578" customWidth="1"/>
    <col min="6" max="6" width="5.83203125" style="1578" customWidth="1"/>
    <col min="7" max="7" width="8.1640625" style="1578" customWidth="1"/>
    <col min="8" max="8" width="7.33203125" style="1578" customWidth="1"/>
    <col min="9" max="9" width="0" style="1578" hidden="1" customWidth="1"/>
    <col min="10" max="10" width="5.1640625" style="1578" customWidth="1"/>
    <col min="11" max="11" width="8.1640625" style="1578" customWidth="1"/>
    <col min="12" max="12" width="7.33203125" style="1578" customWidth="1"/>
    <col min="13" max="13" width="6" style="1578" customWidth="1"/>
    <col min="14" max="14" width="8.33203125" style="1578" customWidth="1"/>
    <col min="15" max="15" width="7.5" style="1578" customWidth="1"/>
    <col min="16" max="16" width="5.33203125" style="1578" customWidth="1"/>
    <col min="17" max="17" width="8.33203125" style="1578" customWidth="1"/>
    <col min="18" max="18" width="6.33203125" style="1578" customWidth="1"/>
    <col min="19" max="19" width="5" style="1578" customWidth="1"/>
    <col min="20" max="20" width="7.83203125" style="1578" customWidth="1"/>
    <col min="21" max="21" width="1.6640625" style="1578" customWidth="1"/>
    <col min="22" max="16384" width="8.33203125" style="1578"/>
  </cols>
  <sheetData>
    <row r="1" spans="1:25" ht="22.5">
      <c r="A1" s="3453" t="s">
        <v>846</v>
      </c>
      <c r="B1" s="3453"/>
      <c r="C1" s="3453"/>
      <c r="D1" s="3453"/>
      <c r="E1" s="3453"/>
      <c r="F1" s="3453"/>
      <c r="G1" s="3453"/>
      <c r="H1" s="3453"/>
      <c r="I1" s="3453"/>
      <c r="J1" s="3453"/>
      <c r="K1" s="3453"/>
      <c r="L1" s="3453"/>
      <c r="M1" s="3453"/>
      <c r="N1" s="3453"/>
      <c r="O1" s="3453"/>
      <c r="P1" s="3453"/>
      <c r="Q1" s="3453"/>
      <c r="R1" s="3453"/>
      <c r="S1" s="3453"/>
      <c r="T1" s="3453"/>
    </row>
    <row r="2" spans="1:25" ht="3.75" customHeight="1">
      <c r="A2" s="1628"/>
      <c r="B2" s="1628"/>
      <c r="C2" s="1628"/>
      <c r="D2" s="1628"/>
      <c r="E2" s="1628"/>
      <c r="F2" s="1628"/>
      <c r="G2" s="1628"/>
      <c r="H2" s="1628"/>
      <c r="I2" s="1628"/>
      <c r="J2" s="1628"/>
      <c r="K2" s="1628"/>
      <c r="L2" s="1628"/>
      <c r="M2" s="1628"/>
      <c r="N2" s="1628"/>
      <c r="O2" s="1628"/>
      <c r="P2" s="1628"/>
      <c r="Q2" s="1628"/>
      <c r="R2" s="1628"/>
      <c r="S2" s="1628"/>
      <c r="T2" s="1628"/>
    </row>
    <row r="3" spans="1:25" ht="14.25">
      <c r="A3" s="3448" t="s">
        <v>3</v>
      </c>
      <c r="B3" s="3448"/>
      <c r="C3" s="3448"/>
      <c r="D3" s="3448"/>
      <c r="E3" s="3448"/>
      <c r="F3" s="3448"/>
      <c r="G3" s="3448"/>
      <c r="H3" s="3448"/>
      <c r="I3" s="3448"/>
      <c r="J3" s="3448"/>
      <c r="K3" s="3448"/>
      <c r="L3" s="3448"/>
      <c r="M3" s="3448"/>
      <c r="N3" s="3448"/>
      <c r="O3" s="3448"/>
      <c r="P3" s="3448"/>
      <c r="Q3" s="3448"/>
      <c r="R3" s="3448"/>
      <c r="S3" s="3448"/>
      <c r="T3" s="3448"/>
    </row>
    <row r="4" spans="1:25" ht="14.25">
      <c r="A4" s="3448" t="s">
        <v>101</v>
      </c>
      <c r="B4" s="3448"/>
      <c r="C4" s="3448"/>
      <c r="D4" s="3448"/>
      <c r="E4" s="3448"/>
      <c r="F4" s="3448"/>
      <c r="G4" s="3448"/>
      <c r="H4" s="3448"/>
      <c r="I4" s="3448"/>
      <c r="J4" s="3448"/>
      <c r="K4" s="3448"/>
      <c r="L4" s="3448"/>
      <c r="M4" s="3448"/>
      <c r="N4" s="3448"/>
      <c r="O4" s="3448"/>
      <c r="P4" s="3448"/>
      <c r="Q4" s="3448"/>
      <c r="R4" s="3448"/>
      <c r="S4" s="3448"/>
      <c r="T4" s="3448"/>
    </row>
    <row r="5" spans="1:25" ht="1.5" customHeight="1">
      <c r="A5" s="1629"/>
      <c r="B5" s="1629"/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1629"/>
      <c r="P5" s="1629"/>
      <c r="Q5" s="1629"/>
      <c r="R5" s="1629"/>
      <c r="S5" s="1629"/>
      <c r="T5" s="1629"/>
    </row>
    <row r="6" spans="1:25" ht="19.5">
      <c r="A6" s="3447" t="s">
        <v>219</v>
      </c>
      <c r="B6" s="3447"/>
      <c r="C6" s="3447"/>
      <c r="D6" s="3447"/>
      <c r="E6" s="3447"/>
      <c r="F6" s="3447"/>
      <c r="G6" s="3447"/>
      <c r="H6" s="3447"/>
      <c r="I6" s="3447"/>
      <c r="J6" s="3447"/>
      <c r="K6" s="3447"/>
      <c r="L6" s="3447"/>
      <c r="M6" s="3447"/>
      <c r="N6" s="3447"/>
      <c r="O6" s="3447"/>
      <c r="P6" s="3447"/>
      <c r="Q6" s="3447"/>
      <c r="R6" s="3447"/>
      <c r="S6" s="3447"/>
      <c r="T6" s="3447"/>
    </row>
    <row r="7" spans="1:25" ht="12.75">
      <c r="A7" s="1630"/>
      <c r="B7" s="1631" t="s">
        <v>220</v>
      </c>
      <c r="C7" s="1632"/>
      <c r="D7" s="1633"/>
      <c r="E7" s="3450" t="s">
        <v>191</v>
      </c>
      <c r="F7" s="3451"/>
      <c r="G7" s="3452"/>
      <c r="H7" s="1631" t="s">
        <v>46</v>
      </c>
      <c r="I7" s="1632"/>
      <c r="J7" s="1632"/>
      <c r="K7" s="1633"/>
      <c r="L7" s="1631" t="s">
        <v>47</v>
      </c>
      <c r="M7" s="1632"/>
      <c r="N7" s="1633"/>
      <c r="O7" s="1631" t="s">
        <v>221</v>
      </c>
      <c r="P7" s="1632"/>
      <c r="Q7" s="1634"/>
      <c r="R7" s="1631" t="s">
        <v>222</v>
      </c>
      <c r="S7" s="1632"/>
      <c r="T7" s="1634"/>
      <c r="U7" s="1635"/>
      <c r="V7" s="1635"/>
      <c r="W7" s="1635"/>
      <c r="X7" s="1635"/>
      <c r="Y7" s="1635"/>
    </row>
    <row r="8" spans="1:25" ht="15">
      <c r="A8" s="1590"/>
      <c r="B8" s="1636"/>
      <c r="C8" s="1637"/>
      <c r="D8" s="1638" t="s">
        <v>192</v>
      </c>
      <c r="E8" s="1636"/>
      <c r="F8" s="1637"/>
      <c r="G8" s="1639" t="s">
        <v>192</v>
      </c>
      <c r="H8" s="1637"/>
      <c r="I8" s="1640"/>
      <c r="J8" s="1637"/>
      <c r="K8" s="1638" t="s">
        <v>192</v>
      </c>
      <c r="L8" s="1636"/>
      <c r="M8" s="1637"/>
      <c r="N8" s="1638" t="s">
        <v>192</v>
      </c>
      <c r="O8" s="1636"/>
      <c r="P8" s="1637"/>
      <c r="Q8" s="1639" t="s">
        <v>192</v>
      </c>
      <c r="R8" s="1641"/>
      <c r="S8" s="1637"/>
      <c r="T8" s="1639" t="s">
        <v>192</v>
      </c>
    </row>
    <row r="9" spans="1:25" ht="11.25" customHeight="1">
      <c r="A9" s="1642" t="s">
        <v>915</v>
      </c>
      <c r="B9" s="1643" t="s">
        <v>193</v>
      </c>
      <c r="C9" s="1638" t="s">
        <v>194</v>
      </c>
      <c r="D9" s="1638" t="s">
        <v>195</v>
      </c>
      <c r="E9" s="1643" t="s">
        <v>193</v>
      </c>
      <c r="F9" s="1638" t="s">
        <v>196</v>
      </c>
      <c r="G9" s="1639" t="s">
        <v>195</v>
      </c>
      <c r="H9" s="1638" t="s">
        <v>1251</v>
      </c>
      <c r="I9" s="1640"/>
      <c r="J9" s="1638" t="s">
        <v>196</v>
      </c>
      <c r="K9" s="1638" t="s">
        <v>195</v>
      </c>
      <c r="L9" s="1643" t="s">
        <v>1251</v>
      </c>
      <c r="M9" s="1638" t="s">
        <v>196</v>
      </c>
      <c r="N9" s="1638" t="s">
        <v>195</v>
      </c>
      <c r="O9" s="1643" t="s">
        <v>1251</v>
      </c>
      <c r="P9" s="1638" t="s">
        <v>196</v>
      </c>
      <c r="Q9" s="1639" t="s">
        <v>195</v>
      </c>
      <c r="R9" s="1644" t="s">
        <v>1251</v>
      </c>
      <c r="S9" s="1638" t="s">
        <v>196</v>
      </c>
      <c r="T9" s="1639" t="s">
        <v>195</v>
      </c>
    </row>
    <row r="10" spans="1:25">
      <c r="A10" s="1645"/>
      <c r="B10" s="1646" t="s">
        <v>1252</v>
      </c>
      <c r="C10" s="1647" t="s">
        <v>197</v>
      </c>
      <c r="D10" s="1647" t="s">
        <v>198</v>
      </c>
      <c r="E10" s="1646" t="s">
        <v>1252</v>
      </c>
      <c r="F10" s="1647" t="s">
        <v>197</v>
      </c>
      <c r="G10" s="1648" t="s">
        <v>198</v>
      </c>
      <c r="H10" s="1647" t="s">
        <v>1252</v>
      </c>
      <c r="I10" s="1649"/>
      <c r="J10" s="1647" t="s">
        <v>197</v>
      </c>
      <c r="K10" s="1647" t="s">
        <v>198</v>
      </c>
      <c r="L10" s="1646" t="s">
        <v>1252</v>
      </c>
      <c r="M10" s="1647" t="s">
        <v>197</v>
      </c>
      <c r="N10" s="1647" t="s">
        <v>198</v>
      </c>
      <c r="O10" s="1646" t="s">
        <v>1252</v>
      </c>
      <c r="P10" s="1647" t="s">
        <v>197</v>
      </c>
      <c r="Q10" s="1648" t="s">
        <v>198</v>
      </c>
      <c r="R10" s="1650" t="s">
        <v>1252</v>
      </c>
      <c r="S10" s="1647" t="s">
        <v>197</v>
      </c>
      <c r="T10" s="1648" t="s">
        <v>198</v>
      </c>
    </row>
    <row r="11" spans="1:25" ht="12" customHeight="1">
      <c r="A11" s="1651" t="s">
        <v>911</v>
      </c>
      <c r="B11" s="1652">
        <f>SUM(B12+B15+B18+B24+B33+B36+B42+B43+B48+B49+B50+B51+B52)</f>
        <v>9013</v>
      </c>
      <c r="C11" s="1652">
        <f>SUM(C12+C15+C18+C24+C33+C36+C42+C43+C48+C49+C50+C51+C52)</f>
        <v>228</v>
      </c>
      <c r="D11" s="1653">
        <f t="shared" ref="D11:D54" si="0">(B11/C11)</f>
        <v>39.530701754385966</v>
      </c>
      <c r="E11" s="1652">
        <f>SUM(E12+E15+E18+E24+E33+E36+E42+E43+E48+E49+E50+E51+E52)</f>
        <v>2867</v>
      </c>
      <c r="F11" s="1652">
        <f>SUM(F12+F15+F18+F24+F33+F36+F42+F43+F48+F49+F50+F51+F52)</f>
        <v>57</v>
      </c>
      <c r="G11" s="1654">
        <f>(E11/F11)</f>
        <v>50.298245614035089</v>
      </c>
      <c r="H11" s="1652">
        <f>SUM(H12+H15+H18+H24+H33+H36+H42+H43+H48+H49+H50+H51+H52)</f>
        <v>2180</v>
      </c>
      <c r="I11" s="1652">
        <f>SUM(I12+I15+I18+I24+I33+I36+I42+I43+I48+I49+I50+I51+I52)</f>
        <v>0</v>
      </c>
      <c r="J11" s="1652">
        <f>SUM(J12+J15+J18+J24+J33+J36+J42+J43+J48+J49+J50+J51+J52)</f>
        <v>52</v>
      </c>
      <c r="K11" s="1653">
        <f t="shared" ref="K11:K24" si="1">(H11/J11)</f>
        <v>41.92307692307692</v>
      </c>
      <c r="L11" s="1652">
        <f>SUM(L12+L15+L18+L24+L33+L36+L42+L43+L48+L49+L50+L51+L52)</f>
        <v>1731</v>
      </c>
      <c r="M11" s="1652">
        <f>SUM(M12+M15+M18+M24+M33+M36+M42+M43+M48+M49+M50+M51+M52)</f>
        <v>50</v>
      </c>
      <c r="N11" s="1652">
        <f>SUM(L11/M11)</f>
        <v>34.619999999999997</v>
      </c>
      <c r="O11" s="1652">
        <f>SUM(O12+O15+O18+O24+O33+O36+O42+O43+O48+O49+O50+O51+O52)</f>
        <v>1364</v>
      </c>
      <c r="P11" s="1652">
        <f>SUM(P12+P15+P18+P24+P33+P36+P42+P43+P48+P49+P50+P51+P52)</f>
        <v>45</v>
      </c>
      <c r="Q11" s="1652">
        <f>SUM(O11/P11)</f>
        <v>30.31111111111111</v>
      </c>
      <c r="R11" s="1652">
        <f>SUM(R12+R15+R18+R24+R33+R36+R42+R43+R48+R49+R50+R51+R52)</f>
        <v>871</v>
      </c>
      <c r="S11" s="1652">
        <f>SUM(S12+S15+S18+S24+S33+S36+S42+S43+S48+S49+S50+S51+S52)</f>
        <v>24</v>
      </c>
      <c r="T11" s="1652">
        <f>SUM(R11/S11)</f>
        <v>36.291666666666664</v>
      </c>
    </row>
    <row r="12" spans="1:25" ht="12" customHeight="1">
      <c r="A12" s="1651" t="s">
        <v>1257</v>
      </c>
      <c r="B12" s="1652">
        <f>SUM(B13:B14)</f>
        <v>244</v>
      </c>
      <c r="C12" s="1653">
        <f>SUM(C13:C14)</f>
        <v>15</v>
      </c>
      <c r="D12" s="1653">
        <f t="shared" si="0"/>
        <v>16.266666666666666</v>
      </c>
      <c r="E12" s="1652">
        <f>SUM(E13:E14)</f>
        <v>97</v>
      </c>
      <c r="F12" s="1653">
        <f>SUM(F13:F14)</f>
        <v>5</v>
      </c>
      <c r="G12" s="1653">
        <f>(E12/F12)</f>
        <v>19.399999999999999</v>
      </c>
      <c r="H12" s="1652">
        <f>SUM(H13:H14)</f>
        <v>58</v>
      </c>
      <c r="I12" s="1655"/>
      <c r="J12" s="1653">
        <f>SUM(J13:J14)</f>
        <v>3</v>
      </c>
      <c r="K12" s="1653">
        <f t="shared" si="1"/>
        <v>19.333333333333332</v>
      </c>
      <c r="L12" s="1652">
        <f>SUM(L13:L14)</f>
        <v>46</v>
      </c>
      <c r="M12" s="1653">
        <f>SUM(M13:M14)</f>
        <v>3</v>
      </c>
      <c r="N12" s="1653">
        <f t="shared" ref="N12:N17" si="2">($L12/$M12)</f>
        <v>15.333333333333334</v>
      </c>
      <c r="O12" s="1652">
        <f>SUM(O13:O14)</f>
        <v>37</v>
      </c>
      <c r="P12" s="1653">
        <f>SUM(P13:P14)</f>
        <v>3</v>
      </c>
      <c r="Q12" s="1654">
        <f>(O12/P12)</f>
        <v>12.333333333333334</v>
      </c>
      <c r="R12" s="1652">
        <f>SUM(R13:R14)</f>
        <v>6</v>
      </c>
      <c r="S12" s="1653">
        <f>SUM(S13:S14)</f>
        <v>1</v>
      </c>
      <c r="T12" s="1654">
        <f>($R12/$S12)</f>
        <v>6</v>
      </c>
    </row>
    <row r="13" spans="1:25" ht="12" customHeight="1">
      <c r="A13" s="1656" t="s">
        <v>223</v>
      </c>
      <c r="B13" s="1657">
        <f>SUM(E13+H13+L13+O13+R13)</f>
        <v>188</v>
      </c>
      <c r="C13" s="1658">
        <f>(F13+J13+M13+P13+S13)</f>
        <v>10</v>
      </c>
      <c r="D13" s="1658">
        <f t="shared" si="0"/>
        <v>18.8</v>
      </c>
      <c r="E13" s="1659">
        <v>77</v>
      </c>
      <c r="F13" s="1660">
        <v>4</v>
      </c>
      <c r="G13" s="1620">
        <f>($E13/$F13)</f>
        <v>19.25</v>
      </c>
      <c r="H13" s="1660">
        <v>40</v>
      </c>
      <c r="I13" s="1661"/>
      <c r="J13" s="1660">
        <v>2</v>
      </c>
      <c r="K13" s="1615">
        <f t="shared" si="1"/>
        <v>20</v>
      </c>
      <c r="L13" s="1659">
        <v>40</v>
      </c>
      <c r="M13" s="1660">
        <v>2</v>
      </c>
      <c r="N13" s="1615">
        <f t="shared" si="2"/>
        <v>20</v>
      </c>
      <c r="O13" s="1659">
        <v>31</v>
      </c>
      <c r="P13" s="1660">
        <v>2</v>
      </c>
      <c r="Q13" s="1620">
        <f>(O13/P13)</f>
        <v>15.5</v>
      </c>
      <c r="R13" s="1662"/>
      <c r="S13" s="1660"/>
      <c r="T13" s="1663"/>
    </row>
    <row r="14" spans="1:25" ht="12" customHeight="1">
      <c r="A14" s="1656" t="s">
        <v>224</v>
      </c>
      <c r="B14" s="1657">
        <f>SUM(E14+H14+L14+O14+R14)</f>
        <v>56</v>
      </c>
      <c r="C14" s="1658">
        <f>(F14+J14+M14+P14+S14)</f>
        <v>5</v>
      </c>
      <c r="D14" s="1658">
        <f t="shared" si="0"/>
        <v>11.2</v>
      </c>
      <c r="E14" s="1659">
        <v>20</v>
      </c>
      <c r="F14" s="1660">
        <v>1</v>
      </c>
      <c r="G14" s="1620">
        <f>($E14/$F14)</f>
        <v>20</v>
      </c>
      <c r="H14" s="1660">
        <v>18</v>
      </c>
      <c r="I14" s="1661"/>
      <c r="J14" s="1660">
        <v>1</v>
      </c>
      <c r="K14" s="1615">
        <f t="shared" si="1"/>
        <v>18</v>
      </c>
      <c r="L14" s="1659">
        <v>6</v>
      </c>
      <c r="M14" s="1660">
        <v>1</v>
      </c>
      <c r="N14" s="1615">
        <f t="shared" si="2"/>
        <v>6</v>
      </c>
      <c r="O14" s="1659">
        <v>6</v>
      </c>
      <c r="P14" s="1660">
        <v>1</v>
      </c>
      <c r="Q14" s="1620">
        <f>(O14/P14)</f>
        <v>6</v>
      </c>
      <c r="R14" s="1662">
        <v>6</v>
      </c>
      <c r="S14" s="1660">
        <v>1</v>
      </c>
      <c r="T14" s="1620">
        <f>(R14/S14)</f>
        <v>6</v>
      </c>
    </row>
    <row r="15" spans="1:25" ht="12" customHeight="1">
      <c r="A15" s="1651" t="s">
        <v>1371</v>
      </c>
      <c r="B15" s="1652">
        <f>SUM(B16:B17)</f>
        <v>299</v>
      </c>
      <c r="C15" s="1653">
        <f>SUM(C16:C17)</f>
        <v>7</v>
      </c>
      <c r="D15" s="1653">
        <f t="shared" si="0"/>
        <v>42.714285714285715</v>
      </c>
      <c r="E15" s="1652">
        <f>SUM(E16:E17)</f>
        <v>88</v>
      </c>
      <c r="F15" s="1653">
        <f>SUM(F16:F17)</f>
        <v>2</v>
      </c>
      <c r="G15" s="1654">
        <f>($E15/$F15)</f>
        <v>44</v>
      </c>
      <c r="H15" s="1653">
        <f>SUM(H16:H17)</f>
        <v>86</v>
      </c>
      <c r="I15" s="1655"/>
      <c r="J15" s="1653">
        <f>SUM(J16:J17)</f>
        <v>2</v>
      </c>
      <c r="K15" s="1653">
        <f t="shared" si="1"/>
        <v>43</v>
      </c>
      <c r="L15" s="1652">
        <f>SUM(L16:L17)</f>
        <v>77</v>
      </c>
      <c r="M15" s="1653">
        <f>SUM(M16:M17)</f>
        <v>2</v>
      </c>
      <c r="N15" s="1653">
        <f t="shared" si="2"/>
        <v>38.5</v>
      </c>
      <c r="O15" s="1652">
        <f>SUM(O16:O17)</f>
        <v>48</v>
      </c>
      <c r="P15" s="1653">
        <f>SUM(P16:P17)</f>
        <v>1</v>
      </c>
      <c r="Q15" s="1654">
        <f>($O15/$P15)</f>
        <v>48</v>
      </c>
      <c r="R15" s="1664"/>
      <c r="S15" s="1665"/>
      <c r="T15" s="1666"/>
    </row>
    <row r="16" spans="1:25" ht="12" customHeight="1">
      <c r="A16" s="1656" t="s">
        <v>1379</v>
      </c>
      <c r="B16" s="1657">
        <f>SUM(E16+H16+L16+O16+R16)</f>
        <v>173</v>
      </c>
      <c r="C16" s="1658">
        <f>(F16+J16+M16+P16+S16)</f>
        <v>4</v>
      </c>
      <c r="D16" s="1658">
        <f t="shared" si="0"/>
        <v>43.25</v>
      </c>
      <c r="E16" s="1659">
        <v>43</v>
      </c>
      <c r="F16" s="1660">
        <v>1</v>
      </c>
      <c r="G16" s="1620">
        <f>($E16/$F16)</f>
        <v>43</v>
      </c>
      <c r="H16" s="1660">
        <v>40</v>
      </c>
      <c r="I16" s="1661"/>
      <c r="J16" s="1660">
        <v>1</v>
      </c>
      <c r="K16" s="1615">
        <f t="shared" si="1"/>
        <v>40</v>
      </c>
      <c r="L16" s="1659">
        <v>42</v>
      </c>
      <c r="M16" s="1660">
        <v>1</v>
      </c>
      <c r="N16" s="1615">
        <f t="shared" si="2"/>
        <v>42</v>
      </c>
      <c r="O16" s="1659">
        <v>48</v>
      </c>
      <c r="P16" s="1660">
        <v>1</v>
      </c>
      <c r="Q16" s="1620">
        <f>(O16/P16)</f>
        <v>48</v>
      </c>
      <c r="R16" s="1662"/>
      <c r="S16" s="1660"/>
      <c r="T16" s="1663"/>
    </row>
    <row r="17" spans="1:47" ht="12" customHeight="1">
      <c r="A17" s="1656" t="s">
        <v>1380</v>
      </c>
      <c r="B17" s="1657">
        <f>SUM(E17+H17+L17+O17+R17)</f>
        <v>126</v>
      </c>
      <c r="C17" s="1658">
        <f>(F17+J17+M17+P17+S17)</f>
        <v>3</v>
      </c>
      <c r="D17" s="1658">
        <f t="shared" si="0"/>
        <v>42</v>
      </c>
      <c r="E17" s="1659">
        <v>45</v>
      </c>
      <c r="F17" s="1660">
        <v>1</v>
      </c>
      <c r="G17" s="1620">
        <f>($E17/$F17)</f>
        <v>45</v>
      </c>
      <c r="H17" s="1660">
        <v>46</v>
      </c>
      <c r="I17" s="1661"/>
      <c r="J17" s="1660">
        <v>1</v>
      </c>
      <c r="K17" s="1615">
        <f t="shared" si="1"/>
        <v>46</v>
      </c>
      <c r="L17" s="1659">
        <v>35</v>
      </c>
      <c r="M17" s="1660">
        <v>1</v>
      </c>
      <c r="N17" s="1615">
        <f t="shared" si="2"/>
        <v>35</v>
      </c>
      <c r="O17" s="1659"/>
      <c r="P17" s="1660"/>
      <c r="Q17" s="1663"/>
      <c r="R17" s="1662"/>
      <c r="S17" s="1660"/>
      <c r="T17" s="1663"/>
    </row>
    <row r="18" spans="1:47" ht="12" customHeight="1">
      <c r="A18" s="1651" t="s">
        <v>1265</v>
      </c>
      <c r="B18" s="1652">
        <f>SUM(B19:B23)</f>
        <v>954</v>
      </c>
      <c r="C18" s="1653">
        <f>SUM(C19:C23)</f>
        <v>30</v>
      </c>
      <c r="D18" s="1653">
        <f t="shared" si="0"/>
        <v>31.8</v>
      </c>
      <c r="E18" s="1652">
        <f>SUM(E19:E23)</f>
        <v>414</v>
      </c>
      <c r="F18" s="1653">
        <f>SUM(F19:F23)</f>
        <v>8</v>
      </c>
      <c r="G18" s="1654">
        <f>(E18/F18)</f>
        <v>51.75</v>
      </c>
      <c r="H18" s="1653">
        <f>SUM(H19:H23)</f>
        <v>214</v>
      </c>
      <c r="I18" s="1655"/>
      <c r="J18" s="1653">
        <f>SUM(J19:J23)</f>
        <v>6</v>
      </c>
      <c r="K18" s="1653">
        <f t="shared" si="1"/>
        <v>35.666666666666664</v>
      </c>
      <c r="L18" s="1652">
        <f>SUM(L19:L23)</f>
        <v>175</v>
      </c>
      <c r="M18" s="1653">
        <f>SUM(M19:M23)</f>
        <v>6</v>
      </c>
      <c r="N18" s="1653">
        <f>(L18/M18)</f>
        <v>29.166666666666668</v>
      </c>
      <c r="O18" s="1652">
        <f>SUM(O19:O23)</f>
        <v>114</v>
      </c>
      <c r="P18" s="1653">
        <f>SUM(P19:P23)</f>
        <v>6</v>
      </c>
      <c r="Q18" s="1654">
        <f t="shared" ref="Q18:Q23" si="3">(O18/P18)</f>
        <v>19</v>
      </c>
      <c r="R18" s="1667">
        <f>SUM(R19:R23)</f>
        <v>37</v>
      </c>
      <c r="S18" s="1653">
        <f>SUM(S19:S23)</f>
        <v>4</v>
      </c>
      <c r="T18" s="1654">
        <f>(R18/S18)</f>
        <v>9.25</v>
      </c>
    </row>
    <row r="19" spans="1:47" ht="12" customHeight="1">
      <c r="A19" s="1656" t="s">
        <v>1381</v>
      </c>
      <c r="B19" s="1657">
        <f>SUM(E19+H19+L19+O19+R19)</f>
        <v>204</v>
      </c>
      <c r="C19" s="1658">
        <f>(F19+J19+M19+P19+S19)</f>
        <v>6</v>
      </c>
      <c r="D19" s="1658">
        <f t="shared" si="0"/>
        <v>34</v>
      </c>
      <c r="E19" s="1659">
        <v>105</v>
      </c>
      <c r="F19" s="1660">
        <v>2</v>
      </c>
      <c r="G19" s="1620">
        <f t="shared" ref="G19:G27" si="4">($E19/$F19)</f>
        <v>52.5</v>
      </c>
      <c r="H19" s="1660">
        <v>35</v>
      </c>
      <c r="I19" s="1661"/>
      <c r="J19" s="1660">
        <v>1</v>
      </c>
      <c r="K19" s="1615">
        <f t="shared" si="1"/>
        <v>35</v>
      </c>
      <c r="L19" s="1659">
        <v>46</v>
      </c>
      <c r="M19" s="1660">
        <v>1</v>
      </c>
      <c r="N19" s="1615">
        <f t="shared" ref="N19:N24" si="5">($L19/$M19)</f>
        <v>46</v>
      </c>
      <c r="O19" s="1659">
        <v>15</v>
      </c>
      <c r="P19" s="1660">
        <v>1</v>
      </c>
      <c r="Q19" s="1620">
        <f t="shared" si="3"/>
        <v>15</v>
      </c>
      <c r="R19" s="1662">
        <v>3</v>
      </c>
      <c r="S19" s="1660">
        <v>1</v>
      </c>
      <c r="T19" s="1620">
        <f>(R19/S19)</f>
        <v>3</v>
      </c>
    </row>
    <row r="20" spans="1:47" ht="12" customHeight="1">
      <c r="A20" s="1656" t="s">
        <v>1382</v>
      </c>
      <c r="B20" s="1657">
        <f>SUM(E20+H20+L20+O20+R20)</f>
        <v>169</v>
      </c>
      <c r="C20" s="1658">
        <f>(F20+J20+M20+P20+S20)</f>
        <v>6</v>
      </c>
      <c r="D20" s="1658">
        <f t="shared" si="0"/>
        <v>28.166666666666668</v>
      </c>
      <c r="E20" s="1659">
        <v>74</v>
      </c>
      <c r="F20" s="1660">
        <v>2</v>
      </c>
      <c r="G20" s="1620">
        <f t="shared" si="4"/>
        <v>37</v>
      </c>
      <c r="H20" s="1660">
        <v>36</v>
      </c>
      <c r="I20" s="1661"/>
      <c r="J20" s="1660">
        <v>1</v>
      </c>
      <c r="K20" s="1615">
        <f t="shared" si="1"/>
        <v>36</v>
      </c>
      <c r="L20" s="1659">
        <v>28</v>
      </c>
      <c r="M20" s="1660">
        <v>1</v>
      </c>
      <c r="N20" s="1615">
        <f t="shared" si="5"/>
        <v>28</v>
      </c>
      <c r="O20" s="1659">
        <v>21</v>
      </c>
      <c r="P20" s="1660">
        <v>1</v>
      </c>
      <c r="Q20" s="1620">
        <f t="shared" si="3"/>
        <v>21</v>
      </c>
      <c r="R20" s="1662">
        <v>10</v>
      </c>
      <c r="S20" s="1660">
        <v>1</v>
      </c>
      <c r="T20" s="1620">
        <f>(R20/S20)</f>
        <v>10</v>
      </c>
    </row>
    <row r="21" spans="1:47" ht="12" customHeight="1">
      <c r="A21" s="1656" t="s">
        <v>1383</v>
      </c>
      <c r="B21" s="1657">
        <f>SUM(E21+H21+L21+O21+R21)</f>
        <v>163</v>
      </c>
      <c r="C21" s="1658">
        <f>(F21+J21+M21+P21+S21)</f>
        <v>5</v>
      </c>
      <c r="D21" s="1658">
        <f t="shared" si="0"/>
        <v>32.6</v>
      </c>
      <c r="E21" s="1659">
        <v>63</v>
      </c>
      <c r="F21" s="1660">
        <v>1</v>
      </c>
      <c r="G21" s="1620">
        <f t="shared" si="4"/>
        <v>63</v>
      </c>
      <c r="H21" s="1660">
        <v>26</v>
      </c>
      <c r="I21" s="1661"/>
      <c r="J21" s="1660">
        <v>1</v>
      </c>
      <c r="K21" s="1615">
        <f t="shared" si="1"/>
        <v>26</v>
      </c>
      <c r="L21" s="1659">
        <v>36</v>
      </c>
      <c r="M21" s="1660">
        <v>1</v>
      </c>
      <c r="N21" s="1615">
        <f t="shared" si="5"/>
        <v>36</v>
      </c>
      <c r="O21" s="1659">
        <v>19</v>
      </c>
      <c r="P21" s="1660">
        <v>1</v>
      </c>
      <c r="Q21" s="1620">
        <f t="shared" si="3"/>
        <v>19</v>
      </c>
      <c r="R21" s="1662">
        <v>19</v>
      </c>
      <c r="S21" s="1660">
        <v>1</v>
      </c>
      <c r="T21" s="1620">
        <f>(R21/S21)</f>
        <v>19</v>
      </c>
    </row>
    <row r="22" spans="1:47" ht="12" customHeight="1">
      <c r="A22" s="1656" t="s">
        <v>1384</v>
      </c>
      <c r="B22" s="1657">
        <f>SUM(E22+H22+L22+O22+R22)</f>
        <v>341</v>
      </c>
      <c r="C22" s="1658">
        <f>(F22+J22+M22+P22+S22)</f>
        <v>8</v>
      </c>
      <c r="D22" s="1658">
        <f t="shared" si="0"/>
        <v>42.625</v>
      </c>
      <c r="E22" s="1659">
        <v>138</v>
      </c>
      <c r="F22" s="1660">
        <v>2</v>
      </c>
      <c r="G22" s="1620">
        <f t="shared" si="4"/>
        <v>69</v>
      </c>
      <c r="H22" s="1660">
        <v>97</v>
      </c>
      <c r="I22" s="1661"/>
      <c r="J22" s="1660">
        <v>2</v>
      </c>
      <c r="K22" s="1615">
        <f t="shared" si="1"/>
        <v>48.5</v>
      </c>
      <c r="L22" s="1659">
        <v>56</v>
      </c>
      <c r="M22" s="1660">
        <v>2</v>
      </c>
      <c r="N22" s="1615">
        <f t="shared" si="5"/>
        <v>28</v>
      </c>
      <c r="O22" s="1659">
        <v>50</v>
      </c>
      <c r="P22" s="1660">
        <v>2</v>
      </c>
      <c r="Q22" s="1620">
        <f t="shared" si="3"/>
        <v>25</v>
      </c>
      <c r="R22" s="1662"/>
      <c r="S22" s="1660"/>
      <c r="T22" s="1663"/>
    </row>
    <row r="23" spans="1:47" ht="12" customHeight="1">
      <c r="A23" s="1656" t="s">
        <v>1385</v>
      </c>
      <c r="B23" s="1657">
        <f>SUM(E23+H23+L23+O23+R23)</f>
        <v>77</v>
      </c>
      <c r="C23" s="1658">
        <f>(F23+J23+M23+P23+S23)</f>
        <v>5</v>
      </c>
      <c r="D23" s="1658">
        <f t="shared" si="0"/>
        <v>15.4</v>
      </c>
      <c r="E23" s="1659">
        <v>34</v>
      </c>
      <c r="F23" s="1660">
        <v>1</v>
      </c>
      <c r="G23" s="1620">
        <f t="shared" si="4"/>
        <v>34</v>
      </c>
      <c r="H23" s="1660">
        <v>20</v>
      </c>
      <c r="I23" s="1661"/>
      <c r="J23" s="1660">
        <v>1</v>
      </c>
      <c r="K23" s="1615">
        <f t="shared" si="1"/>
        <v>20</v>
      </c>
      <c r="L23" s="1659">
        <v>9</v>
      </c>
      <c r="M23" s="1660">
        <v>1</v>
      </c>
      <c r="N23" s="1615">
        <f t="shared" si="5"/>
        <v>9</v>
      </c>
      <c r="O23" s="1659">
        <v>9</v>
      </c>
      <c r="P23" s="1660">
        <v>1</v>
      </c>
      <c r="Q23" s="1620">
        <f t="shared" si="3"/>
        <v>9</v>
      </c>
      <c r="R23" s="1662">
        <v>5</v>
      </c>
      <c r="S23" s="1660">
        <v>1</v>
      </c>
      <c r="T23" s="1620">
        <f>(R23/S23)</f>
        <v>5</v>
      </c>
    </row>
    <row r="24" spans="1:47" ht="12" customHeight="1">
      <c r="A24" s="1668" t="s">
        <v>1294</v>
      </c>
      <c r="B24" s="1669">
        <f>SUM(B25:B32)</f>
        <v>2506</v>
      </c>
      <c r="C24" s="1670">
        <f>SUM(C25:C32)</f>
        <v>47</v>
      </c>
      <c r="D24" s="1670">
        <f t="shared" si="0"/>
        <v>53.319148936170215</v>
      </c>
      <c r="E24" s="1669">
        <f>SUM(E25:E32)</f>
        <v>736</v>
      </c>
      <c r="F24" s="1670">
        <f>SUM(F25:F32)</f>
        <v>11</v>
      </c>
      <c r="G24" s="1671">
        <f t="shared" si="4"/>
        <v>66.909090909090907</v>
      </c>
      <c r="H24" s="1670">
        <f>SUM(H25:H32)</f>
        <v>630</v>
      </c>
      <c r="I24" s="1672"/>
      <c r="J24" s="1670">
        <f>SUM(J25:J32)</f>
        <v>12</v>
      </c>
      <c r="K24" s="1670">
        <f t="shared" si="1"/>
        <v>52.5</v>
      </c>
      <c r="L24" s="1669">
        <f>SUM(L25:L32)</f>
        <v>432</v>
      </c>
      <c r="M24" s="1670">
        <f>SUM(M25:M32)</f>
        <v>9</v>
      </c>
      <c r="N24" s="1670">
        <f t="shared" si="5"/>
        <v>48</v>
      </c>
      <c r="O24" s="1669">
        <f>SUM(O25:O32)</f>
        <v>353</v>
      </c>
      <c r="P24" s="1670">
        <f>SUM(P25:P32)</f>
        <v>8</v>
      </c>
      <c r="Q24" s="1671">
        <f>($O24/$P24)</f>
        <v>44.125</v>
      </c>
      <c r="R24" s="1673">
        <f>SUM(R25:R32)</f>
        <v>355</v>
      </c>
      <c r="S24" s="1670">
        <f>SUM(S25:S32)</f>
        <v>7</v>
      </c>
      <c r="T24" s="1671">
        <f>($R24/$S24)</f>
        <v>50.714285714285715</v>
      </c>
    </row>
    <row r="25" spans="1:47" ht="12" customHeight="1">
      <c r="A25" s="1656" t="s">
        <v>1391</v>
      </c>
      <c r="B25" s="1657">
        <f t="shared" ref="B25:B32" si="6">SUM(E25+H25+L25+O25+R25)</f>
        <v>624</v>
      </c>
      <c r="C25" s="1658">
        <f t="shared" ref="C25:C32" si="7">(F25+J25+M25+P25+S25)</f>
        <v>9</v>
      </c>
      <c r="D25" s="1658">
        <f t="shared" si="0"/>
        <v>69.333333333333329</v>
      </c>
      <c r="E25" s="1659">
        <v>624</v>
      </c>
      <c r="F25" s="1660">
        <v>9</v>
      </c>
      <c r="G25" s="1620">
        <f t="shared" si="4"/>
        <v>69.333333333333329</v>
      </c>
      <c r="H25" s="1660"/>
      <c r="I25" s="1661"/>
      <c r="J25" s="1660"/>
      <c r="K25" s="1658"/>
      <c r="L25" s="1659"/>
      <c r="M25" s="1660"/>
      <c r="N25" s="1660"/>
      <c r="O25" s="1659"/>
      <c r="P25" s="1660"/>
      <c r="Q25" s="1663"/>
      <c r="R25" s="1662"/>
      <c r="S25" s="1660"/>
      <c r="T25" s="1663"/>
    </row>
    <row r="26" spans="1:47" ht="12" customHeight="1">
      <c r="A26" s="1656" t="s">
        <v>1387</v>
      </c>
      <c r="B26" s="1657">
        <f t="shared" si="6"/>
        <v>71</v>
      </c>
      <c r="C26" s="1658">
        <f t="shared" si="7"/>
        <v>1</v>
      </c>
      <c r="D26" s="1658">
        <f t="shared" si="0"/>
        <v>71</v>
      </c>
      <c r="E26" s="1659">
        <v>71</v>
      </c>
      <c r="F26" s="1660">
        <v>1</v>
      </c>
      <c r="G26" s="1620">
        <f t="shared" si="4"/>
        <v>71</v>
      </c>
      <c r="H26" s="1660"/>
      <c r="I26" s="1661"/>
      <c r="J26" s="1660"/>
      <c r="K26" s="1658"/>
      <c r="L26" s="1659"/>
      <c r="M26" s="1660"/>
      <c r="N26" s="1660"/>
      <c r="O26" s="1659"/>
      <c r="P26" s="1660"/>
      <c r="Q26" s="1663"/>
      <c r="R26" s="1662"/>
      <c r="S26" s="1660"/>
      <c r="T26" s="1663"/>
    </row>
    <row r="27" spans="1:47" ht="12" customHeight="1">
      <c r="A27" s="1656" t="s">
        <v>1306</v>
      </c>
      <c r="B27" s="1657">
        <f t="shared" si="6"/>
        <v>41</v>
      </c>
      <c r="C27" s="1658">
        <f t="shared" si="7"/>
        <v>1</v>
      </c>
      <c r="D27" s="1658">
        <f t="shared" si="0"/>
        <v>41</v>
      </c>
      <c r="E27" s="1659">
        <v>41</v>
      </c>
      <c r="F27" s="1660">
        <v>1</v>
      </c>
      <c r="G27" s="1620">
        <f t="shared" si="4"/>
        <v>41</v>
      </c>
      <c r="H27" s="1660"/>
      <c r="I27" s="1661"/>
      <c r="J27" s="1660"/>
      <c r="K27" s="1658"/>
      <c r="L27" s="1659"/>
      <c r="M27" s="1660"/>
      <c r="N27" s="1660"/>
      <c r="O27" s="1659"/>
      <c r="P27" s="1660"/>
      <c r="Q27" s="1663"/>
      <c r="R27" s="1662"/>
      <c r="S27" s="1660"/>
      <c r="T27" s="1663"/>
    </row>
    <row r="28" spans="1:47" ht="12" customHeight="1">
      <c r="A28" s="1656" t="s">
        <v>1322</v>
      </c>
      <c r="B28" s="1657">
        <f t="shared" si="6"/>
        <v>500</v>
      </c>
      <c r="C28" s="1658">
        <f t="shared" si="7"/>
        <v>9</v>
      </c>
      <c r="D28" s="1658">
        <f t="shared" si="0"/>
        <v>55.555555555555557</v>
      </c>
      <c r="E28" s="1659"/>
      <c r="F28" s="1660"/>
      <c r="G28" s="1663"/>
      <c r="H28" s="1660">
        <v>203</v>
      </c>
      <c r="I28" s="1661"/>
      <c r="J28" s="1660">
        <v>3</v>
      </c>
      <c r="K28" s="1615">
        <f t="shared" ref="K28:K36" si="8">(H28/J28)</f>
        <v>67.666666666666671</v>
      </c>
      <c r="L28" s="1659">
        <v>91</v>
      </c>
      <c r="M28" s="1660">
        <v>3</v>
      </c>
      <c r="N28" s="1615">
        <f>($L28/$M28)</f>
        <v>30.333333333333332</v>
      </c>
      <c r="O28" s="1659">
        <v>113</v>
      </c>
      <c r="P28" s="1660">
        <v>2</v>
      </c>
      <c r="Q28" s="1620">
        <f>(O28/P28)</f>
        <v>56.5</v>
      </c>
      <c r="R28" s="1662">
        <v>93</v>
      </c>
      <c r="S28" s="1660">
        <v>1</v>
      </c>
      <c r="T28" s="1620">
        <f>(R28/S28)</f>
        <v>93</v>
      </c>
    </row>
    <row r="29" spans="1:47" ht="12" customHeight="1">
      <c r="A29" s="1656" t="s">
        <v>225</v>
      </c>
      <c r="B29" s="1657">
        <f t="shared" si="6"/>
        <v>23</v>
      </c>
      <c r="C29" s="1658">
        <f t="shared" si="7"/>
        <v>1</v>
      </c>
      <c r="D29" s="1658">
        <f t="shared" si="0"/>
        <v>23</v>
      </c>
      <c r="E29" s="1659"/>
      <c r="F29" s="1660"/>
      <c r="G29" s="1620"/>
      <c r="H29" s="1660">
        <v>23</v>
      </c>
      <c r="I29" s="1661"/>
      <c r="J29" s="1660">
        <v>1</v>
      </c>
      <c r="K29" s="1615">
        <f t="shared" si="8"/>
        <v>23</v>
      </c>
      <c r="L29" s="1659"/>
      <c r="M29" s="1660"/>
      <c r="N29" s="1658"/>
      <c r="O29" s="1659"/>
      <c r="P29" s="1660"/>
      <c r="Q29" s="1674"/>
      <c r="R29" s="1662"/>
      <c r="S29" s="1660"/>
      <c r="T29" s="1674"/>
    </row>
    <row r="30" spans="1:47" ht="12" customHeight="1">
      <c r="A30" s="1656" t="s">
        <v>27</v>
      </c>
      <c r="B30" s="1657">
        <f t="shared" si="6"/>
        <v>1131</v>
      </c>
      <c r="C30" s="1658">
        <f t="shared" si="7"/>
        <v>21</v>
      </c>
      <c r="D30" s="1658">
        <f t="shared" si="0"/>
        <v>53.857142857142854</v>
      </c>
      <c r="E30" s="1659"/>
      <c r="F30" s="1660"/>
      <c r="G30" s="1663"/>
      <c r="H30" s="1660">
        <v>355</v>
      </c>
      <c r="I30" s="1661"/>
      <c r="J30" s="1660">
        <v>6</v>
      </c>
      <c r="K30" s="1615">
        <f t="shared" si="8"/>
        <v>59.166666666666664</v>
      </c>
      <c r="L30" s="1659">
        <v>318</v>
      </c>
      <c r="M30" s="1660">
        <v>5</v>
      </c>
      <c r="N30" s="1615">
        <f>($L30/$M30)</f>
        <v>63.6</v>
      </c>
      <c r="O30" s="1659">
        <v>220</v>
      </c>
      <c r="P30" s="1660">
        <v>5</v>
      </c>
      <c r="Q30" s="1620">
        <f>(O30/P30)</f>
        <v>44</v>
      </c>
      <c r="R30" s="1662">
        <v>238</v>
      </c>
      <c r="S30" s="1660">
        <v>5</v>
      </c>
      <c r="T30" s="1620">
        <f>(R30/S30)</f>
        <v>47.6</v>
      </c>
      <c r="AH30" s="1675"/>
      <c r="AI30" s="1675"/>
      <c r="AJ30" s="1675"/>
      <c r="AK30" s="1675"/>
      <c r="AL30" s="1675"/>
      <c r="AM30" s="1675"/>
      <c r="AN30" s="1675"/>
      <c r="AO30" s="1675"/>
      <c r="AP30" s="1675"/>
      <c r="AQ30" s="1675"/>
      <c r="AR30" s="1675"/>
      <c r="AS30" s="1675"/>
      <c r="AT30" s="1675"/>
      <c r="AU30" s="1675"/>
    </row>
    <row r="31" spans="1:47" ht="12" customHeight="1">
      <c r="A31" s="1656" t="s">
        <v>31</v>
      </c>
      <c r="B31" s="1657">
        <f t="shared" si="6"/>
        <v>33</v>
      </c>
      <c r="C31" s="1658">
        <f t="shared" si="7"/>
        <v>1</v>
      </c>
      <c r="D31" s="1658">
        <f t="shared" si="0"/>
        <v>33</v>
      </c>
      <c r="E31" s="1659"/>
      <c r="F31" s="1660"/>
      <c r="G31" s="1620"/>
      <c r="H31" s="1660">
        <v>33</v>
      </c>
      <c r="I31" s="1661"/>
      <c r="J31" s="1660">
        <v>1</v>
      </c>
      <c r="K31" s="1615">
        <f t="shared" si="8"/>
        <v>33</v>
      </c>
      <c r="L31" s="1659"/>
      <c r="M31" s="1660"/>
      <c r="N31" s="1658"/>
      <c r="O31" s="1659"/>
      <c r="P31" s="1660"/>
      <c r="Q31" s="1674"/>
      <c r="R31" s="1662"/>
      <c r="S31" s="1660"/>
      <c r="T31" s="1674"/>
      <c r="AH31" s="1675"/>
      <c r="AI31" s="1675"/>
      <c r="AJ31" s="1675"/>
      <c r="AK31" s="1675"/>
      <c r="AL31" s="1675"/>
      <c r="AM31" s="1675"/>
      <c r="AN31" s="1675"/>
      <c r="AO31" s="1675"/>
      <c r="AP31" s="1675"/>
      <c r="AQ31" s="1675"/>
      <c r="AR31" s="1675"/>
      <c r="AS31" s="1675"/>
      <c r="AT31" s="1675"/>
      <c r="AU31" s="1675"/>
    </row>
    <row r="32" spans="1:47" ht="12" customHeight="1">
      <c r="A32" s="1656" t="s">
        <v>28</v>
      </c>
      <c r="B32" s="1657">
        <f t="shared" si="6"/>
        <v>83</v>
      </c>
      <c r="C32" s="1658">
        <f t="shared" si="7"/>
        <v>4</v>
      </c>
      <c r="D32" s="1658">
        <f t="shared" si="0"/>
        <v>20.75</v>
      </c>
      <c r="E32" s="1659"/>
      <c r="F32" s="1660"/>
      <c r="G32" s="1663"/>
      <c r="H32" s="1660">
        <v>16</v>
      </c>
      <c r="I32" s="1661"/>
      <c r="J32" s="1660">
        <v>1</v>
      </c>
      <c r="K32" s="1615">
        <f t="shared" si="8"/>
        <v>16</v>
      </c>
      <c r="L32" s="1659">
        <v>23</v>
      </c>
      <c r="M32" s="1660">
        <v>1</v>
      </c>
      <c r="N32" s="1653">
        <f>($L32/$M32)</f>
        <v>23</v>
      </c>
      <c r="O32" s="1659">
        <v>20</v>
      </c>
      <c r="P32" s="1660">
        <v>1</v>
      </c>
      <c r="Q32" s="1620">
        <f>(O32/P32)</f>
        <v>20</v>
      </c>
      <c r="R32" s="1662">
        <v>24</v>
      </c>
      <c r="S32" s="1660">
        <v>1</v>
      </c>
      <c r="T32" s="1620">
        <f>(R32/S32)</f>
        <v>24</v>
      </c>
    </row>
    <row r="33" spans="1:20" ht="12" customHeight="1">
      <c r="A33" s="1668" t="s">
        <v>1258</v>
      </c>
      <c r="B33" s="1669">
        <f>SUM(B34:B35)</f>
        <v>1515</v>
      </c>
      <c r="C33" s="1670">
        <f>SUM(C34:C35)</f>
        <v>23</v>
      </c>
      <c r="D33" s="1670">
        <f t="shared" si="0"/>
        <v>65.869565217391298</v>
      </c>
      <c r="E33" s="1676">
        <f>SUM(E34:E35)</f>
        <v>338</v>
      </c>
      <c r="F33" s="1676">
        <f>SUM(F34:F35)</f>
        <v>5</v>
      </c>
      <c r="G33" s="1671">
        <f t="shared" ref="G33:G38" si="9">($E33/$F33)</f>
        <v>67.599999999999994</v>
      </c>
      <c r="H33" s="1676">
        <f>SUM(H34:H35)</f>
        <v>427</v>
      </c>
      <c r="I33" s="1672"/>
      <c r="J33" s="1676">
        <f>SUM(J34:J35)</f>
        <v>5</v>
      </c>
      <c r="K33" s="1670">
        <f t="shared" si="8"/>
        <v>85.4</v>
      </c>
      <c r="L33" s="1676">
        <f>SUM(L34:L35)</f>
        <v>359</v>
      </c>
      <c r="M33" s="1676">
        <f>SUM(M34:M35)</f>
        <v>5</v>
      </c>
      <c r="N33" s="1670">
        <f>($L33/$M33)</f>
        <v>71.8</v>
      </c>
      <c r="O33" s="1676">
        <f>SUM(O34:O35)</f>
        <v>220</v>
      </c>
      <c r="P33" s="1676">
        <f>SUM(P34:P35)</f>
        <v>4</v>
      </c>
      <c r="Q33" s="1671">
        <f>($O33/$P33)</f>
        <v>55</v>
      </c>
      <c r="R33" s="1676">
        <f>SUM(R34:R35)</f>
        <v>171</v>
      </c>
      <c r="S33" s="1676">
        <f>SUM(S34:S35)</f>
        <v>4</v>
      </c>
      <c r="T33" s="1671">
        <f>($R33/$S33)</f>
        <v>42.75</v>
      </c>
    </row>
    <row r="34" spans="1:20" ht="12" customHeight="1">
      <c r="A34" s="1656" t="s">
        <v>226</v>
      </c>
      <c r="B34" s="1657">
        <f>SUM(E34+H34+L34+O34+R34)</f>
        <v>1358</v>
      </c>
      <c r="C34" s="1658">
        <f>(F34+J34+M34+P34+S34)</f>
        <v>18</v>
      </c>
      <c r="D34" s="1658">
        <f t="shared" si="0"/>
        <v>75.444444444444443</v>
      </c>
      <c r="E34" s="1659">
        <v>282</v>
      </c>
      <c r="F34" s="1660">
        <v>4</v>
      </c>
      <c r="G34" s="1620">
        <f t="shared" si="9"/>
        <v>70.5</v>
      </c>
      <c r="H34" s="1660">
        <v>388</v>
      </c>
      <c r="I34" s="1661"/>
      <c r="J34" s="1660">
        <v>4</v>
      </c>
      <c r="K34" s="1615">
        <f t="shared" si="8"/>
        <v>97</v>
      </c>
      <c r="L34" s="1659">
        <v>334</v>
      </c>
      <c r="M34" s="1660">
        <v>4</v>
      </c>
      <c r="N34" s="1615">
        <f>($L34/$M34)</f>
        <v>83.5</v>
      </c>
      <c r="O34" s="1659">
        <v>200</v>
      </c>
      <c r="P34" s="1660">
        <v>3</v>
      </c>
      <c r="Q34" s="1620">
        <f>(O34/P34)</f>
        <v>66.666666666666671</v>
      </c>
      <c r="R34" s="1662">
        <v>154</v>
      </c>
      <c r="S34" s="1660">
        <v>3</v>
      </c>
      <c r="T34" s="1620">
        <f>(R34/S34)</f>
        <v>51.333333333333336</v>
      </c>
    </row>
    <row r="35" spans="1:20" ht="12" customHeight="1">
      <c r="A35" s="1656" t="s">
        <v>227</v>
      </c>
      <c r="B35" s="1657">
        <f>SUM(E35+H35+L35+O35+R35)</f>
        <v>157</v>
      </c>
      <c r="C35" s="1658">
        <f>(F35+J35+M35+P35+S35)</f>
        <v>5</v>
      </c>
      <c r="D35" s="1658">
        <f t="shared" si="0"/>
        <v>31.4</v>
      </c>
      <c r="E35" s="1659">
        <v>56</v>
      </c>
      <c r="F35" s="1660">
        <v>1</v>
      </c>
      <c r="G35" s="1620">
        <f t="shared" si="9"/>
        <v>56</v>
      </c>
      <c r="H35" s="1660">
        <v>39</v>
      </c>
      <c r="I35" s="1661"/>
      <c r="J35" s="1660">
        <v>1</v>
      </c>
      <c r="K35" s="1615">
        <f t="shared" si="8"/>
        <v>39</v>
      </c>
      <c r="L35" s="1659">
        <v>25</v>
      </c>
      <c r="M35" s="1660">
        <v>1</v>
      </c>
      <c r="N35" s="1615">
        <f>($L35/$M35)</f>
        <v>25</v>
      </c>
      <c r="O35" s="1659">
        <v>20</v>
      </c>
      <c r="P35" s="1660">
        <v>1</v>
      </c>
      <c r="Q35" s="1620">
        <f>(O35/P35)</f>
        <v>20</v>
      </c>
      <c r="R35" s="1662">
        <v>17</v>
      </c>
      <c r="S35" s="1660">
        <v>1</v>
      </c>
      <c r="T35" s="1620">
        <f>(R35/S35)</f>
        <v>17</v>
      </c>
    </row>
    <row r="36" spans="1:20" ht="12" customHeight="1">
      <c r="A36" s="1668" t="s">
        <v>1259</v>
      </c>
      <c r="B36" s="1669">
        <f>SUM(B37:B41)</f>
        <v>928</v>
      </c>
      <c r="C36" s="1670">
        <f>SUM(C37:C41)</f>
        <v>25</v>
      </c>
      <c r="D36" s="1670">
        <f t="shared" si="0"/>
        <v>37.119999999999997</v>
      </c>
      <c r="E36" s="1669">
        <f>SUM(E37:E41)</f>
        <v>403</v>
      </c>
      <c r="F36" s="1670">
        <f>SUM(F37:F41)</f>
        <v>5</v>
      </c>
      <c r="G36" s="1671">
        <f t="shared" si="9"/>
        <v>80.599999999999994</v>
      </c>
      <c r="H36" s="1670">
        <f>SUM(H37:H41)</f>
        <v>218</v>
      </c>
      <c r="I36" s="1672"/>
      <c r="J36" s="1670">
        <f>SUM(J37:J41)</f>
        <v>7</v>
      </c>
      <c r="K36" s="1670">
        <f t="shared" si="8"/>
        <v>31.142857142857142</v>
      </c>
      <c r="L36" s="1669">
        <f>SUM(L37:L41)</f>
        <v>161</v>
      </c>
      <c r="M36" s="1670">
        <f>SUM(M37:M41)</f>
        <v>7</v>
      </c>
      <c r="N36" s="1670">
        <f>($L36/$M36)</f>
        <v>23</v>
      </c>
      <c r="O36" s="1669">
        <f>SUM(O37:O41)</f>
        <v>146</v>
      </c>
      <c r="P36" s="1670">
        <f>SUM(P37:P41)</f>
        <v>6</v>
      </c>
      <c r="Q36" s="1671">
        <f>SUM(O36/P36)</f>
        <v>24.333333333333332</v>
      </c>
      <c r="R36" s="1677"/>
      <c r="S36" s="1678"/>
      <c r="T36" s="1679"/>
    </row>
    <row r="37" spans="1:20" ht="12" customHeight="1">
      <c r="A37" s="1656" t="s">
        <v>1386</v>
      </c>
      <c r="B37" s="1657">
        <f t="shared" ref="B37:B42" si="10">SUM(E37+H37+L37+O37+R37)</f>
        <v>367</v>
      </c>
      <c r="C37" s="1658">
        <f t="shared" ref="C37:C42" si="11">(F37+J37+M37+P37+S37)</f>
        <v>4</v>
      </c>
      <c r="D37" s="1658">
        <f t="shared" si="0"/>
        <v>91.75</v>
      </c>
      <c r="E37" s="1659">
        <v>367</v>
      </c>
      <c r="F37" s="1660">
        <v>4</v>
      </c>
      <c r="G37" s="1620">
        <f t="shared" si="9"/>
        <v>91.75</v>
      </c>
      <c r="H37" s="1660"/>
      <c r="I37" s="1661"/>
      <c r="J37" s="1660"/>
      <c r="K37" s="1660"/>
      <c r="L37" s="1659"/>
      <c r="M37" s="1660"/>
      <c r="N37" s="1660"/>
      <c r="O37" s="1659"/>
      <c r="P37" s="1660"/>
      <c r="Q37" s="1663"/>
      <c r="R37" s="1662"/>
      <c r="S37" s="1660"/>
      <c r="T37" s="1663"/>
    </row>
    <row r="38" spans="1:20" ht="12" customHeight="1">
      <c r="A38" s="1656" t="s">
        <v>1306</v>
      </c>
      <c r="B38" s="1657">
        <f t="shared" si="10"/>
        <v>36</v>
      </c>
      <c r="C38" s="1658">
        <f t="shared" si="11"/>
        <v>1</v>
      </c>
      <c r="D38" s="1658">
        <f t="shared" si="0"/>
        <v>36</v>
      </c>
      <c r="E38" s="1659">
        <v>36</v>
      </c>
      <c r="F38" s="1660">
        <v>1</v>
      </c>
      <c r="G38" s="1620">
        <f t="shared" si="9"/>
        <v>36</v>
      </c>
      <c r="H38" s="1660"/>
      <c r="I38" s="1661"/>
      <c r="J38" s="1660"/>
      <c r="K38" s="1660"/>
      <c r="L38" s="1659"/>
      <c r="M38" s="1660"/>
      <c r="N38" s="1660"/>
      <c r="O38" s="1659"/>
      <c r="P38" s="1660"/>
      <c r="Q38" s="1663"/>
      <c r="R38" s="1662"/>
      <c r="S38" s="1660"/>
      <c r="T38" s="1663"/>
    </row>
    <row r="39" spans="1:20" ht="12" customHeight="1">
      <c r="A39" s="1656" t="s">
        <v>228</v>
      </c>
      <c r="B39" s="1657">
        <f t="shared" si="10"/>
        <v>79</v>
      </c>
      <c r="C39" s="1658">
        <f t="shared" si="11"/>
        <v>6</v>
      </c>
      <c r="D39" s="1658">
        <f t="shared" si="0"/>
        <v>13.166666666666666</v>
      </c>
      <c r="E39" s="1659"/>
      <c r="F39" s="1660"/>
      <c r="G39" s="1663"/>
      <c r="H39" s="1660">
        <v>27</v>
      </c>
      <c r="I39" s="1661"/>
      <c r="J39" s="1660">
        <v>2</v>
      </c>
      <c r="K39" s="1615">
        <f t="shared" ref="K39:K44" si="12">(H39/J39)</f>
        <v>13.5</v>
      </c>
      <c r="L39" s="1659">
        <v>30</v>
      </c>
      <c r="M39" s="1660">
        <v>2</v>
      </c>
      <c r="N39" s="1615">
        <f>($L39/$M39)</f>
        <v>15</v>
      </c>
      <c r="O39" s="1659">
        <v>22</v>
      </c>
      <c r="P39" s="1660">
        <v>2</v>
      </c>
      <c r="Q39" s="1620">
        <f>(O39/P39)</f>
        <v>11</v>
      </c>
      <c r="R39" s="1662"/>
      <c r="S39" s="1660"/>
      <c r="T39" s="1663"/>
    </row>
    <row r="40" spans="1:20" ht="12" customHeight="1">
      <c r="A40" s="1656" t="s">
        <v>229</v>
      </c>
      <c r="B40" s="1657">
        <f t="shared" si="10"/>
        <v>387</v>
      </c>
      <c r="C40" s="1658">
        <f t="shared" si="11"/>
        <v>11</v>
      </c>
      <c r="D40" s="1658">
        <f t="shared" si="0"/>
        <v>35.18181818181818</v>
      </c>
      <c r="E40" s="1659"/>
      <c r="F40" s="1660"/>
      <c r="G40" s="1663"/>
      <c r="H40" s="1660">
        <v>171</v>
      </c>
      <c r="I40" s="1661"/>
      <c r="J40" s="1660">
        <v>4</v>
      </c>
      <c r="K40" s="1615">
        <f t="shared" si="12"/>
        <v>42.75</v>
      </c>
      <c r="L40" s="1659">
        <v>107</v>
      </c>
      <c r="M40" s="1660">
        <v>4</v>
      </c>
      <c r="N40" s="1615">
        <f>($L40/$M40)</f>
        <v>26.75</v>
      </c>
      <c r="O40" s="1659">
        <v>109</v>
      </c>
      <c r="P40" s="1660">
        <v>3</v>
      </c>
      <c r="Q40" s="1620">
        <f>(O40/P40)</f>
        <v>36.333333333333336</v>
      </c>
      <c r="R40" s="1662"/>
      <c r="S40" s="1660"/>
      <c r="T40" s="1663"/>
    </row>
    <row r="41" spans="1:20" ht="12" customHeight="1">
      <c r="A41" s="1656" t="s">
        <v>230</v>
      </c>
      <c r="B41" s="1657">
        <f t="shared" si="10"/>
        <v>59</v>
      </c>
      <c r="C41" s="1658">
        <f t="shared" si="11"/>
        <v>3</v>
      </c>
      <c r="D41" s="1658">
        <f t="shared" si="0"/>
        <v>19.666666666666668</v>
      </c>
      <c r="E41" s="1659"/>
      <c r="F41" s="1660"/>
      <c r="G41" s="1674"/>
      <c r="H41" s="1660">
        <v>20</v>
      </c>
      <c r="I41" s="1661"/>
      <c r="J41" s="1660">
        <v>1</v>
      </c>
      <c r="K41" s="1615">
        <f t="shared" si="12"/>
        <v>20</v>
      </c>
      <c r="L41" s="1659">
        <v>24</v>
      </c>
      <c r="M41" s="1659">
        <v>1</v>
      </c>
      <c r="N41" s="1615">
        <f>($L41/$M41)</f>
        <v>24</v>
      </c>
      <c r="O41" s="1659">
        <v>15</v>
      </c>
      <c r="P41" s="1660">
        <v>1</v>
      </c>
      <c r="Q41" s="1620">
        <f>(O41/P41)</f>
        <v>15</v>
      </c>
      <c r="R41" s="1662"/>
      <c r="S41" s="1660"/>
      <c r="T41" s="1663"/>
    </row>
    <row r="42" spans="1:20" ht="12" customHeight="1">
      <c r="A42" s="1668" t="s">
        <v>1266</v>
      </c>
      <c r="B42" s="1669">
        <f t="shared" si="10"/>
        <v>435</v>
      </c>
      <c r="C42" s="1670">
        <f t="shared" si="11"/>
        <v>13</v>
      </c>
      <c r="D42" s="1670">
        <f t="shared" si="0"/>
        <v>33.46153846153846</v>
      </c>
      <c r="E42" s="1676">
        <v>175</v>
      </c>
      <c r="F42" s="1678">
        <v>4</v>
      </c>
      <c r="G42" s="1654">
        <f>($E42/$F42)</f>
        <v>43.75</v>
      </c>
      <c r="H42" s="1678">
        <v>93</v>
      </c>
      <c r="I42" s="1672"/>
      <c r="J42" s="1678">
        <v>3</v>
      </c>
      <c r="K42" s="1653">
        <f t="shared" si="12"/>
        <v>31</v>
      </c>
      <c r="L42" s="1676">
        <v>86</v>
      </c>
      <c r="M42" s="1678">
        <v>3</v>
      </c>
      <c r="N42" s="1653">
        <f>($L42/$M42)</f>
        <v>28.666666666666668</v>
      </c>
      <c r="O42" s="1676">
        <v>81</v>
      </c>
      <c r="P42" s="1678">
        <v>3</v>
      </c>
      <c r="Q42" s="1654">
        <f>(O42/P42)</f>
        <v>27</v>
      </c>
      <c r="R42" s="1662"/>
      <c r="S42" s="1660"/>
      <c r="T42" s="1663"/>
    </row>
    <row r="43" spans="1:20" ht="12" customHeight="1">
      <c r="A43" s="1668" t="s">
        <v>1267</v>
      </c>
      <c r="B43" s="1669">
        <f>SUM(B44:B47)</f>
        <v>117</v>
      </c>
      <c r="C43" s="1670">
        <f>SUM(C44:C47)</f>
        <v>8</v>
      </c>
      <c r="D43" s="1670">
        <f t="shared" si="0"/>
        <v>14.625</v>
      </c>
      <c r="E43" s="1669">
        <f>SUM(E44:E47)</f>
        <v>30</v>
      </c>
      <c r="F43" s="1670">
        <f>SUM(F44:F47)</f>
        <v>1</v>
      </c>
      <c r="G43" s="1671">
        <f>(E43/F43)</f>
        <v>30</v>
      </c>
      <c r="H43" s="1670">
        <f>SUM(H44:H47)</f>
        <v>38</v>
      </c>
      <c r="I43" s="1672"/>
      <c r="J43" s="1670">
        <f>SUM(J44:J47)</f>
        <v>1</v>
      </c>
      <c r="K43" s="1670">
        <f t="shared" si="12"/>
        <v>38</v>
      </c>
      <c r="L43" s="1669">
        <f>SUM(L44:L47)</f>
        <v>31</v>
      </c>
      <c r="M43" s="1670">
        <f>SUM(M44:M47)</f>
        <v>3</v>
      </c>
      <c r="N43" s="1670">
        <f>(L43/M43)</f>
        <v>10.333333333333334</v>
      </c>
      <c r="O43" s="1669">
        <f>SUM(O44:O47)</f>
        <v>18</v>
      </c>
      <c r="P43" s="1670">
        <f>SUM(P44:P47)</f>
        <v>3</v>
      </c>
      <c r="Q43" s="1671">
        <f>(O43/P43)</f>
        <v>6</v>
      </c>
      <c r="R43" s="1677"/>
      <c r="S43" s="1678"/>
      <c r="T43" s="1679"/>
    </row>
    <row r="44" spans="1:20" ht="12" customHeight="1">
      <c r="A44" s="1656" t="s">
        <v>1386</v>
      </c>
      <c r="B44" s="1657">
        <f t="shared" ref="B44:B54" si="13">SUM(E44+H44+L44+O44+R44)</f>
        <v>68</v>
      </c>
      <c r="C44" s="1658">
        <f t="shared" ref="C44:C51" si="14">(F44+J44+M44+P44+S44)</f>
        <v>2</v>
      </c>
      <c r="D44" s="1658">
        <f t="shared" si="0"/>
        <v>34</v>
      </c>
      <c r="E44" s="1659">
        <v>30</v>
      </c>
      <c r="F44" s="1660">
        <v>1</v>
      </c>
      <c r="G44" s="1620">
        <f>($E44/$F44)</f>
        <v>30</v>
      </c>
      <c r="H44" s="1660">
        <v>38</v>
      </c>
      <c r="I44" s="1661"/>
      <c r="J44" s="1660">
        <v>1</v>
      </c>
      <c r="K44" s="1615">
        <f t="shared" si="12"/>
        <v>38</v>
      </c>
      <c r="L44" s="1659"/>
      <c r="M44" s="1660"/>
      <c r="N44" s="1660"/>
      <c r="O44" s="1659"/>
      <c r="P44" s="1660"/>
      <c r="Q44" s="1663"/>
      <c r="R44" s="1662"/>
      <c r="S44" s="1660"/>
      <c r="T44" s="1663"/>
    </row>
    <row r="45" spans="1:20" ht="12" customHeight="1">
      <c r="A45" s="1656" t="s">
        <v>231</v>
      </c>
      <c r="B45" s="1657">
        <f t="shared" si="13"/>
        <v>10</v>
      </c>
      <c r="C45" s="1658">
        <f t="shared" si="14"/>
        <v>2</v>
      </c>
      <c r="D45" s="1658">
        <f t="shared" si="0"/>
        <v>5</v>
      </c>
      <c r="E45" s="1659"/>
      <c r="F45" s="1660"/>
      <c r="G45" s="1674"/>
      <c r="H45" s="1660"/>
      <c r="I45" s="1661"/>
      <c r="J45" s="1660"/>
      <c r="K45" s="1658"/>
      <c r="L45" s="1659">
        <v>2</v>
      </c>
      <c r="M45" s="1660">
        <v>1</v>
      </c>
      <c r="N45" s="1615">
        <f>($L45/$M45)</f>
        <v>2</v>
      </c>
      <c r="O45" s="1659">
        <v>8</v>
      </c>
      <c r="P45" s="1660">
        <v>1</v>
      </c>
      <c r="Q45" s="1620">
        <f>(O45/P45)</f>
        <v>8</v>
      </c>
      <c r="R45" s="1662"/>
      <c r="S45" s="1660"/>
      <c r="T45" s="1663"/>
    </row>
    <row r="46" spans="1:20" ht="12" customHeight="1">
      <c r="A46" s="1656" t="s">
        <v>1304</v>
      </c>
      <c r="B46" s="1657">
        <f t="shared" si="13"/>
        <v>21</v>
      </c>
      <c r="C46" s="1658">
        <f t="shared" si="14"/>
        <v>2</v>
      </c>
      <c r="D46" s="1658">
        <f t="shared" si="0"/>
        <v>10.5</v>
      </c>
      <c r="E46" s="1659"/>
      <c r="F46" s="1660"/>
      <c r="G46" s="1663"/>
      <c r="H46" s="1660"/>
      <c r="I46" s="1661"/>
      <c r="J46" s="1660"/>
      <c r="K46" s="1660"/>
      <c r="L46" s="1659">
        <v>14</v>
      </c>
      <c r="M46" s="1660">
        <v>1</v>
      </c>
      <c r="N46" s="1615">
        <f>($L46/$M46)</f>
        <v>14</v>
      </c>
      <c r="O46" s="1659">
        <v>7</v>
      </c>
      <c r="P46" s="1660">
        <v>1</v>
      </c>
      <c r="Q46" s="1620">
        <f>(O46/P46)</f>
        <v>7</v>
      </c>
      <c r="R46" s="1662"/>
      <c r="S46" s="1660"/>
      <c r="T46" s="1663"/>
    </row>
    <row r="47" spans="1:20" ht="12" customHeight="1">
      <c r="A47" s="1656" t="s">
        <v>1305</v>
      </c>
      <c r="B47" s="1657">
        <f t="shared" si="13"/>
        <v>18</v>
      </c>
      <c r="C47" s="1658">
        <f t="shared" si="14"/>
        <v>2</v>
      </c>
      <c r="D47" s="1658">
        <f t="shared" si="0"/>
        <v>9</v>
      </c>
      <c r="E47" s="1659"/>
      <c r="F47" s="1660"/>
      <c r="G47" s="1663"/>
      <c r="H47" s="1660"/>
      <c r="I47" s="1661"/>
      <c r="J47" s="1660"/>
      <c r="K47" s="1660"/>
      <c r="L47" s="1659">
        <v>15</v>
      </c>
      <c r="M47" s="1660">
        <v>1</v>
      </c>
      <c r="N47" s="1615">
        <f>($L47/$M47)</f>
        <v>15</v>
      </c>
      <c r="O47" s="1659">
        <v>3</v>
      </c>
      <c r="P47" s="1660">
        <v>1</v>
      </c>
      <c r="Q47" s="1620">
        <f>(O47/P47)</f>
        <v>3</v>
      </c>
      <c r="R47" s="1662"/>
      <c r="S47" s="1660"/>
      <c r="T47" s="1663"/>
    </row>
    <row r="48" spans="1:20" ht="12" customHeight="1">
      <c r="A48" s="1668" t="s">
        <v>232</v>
      </c>
      <c r="B48" s="1669">
        <f t="shared" si="13"/>
        <v>65</v>
      </c>
      <c r="C48" s="1670">
        <f t="shared" si="14"/>
        <v>4</v>
      </c>
      <c r="D48" s="1670">
        <f t="shared" si="0"/>
        <v>16.25</v>
      </c>
      <c r="E48" s="1676">
        <v>54</v>
      </c>
      <c r="F48" s="1678">
        <v>3</v>
      </c>
      <c r="G48" s="1654">
        <f t="shared" ref="G48:G54" si="15">($E48/$F48)</f>
        <v>18</v>
      </c>
      <c r="H48" s="1678">
        <v>11</v>
      </c>
      <c r="I48" s="1672"/>
      <c r="J48" s="1678">
        <v>1</v>
      </c>
      <c r="K48" s="1653">
        <f t="shared" ref="K48:K54" si="16">(H48/J48)</f>
        <v>11</v>
      </c>
      <c r="L48" s="1676"/>
      <c r="M48" s="1678"/>
      <c r="N48" s="1670"/>
      <c r="O48" s="1676"/>
      <c r="P48" s="1678"/>
      <c r="Q48" s="1671"/>
      <c r="R48" s="1677"/>
      <c r="S48" s="1678"/>
      <c r="T48" s="1679"/>
    </row>
    <row r="49" spans="1:20" ht="12" customHeight="1">
      <c r="A49" s="1668" t="s">
        <v>1268</v>
      </c>
      <c r="B49" s="1669">
        <f t="shared" si="13"/>
        <v>741</v>
      </c>
      <c r="C49" s="1670">
        <f t="shared" si="14"/>
        <v>17</v>
      </c>
      <c r="D49" s="1670">
        <f t="shared" si="0"/>
        <v>43.588235294117645</v>
      </c>
      <c r="E49" s="1676">
        <v>173</v>
      </c>
      <c r="F49" s="1678">
        <v>4</v>
      </c>
      <c r="G49" s="1654">
        <f t="shared" si="15"/>
        <v>43.25</v>
      </c>
      <c r="H49" s="1678">
        <v>129</v>
      </c>
      <c r="I49" s="1672"/>
      <c r="J49" s="1678">
        <v>4</v>
      </c>
      <c r="K49" s="1653">
        <f t="shared" si="16"/>
        <v>32.25</v>
      </c>
      <c r="L49" s="1676">
        <v>115</v>
      </c>
      <c r="M49" s="1678">
        <v>4</v>
      </c>
      <c r="N49" s="1653">
        <f t="shared" ref="N49:N54" si="17">($L49/$M49)</f>
        <v>28.75</v>
      </c>
      <c r="O49" s="1676">
        <v>170</v>
      </c>
      <c r="P49" s="1678">
        <v>4</v>
      </c>
      <c r="Q49" s="1671">
        <f>(O49/P49)</f>
        <v>42.5</v>
      </c>
      <c r="R49" s="1677">
        <v>154</v>
      </c>
      <c r="S49" s="1678">
        <v>1</v>
      </c>
      <c r="T49" s="1654">
        <f>(R49/S49)</f>
        <v>154</v>
      </c>
    </row>
    <row r="50" spans="1:20" ht="12" customHeight="1">
      <c r="A50" s="1668" t="s">
        <v>38</v>
      </c>
      <c r="B50" s="1669">
        <f t="shared" si="13"/>
        <v>264</v>
      </c>
      <c r="C50" s="1670">
        <f t="shared" si="14"/>
        <v>8</v>
      </c>
      <c r="D50" s="1670">
        <f t="shared" si="0"/>
        <v>33</v>
      </c>
      <c r="E50" s="1676">
        <v>68</v>
      </c>
      <c r="F50" s="1678">
        <v>2</v>
      </c>
      <c r="G50" s="1654">
        <f t="shared" si="15"/>
        <v>34</v>
      </c>
      <c r="H50" s="1678">
        <v>72</v>
      </c>
      <c r="I50" s="1672"/>
      <c r="J50" s="1678">
        <v>2</v>
      </c>
      <c r="K50" s="1653">
        <f t="shared" si="16"/>
        <v>36</v>
      </c>
      <c r="L50" s="1676">
        <v>60</v>
      </c>
      <c r="M50" s="1678">
        <v>2</v>
      </c>
      <c r="N50" s="1653">
        <f t="shared" si="17"/>
        <v>30</v>
      </c>
      <c r="O50" s="1676">
        <v>38</v>
      </c>
      <c r="P50" s="1678">
        <v>1</v>
      </c>
      <c r="Q50" s="1671">
        <f>(O50/P50)</f>
        <v>38</v>
      </c>
      <c r="R50" s="1677">
        <v>26</v>
      </c>
      <c r="S50" s="1678">
        <v>1</v>
      </c>
      <c r="T50" s="1654">
        <f>(R50/S50)</f>
        <v>26</v>
      </c>
    </row>
    <row r="51" spans="1:20" ht="12" customHeight="1">
      <c r="A51" s="1668" t="s">
        <v>1262</v>
      </c>
      <c r="B51" s="1669">
        <f t="shared" si="13"/>
        <v>317</v>
      </c>
      <c r="C51" s="1670">
        <f t="shared" si="14"/>
        <v>10</v>
      </c>
      <c r="D51" s="1670">
        <f t="shared" si="0"/>
        <v>31.7</v>
      </c>
      <c r="E51" s="1676">
        <v>80</v>
      </c>
      <c r="F51" s="1678">
        <v>2</v>
      </c>
      <c r="G51" s="1654">
        <f t="shared" si="15"/>
        <v>40</v>
      </c>
      <c r="H51" s="1678">
        <v>70</v>
      </c>
      <c r="I51" s="1672"/>
      <c r="J51" s="1678">
        <v>2</v>
      </c>
      <c r="K51" s="1653">
        <f t="shared" si="16"/>
        <v>35</v>
      </c>
      <c r="L51" s="1676">
        <v>64</v>
      </c>
      <c r="M51" s="1678">
        <v>2</v>
      </c>
      <c r="N51" s="1653">
        <f t="shared" si="17"/>
        <v>32</v>
      </c>
      <c r="O51" s="1676">
        <v>48</v>
      </c>
      <c r="P51" s="1678">
        <v>2</v>
      </c>
      <c r="Q51" s="1671">
        <f>(O51/P51)</f>
        <v>24</v>
      </c>
      <c r="R51" s="1677">
        <v>55</v>
      </c>
      <c r="S51" s="1678">
        <v>2</v>
      </c>
      <c r="T51" s="1654">
        <f>(R51/S51)</f>
        <v>27.5</v>
      </c>
    </row>
    <row r="52" spans="1:20" ht="12" customHeight="1">
      <c r="A52" s="1668" t="s">
        <v>1263</v>
      </c>
      <c r="B52" s="1669">
        <f t="shared" si="13"/>
        <v>628</v>
      </c>
      <c r="C52" s="1670">
        <f>SUM(C53:C54)</f>
        <v>21</v>
      </c>
      <c r="D52" s="1670">
        <f t="shared" si="0"/>
        <v>29.904761904761905</v>
      </c>
      <c r="E52" s="1676">
        <f>SUM(E53:E54)</f>
        <v>211</v>
      </c>
      <c r="F52" s="1678">
        <f>SUM(F53:F54)</f>
        <v>5</v>
      </c>
      <c r="G52" s="1671">
        <f t="shared" si="15"/>
        <v>42.2</v>
      </c>
      <c r="H52" s="1676">
        <f>SUM(H53:H54)</f>
        <v>134</v>
      </c>
      <c r="I52" s="1672"/>
      <c r="J52" s="1676">
        <f>SUM(J53:J54)</f>
        <v>4</v>
      </c>
      <c r="K52" s="1670">
        <f t="shared" si="16"/>
        <v>33.5</v>
      </c>
      <c r="L52" s="1676">
        <f>SUM(L53:L54)</f>
        <v>125</v>
      </c>
      <c r="M52" s="1676">
        <f>SUM(M53:M54)</f>
        <v>4</v>
      </c>
      <c r="N52" s="1670">
        <f t="shared" si="17"/>
        <v>31.25</v>
      </c>
      <c r="O52" s="1676">
        <f>SUM(O53:O54)</f>
        <v>91</v>
      </c>
      <c r="P52" s="1676">
        <f>SUM(P53:P54)</f>
        <v>4</v>
      </c>
      <c r="Q52" s="1671">
        <f>($O52/$P52)</f>
        <v>22.75</v>
      </c>
      <c r="R52" s="1676">
        <f>SUM(R53:R54)</f>
        <v>67</v>
      </c>
      <c r="S52" s="1676">
        <f>SUM(S53:S54)</f>
        <v>4</v>
      </c>
      <c r="T52" s="1671">
        <f>($R52/$S52)</f>
        <v>16.75</v>
      </c>
    </row>
    <row r="53" spans="1:20" ht="12" customHeight="1">
      <c r="A53" s="1656" t="s">
        <v>1396</v>
      </c>
      <c r="B53" s="1657">
        <f t="shared" si="13"/>
        <v>572</v>
      </c>
      <c r="C53" s="1658">
        <f>(F53+J53+M53+P53+S53)</f>
        <v>16</v>
      </c>
      <c r="D53" s="1658">
        <f t="shared" si="0"/>
        <v>35.75</v>
      </c>
      <c r="E53" s="1659">
        <v>195</v>
      </c>
      <c r="F53" s="1660">
        <v>4</v>
      </c>
      <c r="G53" s="1620">
        <f t="shared" si="15"/>
        <v>48.75</v>
      </c>
      <c r="H53" s="1660">
        <v>115</v>
      </c>
      <c r="I53" s="1661"/>
      <c r="J53" s="1660">
        <v>3</v>
      </c>
      <c r="K53" s="1615">
        <f t="shared" si="16"/>
        <v>38.333333333333336</v>
      </c>
      <c r="L53" s="1659">
        <v>119</v>
      </c>
      <c r="M53" s="1660">
        <v>3</v>
      </c>
      <c r="N53" s="1615">
        <f t="shared" si="17"/>
        <v>39.666666666666664</v>
      </c>
      <c r="O53" s="1659">
        <v>83</v>
      </c>
      <c r="P53" s="1660">
        <v>3</v>
      </c>
      <c r="Q53" s="1674">
        <f>(O53/P53)</f>
        <v>27.666666666666668</v>
      </c>
      <c r="R53" s="1662">
        <v>60</v>
      </c>
      <c r="S53" s="1660">
        <v>3</v>
      </c>
      <c r="T53" s="1620">
        <f>(R53/S53)</f>
        <v>20</v>
      </c>
    </row>
    <row r="54" spans="1:20" ht="12" customHeight="1">
      <c r="A54" s="1680" t="s">
        <v>1397</v>
      </c>
      <c r="B54" s="1681">
        <f t="shared" si="13"/>
        <v>56</v>
      </c>
      <c r="C54" s="1682">
        <f>(F54+J54+M54+P54+S54)</f>
        <v>5</v>
      </c>
      <c r="D54" s="1682">
        <f t="shared" si="0"/>
        <v>11.2</v>
      </c>
      <c r="E54" s="1683">
        <v>16</v>
      </c>
      <c r="F54" s="1684">
        <v>1</v>
      </c>
      <c r="G54" s="1620">
        <f t="shared" si="15"/>
        <v>16</v>
      </c>
      <c r="H54" s="1684">
        <v>19</v>
      </c>
      <c r="I54" s="1685"/>
      <c r="J54" s="1684">
        <v>1</v>
      </c>
      <c r="K54" s="1615">
        <f t="shared" si="16"/>
        <v>19</v>
      </c>
      <c r="L54" s="1683">
        <v>6</v>
      </c>
      <c r="M54" s="1684">
        <v>1</v>
      </c>
      <c r="N54" s="1615">
        <f t="shared" si="17"/>
        <v>6</v>
      </c>
      <c r="O54" s="1683">
        <v>8</v>
      </c>
      <c r="P54" s="1684">
        <v>1</v>
      </c>
      <c r="Q54" s="1674">
        <f>(O54/P54)</f>
        <v>8</v>
      </c>
      <c r="R54" s="1686">
        <v>7</v>
      </c>
      <c r="S54" s="1684">
        <v>1</v>
      </c>
      <c r="T54" s="1620">
        <f>(R54/S54)</f>
        <v>7</v>
      </c>
    </row>
    <row r="55" spans="1:20" ht="17.25" customHeight="1">
      <c r="A55" s="1623"/>
      <c r="B55" s="1623"/>
      <c r="C55" s="1623"/>
      <c r="D55" s="1623"/>
      <c r="E55" s="1623"/>
      <c r="F55" s="1623"/>
      <c r="G55" s="1623"/>
      <c r="H55" s="1623"/>
      <c r="I55" s="1623"/>
      <c r="J55" s="1623"/>
      <c r="K55" s="1623"/>
      <c r="L55" s="1623"/>
      <c r="M55" s="1623"/>
      <c r="N55" s="1623"/>
      <c r="O55" s="1623"/>
      <c r="P55" s="1623"/>
      <c r="Q55" s="1624" t="s">
        <v>912</v>
      </c>
      <c r="R55" s="1624"/>
      <c r="S55" s="1625"/>
      <c r="T55" s="1623"/>
    </row>
    <row r="56" spans="1:20" ht="2.1" customHeight="1"/>
    <row r="59" spans="1:20">
      <c r="A59" s="1577"/>
      <c r="B59" s="1577"/>
      <c r="C59" s="1577"/>
      <c r="D59" s="1577"/>
      <c r="E59" s="1577"/>
      <c r="F59" s="1577"/>
      <c r="G59" s="1577"/>
      <c r="H59" s="1577"/>
      <c r="I59" s="1577"/>
      <c r="J59" s="1577"/>
      <c r="K59" s="1577"/>
      <c r="L59" s="1577"/>
      <c r="M59" s="1577"/>
      <c r="N59" s="1577"/>
      <c r="O59" s="1577"/>
      <c r="P59" s="1577"/>
      <c r="Q59" s="1577"/>
      <c r="R59" s="1577"/>
      <c r="S59" s="1577"/>
      <c r="T59" s="1577"/>
    </row>
    <row r="60" spans="1:20" ht="3.95" customHeight="1">
      <c r="A60" s="1577"/>
      <c r="B60" s="1577"/>
      <c r="C60" s="1577"/>
      <c r="D60" s="1577"/>
      <c r="E60" s="1577"/>
      <c r="F60" s="1577"/>
      <c r="G60" s="1577"/>
      <c r="H60" s="1577"/>
      <c r="I60" s="1577"/>
      <c r="J60" s="1577"/>
      <c r="K60" s="1577"/>
      <c r="L60" s="1577"/>
      <c r="M60" s="1577"/>
      <c r="N60" s="1577"/>
      <c r="O60" s="1577"/>
      <c r="P60" s="1577"/>
      <c r="Q60" s="1577"/>
      <c r="R60" s="1577"/>
      <c r="S60" s="1577"/>
      <c r="T60" s="1577"/>
    </row>
    <row r="61" spans="1:20">
      <c r="A61" s="1577"/>
      <c r="B61" s="1577"/>
      <c r="C61" s="1577"/>
      <c r="D61" s="1577"/>
      <c r="E61" s="1577"/>
      <c r="F61" s="1577"/>
      <c r="G61" s="1577"/>
      <c r="H61" s="1577"/>
      <c r="I61" s="1577"/>
      <c r="J61" s="1577"/>
      <c r="K61" s="1577"/>
      <c r="L61" s="1577"/>
      <c r="M61" s="1577"/>
      <c r="N61" s="1577"/>
      <c r="O61" s="1577"/>
      <c r="P61" s="1577"/>
      <c r="Q61" s="1577"/>
      <c r="R61" s="1577"/>
      <c r="S61" s="1577"/>
      <c r="T61" s="1577"/>
    </row>
    <row r="62" spans="1:20">
      <c r="A62" s="1577"/>
      <c r="B62" s="1577"/>
      <c r="C62" s="1577"/>
      <c r="D62" s="1577"/>
      <c r="E62" s="1577"/>
      <c r="F62" s="1577"/>
      <c r="G62" s="1577"/>
      <c r="H62" s="1577"/>
      <c r="I62" s="1577"/>
      <c r="J62" s="1577"/>
      <c r="K62" s="1577"/>
      <c r="L62" s="1577"/>
      <c r="M62" s="1577"/>
      <c r="N62" s="1577"/>
      <c r="O62" s="1577"/>
      <c r="P62" s="1577"/>
      <c r="Q62" s="1577"/>
      <c r="R62" s="1577"/>
      <c r="S62" s="1577"/>
      <c r="T62" s="1577"/>
    </row>
    <row r="63" spans="1:20" ht="10.5">
      <c r="A63" s="1687"/>
      <c r="B63" s="1687"/>
      <c r="C63" s="1577"/>
      <c r="D63" s="1577"/>
      <c r="E63" s="1577"/>
      <c r="F63" s="1577"/>
      <c r="G63" s="1577"/>
      <c r="H63" s="1577"/>
      <c r="I63" s="1577"/>
      <c r="J63" s="1577"/>
      <c r="K63" s="1577"/>
      <c r="L63" s="1577"/>
      <c r="M63" s="1577"/>
      <c r="N63" s="1577"/>
      <c r="O63" s="1577"/>
      <c r="P63" s="1577"/>
      <c r="Q63" s="1577"/>
      <c r="R63" s="1577"/>
      <c r="S63" s="1577"/>
      <c r="T63" s="1577"/>
    </row>
    <row r="64" spans="1:20">
      <c r="A64" s="1577"/>
      <c r="B64" s="1577"/>
      <c r="C64" s="1577"/>
      <c r="D64" s="1577"/>
      <c r="E64" s="1577"/>
      <c r="F64" s="1577"/>
      <c r="G64" s="1577"/>
      <c r="H64" s="1577"/>
      <c r="I64" s="1577"/>
      <c r="J64" s="1577"/>
      <c r="K64" s="1577"/>
      <c r="L64" s="1577"/>
      <c r="M64" s="1577"/>
      <c r="N64" s="1577"/>
      <c r="O64" s="1577"/>
      <c r="P64" s="1577"/>
      <c r="Q64" s="1577"/>
      <c r="R64" s="1577"/>
      <c r="S64" s="1577"/>
      <c r="T64" s="1577"/>
    </row>
    <row r="65" spans="1:20" ht="10.5">
      <c r="A65" s="1687"/>
      <c r="B65" s="1687"/>
      <c r="C65" s="1687"/>
      <c r="D65" s="1687"/>
      <c r="E65" s="1687"/>
      <c r="F65" s="1687"/>
      <c r="G65" s="1687"/>
      <c r="H65" s="1687"/>
      <c r="I65" s="1687"/>
      <c r="J65" s="1687"/>
      <c r="K65" s="1687"/>
      <c r="L65" s="1687"/>
      <c r="M65" s="1687"/>
      <c r="N65" s="1687"/>
      <c r="O65" s="1687"/>
      <c r="P65" s="1687"/>
      <c r="Q65" s="1687"/>
      <c r="R65" s="1687"/>
      <c r="S65" s="1687"/>
      <c r="T65" s="1687"/>
    </row>
    <row r="66" spans="1:20" ht="10.5">
      <c r="A66" s="1687"/>
      <c r="B66" s="1687"/>
      <c r="C66" s="1687"/>
      <c r="D66" s="1687"/>
      <c r="E66" s="1687"/>
      <c r="F66" s="1687"/>
      <c r="G66" s="1687"/>
      <c r="H66" s="1687"/>
      <c r="I66" s="1687"/>
      <c r="J66" s="1687"/>
      <c r="K66" s="1687"/>
      <c r="L66" s="1687"/>
      <c r="M66" s="1687"/>
      <c r="N66" s="1687"/>
      <c r="O66" s="1687"/>
      <c r="P66" s="1687"/>
      <c r="Q66" s="1687"/>
      <c r="R66" s="1687"/>
      <c r="S66" s="1687"/>
      <c r="T66" s="1687"/>
    </row>
    <row r="67" spans="1:20" ht="10.5">
      <c r="A67" s="1687"/>
      <c r="B67" s="1687"/>
      <c r="C67" s="1687"/>
      <c r="D67" s="1687"/>
      <c r="E67" s="1687"/>
      <c r="F67" s="1687"/>
      <c r="G67" s="1687"/>
      <c r="H67" s="1687"/>
      <c r="I67" s="1687"/>
      <c r="J67" s="1687"/>
      <c r="K67" s="1687"/>
      <c r="L67" s="1687"/>
      <c r="M67" s="1687"/>
      <c r="N67" s="1687"/>
      <c r="O67" s="1687"/>
      <c r="P67" s="1687"/>
      <c r="Q67" s="1687"/>
      <c r="R67" s="1687"/>
      <c r="S67" s="1687"/>
      <c r="T67" s="1687"/>
    </row>
    <row r="68" spans="1:20" ht="10.5">
      <c r="A68" s="1687"/>
      <c r="B68" s="1687"/>
      <c r="C68" s="1687"/>
      <c r="D68" s="1687"/>
      <c r="E68" s="1687"/>
      <c r="F68" s="1687"/>
      <c r="G68" s="1687"/>
      <c r="H68" s="1687"/>
      <c r="I68" s="1687"/>
      <c r="J68" s="1687"/>
      <c r="K68" s="1687"/>
      <c r="L68" s="1687"/>
      <c r="M68" s="1687"/>
      <c r="N68" s="1687"/>
      <c r="O68" s="1687"/>
      <c r="P68" s="1687"/>
      <c r="Q68" s="1687"/>
      <c r="R68" s="1687"/>
      <c r="S68" s="1687"/>
      <c r="T68" s="1687"/>
    </row>
    <row r="69" spans="1:20" ht="10.5">
      <c r="A69" s="1687"/>
      <c r="B69" s="1687"/>
      <c r="C69" s="1687"/>
      <c r="D69" s="1687"/>
      <c r="E69" s="1687"/>
      <c r="F69" s="1687"/>
      <c r="G69" s="1687"/>
      <c r="H69" s="1687"/>
      <c r="I69" s="1687"/>
      <c r="J69" s="1687"/>
      <c r="K69" s="1687"/>
      <c r="L69" s="1687"/>
      <c r="M69" s="1687"/>
      <c r="N69" s="1687"/>
      <c r="O69" s="1687"/>
      <c r="P69" s="1687"/>
      <c r="Q69" s="1687"/>
      <c r="R69" s="1687"/>
      <c r="S69" s="1687"/>
      <c r="T69" s="1687"/>
    </row>
    <row r="70" spans="1:20" ht="9" customHeight="1">
      <c r="A70" s="1577"/>
      <c r="B70" s="1577"/>
      <c r="C70" s="1577"/>
      <c r="D70" s="1577"/>
      <c r="E70" s="1577"/>
      <c r="F70" s="1577"/>
      <c r="G70" s="1577"/>
      <c r="H70" s="1577"/>
      <c r="I70" s="1577"/>
      <c r="J70" s="1577"/>
      <c r="K70" s="1577"/>
      <c r="L70" s="1577"/>
      <c r="M70" s="1577"/>
      <c r="N70" s="1577"/>
    </row>
    <row r="71" spans="1:20" ht="9" hidden="1" customHeight="1"/>
    <row r="72" spans="1:20" ht="9" customHeight="1"/>
    <row r="73" spans="1:20" ht="9" customHeight="1"/>
    <row r="74" spans="1:20" ht="9" customHeight="1"/>
    <row r="75" spans="1:20" ht="9" customHeight="1"/>
    <row r="76" spans="1:20" ht="9" customHeight="1"/>
    <row r="77" spans="1:20" ht="9" customHeight="1"/>
    <row r="78" spans="1:20" ht="9" customHeight="1"/>
    <row r="79" spans="1:20" ht="9" customHeight="1"/>
    <row r="80" spans="1:20" ht="9" customHeight="1"/>
    <row r="81" spans="19:19" ht="9" customHeight="1"/>
    <row r="82" spans="19:19" ht="9" customHeight="1"/>
    <row r="83" spans="19:19" ht="9" customHeight="1"/>
    <row r="84" spans="19:19" ht="9" customHeight="1"/>
    <row r="85" spans="19:19" ht="9" customHeight="1"/>
    <row r="86" spans="19:19" ht="9" customHeight="1"/>
    <row r="87" spans="19:19" ht="9" customHeight="1"/>
    <row r="88" spans="19:19" ht="9" customHeight="1"/>
    <row r="89" spans="19:19" ht="9" hidden="1" customHeight="1"/>
    <row r="90" spans="19:19" ht="9" customHeight="1"/>
    <row r="91" spans="19:19" ht="9" customHeight="1">
      <c r="S91" s="1623"/>
    </row>
    <row r="92" spans="19:19" ht="8.1" customHeight="1"/>
    <row r="2389" spans="5:5">
      <c r="E2389" s="1627">
        <v>1</v>
      </c>
    </row>
  </sheetData>
  <sheetProtection password="CA55" sheet="1" objects="1" scenarios="1"/>
  <mergeCells count="5">
    <mergeCell ref="E7:G7"/>
    <mergeCell ref="A1:T1"/>
    <mergeCell ref="A3:T3"/>
    <mergeCell ref="A4:T4"/>
    <mergeCell ref="A6:T6"/>
  </mergeCells>
  <phoneticPr fontId="0" type="noConversion"/>
  <printOptions horizontalCentered="1"/>
  <pageMargins left="0.70866141732283472" right="0.31496062992125984" top="0.39370078740157483" bottom="1" header="0" footer="0"/>
  <pageSetup scale="80" firstPageNumber="32" orientation="landscape" useFirstPageNumber="1" horizontalDpi="300" verticalDpi="300" r:id="rId1"/>
  <headerFooter alignWithMargins="0">
    <oddHeader>&amp;R&amp;"Helv,Negrita"&amp;14&amp;[33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W2327"/>
  <sheetViews>
    <sheetView showGridLines="0" topLeftCell="B1" workbookViewId="0">
      <selection activeCell="B19" sqref="B19"/>
    </sheetView>
  </sheetViews>
  <sheetFormatPr baseColWidth="10" defaultColWidth="9.83203125" defaultRowHeight="10.5"/>
  <cols>
    <col min="1" max="1" width="0" style="1245" hidden="1" customWidth="1"/>
    <col min="2" max="2" width="43.1640625" style="1245" customWidth="1"/>
    <col min="3" max="3" width="13.83203125" style="1245" customWidth="1"/>
    <col min="4" max="4" width="7.33203125" style="1245" customWidth="1"/>
    <col min="5" max="6" width="11.6640625" style="1245" customWidth="1"/>
    <col min="7" max="7" width="8.1640625" style="1245" customWidth="1"/>
    <col min="8" max="8" width="11.6640625" style="1245" customWidth="1"/>
    <col min="9" max="9" width="12.33203125" style="1245" customWidth="1"/>
    <col min="10" max="10" width="8.83203125" style="1245" customWidth="1"/>
    <col min="11" max="11" width="12.1640625" style="1245" customWidth="1"/>
    <col min="12" max="12" width="11.6640625" style="1245" customWidth="1"/>
    <col min="13" max="13" width="8.33203125" style="1245" customWidth="1"/>
    <col min="14" max="14" width="12.6640625" style="1245" customWidth="1"/>
    <col min="15" max="15" width="8.83203125" style="1245" customWidth="1"/>
    <col min="16" max="16" width="1.83203125" style="1245" customWidth="1"/>
    <col min="17" max="17" width="6.83203125" style="1245" customWidth="1"/>
    <col min="18" max="18" width="9.83203125" style="1245"/>
    <col min="19" max="19" width="8.83203125" style="1245" customWidth="1"/>
    <col min="20" max="20" width="1.83203125" style="1245" customWidth="1"/>
    <col min="21" max="21" width="6.33203125" style="1245" customWidth="1"/>
    <col min="22" max="22" width="8.83203125" style="1245" customWidth="1"/>
    <col min="23" max="23" width="2.83203125" style="1245" customWidth="1"/>
    <col min="24" max="24" width="1.83203125" style="1245" customWidth="1"/>
    <col min="25" max="16384" width="9.83203125" style="1245"/>
  </cols>
  <sheetData>
    <row r="1" spans="1:23" ht="18" customHeight="1">
      <c r="A1" s="1688"/>
      <c r="B1" s="3435" t="s">
        <v>846</v>
      </c>
      <c r="C1" s="3435"/>
      <c r="D1" s="3435"/>
      <c r="E1" s="3435"/>
      <c r="F1" s="3435"/>
      <c r="G1" s="3435"/>
      <c r="H1" s="3435"/>
      <c r="I1" s="3435"/>
      <c r="J1" s="3435"/>
      <c r="K1" s="3435"/>
      <c r="L1" s="3435"/>
      <c r="M1" s="3435"/>
      <c r="N1" s="3435"/>
      <c r="O1" s="1688"/>
      <c r="P1" s="1688"/>
      <c r="Q1" s="1688"/>
      <c r="R1" s="1688"/>
      <c r="S1" s="1688"/>
      <c r="T1" s="1688"/>
      <c r="U1" s="1688"/>
      <c r="V1" s="1688"/>
      <c r="W1" s="1688"/>
    </row>
    <row r="2" spans="1:23" ht="13.5" customHeight="1">
      <c r="A2" s="1688"/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688"/>
      <c r="P2" s="1688"/>
      <c r="Q2" s="1688"/>
      <c r="R2" s="1688"/>
      <c r="S2" s="1688"/>
      <c r="T2" s="1688"/>
      <c r="U2" s="1688"/>
      <c r="V2" s="1688"/>
      <c r="W2" s="1688"/>
    </row>
    <row r="3" spans="1:23" ht="18" customHeight="1">
      <c r="A3" s="1688"/>
      <c r="B3" s="3454" t="s">
        <v>233</v>
      </c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3454"/>
      <c r="O3" s="1688"/>
      <c r="P3" s="1688"/>
      <c r="Q3" s="1688"/>
      <c r="R3" s="1688"/>
      <c r="S3" s="1688"/>
      <c r="T3" s="1688"/>
      <c r="U3" s="1688"/>
      <c r="V3" s="1688"/>
      <c r="W3" s="1688"/>
    </row>
    <row r="4" spans="1:23" ht="18" customHeight="1">
      <c r="A4" s="1688"/>
      <c r="B4" s="3454" t="s">
        <v>234</v>
      </c>
      <c r="C4" s="3454"/>
      <c r="D4" s="3454"/>
      <c r="E4" s="3454"/>
      <c r="F4" s="3454"/>
      <c r="G4" s="3454"/>
      <c r="H4" s="3454"/>
      <c r="I4" s="3454"/>
      <c r="J4" s="3454"/>
      <c r="K4" s="3454"/>
      <c r="L4" s="3454"/>
      <c r="M4" s="3454"/>
      <c r="N4" s="3454"/>
      <c r="O4" s="1688"/>
      <c r="P4" s="1688"/>
      <c r="Q4" s="1688"/>
      <c r="R4" s="1688"/>
      <c r="S4" s="1688"/>
      <c r="T4" s="1688"/>
      <c r="U4" s="1688"/>
      <c r="V4" s="1688"/>
      <c r="W4" s="1688"/>
    </row>
    <row r="5" spans="1:23" ht="14.25" customHeight="1">
      <c r="A5" s="1688"/>
      <c r="B5" s="1247"/>
      <c r="C5" s="1247"/>
      <c r="D5" s="1247"/>
      <c r="E5" s="1247"/>
      <c r="F5" s="1247"/>
      <c r="G5" s="1247"/>
      <c r="H5" s="1247"/>
      <c r="I5" s="1247"/>
      <c r="J5" s="1247"/>
      <c r="K5" s="1247"/>
      <c r="L5" s="1247"/>
      <c r="M5" s="1247"/>
      <c r="N5" s="1247"/>
      <c r="O5" s="1688"/>
      <c r="P5" s="1688"/>
      <c r="Q5" s="1688"/>
      <c r="R5" s="1688"/>
      <c r="S5" s="1688"/>
      <c r="T5" s="1688"/>
      <c r="U5" s="1688"/>
      <c r="V5" s="1688"/>
      <c r="W5" s="1688"/>
    </row>
    <row r="6" spans="1:23" ht="18" customHeight="1">
      <c r="A6" s="1688"/>
      <c r="B6" s="3437" t="s">
        <v>235</v>
      </c>
      <c r="C6" s="3437"/>
      <c r="D6" s="3437"/>
      <c r="E6" s="3437"/>
      <c r="F6" s="3437"/>
      <c r="G6" s="3437"/>
      <c r="H6" s="3437"/>
      <c r="I6" s="3437"/>
      <c r="J6" s="3437"/>
      <c r="K6" s="3437"/>
      <c r="L6" s="3437"/>
      <c r="M6" s="3437"/>
      <c r="N6" s="3437"/>
      <c r="O6" s="1688"/>
      <c r="P6" s="1688"/>
      <c r="Q6" s="1688"/>
      <c r="R6" s="1688"/>
      <c r="S6" s="1688"/>
      <c r="T6" s="1688"/>
      <c r="U6" s="1688"/>
      <c r="V6" s="1688"/>
      <c r="W6" s="1688"/>
    </row>
    <row r="7" spans="1:23" ht="18" customHeight="1">
      <c r="A7" s="1688"/>
      <c r="B7" s="1689"/>
      <c r="C7" s="3289" t="s">
        <v>190</v>
      </c>
      <c r="D7" s="3290"/>
      <c r="E7" s="3295"/>
      <c r="F7" s="3289" t="s">
        <v>236</v>
      </c>
      <c r="G7" s="3290"/>
      <c r="H7" s="3295"/>
      <c r="I7" s="3289" t="s">
        <v>237</v>
      </c>
      <c r="J7" s="3290"/>
      <c r="K7" s="3295"/>
      <c r="L7" s="3289" t="s">
        <v>47</v>
      </c>
      <c r="M7" s="3290"/>
      <c r="N7" s="3295"/>
      <c r="O7" s="1688"/>
      <c r="P7" s="1688"/>
      <c r="Q7" s="1688"/>
      <c r="R7" s="1688"/>
      <c r="S7" s="1688"/>
      <c r="T7" s="1688"/>
      <c r="U7" s="1688"/>
      <c r="V7" s="1688"/>
      <c r="W7" s="1688"/>
    </row>
    <row r="8" spans="1:23" ht="18" customHeight="1">
      <c r="A8" s="1688"/>
      <c r="B8" s="1690" t="s">
        <v>1185</v>
      </c>
      <c r="C8" s="1691"/>
      <c r="D8" s="1324"/>
      <c r="E8" s="1692" t="s">
        <v>238</v>
      </c>
      <c r="F8" s="1691"/>
      <c r="G8" s="1324"/>
      <c r="H8" s="1692" t="s">
        <v>238</v>
      </c>
      <c r="I8" s="1691"/>
      <c r="J8" s="1324"/>
      <c r="K8" s="1692" t="s">
        <v>238</v>
      </c>
      <c r="L8" s="1691"/>
      <c r="M8" s="1324"/>
      <c r="N8" s="1692" t="s">
        <v>238</v>
      </c>
      <c r="O8" s="1688"/>
      <c r="P8" s="1688"/>
      <c r="Q8" s="1688"/>
      <c r="R8" s="1688"/>
      <c r="S8" s="1688"/>
      <c r="T8" s="1688"/>
      <c r="U8" s="1688"/>
      <c r="V8" s="1688"/>
      <c r="W8" s="1688"/>
    </row>
    <row r="9" spans="1:23" ht="18" customHeight="1">
      <c r="A9" s="1688"/>
      <c r="B9" s="1693"/>
      <c r="C9" s="1694" t="s">
        <v>849</v>
      </c>
      <c r="D9" s="1695" t="s">
        <v>239</v>
      </c>
      <c r="E9" s="1695" t="s">
        <v>945</v>
      </c>
      <c r="F9" s="1696" t="s">
        <v>849</v>
      </c>
      <c r="G9" s="1695" t="s">
        <v>240</v>
      </c>
      <c r="H9" s="1695" t="s">
        <v>945</v>
      </c>
      <c r="I9" s="1696" t="s">
        <v>950</v>
      </c>
      <c r="J9" s="1695" t="s">
        <v>240</v>
      </c>
      <c r="K9" s="1695" t="s">
        <v>945</v>
      </c>
      <c r="L9" s="1696" t="s">
        <v>950</v>
      </c>
      <c r="M9" s="1695" t="s">
        <v>240</v>
      </c>
      <c r="N9" s="1695" t="s">
        <v>945</v>
      </c>
      <c r="O9" s="1688"/>
      <c r="P9" s="1688"/>
      <c r="Q9" s="1688"/>
      <c r="R9" s="1688"/>
      <c r="S9" s="1688"/>
      <c r="T9" s="1688"/>
      <c r="U9" s="1688"/>
      <c r="V9" s="1688"/>
      <c r="W9" s="1688"/>
    </row>
    <row r="10" spans="1:23" ht="18" customHeight="1">
      <c r="A10" s="1697"/>
      <c r="B10" s="1698"/>
      <c r="C10" s="1699" t="s">
        <v>850</v>
      </c>
      <c r="D10" s="1700" t="s">
        <v>241</v>
      </c>
      <c r="E10" s="1700" t="s">
        <v>242</v>
      </c>
      <c r="F10" s="1699" t="s">
        <v>850</v>
      </c>
      <c r="G10" s="1700" t="s">
        <v>241</v>
      </c>
      <c r="H10" s="1700" t="s">
        <v>242</v>
      </c>
      <c r="I10" s="1699" t="s">
        <v>850</v>
      </c>
      <c r="J10" s="1700" t="s">
        <v>241</v>
      </c>
      <c r="K10" s="1700" t="s">
        <v>242</v>
      </c>
      <c r="L10" s="1699" t="s">
        <v>850</v>
      </c>
      <c r="M10" s="1700" t="s">
        <v>241</v>
      </c>
      <c r="N10" s="1700" t="s">
        <v>242</v>
      </c>
      <c r="O10" s="1688"/>
      <c r="P10" s="1688"/>
      <c r="Q10" s="1688"/>
      <c r="R10" s="1688"/>
      <c r="S10" s="1688"/>
      <c r="T10" s="1688"/>
      <c r="U10" s="1688"/>
      <c r="V10" s="1688"/>
      <c r="W10" s="1688"/>
    </row>
    <row r="11" spans="1:23" ht="24" customHeight="1">
      <c r="A11" s="1701"/>
      <c r="B11" s="1702" t="s">
        <v>868</v>
      </c>
      <c r="C11" s="1703">
        <f>SUM(C13:C28)</f>
        <v>11760</v>
      </c>
      <c r="D11" s="1704">
        <f>SUM(D13:D28)</f>
        <v>302</v>
      </c>
      <c r="E11" s="1704">
        <f>(C11/D11)</f>
        <v>38.940397350993379</v>
      </c>
      <c r="F11" s="1703">
        <f>SUM(F13:F28)</f>
        <v>5370</v>
      </c>
      <c r="G11" s="1704">
        <f>SUM(G13:G28)</f>
        <v>108</v>
      </c>
      <c r="H11" s="1705">
        <f>SUM(F11/G11)</f>
        <v>49.722222222222221</v>
      </c>
      <c r="I11" s="1703">
        <f>SUM(I13:I28)</f>
        <v>3554</v>
      </c>
      <c r="J11" s="1704">
        <f>SUM(J13:J28)</f>
        <v>103</v>
      </c>
      <c r="K11" s="1704">
        <f>(I11/J11)</f>
        <v>34.504854368932037</v>
      </c>
      <c r="L11" s="1703">
        <f>SUM(L13:L28)</f>
        <v>2836</v>
      </c>
      <c r="M11" s="1704">
        <f>SUM(M13:M28)</f>
        <v>91</v>
      </c>
      <c r="N11" s="1704">
        <f>($L11/$M11)</f>
        <v>31.164835164835164</v>
      </c>
      <c r="O11" s="1340"/>
      <c r="P11" s="1340"/>
      <c r="Q11" s="1340"/>
      <c r="R11" s="1340"/>
      <c r="S11" s="1340"/>
      <c r="T11" s="1340"/>
      <c r="U11" s="1340"/>
      <c r="V11" s="1340"/>
      <c r="W11" s="1340"/>
    </row>
    <row r="12" spans="1:23" ht="10.5" hidden="1" customHeight="1">
      <c r="A12" s="1701"/>
      <c r="B12" s="1706"/>
      <c r="C12" s="1707"/>
      <c r="D12" s="1708"/>
      <c r="E12" s="1708"/>
      <c r="F12" s="1707"/>
      <c r="G12" s="1708">
        <v>27</v>
      </c>
      <c r="H12" s="1708"/>
      <c r="I12" s="1707"/>
      <c r="J12" s="1708"/>
      <c r="K12" s="1708"/>
      <c r="L12" s="1707"/>
      <c r="M12" s="1708"/>
      <c r="N12" s="1708"/>
      <c r="O12" s="1340"/>
      <c r="P12" s="1340"/>
      <c r="Q12" s="1340"/>
      <c r="R12" s="1340"/>
      <c r="S12" s="1340"/>
      <c r="T12" s="1340"/>
      <c r="U12" s="1340"/>
      <c r="V12" s="1340"/>
      <c r="W12" s="1340"/>
    </row>
    <row r="13" spans="1:23" ht="24.95" customHeight="1">
      <c r="A13" s="1701"/>
      <c r="B13" s="1709" t="s">
        <v>923</v>
      </c>
      <c r="C13" s="1710">
        <f t="shared" ref="C13:C28" si="0">SUM(F13+I13+L13)</f>
        <v>3191</v>
      </c>
      <c r="D13" s="1711">
        <f t="shared" ref="D13:D28" si="1">SUM(G13+J13+M13)</f>
        <v>70</v>
      </c>
      <c r="E13" s="1711">
        <f t="shared" ref="E13:E28" si="2">(C13/D13)</f>
        <v>45.585714285714289</v>
      </c>
      <c r="F13" s="1707">
        <v>1592</v>
      </c>
      <c r="G13" s="1708">
        <v>27</v>
      </c>
      <c r="H13" s="1711">
        <f t="shared" ref="H13:H28" si="3">SUM(F13/G13)</f>
        <v>58.962962962962962</v>
      </c>
      <c r="I13" s="1707">
        <v>906</v>
      </c>
      <c r="J13" s="1708">
        <v>25</v>
      </c>
      <c r="K13" s="1711">
        <f t="shared" ref="K13:K28" si="4">(I13/J13)</f>
        <v>36.24</v>
      </c>
      <c r="L13" s="1707">
        <v>693</v>
      </c>
      <c r="M13" s="1708">
        <v>18</v>
      </c>
      <c r="N13" s="1711">
        <f t="shared" ref="N13:N28" si="5">($L13/$M13)</f>
        <v>38.5</v>
      </c>
      <c r="O13" s="1340"/>
      <c r="P13" s="1340"/>
      <c r="Q13" s="1340"/>
      <c r="R13" s="1340"/>
      <c r="S13" s="1340"/>
      <c r="T13" s="1340"/>
      <c r="U13" s="1340"/>
      <c r="V13" s="1340"/>
      <c r="W13" s="1340"/>
    </row>
    <row r="14" spans="1:23" ht="24.95" customHeight="1">
      <c r="A14" s="1701"/>
      <c r="B14" s="1709" t="s">
        <v>924</v>
      </c>
      <c r="C14" s="1710">
        <f t="shared" si="0"/>
        <v>788</v>
      </c>
      <c r="D14" s="1711">
        <f t="shared" si="1"/>
        <v>18</v>
      </c>
      <c r="E14" s="1711">
        <f t="shared" si="2"/>
        <v>43.777777777777779</v>
      </c>
      <c r="F14" s="1707">
        <v>370</v>
      </c>
      <c r="G14" s="1708">
        <v>6</v>
      </c>
      <c r="H14" s="1711">
        <f t="shared" si="3"/>
        <v>61.666666666666664</v>
      </c>
      <c r="I14" s="1707">
        <v>241</v>
      </c>
      <c r="J14" s="1708">
        <v>6</v>
      </c>
      <c r="K14" s="1711">
        <f t="shared" si="4"/>
        <v>40.166666666666664</v>
      </c>
      <c r="L14" s="1707">
        <v>177</v>
      </c>
      <c r="M14" s="1708">
        <v>6</v>
      </c>
      <c r="N14" s="1711">
        <f t="shared" si="5"/>
        <v>29.5</v>
      </c>
      <c r="O14" s="1340"/>
      <c r="P14" s="1340"/>
      <c r="Q14" s="1340"/>
      <c r="R14" s="1340"/>
      <c r="S14" s="1340"/>
      <c r="T14" s="1340"/>
      <c r="U14" s="1340"/>
      <c r="V14" s="1340"/>
      <c r="W14" s="1340"/>
    </row>
    <row r="15" spans="1:23" ht="24.95" customHeight="1">
      <c r="A15" s="1701"/>
      <c r="B15" s="1709" t="s">
        <v>925</v>
      </c>
      <c r="C15" s="1710">
        <f t="shared" si="0"/>
        <v>1095</v>
      </c>
      <c r="D15" s="1711">
        <f t="shared" si="1"/>
        <v>25</v>
      </c>
      <c r="E15" s="1711">
        <f t="shared" si="2"/>
        <v>43.8</v>
      </c>
      <c r="F15" s="1707">
        <v>513</v>
      </c>
      <c r="G15" s="1708">
        <v>9</v>
      </c>
      <c r="H15" s="1711">
        <f t="shared" si="3"/>
        <v>57</v>
      </c>
      <c r="I15" s="1707">
        <v>330</v>
      </c>
      <c r="J15" s="1708">
        <v>8</v>
      </c>
      <c r="K15" s="1711">
        <f t="shared" si="4"/>
        <v>41.25</v>
      </c>
      <c r="L15" s="1707">
        <v>252</v>
      </c>
      <c r="M15" s="1708">
        <v>8</v>
      </c>
      <c r="N15" s="1711">
        <f t="shared" si="5"/>
        <v>31.5</v>
      </c>
    </row>
    <row r="16" spans="1:23" ht="24.95" customHeight="1">
      <c r="A16" s="1275"/>
      <c r="B16" s="1709" t="s">
        <v>926</v>
      </c>
      <c r="C16" s="1710">
        <f t="shared" si="0"/>
        <v>838</v>
      </c>
      <c r="D16" s="1711">
        <f t="shared" si="1"/>
        <v>19</v>
      </c>
      <c r="E16" s="1711">
        <f t="shared" si="2"/>
        <v>44.10526315789474</v>
      </c>
      <c r="F16" s="1707">
        <v>353</v>
      </c>
      <c r="G16" s="1708">
        <v>7</v>
      </c>
      <c r="H16" s="1711">
        <f t="shared" si="3"/>
        <v>50.428571428571431</v>
      </c>
      <c r="I16" s="1707">
        <v>264</v>
      </c>
      <c r="J16" s="1708">
        <v>7</v>
      </c>
      <c r="K16" s="1711">
        <f t="shared" si="4"/>
        <v>37.714285714285715</v>
      </c>
      <c r="L16" s="1707">
        <v>221</v>
      </c>
      <c r="M16" s="1708">
        <v>5</v>
      </c>
      <c r="N16" s="1711">
        <f t="shared" si="5"/>
        <v>44.2</v>
      </c>
      <c r="O16" s="1340"/>
    </row>
    <row r="17" spans="1:15" ht="24.95" customHeight="1">
      <c r="A17" s="1275"/>
      <c r="B17" s="1709" t="s">
        <v>927</v>
      </c>
      <c r="C17" s="1710">
        <f t="shared" si="0"/>
        <v>1009</v>
      </c>
      <c r="D17" s="1711">
        <f t="shared" si="1"/>
        <v>29</v>
      </c>
      <c r="E17" s="1711">
        <f t="shared" si="2"/>
        <v>34.793103448275865</v>
      </c>
      <c r="F17" s="1707">
        <v>445</v>
      </c>
      <c r="G17" s="1708">
        <v>10</v>
      </c>
      <c r="H17" s="1711">
        <f t="shared" si="3"/>
        <v>44.5</v>
      </c>
      <c r="I17" s="1707">
        <v>291</v>
      </c>
      <c r="J17" s="1708">
        <v>10</v>
      </c>
      <c r="K17" s="1711">
        <f t="shared" si="4"/>
        <v>29.1</v>
      </c>
      <c r="L17" s="1707">
        <v>273</v>
      </c>
      <c r="M17" s="1708">
        <v>9</v>
      </c>
      <c r="N17" s="1711">
        <f t="shared" si="5"/>
        <v>30.333333333333332</v>
      </c>
      <c r="O17" s="1340"/>
    </row>
    <row r="18" spans="1:15" ht="24.95" customHeight="1">
      <c r="A18" s="1275"/>
      <c r="B18" s="1709" t="s">
        <v>243</v>
      </c>
      <c r="C18" s="1710">
        <f t="shared" si="0"/>
        <v>364</v>
      </c>
      <c r="D18" s="1711">
        <f t="shared" si="1"/>
        <v>11</v>
      </c>
      <c r="E18" s="1711">
        <f t="shared" si="2"/>
        <v>33.090909090909093</v>
      </c>
      <c r="F18" s="1707">
        <v>150</v>
      </c>
      <c r="G18" s="1708">
        <v>4</v>
      </c>
      <c r="H18" s="1711">
        <f t="shared" si="3"/>
        <v>37.5</v>
      </c>
      <c r="I18" s="1707">
        <v>105</v>
      </c>
      <c r="J18" s="1708">
        <v>3</v>
      </c>
      <c r="K18" s="1711">
        <f t="shared" si="4"/>
        <v>35</v>
      </c>
      <c r="L18" s="1707">
        <v>109</v>
      </c>
      <c r="M18" s="1708">
        <v>4</v>
      </c>
      <c r="N18" s="1711">
        <f t="shared" si="5"/>
        <v>27.25</v>
      </c>
      <c r="O18" s="1340"/>
    </row>
    <row r="19" spans="1:15" ht="24.95" customHeight="1">
      <c r="A19" s="1275"/>
      <c r="B19" s="1709" t="s">
        <v>929</v>
      </c>
      <c r="C19" s="1710">
        <f t="shared" si="0"/>
        <v>562</v>
      </c>
      <c r="D19" s="1711">
        <f t="shared" si="1"/>
        <v>16</v>
      </c>
      <c r="E19" s="1711">
        <f t="shared" si="2"/>
        <v>35.125</v>
      </c>
      <c r="F19" s="1707">
        <v>276</v>
      </c>
      <c r="G19" s="1708">
        <v>6</v>
      </c>
      <c r="H19" s="1711">
        <f t="shared" si="3"/>
        <v>46</v>
      </c>
      <c r="I19" s="1707">
        <v>171</v>
      </c>
      <c r="J19" s="1708">
        <v>6</v>
      </c>
      <c r="K19" s="1711">
        <f t="shared" si="4"/>
        <v>28.5</v>
      </c>
      <c r="L19" s="1707">
        <v>115</v>
      </c>
      <c r="M19" s="1708">
        <v>4</v>
      </c>
      <c r="N19" s="1711">
        <f t="shared" si="5"/>
        <v>28.75</v>
      </c>
      <c r="O19" s="1340"/>
    </row>
    <row r="20" spans="1:15" ht="24.95" customHeight="1">
      <c r="A20" s="1275"/>
      <c r="B20" s="1709" t="s">
        <v>56</v>
      </c>
      <c r="C20" s="1710">
        <f t="shared" si="0"/>
        <v>337</v>
      </c>
      <c r="D20" s="1711">
        <f t="shared" si="1"/>
        <v>11</v>
      </c>
      <c r="E20" s="1711">
        <f t="shared" si="2"/>
        <v>30.636363636363637</v>
      </c>
      <c r="F20" s="1707">
        <v>133</v>
      </c>
      <c r="G20" s="1708">
        <v>4</v>
      </c>
      <c r="H20" s="1711">
        <f t="shared" si="3"/>
        <v>33.25</v>
      </c>
      <c r="I20" s="1707">
        <v>120</v>
      </c>
      <c r="J20" s="1708">
        <v>4</v>
      </c>
      <c r="K20" s="1711">
        <f t="shared" si="4"/>
        <v>30</v>
      </c>
      <c r="L20" s="1707">
        <v>84</v>
      </c>
      <c r="M20" s="1708">
        <v>3</v>
      </c>
      <c r="N20" s="1711">
        <f t="shared" si="5"/>
        <v>28</v>
      </c>
      <c r="O20" s="1340"/>
    </row>
    <row r="21" spans="1:15" ht="24.95" customHeight="1">
      <c r="A21" s="1275"/>
      <c r="B21" s="1709" t="s">
        <v>930</v>
      </c>
      <c r="C21" s="1710">
        <f t="shared" si="0"/>
        <v>289</v>
      </c>
      <c r="D21" s="1711">
        <f t="shared" si="1"/>
        <v>9</v>
      </c>
      <c r="E21" s="1711">
        <f t="shared" si="2"/>
        <v>32.111111111111114</v>
      </c>
      <c r="F21" s="1707">
        <v>122</v>
      </c>
      <c r="G21" s="1708">
        <v>3</v>
      </c>
      <c r="H21" s="1711">
        <f t="shared" si="3"/>
        <v>40.666666666666664</v>
      </c>
      <c r="I21" s="1707">
        <v>87</v>
      </c>
      <c r="J21" s="1708">
        <v>3</v>
      </c>
      <c r="K21" s="1711">
        <f t="shared" si="4"/>
        <v>29</v>
      </c>
      <c r="L21" s="1707">
        <v>80</v>
      </c>
      <c r="M21" s="1708">
        <v>3</v>
      </c>
      <c r="N21" s="1711">
        <f t="shared" si="5"/>
        <v>26.666666666666668</v>
      </c>
      <c r="O21" s="1340"/>
    </row>
    <row r="22" spans="1:15" ht="24.95" customHeight="1">
      <c r="A22" s="1275"/>
      <c r="B22" s="1709" t="s">
        <v>931</v>
      </c>
      <c r="C22" s="1710">
        <f t="shared" si="0"/>
        <v>305</v>
      </c>
      <c r="D22" s="1711">
        <f t="shared" si="1"/>
        <v>9</v>
      </c>
      <c r="E22" s="1711">
        <f t="shared" si="2"/>
        <v>33.888888888888886</v>
      </c>
      <c r="F22" s="1707">
        <v>115</v>
      </c>
      <c r="G22" s="1708">
        <v>3</v>
      </c>
      <c r="H22" s="1711">
        <f t="shared" si="3"/>
        <v>38.333333333333336</v>
      </c>
      <c r="I22" s="1707">
        <v>96</v>
      </c>
      <c r="J22" s="1708">
        <v>3</v>
      </c>
      <c r="K22" s="1711">
        <f t="shared" si="4"/>
        <v>32</v>
      </c>
      <c r="L22" s="1707">
        <v>94</v>
      </c>
      <c r="M22" s="1708">
        <v>3</v>
      </c>
      <c r="N22" s="1711">
        <f t="shared" si="5"/>
        <v>31.333333333333332</v>
      </c>
      <c r="O22" s="1340"/>
    </row>
    <row r="23" spans="1:15" ht="24.95" customHeight="1">
      <c r="A23" s="1275"/>
      <c r="B23" s="1709" t="s">
        <v>951</v>
      </c>
      <c r="C23" s="1710">
        <f t="shared" si="0"/>
        <v>339</v>
      </c>
      <c r="D23" s="1711">
        <f t="shared" si="1"/>
        <v>14</v>
      </c>
      <c r="E23" s="1711">
        <f t="shared" si="2"/>
        <v>24.214285714285715</v>
      </c>
      <c r="F23" s="1707">
        <v>140</v>
      </c>
      <c r="G23" s="1708">
        <v>5</v>
      </c>
      <c r="H23" s="1711">
        <f t="shared" si="3"/>
        <v>28</v>
      </c>
      <c r="I23" s="1707">
        <v>112</v>
      </c>
      <c r="J23" s="1708">
        <v>5</v>
      </c>
      <c r="K23" s="1711">
        <f t="shared" si="4"/>
        <v>22.4</v>
      </c>
      <c r="L23" s="1707">
        <v>87</v>
      </c>
      <c r="M23" s="1708">
        <v>4</v>
      </c>
      <c r="N23" s="1711">
        <f t="shared" si="5"/>
        <v>21.75</v>
      </c>
      <c r="O23" s="1340"/>
    </row>
    <row r="24" spans="1:15" ht="24.95" customHeight="1">
      <c r="A24" s="1275"/>
      <c r="B24" s="1709" t="s">
        <v>932</v>
      </c>
      <c r="C24" s="1710">
        <f t="shared" si="0"/>
        <v>195</v>
      </c>
      <c r="D24" s="1711">
        <f t="shared" si="1"/>
        <v>7</v>
      </c>
      <c r="E24" s="1711">
        <f t="shared" si="2"/>
        <v>27.857142857142858</v>
      </c>
      <c r="F24" s="1707">
        <v>67</v>
      </c>
      <c r="G24" s="1708">
        <v>2</v>
      </c>
      <c r="H24" s="1711">
        <f t="shared" si="3"/>
        <v>33.5</v>
      </c>
      <c r="I24" s="1707">
        <v>75</v>
      </c>
      <c r="J24" s="1708">
        <v>2</v>
      </c>
      <c r="K24" s="1711">
        <f t="shared" si="4"/>
        <v>37.5</v>
      </c>
      <c r="L24" s="1707">
        <v>53</v>
      </c>
      <c r="M24" s="1708">
        <v>3</v>
      </c>
      <c r="N24" s="1711">
        <f t="shared" si="5"/>
        <v>17.666666666666668</v>
      </c>
      <c r="O24" s="1340"/>
    </row>
    <row r="25" spans="1:15" ht="24.95" customHeight="1">
      <c r="A25" s="1275"/>
      <c r="B25" s="1709" t="s">
        <v>936</v>
      </c>
      <c r="C25" s="1710">
        <f t="shared" si="0"/>
        <v>1659</v>
      </c>
      <c r="D25" s="1711">
        <f t="shared" si="1"/>
        <v>40</v>
      </c>
      <c r="E25" s="1711">
        <f t="shared" si="2"/>
        <v>41.475000000000001</v>
      </c>
      <c r="F25" s="1707">
        <v>692</v>
      </c>
      <c r="G25" s="1708">
        <v>13</v>
      </c>
      <c r="H25" s="1711">
        <f t="shared" si="3"/>
        <v>53.230769230769234</v>
      </c>
      <c r="I25" s="1707">
        <v>536</v>
      </c>
      <c r="J25" s="1708">
        <v>15</v>
      </c>
      <c r="K25" s="1711">
        <f t="shared" si="4"/>
        <v>35.733333333333334</v>
      </c>
      <c r="L25" s="1707">
        <v>431</v>
      </c>
      <c r="M25" s="1708">
        <v>12</v>
      </c>
      <c r="N25" s="1711">
        <f t="shared" si="5"/>
        <v>35.916666666666664</v>
      </c>
      <c r="O25" s="1340"/>
    </row>
    <row r="26" spans="1:15" ht="24.95" customHeight="1">
      <c r="A26" s="1275"/>
      <c r="B26" s="1709" t="s">
        <v>937</v>
      </c>
      <c r="C26" s="1710">
        <f t="shared" si="0"/>
        <v>601</v>
      </c>
      <c r="D26" s="1711">
        <f t="shared" si="1"/>
        <v>15</v>
      </c>
      <c r="E26" s="1711">
        <f t="shared" si="2"/>
        <v>40.06666666666667</v>
      </c>
      <c r="F26" s="1707">
        <v>294</v>
      </c>
      <c r="G26" s="1708">
        <v>6</v>
      </c>
      <c r="H26" s="1711">
        <f t="shared" si="3"/>
        <v>49</v>
      </c>
      <c r="I26" s="1707">
        <v>172</v>
      </c>
      <c r="J26" s="1708">
        <v>4</v>
      </c>
      <c r="K26" s="1711">
        <f t="shared" si="4"/>
        <v>43</v>
      </c>
      <c r="L26" s="1707">
        <v>135</v>
      </c>
      <c r="M26" s="1708">
        <v>5</v>
      </c>
      <c r="N26" s="1711">
        <f t="shared" si="5"/>
        <v>27</v>
      </c>
      <c r="O26" s="1340"/>
    </row>
    <row r="27" spans="1:15" ht="24.95" customHeight="1">
      <c r="A27" s="1275"/>
      <c r="B27" s="1709" t="s">
        <v>244</v>
      </c>
      <c r="C27" s="1710">
        <f t="shared" si="0"/>
        <v>79</v>
      </c>
      <c r="D27" s="1711">
        <f t="shared" si="1"/>
        <v>5</v>
      </c>
      <c r="E27" s="1711">
        <f t="shared" si="2"/>
        <v>15.8</v>
      </c>
      <c r="F27" s="1707">
        <v>45</v>
      </c>
      <c r="G27" s="1712">
        <v>1</v>
      </c>
      <c r="H27" s="1711">
        <f t="shared" si="3"/>
        <v>45</v>
      </c>
      <c r="I27" s="1707">
        <v>21</v>
      </c>
      <c r="J27" s="1708">
        <v>1</v>
      </c>
      <c r="K27" s="1711">
        <f t="shared" si="4"/>
        <v>21</v>
      </c>
      <c r="L27" s="1707">
        <v>13</v>
      </c>
      <c r="M27" s="1708">
        <v>3</v>
      </c>
      <c r="N27" s="1711">
        <f t="shared" si="5"/>
        <v>4.333333333333333</v>
      </c>
      <c r="O27" s="1340"/>
    </row>
    <row r="28" spans="1:15" ht="24.95" customHeight="1">
      <c r="A28" s="1275"/>
      <c r="B28" s="1709" t="s">
        <v>245</v>
      </c>
      <c r="C28" s="1710">
        <f t="shared" si="0"/>
        <v>109</v>
      </c>
      <c r="D28" s="1711">
        <f t="shared" si="1"/>
        <v>4</v>
      </c>
      <c r="E28" s="1711">
        <f t="shared" si="2"/>
        <v>27.25</v>
      </c>
      <c r="F28" s="1707">
        <v>63</v>
      </c>
      <c r="G28" s="1713">
        <v>2</v>
      </c>
      <c r="H28" s="1711">
        <f t="shared" si="3"/>
        <v>31.5</v>
      </c>
      <c r="I28" s="1707">
        <v>27</v>
      </c>
      <c r="J28" s="1708">
        <v>1</v>
      </c>
      <c r="K28" s="1711">
        <f t="shared" si="4"/>
        <v>27</v>
      </c>
      <c r="L28" s="1707">
        <v>19</v>
      </c>
      <c r="M28" s="1708">
        <v>1</v>
      </c>
      <c r="N28" s="1711">
        <f t="shared" si="5"/>
        <v>19</v>
      </c>
      <c r="O28" s="1340"/>
    </row>
    <row r="29" spans="1:15">
      <c r="B29" s="1340"/>
      <c r="C29" s="1340"/>
      <c r="D29" s="1340"/>
      <c r="E29" s="1340"/>
      <c r="F29" s="1340"/>
      <c r="G29" s="1340"/>
      <c r="H29" s="1340"/>
      <c r="I29" s="1340"/>
      <c r="J29" s="1340"/>
      <c r="K29" s="1340"/>
      <c r="L29" s="1340"/>
      <c r="M29" s="1340"/>
      <c r="N29" s="1340"/>
      <c r="O29" s="1340"/>
    </row>
    <row r="30" spans="1:15" ht="18.75">
      <c r="M30" s="1246" t="s">
        <v>912</v>
      </c>
    </row>
    <row r="2327" spans="6:6">
      <c r="F2327" s="1714">
        <v>1</v>
      </c>
    </row>
  </sheetData>
  <sheetProtection password="CA55" sheet="1" objects="1" scenarios="1"/>
  <mergeCells count="8">
    <mergeCell ref="L7:N7"/>
    <mergeCell ref="I7:K7"/>
    <mergeCell ref="F7:H7"/>
    <mergeCell ref="C7:E7"/>
    <mergeCell ref="B1:N1"/>
    <mergeCell ref="B3:N3"/>
    <mergeCell ref="B4:N4"/>
    <mergeCell ref="B6:N6"/>
  </mergeCells>
  <phoneticPr fontId="0" type="noConversion"/>
  <printOptions horizontalCentered="1"/>
  <pageMargins left="0.39370078740157483" right="0.19685039370078741" top="0.70866141732283472" bottom="0.19685039370078741" header="0" footer="0"/>
  <pageSetup scale="80" orientation="landscape" horizontalDpi="300" verticalDpi="300" r:id="rId1"/>
  <headerFooter alignWithMargins="0">
    <oddHeader>&amp;R&amp;"Helv,Negrita"&amp;14&amp;[34</oddHeader>
  </headerFooter>
  <rowBreaks count="1" manualBreakCount="1">
    <brk id="817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 syncVertical="1" syncRef="A10" transitionEvaluation="1"/>
  <dimension ref="A1:AI80"/>
  <sheetViews>
    <sheetView showGridLines="0" topLeftCell="A10" workbookViewId="0">
      <selection activeCell="N41" sqref="N41"/>
    </sheetView>
  </sheetViews>
  <sheetFormatPr baseColWidth="10" defaultColWidth="9.83203125" defaultRowHeight="10.5"/>
  <cols>
    <col min="1" max="1" width="36.6640625" style="1715" customWidth="1"/>
    <col min="2" max="2" width="13.6640625" style="1715" customWidth="1"/>
    <col min="3" max="3" width="16.1640625" style="1715" customWidth="1"/>
    <col min="4" max="4" width="10.83203125" style="1715" customWidth="1"/>
    <col min="5" max="5" width="11.33203125" style="1715" customWidth="1"/>
    <col min="6" max="6" width="8.1640625" style="1715" customWidth="1"/>
    <col min="7" max="7" width="9.5" style="1715" hidden="1" customWidth="1"/>
    <col min="8" max="8" width="7" style="1715" hidden="1" customWidth="1"/>
    <col min="9" max="9" width="12.1640625" style="1715" customWidth="1"/>
    <col min="10" max="10" width="8.1640625" style="1715" customWidth="1"/>
    <col min="11" max="11" width="12" style="1715" customWidth="1"/>
    <col min="12" max="12" width="14.83203125" style="1715" customWidth="1"/>
    <col min="13" max="21" width="9.83203125" style="1715"/>
    <col min="22" max="22" width="5.83203125" style="1715" customWidth="1"/>
    <col min="23" max="23" width="9.83203125" style="1715"/>
    <col min="24" max="24" width="5.83203125" style="1715" customWidth="1"/>
    <col min="25" max="25" width="8.83203125" style="1715" customWidth="1"/>
    <col min="26" max="26" width="5.83203125" style="1715" customWidth="1"/>
    <col min="27" max="27" width="9.83203125" style="1715"/>
    <col min="28" max="28" width="3.83203125" style="1715" customWidth="1"/>
    <col min="29" max="29" width="9.83203125" style="1715"/>
    <col min="30" max="30" width="5.83203125" style="1715" customWidth="1"/>
    <col min="31" max="16384" width="9.83203125" style="1715"/>
  </cols>
  <sheetData>
    <row r="1" spans="1:13" ht="16.5" customHeight="1">
      <c r="A1" s="3455" t="s">
        <v>846</v>
      </c>
      <c r="B1" s="3455"/>
      <c r="C1" s="3455"/>
      <c r="D1" s="3455"/>
      <c r="E1" s="3455"/>
      <c r="F1" s="3455"/>
      <c r="G1" s="3455"/>
      <c r="H1" s="3455"/>
      <c r="I1" s="3455"/>
      <c r="J1" s="3455"/>
      <c r="K1" s="3455"/>
      <c r="L1" s="3455"/>
    </row>
    <row r="2" spans="1:13" ht="9" hidden="1" customHeight="1">
      <c r="A2" s="1716"/>
      <c r="B2" s="1716"/>
      <c r="C2" s="1716"/>
      <c r="D2" s="1716"/>
      <c r="E2" s="1716"/>
      <c r="F2" s="1716"/>
      <c r="G2" s="1716"/>
      <c r="I2" s="1716"/>
      <c r="J2" s="1716"/>
      <c r="K2" s="1716"/>
      <c r="L2" s="1716"/>
    </row>
    <row r="3" spans="1:13" ht="10.5" customHeight="1">
      <c r="A3" s="3456" t="s">
        <v>246</v>
      </c>
      <c r="B3" s="3456"/>
      <c r="C3" s="3456"/>
      <c r="D3" s="3456"/>
      <c r="E3" s="3456"/>
      <c r="F3" s="3456"/>
      <c r="G3" s="3456"/>
      <c r="H3" s="3456"/>
      <c r="I3" s="3456"/>
      <c r="J3" s="3456"/>
      <c r="K3" s="3456"/>
      <c r="L3" s="3456"/>
    </row>
    <row r="4" spans="1:13" ht="11.25" customHeight="1">
      <c r="A4" s="3456" t="s">
        <v>4</v>
      </c>
      <c r="B4" s="3456"/>
      <c r="C4" s="3456"/>
      <c r="D4" s="3456"/>
      <c r="E4" s="3456"/>
      <c r="F4" s="3456"/>
      <c r="G4" s="3456"/>
      <c r="H4" s="3456"/>
      <c r="I4" s="3456"/>
      <c r="J4" s="3456"/>
      <c r="K4" s="3456"/>
      <c r="L4" s="3456"/>
    </row>
    <row r="5" spans="1:13" ht="2.25" customHeight="1">
      <c r="A5" s="1717"/>
      <c r="B5" s="1717"/>
      <c r="C5" s="1717"/>
      <c r="D5" s="1717"/>
      <c r="E5" s="1717"/>
      <c r="F5" s="1717"/>
      <c r="G5" s="1717"/>
      <c r="H5" s="1717"/>
      <c r="I5" s="1717"/>
      <c r="J5" s="1717"/>
      <c r="K5" s="1717"/>
      <c r="L5" s="1717"/>
    </row>
    <row r="6" spans="1:13" ht="11.25" customHeight="1">
      <c r="A6" s="3457" t="s">
        <v>247</v>
      </c>
      <c r="B6" s="3457"/>
      <c r="C6" s="3457"/>
      <c r="D6" s="3457"/>
      <c r="E6" s="3457"/>
      <c r="F6" s="3457"/>
      <c r="G6" s="3457"/>
      <c r="H6" s="3457"/>
      <c r="I6" s="3457"/>
      <c r="J6" s="3457"/>
      <c r="K6" s="3457"/>
      <c r="L6" s="3457"/>
    </row>
    <row r="7" spans="1:13" ht="12" customHeight="1">
      <c r="A7" s="1718"/>
      <c r="B7" s="1719"/>
      <c r="C7" s="1720" t="s">
        <v>248</v>
      </c>
      <c r="D7" s="1721"/>
      <c r="E7" s="1722"/>
      <c r="F7" s="1723" t="s">
        <v>249</v>
      </c>
      <c r="G7" s="1723"/>
      <c r="H7" s="1723"/>
      <c r="I7" s="1723"/>
      <c r="J7" s="1724"/>
      <c r="K7" s="1720" t="s">
        <v>250</v>
      </c>
      <c r="L7" s="1725"/>
      <c r="M7" s="1726"/>
    </row>
    <row r="8" spans="1:13" ht="9.9499999999999993" customHeight="1">
      <c r="A8" s="1727"/>
      <c r="B8" s="1728"/>
      <c r="C8" s="1729"/>
      <c r="D8" s="1729"/>
      <c r="E8" s="1730"/>
      <c r="F8" s="1724"/>
      <c r="G8" s="1724"/>
      <c r="H8" s="1724"/>
      <c r="I8" s="1731" t="s">
        <v>251</v>
      </c>
      <c r="J8" s="1724"/>
      <c r="K8" s="1732" t="s">
        <v>252</v>
      </c>
      <c r="L8" s="1733"/>
      <c r="M8" s="1726"/>
    </row>
    <row r="9" spans="1:13" ht="11.25" customHeight="1">
      <c r="A9" s="1734" t="s">
        <v>253</v>
      </c>
      <c r="B9" s="1735" t="s">
        <v>950</v>
      </c>
      <c r="C9" s="1736" t="s">
        <v>254</v>
      </c>
      <c r="D9" s="1736" t="s">
        <v>255</v>
      </c>
      <c r="E9" s="1737" t="s">
        <v>256</v>
      </c>
      <c r="F9" s="1736" t="s">
        <v>255</v>
      </c>
      <c r="G9" s="1736" t="s">
        <v>257</v>
      </c>
      <c r="H9" s="1736" t="s">
        <v>255</v>
      </c>
      <c r="I9" s="1736" t="s">
        <v>258</v>
      </c>
      <c r="J9" s="1736" t="s">
        <v>255</v>
      </c>
      <c r="K9" s="1738" t="s">
        <v>259</v>
      </c>
      <c r="L9" s="1739"/>
      <c r="M9" s="1726"/>
    </row>
    <row r="10" spans="1:13" ht="9.9499999999999993" customHeight="1">
      <c r="A10" s="1740"/>
      <c r="B10" s="1741" t="s">
        <v>850</v>
      </c>
      <c r="C10" s="1742" t="s">
        <v>260</v>
      </c>
      <c r="D10" s="1743" t="s">
        <v>261</v>
      </c>
      <c r="E10" s="1744" t="s">
        <v>260</v>
      </c>
      <c r="F10" s="1743" t="s">
        <v>261</v>
      </c>
      <c r="G10" s="1742" t="s">
        <v>262</v>
      </c>
      <c r="H10" s="1743" t="s">
        <v>261</v>
      </c>
      <c r="I10" s="1742" t="s">
        <v>263</v>
      </c>
      <c r="J10" s="1743" t="s">
        <v>261</v>
      </c>
      <c r="K10" s="1742" t="s">
        <v>264</v>
      </c>
      <c r="L10" s="1742" t="s">
        <v>265</v>
      </c>
    </row>
    <row r="11" spans="1:13" ht="11.1" customHeight="1">
      <c r="A11" s="1745" t="s">
        <v>1234</v>
      </c>
      <c r="B11" s="1746">
        <f>SUM(B12+B36)</f>
        <v>9340</v>
      </c>
      <c r="C11" s="1746">
        <f>SUM(C12+C36)</f>
        <v>5471</v>
      </c>
      <c r="D11" s="1747">
        <f t="shared" ref="D11:D22" si="0">(C11/I11)*100</f>
        <v>62.547159025951757</v>
      </c>
      <c r="E11" s="1746">
        <f>SUM(E12+E36)</f>
        <v>3276</v>
      </c>
      <c r="F11" s="1747">
        <f>(E11/I11)*100</f>
        <v>37.452840974048243</v>
      </c>
      <c r="G11" s="1748">
        <f>SUM(G36)</f>
        <v>0</v>
      </c>
      <c r="H11" s="1747">
        <f>(G11/I11)*100</f>
        <v>0</v>
      </c>
      <c r="I11" s="1746">
        <f>SUM(I12+I36)</f>
        <v>8747</v>
      </c>
      <c r="J11" s="1747">
        <f t="shared" ref="J11:J22" si="1">(I11/B11)*100</f>
        <v>93.650963597430405</v>
      </c>
      <c r="K11" s="1746">
        <f>SUM(K12+K36)</f>
        <v>408</v>
      </c>
      <c r="L11" s="1747">
        <f>(K11/B11)*100</f>
        <v>4.3683083511777294</v>
      </c>
    </row>
    <row r="12" spans="1:13" ht="9.9499999999999993" customHeight="1">
      <c r="A12" s="1745" t="s">
        <v>894</v>
      </c>
      <c r="B12" s="1746">
        <f>SUM(B13+B15+B25)</f>
        <v>334</v>
      </c>
      <c r="C12" s="1748">
        <f>SUM(C13+C15+C25)</f>
        <v>290</v>
      </c>
      <c r="D12" s="1747">
        <f t="shared" si="0"/>
        <v>98.976109215017061</v>
      </c>
      <c r="E12" s="1748">
        <f>SUM(E13+E15+E25)</f>
        <v>3</v>
      </c>
      <c r="F12" s="1747">
        <f>(E12/I12)*100</f>
        <v>1.0238907849829351</v>
      </c>
      <c r="G12" s="1749"/>
      <c r="H12" s="1749"/>
      <c r="I12" s="1748">
        <f>SUM(I13+I15+I25)</f>
        <v>293</v>
      </c>
      <c r="J12" s="1747">
        <f t="shared" si="1"/>
        <v>87.724550898203589</v>
      </c>
      <c r="K12" s="1748">
        <f>SUM(K13+K15+K25)</f>
        <v>5</v>
      </c>
      <c r="L12" s="1747">
        <f>(K12/B12)*100</f>
        <v>1.4970059880239521</v>
      </c>
    </row>
    <row r="13" spans="1:13" ht="9.9499999999999993" customHeight="1">
      <c r="A13" s="1745" t="s">
        <v>895</v>
      </c>
      <c r="B13" s="1746">
        <f>SUM(B14:B14)</f>
        <v>2</v>
      </c>
      <c r="C13" s="1748">
        <f>SUM(C14:C14)</f>
        <v>2</v>
      </c>
      <c r="D13" s="1747">
        <f t="shared" si="0"/>
        <v>100</v>
      </c>
      <c r="E13" s="1750"/>
      <c r="F13" s="1747"/>
      <c r="G13" s="1749"/>
      <c r="H13" s="1749"/>
      <c r="I13" s="1748">
        <f>SUM(G13+E13+C13)</f>
        <v>2</v>
      </c>
      <c r="J13" s="1747">
        <f t="shared" si="1"/>
        <v>100</v>
      </c>
      <c r="K13" s="1749"/>
      <c r="L13" s="1747"/>
    </row>
    <row r="14" spans="1:13" ht="9.6" customHeight="1">
      <c r="A14" s="1751" t="s">
        <v>970</v>
      </c>
      <c r="B14" s="1752">
        <v>2</v>
      </c>
      <c r="C14" s="1753">
        <v>2</v>
      </c>
      <c r="D14" s="1754">
        <f t="shared" si="0"/>
        <v>100</v>
      </c>
      <c r="E14" s="1755"/>
      <c r="F14" s="1754"/>
      <c r="G14" s="1756"/>
      <c r="H14" s="1756"/>
      <c r="I14" s="1753">
        <f>SUM(G14+E14+C14)</f>
        <v>2</v>
      </c>
      <c r="J14" s="1754">
        <f t="shared" si="1"/>
        <v>100</v>
      </c>
      <c r="K14" s="1753"/>
      <c r="L14" s="1754"/>
    </row>
    <row r="15" spans="1:13" ht="9.9499999999999993" customHeight="1">
      <c r="A15" s="1745" t="s">
        <v>1272</v>
      </c>
      <c r="B15" s="1746">
        <f>SUM(B16:B24)</f>
        <v>199</v>
      </c>
      <c r="C15" s="1748">
        <f>SUM(C16:C24)</f>
        <v>156</v>
      </c>
      <c r="D15" s="1747">
        <f t="shared" si="0"/>
        <v>98.113207547169807</v>
      </c>
      <c r="E15" s="1748">
        <f>SUM(E16:E24)</f>
        <v>3</v>
      </c>
      <c r="F15" s="1757">
        <f>(E15/I15)*100</f>
        <v>1.8867924528301887</v>
      </c>
      <c r="G15" s="1749"/>
      <c r="H15" s="1749"/>
      <c r="I15" s="1748">
        <f>SUM(I16:I24)</f>
        <v>159</v>
      </c>
      <c r="J15" s="1747">
        <f t="shared" si="1"/>
        <v>79.899497487437188</v>
      </c>
      <c r="K15" s="1748">
        <f>SUM(K16:K24)</f>
        <v>4</v>
      </c>
      <c r="L15" s="1757">
        <f>(K15/B15)*100</f>
        <v>2.0100502512562812</v>
      </c>
    </row>
    <row r="16" spans="1:13" ht="9.6" customHeight="1">
      <c r="A16" s="1751" t="s">
        <v>971</v>
      </c>
      <c r="B16" s="1752">
        <v>40</v>
      </c>
      <c r="C16" s="1753">
        <v>40</v>
      </c>
      <c r="D16" s="1754">
        <f t="shared" si="0"/>
        <v>100</v>
      </c>
      <c r="E16" s="1756"/>
      <c r="F16" s="1756"/>
      <c r="G16" s="1756"/>
      <c r="H16" s="1756"/>
      <c r="I16" s="1753">
        <f>SUM(C16+E16+G16)</f>
        <v>40</v>
      </c>
      <c r="J16" s="1754">
        <f t="shared" si="1"/>
        <v>100</v>
      </c>
      <c r="K16" s="1753"/>
      <c r="L16" s="1754"/>
    </row>
    <row r="17" spans="1:12" ht="9.6" customHeight="1">
      <c r="A17" s="1751" t="s">
        <v>266</v>
      </c>
      <c r="B17" s="1752">
        <v>4</v>
      </c>
      <c r="C17" s="1753">
        <v>4</v>
      </c>
      <c r="D17" s="1754">
        <f t="shared" si="0"/>
        <v>100</v>
      </c>
      <c r="E17" s="1756"/>
      <c r="F17" s="1756"/>
      <c r="G17" s="1756"/>
      <c r="H17" s="1756"/>
      <c r="I17" s="1753">
        <v>4</v>
      </c>
      <c r="J17" s="1754">
        <f t="shared" si="1"/>
        <v>100</v>
      </c>
      <c r="K17" s="1753"/>
      <c r="L17" s="1754"/>
    </row>
    <row r="18" spans="1:12" ht="9.6" customHeight="1">
      <c r="A18" s="1751" t="s">
        <v>970</v>
      </c>
      <c r="B18" s="1752">
        <v>5</v>
      </c>
      <c r="C18" s="1753">
        <v>5</v>
      </c>
      <c r="D18" s="1754">
        <f t="shared" si="0"/>
        <v>100</v>
      </c>
      <c r="E18" s="1756"/>
      <c r="F18" s="1756"/>
      <c r="G18" s="1756"/>
      <c r="H18" s="1756"/>
      <c r="I18" s="1753">
        <f>SUM(G18+E18+C18)</f>
        <v>5</v>
      </c>
      <c r="J18" s="1754">
        <f t="shared" si="1"/>
        <v>100</v>
      </c>
      <c r="K18" s="1753"/>
      <c r="L18" s="1754"/>
    </row>
    <row r="19" spans="1:12" ht="9.6" customHeight="1">
      <c r="A19" s="1751" t="s">
        <v>267</v>
      </c>
      <c r="B19" s="1752">
        <v>48</v>
      </c>
      <c r="C19" s="1753">
        <v>48</v>
      </c>
      <c r="D19" s="1754">
        <f t="shared" si="0"/>
        <v>100</v>
      </c>
      <c r="E19" s="1756"/>
      <c r="F19" s="1756"/>
      <c r="G19" s="1756"/>
      <c r="H19" s="1756"/>
      <c r="I19" s="1753">
        <f>SUM(C19+E19+G19)</f>
        <v>48</v>
      </c>
      <c r="J19" s="1754">
        <f t="shared" si="1"/>
        <v>100</v>
      </c>
      <c r="K19" s="1753"/>
      <c r="L19" s="1754"/>
    </row>
    <row r="20" spans="1:12" ht="9.6" customHeight="1">
      <c r="A20" s="1751" t="s">
        <v>972</v>
      </c>
      <c r="B20" s="1752">
        <v>16</v>
      </c>
      <c r="C20" s="1753">
        <v>16</v>
      </c>
      <c r="D20" s="1754">
        <f t="shared" si="0"/>
        <v>100</v>
      </c>
      <c r="E20" s="1756"/>
      <c r="F20" s="1756"/>
      <c r="G20" s="1756"/>
      <c r="H20" s="1756"/>
      <c r="I20" s="1753">
        <f>SUM(C20+E20+G20)</f>
        <v>16</v>
      </c>
      <c r="J20" s="1754">
        <f t="shared" si="1"/>
        <v>100</v>
      </c>
      <c r="K20" s="1753"/>
      <c r="L20" s="1754"/>
    </row>
    <row r="21" spans="1:12" ht="9.6" customHeight="1">
      <c r="A21" s="1751" t="s">
        <v>973</v>
      </c>
      <c r="B21" s="1752">
        <v>28</v>
      </c>
      <c r="C21" s="1753">
        <v>25</v>
      </c>
      <c r="D21" s="1754">
        <f t="shared" si="0"/>
        <v>89.285714285714292</v>
      </c>
      <c r="E21" s="1756">
        <v>3</v>
      </c>
      <c r="F21" s="1758">
        <f>(E21/I21)*100</f>
        <v>10.714285714285714</v>
      </c>
      <c r="G21" s="1756"/>
      <c r="H21" s="1756"/>
      <c r="I21" s="1753">
        <f>SUM(C21+E21+G21)</f>
        <v>28</v>
      </c>
      <c r="J21" s="1754">
        <f t="shared" si="1"/>
        <v>100</v>
      </c>
      <c r="K21" s="1753">
        <v>4</v>
      </c>
      <c r="L21" s="1758">
        <f>(K21/B21)*100</f>
        <v>14.285714285714285</v>
      </c>
    </row>
    <row r="22" spans="1:12" ht="9.6" customHeight="1">
      <c r="A22" s="1751" t="s">
        <v>974</v>
      </c>
      <c r="B22" s="1752">
        <v>8</v>
      </c>
      <c r="C22" s="1753">
        <v>4</v>
      </c>
      <c r="D22" s="1754">
        <f t="shared" si="0"/>
        <v>100</v>
      </c>
      <c r="E22" s="1756"/>
      <c r="F22" s="1756"/>
      <c r="G22" s="1756"/>
      <c r="H22" s="1756"/>
      <c r="I22" s="1753">
        <f>SUM(C22+E22+G22)</f>
        <v>4</v>
      </c>
      <c r="J22" s="1754">
        <f t="shared" si="1"/>
        <v>50</v>
      </c>
      <c r="K22" s="1753"/>
      <c r="L22" s="1754"/>
    </row>
    <row r="23" spans="1:12" ht="9.6" customHeight="1">
      <c r="A23" s="1751" t="s">
        <v>268</v>
      </c>
      <c r="B23" s="1752">
        <v>36</v>
      </c>
      <c r="C23" s="1753"/>
      <c r="D23" s="1754"/>
      <c r="E23" s="1756"/>
      <c r="F23" s="1756"/>
      <c r="G23" s="1756"/>
      <c r="H23" s="1756"/>
      <c r="I23" s="1753"/>
      <c r="J23" s="1754"/>
      <c r="K23" s="1753"/>
      <c r="L23" s="1754"/>
    </row>
    <row r="24" spans="1:12" ht="9.6" customHeight="1">
      <c r="A24" s="1751" t="s">
        <v>859</v>
      </c>
      <c r="B24" s="1752">
        <v>14</v>
      </c>
      <c r="C24" s="1753">
        <v>14</v>
      </c>
      <c r="D24" s="1754">
        <f t="shared" ref="D24:D50" si="2">(C24/I24)*100</f>
        <v>100</v>
      </c>
      <c r="E24" s="1756"/>
      <c r="F24" s="1756"/>
      <c r="G24" s="1756"/>
      <c r="H24" s="1756"/>
      <c r="I24" s="1753">
        <f t="shared" ref="I24:I35" si="3">SUM(C24+E24+G24)</f>
        <v>14</v>
      </c>
      <c r="J24" s="1754">
        <f t="shared" ref="J24:J50" si="4">(I24/B24)*100</f>
        <v>100</v>
      </c>
      <c r="K24" s="1753"/>
      <c r="L24" s="1758"/>
    </row>
    <row r="25" spans="1:12" ht="9.9499999999999993" customHeight="1">
      <c r="A25" s="1745" t="s">
        <v>903</v>
      </c>
      <c r="B25" s="1746">
        <f>SUM(B26:B35)</f>
        <v>133</v>
      </c>
      <c r="C25" s="1746">
        <f>SUM(C26:C35)</f>
        <v>132</v>
      </c>
      <c r="D25" s="1747">
        <f t="shared" si="2"/>
        <v>100</v>
      </c>
      <c r="E25" s="1749"/>
      <c r="F25" s="1749"/>
      <c r="G25" s="1749"/>
      <c r="H25" s="1749"/>
      <c r="I25" s="1748">
        <f t="shared" si="3"/>
        <v>132</v>
      </c>
      <c r="J25" s="1747">
        <f t="shared" si="4"/>
        <v>99.248120300751879</v>
      </c>
      <c r="K25" s="1746">
        <f>SUM(K26:K35)</f>
        <v>1</v>
      </c>
      <c r="L25" s="1757">
        <f>(K25/B25)*100</f>
        <v>0.75187969924812026</v>
      </c>
    </row>
    <row r="26" spans="1:12" ht="9.9499999999999993" customHeight="1">
      <c r="A26" s="1751" t="s">
        <v>269</v>
      </c>
      <c r="B26" s="1752">
        <v>14</v>
      </c>
      <c r="C26" s="1753">
        <v>14</v>
      </c>
      <c r="D26" s="1754">
        <f t="shared" si="2"/>
        <v>100</v>
      </c>
      <c r="E26" s="1749"/>
      <c r="F26" s="1749"/>
      <c r="G26" s="1749"/>
      <c r="H26" s="1749"/>
      <c r="I26" s="1753">
        <f t="shared" si="3"/>
        <v>14</v>
      </c>
      <c r="J26" s="1754">
        <f t="shared" si="4"/>
        <v>100</v>
      </c>
      <c r="K26" s="1749"/>
      <c r="L26" s="1747"/>
    </row>
    <row r="27" spans="1:12" ht="9.6" customHeight="1">
      <c r="A27" s="1751" t="s">
        <v>976</v>
      </c>
      <c r="B27" s="1752">
        <v>6</v>
      </c>
      <c r="C27" s="1753">
        <v>6</v>
      </c>
      <c r="D27" s="1754">
        <f t="shared" si="2"/>
        <v>100</v>
      </c>
      <c r="E27" s="1756"/>
      <c r="F27" s="1756"/>
      <c r="G27" s="1756"/>
      <c r="H27" s="1756"/>
      <c r="I27" s="1753">
        <f t="shared" si="3"/>
        <v>6</v>
      </c>
      <c r="J27" s="1754">
        <f t="shared" si="4"/>
        <v>100</v>
      </c>
      <c r="K27" s="1753"/>
      <c r="L27" s="1756"/>
    </row>
    <row r="28" spans="1:12" ht="9.6" customHeight="1">
      <c r="A28" s="1751" t="s">
        <v>977</v>
      </c>
      <c r="B28" s="1752">
        <v>6</v>
      </c>
      <c r="C28" s="1753">
        <v>6</v>
      </c>
      <c r="D28" s="1754">
        <f t="shared" si="2"/>
        <v>100</v>
      </c>
      <c r="E28" s="1756"/>
      <c r="F28" s="1756"/>
      <c r="G28" s="1756"/>
      <c r="H28" s="1756"/>
      <c r="I28" s="1753">
        <f t="shared" si="3"/>
        <v>6</v>
      </c>
      <c r="J28" s="1754">
        <f t="shared" si="4"/>
        <v>100</v>
      </c>
      <c r="K28" s="1753"/>
      <c r="L28" s="1756"/>
    </row>
    <row r="29" spans="1:12" ht="9.6" customHeight="1">
      <c r="A29" s="1751" t="s">
        <v>978</v>
      </c>
      <c r="B29" s="1752">
        <v>5</v>
      </c>
      <c r="C29" s="1753">
        <v>5</v>
      </c>
      <c r="D29" s="1754">
        <f t="shared" si="2"/>
        <v>100</v>
      </c>
      <c r="E29" s="1756"/>
      <c r="F29" s="1756"/>
      <c r="G29" s="1756"/>
      <c r="H29" s="1756"/>
      <c r="I29" s="1753">
        <f t="shared" si="3"/>
        <v>5</v>
      </c>
      <c r="J29" s="1754">
        <f t="shared" si="4"/>
        <v>100</v>
      </c>
      <c r="K29" s="1753"/>
      <c r="L29" s="1756"/>
    </row>
    <row r="30" spans="1:12" ht="9.6" customHeight="1">
      <c r="A30" s="1751" t="s">
        <v>972</v>
      </c>
      <c r="B30" s="1752">
        <v>46</v>
      </c>
      <c r="C30" s="1753">
        <v>46</v>
      </c>
      <c r="D30" s="1754">
        <f t="shared" si="2"/>
        <v>100</v>
      </c>
      <c r="E30" s="1756"/>
      <c r="F30" s="1756"/>
      <c r="G30" s="1756"/>
      <c r="H30" s="1756"/>
      <c r="I30" s="1753">
        <f t="shared" si="3"/>
        <v>46</v>
      </c>
      <c r="J30" s="1754">
        <f t="shared" si="4"/>
        <v>100</v>
      </c>
      <c r="K30" s="1753"/>
      <c r="L30" s="1756"/>
    </row>
    <row r="31" spans="1:12" ht="9.6" customHeight="1">
      <c r="A31" s="1751" t="s">
        <v>979</v>
      </c>
      <c r="B31" s="1752">
        <v>7</v>
      </c>
      <c r="C31" s="1753">
        <v>7</v>
      </c>
      <c r="D31" s="1754">
        <f t="shared" si="2"/>
        <v>100</v>
      </c>
      <c r="E31" s="1756"/>
      <c r="F31" s="1756"/>
      <c r="G31" s="1756"/>
      <c r="H31" s="1756"/>
      <c r="I31" s="1753">
        <f t="shared" si="3"/>
        <v>7</v>
      </c>
      <c r="J31" s="1754">
        <f t="shared" si="4"/>
        <v>100</v>
      </c>
      <c r="K31" s="1753"/>
      <c r="L31" s="1756"/>
    </row>
    <row r="32" spans="1:12" ht="9.6" customHeight="1">
      <c r="A32" s="1751" t="s">
        <v>980</v>
      </c>
      <c r="B32" s="1752">
        <v>7</v>
      </c>
      <c r="C32" s="1753">
        <v>7</v>
      </c>
      <c r="D32" s="1754">
        <f t="shared" si="2"/>
        <v>100</v>
      </c>
      <c r="E32" s="1756"/>
      <c r="F32" s="1756"/>
      <c r="G32" s="1756"/>
      <c r="H32" s="1756"/>
      <c r="I32" s="1753">
        <f t="shared" si="3"/>
        <v>7</v>
      </c>
      <c r="J32" s="1754">
        <f t="shared" si="4"/>
        <v>100</v>
      </c>
      <c r="K32" s="1753"/>
      <c r="L32" s="1756"/>
    </row>
    <row r="33" spans="1:12" ht="9.6" customHeight="1">
      <c r="A33" s="1751" t="s">
        <v>981</v>
      </c>
      <c r="B33" s="1752">
        <v>6</v>
      </c>
      <c r="C33" s="1753">
        <v>5</v>
      </c>
      <c r="D33" s="1754">
        <f t="shared" si="2"/>
        <v>100</v>
      </c>
      <c r="E33" s="1756"/>
      <c r="F33" s="1756"/>
      <c r="G33" s="1756"/>
      <c r="H33" s="1756"/>
      <c r="I33" s="1753">
        <f t="shared" si="3"/>
        <v>5</v>
      </c>
      <c r="J33" s="1754">
        <f t="shared" si="4"/>
        <v>83.333333333333343</v>
      </c>
      <c r="K33" s="1753">
        <v>1</v>
      </c>
      <c r="L33" s="1758">
        <f>(K33/B33)*100</f>
        <v>16.666666666666664</v>
      </c>
    </row>
    <row r="34" spans="1:12" ht="9.6" customHeight="1">
      <c r="A34" s="1751" t="s">
        <v>982</v>
      </c>
      <c r="B34" s="1752">
        <v>4</v>
      </c>
      <c r="C34" s="1753">
        <v>4</v>
      </c>
      <c r="D34" s="1754">
        <f t="shared" si="2"/>
        <v>100</v>
      </c>
      <c r="E34" s="1756"/>
      <c r="F34" s="1756"/>
      <c r="G34" s="1756"/>
      <c r="H34" s="1756"/>
      <c r="I34" s="1753">
        <f t="shared" si="3"/>
        <v>4</v>
      </c>
      <c r="J34" s="1754">
        <f t="shared" si="4"/>
        <v>100</v>
      </c>
      <c r="K34" s="1753"/>
      <c r="L34" s="1756"/>
    </row>
    <row r="35" spans="1:12" ht="9.6" customHeight="1">
      <c r="A35" s="1751" t="s">
        <v>1359</v>
      </c>
      <c r="B35" s="1752">
        <v>32</v>
      </c>
      <c r="C35" s="1753">
        <v>32</v>
      </c>
      <c r="D35" s="1754">
        <f t="shared" si="2"/>
        <v>100</v>
      </c>
      <c r="E35" s="1756"/>
      <c r="F35" s="1756"/>
      <c r="G35" s="1756"/>
      <c r="H35" s="1756"/>
      <c r="I35" s="1753">
        <f t="shared" si="3"/>
        <v>32</v>
      </c>
      <c r="J35" s="1754">
        <f t="shared" si="4"/>
        <v>100</v>
      </c>
      <c r="K35" s="1753"/>
      <c r="L35" s="1756"/>
    </row>
    <row r="36" spans="1:12" ht="9.9499999999999993" customHeight="1">
      <c r="A36" s="1745" t="s">
        <v>911</v>
      </c>
      <c r="B36" s="1746">
        <f>SUM(B37+B40+B43+B49+B58+B61+B67+B68+B73+B74+B75+B76+B77)</f>
        <v>9006</v>
      </c>
      <c r="C36" s="1746">
        <f>SUM(C37+C40+C43+C49+C58+C61+C67+C68+C73+C74+C75+C76+C77)</f>
        <v>5181</v>
      </c>
      <c r="D36" s="1747">
        <f t="shared" si="2"/>
        <v>61.284599006387509</v>
      </c>
      <c r="E36" s="1746">
        <f>SUM(E37+E40+E43+E49+E58+E61+E67+E68+E73+E74+E75+E76+E77)</f>
        <v>3273</v>
      </c>
      <c r="F36" s="1747">
        <f t="shared" ref="F36:F50" si="5">(E36/I36)*100</f>
        <v>38.715400993612491</v>
      </c>
      <c r="G36" s="1748">
        <f>SUM(G37+G40+G43+G49+G60+G61+G67+G68+G73+G74+G75+G76+G79)</f>
        <v>0</v>
      </c>
      <c r="H36" s="1747">
        <f>(G36/I36)*100</f>
        <v>0</v>
      </c>
      <c r="I36" s="1746">
        <f>SUM(I37+I40+I43+I49+I58+I61+I67+I68+I73+I74+I75+I76+I77)</f>
        <v>8454</v>
      </c>
      <c r="J36" s="1747">
        <f t="shared" si="4"/>
        <v>93.870752831445699</v>
      </c>
      <c r="K36" s="1746">
        <f>SUM(K37+K40+K43+K49+K58+K61+K67+K68+K73+K74+K75+K76+K77+K78)</f>
        <v>403</v>
      </c>
      <c r="L36" s="1747">
        <f t="shared" ref="L36:L41" si="6">(K36/B36)*100</f>
        <v>4.474794581390185</v>
      </c>
    </row>
    <row r="37" spans="1:12" ht="9.9499999999999993" customHeight="1">
      <c r="A37" s="1745" t="s">
        <v>1257</v>
      </c>
      <c r="B37" s="1746">
        <f>SUM(B38:B39)</f>
        <v>207</v>
      </c>
      <c r="C37" s="1748">
        <f>SUM(C38:C39)</f>
        <v>181</v>
      </c>
      <c r="D37" s="1747">
        <f t="shared" si="2"/>
        <v>90.954773869346738</v>
      </c>
      <c r="E37" s="1748">
        <f>SUM(E38:E39)</f>
        <v>18</v>
      </c>
      <c r="F37" s="1757">
        <f t="shared" si="5"/>
        <v>9.0452261306532673</v>
      </c>
      <c r="G37" s="1748"/>
      <c r="H37" s="1747">
        <f>(G37/I37)*100</f>
        <v>0</v>
      </c>
      <c r="I37" s="1748">
        <f t="shared" ref="I37:I50" si="7">SUM(C37+E37+G37)</f>
        <v>199</v>
      </c>
      <c r="J37" s="1747">
        <f t="shared" si="4"/>
        <v>96.135265700483103</v>
      </c>
      <c r="K37" s="1748">
        <f>SUM(K38:K39)</f>
        <v>3</v>
      </c>
      <c r="L37" s="1747">
        <f t="shared" si="6"/>
        <v>1.4492753623188406</v>
      </c>
    </row>
    <row r="38" spans="1:12" ht="9.6" customHeight="1">
      <c r="A38" s="1751" t="s">
        <v>270</v>
      </c>
      <c r="B38" s="1752">
        <v>161</v>
      </c>
      <c r="C38" s="1753">
        <v>139</v>
      </c>
      <c r="D38" s="1758">
        <f t="shared" si="2"/>
        <v>90.259740259740255</v>
      </c>
      <c r="E38" s="1753">
        <v>15</v>
      </c>
      <c r="F38" s="1758">
        <f t="shared" si="5"/>
        <v>9.7402597402597415</v>
      </c>
      <c r="G38" s="1753"/>
      <c r="H38" s="1754"/>
      <c r="I38" s="1753">
        <f t="shared" si="7"/>
        <v>154</v>
      </c>
      <c r="J38" s="1754">
        <f t="shared" si="4"/>
        <v>95.652173913043484</v>
      </c>
      <c r="K38" s="1753">
        <f>SUM(K39:K40)</f>
        <v>2</v>
      </c>
      <c r="L38" s="1757">
        <f t="shared" si="6"/>
        <v>1.2422360248447204</v>
      </c>
    </row>
    <row r="39" spans="1:12" ht="9.6" customHeight="1">
      <c r="A39" s="1751" t="s">
        <v>1378</v>
      </c>
      <c r="B39" s="1752">
        <v>46</v>
      </c>
      <c r="C39" s="1753">
        <v>42</v>
      </c>
      <c r="D39" s="1758">
        <f t="shared" si="2"/>
        <v>93.333333333333329</v>
      </c>
      <c r="E39" s="1753">
        <v>3</v>
      </c>
      <c r="F39" s="1758">
        <f t="shared" si="5"/>
        <v>6.666666666666667</v>
      </c>
      <c r="G39" s="1753"/>
      <c r="H39" s="1754"/>
      <c r="I39" s="1753">
        <f t="shared" si="7"/>
        <v>45</v>
      </c>
      <c r="J39" s="1754">
        <f t="shared" si="4"/>
        <v>97.826086956521735</v>
      </c>
      <c r="K39" s="1753">
        <v>1</v>
      </c>
      <c r="L39" s="1758">
        <f t="shared" si="6"/>
        <v>2.1739130434782608</v>
      </c>
    </row>
    <row r="40" spans="1:12" ht="9.9499999999999993" customHeight="1">
      <c r="A40" s="1745" t="s">
        <v>1371</v>
      </c>
      <c r="B40" s="1746">
        <f>SUM(B41:B42)</f>
        <v>273</v>
      </c>
      <c r="C40" s="1748">
        <f>SUM(C41:C42)</f>
        <v>191</v>
      </c>
      <c r="D40" s="1747">
        <f t="shared" si="2"/>
        <v>72.900763358778633</v>
      </c>
      <c r="E40" s="1748">
        <f>SUM(E41:E42)</f>
        <v>71</v>
      </c>
      <c r="F40" s="1747">
        <f t="shared" si="5"/>
        <v>27.099236641221374</v>
      </c>
      <c r="G40" s="1749">
        <f>SUM(G41:G42)</f>
        <v>0</v>
      </c>
      <c r="H40" s="1747">
        <f t="shared" ref="H40:H47" si="8">(G40/I40)*100</f>
        <v>0</v>
      </c>
      <c r="I40" s="1748">
        <f t="shared" si="7"/>
        <v>262</v>
      </c>
      <c r="J40" s="1747">
        <f t="shared" si="4"/>
        <v>95.970695970695971</v>
      </c>
      <c r="K40" s="1748">
        <f>SUM(K41:K42)</f>
        <v>1</v>
      </c>
      <c r="L40" s="1747">
        <f t="shared" si="6"/>
        <v>0.36630036630036628</v>
      </c>
    </row>
    <row r="41" spans="1:12" ht="9.6" customHeight="1">
      <c r="A41" s="1759" t="s">
        <v>271</v>
      </c>
      <c r="B41" s="1760">
        <v>181</v>
      </c>
      <c r="C41" s="1761">
        <v>128</v>
      </c>
      <c r="D41" s="1758">
        <f t="shared" si="2"/>
        <v>73.142857142857139</v>
      </c>
      <c r="E41" s="1761">
        <v>47</v>
      </c>
      <c r="F41" s="1758">
        <f t="shared" si="5"/>
        <v>26.857142857142858</v>
      </c>
      <c r="G41" s="1762"/>
      <c r="H41" s="1758">
        <f t="shared" si="8"/>
        <v>0</v>
      </c>
      <c r="I41" s="1761">
        <f t="shared" si="7"/>
        <v>175</v>
      </c>
      <c r="J41" s="1758">
        <f t="shared" si="4"/>
        <v>96.685082872928177</v>
      </c>
      <c r="K41" s="1761">
        <v>1</v>
      </c>
      <c r="L41" s="1758">
        <f t="shared" si="6"/>
        <v>0.55248618784530379</v>
      </c>
    </row>
    <row r="42" spans="1:12" ht="9.6" customHeight="1">
      <c r="A42" s="1759" t="s">
        <v>1380</v>
      </c>
      <c r="B42" s="1760">
        <v>92</v>
      </c>
      <c r="C42" s="1761">
        <v>63</v>
      </c>
      <c r="D42" s="1758">
        <f t="shared" si="2"/>
        <v>72.41379310344827</v>
      </c>
      <c r="E42" s="1761">
        <v>24</v>
      </c>
      <c r="F42" s="1758">
        <f t="shared" si="5"/>
        <v>27.586206896551722</v>
      </c>
      <c r="G42" s="1762"/>
      <c r="H42" s="1758">
        <f t="shared" si="8"/>
        <v>0</v>
      </c>
      <c r="I42" s="1761">
        <f t="shared" si="7"/>
        <v>87</v>
      </c>
      <c r="J42" s="1758">
        <f t="shared" si="4"/>
        <v>94.565217391304344</v>
      </c>
      <c r="K42" s="1761"/>
      <c r="L42" s="1758"/>
    </row>
    <row r="43" spans="1:12" ht="9.9499999999999993" customHeight="1">
      <c r="A43" s="1745" t="s">
        <v>1265</v>
      </c>
      <c r="B43" s="1746">
        <f>SUM(B44:B48)</f>
        <v>799</v>
      </c>
      <c r="C43" s="1748">
        <f>SUM(C44:C48)</f>
        <v>260</v>
      </c>
      <c r="D43" s="1747">
        <f t="shared" si="2"/>
        <v>39.513677811550153</v>
      </c>
      <c r="E43" s="1748">
        <f>SUM(E44:E48)</f>
        <v>398</v>
      </c>
      <c r="F43" s="1747">
        <f t="shared" si="5"/>
        <v>60.486322188449847</v>
      </c>
      <c r="G43" s="1748">
        <f>SUM(G44:G48)</f>
        <v>0</v>
      </c>
      <c r="H43" s="1747">
        <f t="shared" si="8"/>
        <v>0</v>
      </c>
      <c r="I43" s="1748">
        <f t="shared" si="7"/>
        <v>658</v>
      </c>
      <c r="J43" s="1747">
        <f t="shared" si="4"/>
        <v>82.35294117647058</v>
      </c>
      <c r="K43" s="1748">
        <f>SUM(K44:K48)</f>
        <v>97</v>
      </c>
      <c r="L43" s="1747">
        <f>(K43/B43)*100</f>
        <v>12.14017521902378</v>
      </c>
    </row>
    <row r="44" spans="1:12" ht="9.6" customHeight="1">
      <c r="A44" s="1759" t="s">
        <v>1381</v>
      </c>
      <c r="B44" s="1760">
        <v>148</v>
      </c>
      <c r="C44" s="1761">
        <v>39</v>
      </c>
      <c r="D44" s="1758">
        <f t="shared" si="2"/>
        <v>27.083333333333332</v>
      </c>
      <c r="E44" s="1761">
        <v>105</v>
      </c>
      <c r="F44" s="1758">
        <f t="shared" si="5"/>
        <v>72.916666666666657</v>
      </c>
      <c r="G44" s="1761"/>
      <c r="H44" s="1758">
        <f t="shared" si="8"/>
        <v>0</v>
      </c>
      <c r="I44" s="1761">
        <f t="shared" si="7"/>
        <v>144</v>
      </c>
      <c r="J44" s="1758">
        <f t="shared" si="4"/>
        <v>97.297297297297305</v>
      </c>
      <c r="K44" s="1761">
        <v>32</v>
      </c>
      <c r="L44" s="1758">
        <f>(K44/B44)*100</f>
        <v>21.621621621621621</v>
      </c>
    </row>
    <row r="45" spans="1:12" ht="9.6" customHeight="1">
      <c r="A45" s="1759" t="s">
        <v>1382</v>
      </c>
      <c r="B45" s="1760">
        <v>152</v>
      </c>
      <c r="C45" s="1761">
        <v>31</v>
      </c>
      <c r="D45" s="1758">
        <f t="shared" si="2"/>
        <v>36.470588235294116</v>
      </c>
      <c r="E45" s="1761">
        <v>54</v>
      </c>
      <c r="F45" s="1758">
        <f t="shared" si="5"/>
        <v>63.529411764705877</v>
      </c>
      <c r="G45" s="1761"/>
      <c r="H45" s="1758">
        <f t="shared" si="8"/>
        <v>0</v>
      </c>
      <c r="I45" s="1761">
        <f t="shared" si="7"/>
        <v>85</v>
      </c>
      <c r="J45" s="1758">
        <f t="shared" si="4"/>
        <v>55.921052631578952</v>
      </c>
      <c r="K45" s="1761">
        <v>30</v>
      </c>
      <c r="L45" s="1758">
        <f>(K45/B45)*100</f>
        <v>19.736842105263158</v>
      </c>
    </row>
    <row r="46" spans="1:12" ht="9.6" customHeight="1">
      <c r="A46" s="1759" t="s">
        <v>1383</v>
      </c>
      <c r="B46" s="1760">
        <v>134</v>
      </c>
      <c r="C46" s="1761">
        <v>56</v>
      </c>
      <c r="D46" s="1758">
        <f t="shared" si="2"/>
        <v>45.161290322580641</v>
      </c>
      <c r="E46" s="1761">
        <v>68</v>
      </c>
      <c r="F46" s="1758">
        <f t="shared" si="5"/>
        <v>54.838709677419352</v>
      </c>
      <c r="G46" s="1761"/>
      <c r="H46" s="1758">
        <f t="shared" si="8"/>
        <v>0</v>
      </c>
      <c r="I46" s="1761">
        <f t="shared" si="7"/>
        <v>124</v>
      </c>
      <c r="J46" s="1758">
        <f t="shared" si="4"/>
        <v>92.537313432835816</v>
      </c>
      <c r="K46" s="1761">
        <v>5</v>
      </c>
      <c r="L46" s="1758">
        <f>(K46/B46)*100</f>
        <v>3.7313432835820892</v>
      </c>
    </row>
    <row r="47" spans="1:12" ht="9.6" customHeight="1">
      <c r="A47" s="1759" t="s">
        <v>1384</v>
      </c>
      <c r="B47" s="1760">
        <v>308</v>
      </c>
      <c r="C47" s="1761">
        <v>113</v>
      </c>
      <c r="D47" s="1758">
        <f t="shared" si="2"/>
        <v>45.019920318725099</v>
      </c>
      <c r="E47" s="1761">
        <v>138</v>
      </c>
      <c r="F47" s="1758">
        <f t="shared" si="5"/>
        <v>54.980079681274894</v>
      </c>
      <c r="G47" s="1761"/>
      <c r="H47" s="1758">
        <f t="shared" si="8"/>
        <v>0</v>
      </c>
      <c r="I47" s="1761">
        <f t="shared" si="7"/>
        <v>251</v>
      </c>
      <c r="J47" s="1758">
        <f t="shared" si="4"/>
        <v>81.493506493506501</v>
      </c>
      <c r="K47" s="1761">
        <v>30</v>
      </c>
      <c r="L47" s="1758">
        <f>(K47/B47)*100</f>
        <v>9.7402597402597415</v>
      </c>
    </row>
    <row r="48" spans="1:12" ht="9.6" customHeight="1">
      <c r="A48" s="1759" t="s">
        <v>272</v>
      </c>
      <c r="B48" s="1760">
        <v>57</v>
      </c>
      <c r="C48" s="1761">
        <v>21</v>
      </c>
      <c r="D48" s="1758">
        <f t="shared" si="2"/>
        <v>38.888888888888893</v>
      </c>
      <c r="E48" s="1761">
        <v>33</v>
      </c>
      <c r="F48" s="1758">
        <f t="shared" si="5"/>
        <v>61.111111111111114</v>
      </c>
      <c r="G48" s="1761"/>
      <c r="H48" s="1758"/>
      <c r="I48" s="1761">
        <f t="shared" si="7"/>
        <v>54</v>
      </c>
      <c r="J48" s="1758">
        <f t="shared" si="4"/>
        <v>94.73684210526315</v>
      </c>
      <c r="K48" s="1761"/>
      <c r="L48" s="1758"/>
    </row>
    <row r="49" spans="1:12" ht="9.9499999999999993" customHeight="1">
      <c r="A49" s="1745" t="s">
        <v>1294</v>
      </c>
      <c r="B49" s="1746">
        <f>SUM(B50:B57)</f>
        <v>2804</v>
      </c>
      <c r="C49" s="1748">
        <f>SUM(C50:C57)</f>
        <v>1595</v>
      </c>
      <c r="D49" s="1747">
        <f t="shared" si="2"/>
        <v>61.559243535314543</v>
      </c>
      <c r="E49" s="1748">
        <f>SUM(E50+E52+E53+E55+E57)</f>
        <v>996</v>
      </c>
      <c r="F49" s="1747">
        <f t="shared" si="5"/>
        <v>38.44075646468545</v>
      </c>
      <c r="G49" s="1748">
        <f>SUM(G50:G57)</f>
        <v>0</v>
      </c>
      <c r="H49" s="1747">
        <f>(G49/I49)*100</f>
        <v>0</v>
      </c>
      <c r="I49" s="1748">
        <f t="shared" si="7"/>
        <v>2591</v>
      </c>
      <c r="J49" s="1747">
        <f t="shared" si="4"/>
        <v>92.403708987161195</v>
      </c>
      <c r="K49" s="1748">
        <f>SUM(K50+K53+K55+K57)</f>
        <v>147</v>
      </c>
      <c r="L49" s="1747">
        <f>(K49/B49)*100</f>
        <v>5.2425106990014267</v>
      </c>
    </row>
    <row r="50" spans="1:12" ht="10.5" customHeight="1">
      <c r="A50" s="1759" t="s">
        <v>1386</v>
      </c>
      <c r="B50" s="1760">
        <v>716</v>
      </c>
      <c r="C50" s="1761">
        <v>395</v>
      </c>
      <c r="D50" s="1758">
        <f t="shared" si="2"/>
        <v>62.698412698412696</v>
      </c>
      <c r="E50" s="1761">
        <v>235</v>
      </c>
      <c r="F50" s="1758">
        <f t="shared" si="5"/>
        <v>37.301587301587304</v>
      </c>
      <c r="G50" s="1761"/>
      <c r="H50" s="1758">
        <f>(G50/I50)*100</f>
        <v>0</v>
      </c>
      <c r="I50" s="1761">
        <f t="shared" si="7"/>
        <v>630</v>
      </c>
      <c r="J50" s="1758">
        <f t="shared" si="4"/>
        <v>87.988826815642469</v>
      </c>
      <c r="K50" s="1761">
        <v>20</v>
      </c>
      <c r="L50" s="1758">
        <f>(K50/B50)*100</f>
        <v>2.7932960893854748</v>
      </c>
    </row>
    <row r="51" spans="1:12" ht="9" hidden="1" customHeight="1">
      <c r="A51" s="1759" t="s">
        <v>273</v>
      </c>
      <c r="B51" s="1760"/>
      <c r="C51" s="1761"/>
      <c r="D51" s="1758"/>
      <c r="E51" s="1761"/>
      <c r="F51" s="1758"/>
      <c r="G51" s="1761"/>
      <c r="H51" s="1758"/>
      <c r="I51" s="1761"/>
      <c r="J51" s="1758"/>
      <c r="K51" s="1761"/>
      <c r="L51" s="1758"/>
    </row>
    <row r="52" spans="1:12" ht="9.6" customHeight="1">
      <c r="A52" s="1759" t="s">
        <v>274</v>
      </c>
      <c r="B52" s="1760">
        <v>28</v>
      </c>
      <c r="C52" s="1761">
        <v>28</v>
      </c>
      <c r="D52" s="1758">
        <f>(C52/I52)*100</f>
        <v>100</v>
      </c>
      <c r="E52" s="1761"/>
      <c r="F52" s="1758"/>
      <c r="G52" s="1761"/>
      <c r="H52" s="1758"/>
      <c r="I52" s="1761">
        <f>SUM(C52+E52+G52)</f>
        <v>28</v>
      </c>
      <c r="J52" s="1754">
        <f>(I52/B52)*100</f>
        <v>100</v>
      </c>
      <c r="K52" s="1761"/>
      <c r="L52" s="1758"/>
    </row>
    <row r="53" spans="1:12" ht="9.75" customHeight="1">
      <c r="A53" s="1759" t="s">
        <v>275</v>
      </c>
      <c r="B53" s="1760">
        <v>552</v>
      </c>
      <c r="C53" s="1761">
        <v>320</v>
      </c>
      <c r="D53" s="1758">
        <f>(C53/I53)*100</f>
        <v>59.701492537313428</v>
      </c>
      <c r="E53" s="1761">
        <v>216</v>
      </c>
      <c r="F53" s="1758">
        <f>(E53/I53)*100</f>
        <v>40.298507462686565</v>
      </c>
      <c r="G53" s="1761"/>
      <c r="H53" s="1758"/>
      <c r="I53" s="1761">
        <f>SUM(C53+E53+G53)</f>
        <v>536</v>
      </c>
      <c r="J53" s="1754">
        <f>(I53/B53)*100</f>
        <v>97.101449275362313</v>
      </c>
      <c r="K53" s="1761">
        <v>16</v>
      </c>
      <c r="L53" s="1758">
        <f>(K53/B53)*100</f>
        <v>2.8985507246376812</v>
      </c>
    </row>
    <row r="54" spans="1:12" ht="9" hidden="1" customHeight="1">
      <c r="A54" s="1759" t="s">
        <v>276</v>
      </c>
      <c r="B54" s="1760"/>
      <c r="C54" s="1761"/>
      <c r="D54" s="1758">
        <f>(C54/I54)*100</f>
        <v>0</v>
      </c>
      <c r="E54" s="1761">
        <v>19</v>
      </c>
      <c r="F54" s="1758">
        <f>(E54/I54)*100</f>
        <v>100</v>
      </c>
      <c r="G54" s="1761"/>
      <c r="H54" s="1758">
        <f>(G54/I54)*100</f>
        <v>0</v>
      </c>
      <c r="I54" s="1761">
        <f>SUM(C54+E54+G54)</f>
        <v>19</v>
      </c>
      <c r="J54" s="1754" t="e">
        <f>(I54/B54)*100</f>
        <v>#DIV/0!</v>
      </c>
      <c r="K54" s="1761">
        <v>15</v>
      </c>
      <c r="L54" s="1758" t="e">
        <f>(K54/B54)*100</f>
        <v>#DIV/0!</v>
      </c>
    </row>
    <row r="55" spans="1:12" ht="10.5" customHeight="1">
      <c r="A55" s="1759" t="s">
        <v>27</v>
      </c>
      <c r="B55" s="1760">
        <v>1412</v>
      </c>
      <c r="C55" s="1761">
        <v>788</v>
      </c>
      <c r="D55" s="1758">
        <f>(C55/I55)*100</f>
        <v>59.969558599695581</v>
      </c>
      <c r="E55" s="1761">
        <v>526</v>
      </c>
      <c r="F55" s="1758">
        <f>(E55/I55)*100</f>
        <v>40.030441400304412</v>
      </c>
      <c r="G55" s="1761"/>
      <c r="H55" s="1758"/>
      <c r="I55" s="1761">
        <f>SUM(C55+E55+G55)</f>
        <v>1314</v>
      </c>
      <c r="J55" s="1754">
        <f>(I55/B55)*100</f>
        <v>93.059490084985839</v>
      </c>
      <c r="K55" s="1761">
        <v>98</v>
      </c>
      <c r="L55" s="1758">
        <f>(K55/B55)*100</f>
        <v>6.9405099150141645</v>
      </c>
    </row>
    <row r="56" spans="1:12" ht="9" hidden="1" customHeight="1">
      <c r="A56" s="1759" t="s">
        <v>282</v>
      </c>
      <c r="B56" s="1760"/>
      <c r="C56" s="1761"/>
      <c r="D56" s="1758"/>
      <c r="E56" s="1761"/>
      <c r="F56" s="1758"/>
      <c r="G56" s="1761"/>
      <c r="H56" s="1758"/>
      <c r="I56" s="1761"/>
      <c r="J56" s="1758"/>
      <c r="K56" s="1761"/>
      <c r="L56" s="1758"/>
    </row>
    <row r="57" spans="1:12" ht="10.5" customHeight="1">
      <c r="A57" s="1759" t="s">
        <v>28</v>
      </c>
      <c r="B57" s="1760">
        <v>96</v>
      </c>
      <c r="C57" s="1761">
        <v>64</v>
      </c>
      <c r="D57" s="1758">
        <f t="shared" ref="D57:D79" si="9">(C57/I57)*100</f>
        <v>77.108433734939766</v>
      </c>
      <c r="E57" s="1761">
        <v>19</v>
      </c>
      <c r="F57" s="1758">
        <f t="shared" ref="F57:F79" si="10">(E57/I57)*100</f>
        <v>22.891566265060241</v>
      </c>
      <c r="G57" s="1761"/>
      <c r="H57" s="1758">
        <f>(G57/I57)*100</f>
        <v>0</v>
      </c>
      <c r="I57" s="1761">
        <f>SUM(C57+E57+G57)</f>
        <v>83</v>
      </c>
      <c r="J57" s="1758">
        <f t="shared" ref="J57:J79" si="11">(I57/B57)*100</f>
        <v>86.458333333333343</v>
      </c>
      <c r="K57" s="1761">
        <v>13</v>
      </c>
      <c r="L57" s="1758">
        <f t="shared" ref="L57:L62" si="12">(K57/B57)*100</f>
        <v>13.541666666666666</v>
      </c>
    </row>
    <row r="58" spans="1:12" ht="9.9499999999999993" customHeight="1">
      <c r="A58" s="1745" t="s">
        <v>283</v>
      </c>
      <c r="B58" s="1763">
        <f>SUM(B59:B60)</f>
        <v>1616</v>
      </c>
      <c r="C58" s="1764">
        <f>SUM(C59:C60)</f>
        <v>777</v>
      </c>
      <c r="D58" s="1758">
        <f t="shared" si="9"/>
        <v>49.935732647814909</v>
      </c>
      <c r="E58" s="1764">
        <f>SUM(E59:E60)</f>
        <v>779</v>
      </c>
      <c r="F58" s="1757">
        <f t="shared" si="10"/>
        <v>50.064267352185091</v>
      </c>
      <c r="G58" s="1764"/>
      <c r="H58" s="1757"/>
      <c r="I58" s="1764">
        <f>SUM(C58+E58+G58)</f>
        <v>1556</v>
      </c>
      <c r="J58" s="1747">
        <f t="shared" si="11"/>
        <v>96.287128712871279</v>
      </c>
      <c r="K58" s="1764">
        <f>SUM(K59:K60)</f>
        <v>60</v>
      </c>
      <c r="L58" s="1757">
        <f t="shared" si="12"/>
        <v>3.7128712871287126</v>
      </c>
    </row>
    <row r="59" spans="1:12" ht="9.6" customHeight="1">
      <c r="A59" s="1751" t="s">
        <v>226</v>
      </c>
      <c r="B59" s="1760">
        <v>1483</v>
      </c>
      <c r="C59" s="1761">
        <v>665</v>
      </c>
      <c r="D59" s="1758">
        <f t="shared" si="9"/>
        <v>46.568627450980394</v>
      </c>
      <c r="E59" s="1761">
        <v>763</v>
      </c>
      <c r="F59" s="1758">
        <f t="shared" si="10"/>
        <v>53.431372549019606</v>
      </c>
      <c r="G59" s="1761"/>
      <c r="H59" s="1758"/>
      <c r="I59" s="1761">
        <f>SUM(C59+E59+G59)</f>
        <v>1428</v>
      </c>
      <c r="J59" s="1754">
        <f t="shared" si="11"/>
        <v>96.29130141604854</v>
      </c>
      <c r="K59" s="1761">
        <v>55</v>
      </c>
      <c r="L59" s="1758">
        <f t="shared" si="12"/>
        <v>3.7086985839514495</v>
      </c>
    </row>
    <row r="60" spans="1:12" ht="9.6" customHeight="1">
      <c r="A60" s="1751" t="s">
        <v>29</v>
      </c>
      <c r="B60" s="1752">
        <v>133</v>
      </c>
      <c r="C60" s="1753">
        <v>112</v>
      </c>
      <c r="D60" s="1754">
        <f t="shared" si="9"/>
        <v>87.5</v>
      </c>
      <c r="E60" s="1753">
        <v>16</v>
      </c>
      <c r="F60" s="1754">
        <f t="shared" si="10"/>
        <v>12.5</v>
      </c>
      <c r="G60" s="1753"/>
      <c r="H60" s="1754">
        <f>(G60/I60)*100</f>
        <v>0</v>
      </c>
      <c r="I60" s="1753">
        <f>SUM(C60+E60+G60)</f>
        <v>128</v>
      </c>
      <c r="J60" s="1754">
        <f t="shared" si="11"/>
        <v>96.240601503759393</v>
      </c>
      <c r="K60" s="1756">
        <v>5</v>
      </c>
      <c r="L60" s="1758">
        <f t="shared" si="12"/>
        <v>3.7593984962406015</v>
      </c>
    </row>
    <row r="61" spans="1:12" ht="9.9499999999999993" customHeight="1">
      <c r="A61" s="1745" t="s">
        <v>1259</v>
      </c>
      <c r="B61" s="1746">
        <f>SUM(B62:B66)</f>
        <v>820</v>
      </c>
      <c r="C61" s="1748">
        <f>SUM(C62:C66)</f>
        <v>508</v>
      </c>
      <c r="D61" s="1747">
        <f t="shared" si="9"/>
        <v>62.254901960784316</v>
      </c>
      <c r="E61" s="1748">
        <f>SUM(E62:E66)</f>
        <v>308</v>
      </c>
      <c r="F61" s="1747">
        <f t="shared" si="10"/>
        <v>37.745098039215684</v>
      </c>
      <c r="G61" s="1748">
        <f>SUM(G62:G66)</f>
        <v>0</v>
      </c>
      <c r="H61" s="1747">
        <f>(G61/I61)*100</f>
        <v>0</v>
      </c>
      <c r="I61" s="1748">
        <f>SUM(I62:I66)</f>
        <v>816</v>
      </c>
      <c r="J61" s="1747">
        <f t="shared" si="11"/>
        <v>99.512195121951223</v>
      </c>
      <c r="K61" s="1748">
        <f>SUM(K62:K66)</f>
        <v>5</v>
      </c>
      <c r="L61" s="1757">
        <f t="shared" si="12"/>
        <v>0.6097560975609756</v>
      </c>
    </row>
    <row r="62" spans="1:12" ht="9.6" customHeight="1">
      <c r="A62" s="1759" t="s">
        <v>284</v>
      </c>
      <c r="B62" s="1760">
        <v>291</v>
      </c>
      <c r="C62" s="1761">
        <v>168</v>
      </c>
      <c r="D62" s="1758">
        <f t="shared" si="9"/>
        <v>58.131487889273359</v>
      </c>
      <c r="E62" s="1761">
        <v>121</v>
      </c>
      <c r="F62" s="1758">
        <f t="shared" si="10"/>
        <v>41.868512110726641</v>
      </c>
      <c r="G62" s="1761"/>
      <c r="H62" s="1758">
        <f>(G62/I62)*100</f>
        <v>0</v>
      </c>
      <c r="I62" s="1761">
        <f t="shared" ref="I62:I67" si="13">SUM(C62+E62+G62)</f>
        <v>289</v>
      </c>
      <c r="J62" s="1758">
        <f t="shared" si="11"/>
        <v>99.312714776632305</v>
      </c>
      <c r="K62" s="1761">
        <v>2</v>
      </c>
      <c r="L62" s="1758">
        <f t="shared" si="12"/>
        <v>0.6872852233676976</v>
      </c>
    </row>
    <row r="63" spans="1:12" ht="9.6" customHeight="1">
      <c r="A63" s="1759" t="s">
        <v>274</v>
      </c>
      <c r="B63" s="1760">
        <v>35</v>
      </c>
      <c r="C63" s="1761">
        <v>30</v>
      </c>
      <c r="D63" s="1758">
        <f t="shared" si="9"/>
        <v>85.714285714285708</v>
      </c>
      <c r="E63" s="1761">
        <v>5</v>
      </c>
      <c r="F63" s="1758">
        <f t="shared" si="10"/>
        <v>14.285714285714285</v>
      </c>
      <c r="G63" s="1761"/>
      <c r="H63" s="1758"/>
      <c r="I63" s="1761">
        <f t="shared" si="13"/>
        <v>35</v>
      </c>
      <c r="J63" s="1754">
        <f t="shared" si="11"/>
        <v>100</v>
      </c>
      <c r="K63" s="1761"/>
      <c r="L63" s="1758"/>
    </row>
    <row r="64" spans="1:12" ht="9.6" customHeight="1">
      <c r="A64" s="1759" t="s">
        <v>285</v>
      </c>
      <c r="B64" s="1760">
        <v>107</v>
      </c>
      <c r="C64" s="1761">
        <v>88</v>
      </c>
      <c r="D64" s="1758">
        <f t="shared" si="9"/>
        <v>83.80952380952381</v>
      </c>
      <c r="E64" s="1761">
        <v>17</v>
      </c>
      <c r="F64" s="1758">
        <f t="shared" si="10"/>
        <v>16.19047619047619</v>
      </c>
      <c r="G64" s="1761"/>
      <c r="H64" s="1758">
        <f t="shared" ref="H64:H69" si="14">(G64/I64)*100</f>
        <v>0</v>
      </c>
      <c r="I64" s="1761">
        <f t="shared" si="13"/>
        <v>105</v>
      </c>
      <c r="J64" s="1758">
        <f t="shared" si="11"/>
        <v>98.130841121495322</v>
      </c>
      <c r="K64" s="1762">
        <v>2</v>
      </c>
      <c r="L64" s="1758">
        <f>(K64/B64)*100</f>
        <v>1.8691588785046727</v>
      </c>
    </row>
    <row r="65" spans="1:35" ht="9.6" customHeight="1">
      <c r="A65" s="1759" t="s">
        <v>286</v>
      </c>
      <c r="B65" s="1760">
        <v>324</v>
      </c>
      <c r="C65" s="1761">
        <v>178</v>
      </c>
      <c r="D65" s="1758">
        <f t="shared" si="9"/>
        <v>54.938271604938272</v>
      </c>
      <c r="E65" s="1761">
        <v>146</v>
      </c>
      <c r="F65" s="1758">
        <f t="shared" si="10"/>
        <v>45.061728395061728</v>
      </c>
      <c r="G65" s="1761"/>
      <c r="H65" s="1758">
        <f t="shared" si="14"/>
        <v>0</v>
      </c>
      <c r="I65" s="1761">
        <f t="shared" si="13"/>
        <v>324</v>
      </c>
      <c r="J65" s="1758">
        <f t="shared" si="11"/>
        <v>100</v>
      </c>
      <c r="K65" s="1762">
        <v>1</v>
      </c>
      <c r="L65" s="1758">
        <f>(K65/B65)*100</f>
        <v>0.30864197530864196</v>
      </c>
    </row>
    <row r="66" spans="1:35" ht="9.6" customHeight="1">
      <c r="A66" s="1759" t="s">
        <v>287</v>
      </c>
      <c r="B66" s="1760">
        <v>63</v>
      </c>
      <c r="C66" s="1761">
        <v>44</v>
      </c>
      <c r="D66" s="1758">
        <f t="shared" si="9"/>
        <v>69.841269841269835</v>
      </c>
      <c r="E66" s="1762">
        <v>19</v>
      </c>
      <c r="F66" s="1758">
        <f t="shared" si="10"/>
        <v>30.158730158730158</v>
      </c>
      <c r="G66" s="1761"/>
      <c r="H66" s="1758">
        <f t="shared" si="14"/>
        <v>0</v>
      </c>
      <c r="I66" s="1761">
        <f t="shared" si="13"/>
        <v>63</v>
      </c>
      <c r="J66" s="1758">
        <f t="shared" si="11"/>
        <v>100</v>
      </c>
      <c r="K66" s="1762"/>
      <c r="L66" s="1762"/>
    </row>
    <row r="67" spans="1:35" ht="9.9499999999999993" customHeight="1">
      <c r="A67" s="1745" t="s">
        <v>288</v>
      </c>
      <c r="B67" s="1746">
        <v>402</v>
      </c>
      <c r="C67" s="1748">
        <v>276</v>
      </c>
      <c r="D67" s="1747">
        <f t="shared" si="9"/>
        <v>77.094972067039109</v>
      </c>
      <c r="E67" s="1748">
        <v>82</v>
      </c>
      <c r="F67" s="1747">
        <f t="shared" si="10"/>
        <v>22.905027932960895</v>
      </c>
      <c r="G67" s="1748"/>
      <c r="H67" s="1747">
        <f t="shared" si="14"/>
        <v>0</v>
      </c>
      <c r="I67" s="1748">
        <f t="shared" si="13"/>
        <v>358</v>
      </c>
      <c r="J67" s="1747">
        <f t="shared" si="11"/>
        <v>89.054726368159209</v>
      </c>
      <c r="K67" s="1749">
        <v>44</v>
      </c>
      <c r="L67" s="1757">
        <f>(K67/B67)*100</f>
        <v>10.945273631840797</v>
      </c>
    </row>
    <row r="68" spans="1:35" ht="9.9499999999999993" customHeight="1">
      <c r="A68" s="1745" t="s">
        <v>1267</v>
      </c>
      <c r="B68" s="1746">
        <f>SUM(B69:B72)</f>
        <v>119</v>
      </c>
      <c r="C68" s="1748">
        <f>SUM(C69:C72)</f>
        <v>39</v>
      </c>
      <c r="D68" s="1747">
        <f t="shared" si="9"/>
        <v>37.142857142857146</v>
      </c>
      <c r="E68" s="1748">
        <f>SUM(E69:E72)</f>
        <v>66</v>
      </c>
      <c r="F68" s="1747">
        <f t="shared" si="10"/>
        <v>62.857142857142854</v>
      </c>
      <c r="G68" s="1749"/>
      <c r="H68" s="1747">
        <f t="shared" si="14"/>
        <v>0</v>
      </c>
      <c r="I68" s="1748">
        <f>SUM(I69:I72)</f>
        <v>105</v>
      </c>
      <c r="J68" s="1747">
        <f t="shared" si="11"/>
        <v>88.235294117647058</v>
      </c>
      <c r="K68" s="1748">
        <f>SUM(K69:K72)</f>
        <v>14</v>
      </c>
      <c r="L68" s="1747"/>
    </row>
    <row r="69" spans="1:35" ht="9.6" customHeight="1">
      <c r="A69" s="1759" t="s">
        <v>284</v>
      </c>
      <c r="B69" s="1760">
        <v>78</v>
      </c>
      <c r="C69" s="1761">
        <v>22</v>
      </c>
      <c r="D69" s="1758">
        <f t="shared" si="9"/>
        <v>33.333333333333329</v>
      </c>
      <c r="E69" s="1761">
        <v>44</v>
      </c>
      <c r="F69" s="1758">
        <f t="shared" si="10"/>
        <v>66.666666666666657</v>
      </c>
      <c r="G69" s="1762"/>
      <c r="H69" s="1758">
        <f t="shared" si="14"/>
        <v>0</v>
      </c>
      <c r="I69" s="1761">
        <f t="shared" ref="I69:I79" si="15">SUM(C69+E69+G69)</f>
        <v>66</v>
      </c>
      <c r="J69" s="1758">
        <f t="shared" si="11"/>
        <v>84.615384615384613</v>
      </c>
      <c r="K69" s="1762">
        <v>12</v>
      </c>
      <c r="L69" s="1758">
        <f>(K69/B69)*100</f>
        <v>15.384615384615385</v>
      </c>
    </row>
    <row r="70" spans="1:35" ht="9.6" customHeight="1">
      <c r="A70" s="1759" t="s">
        <v>231</v>
      </c>
      <c r="B70" s="1760">
        <v>17</v>
      </c>
      <c r="C70" s="1761">
        <v>9</v>
      </c>
      <c r="D70" s="1758">
        <f t="shared" si="9"/>
        <v>60</v>
      </c>
      <c r="E70" s="1761">
        <v>6</v>
      </c>
      <c r="F70" s="1758">
        <f t="shared" si="10"/>
        <v>40</v>
      </c>
      <c r="G70" s="1761"/>
      <c r="H70" s="1758"/>
      <c r="I70" s="1761">
        <f t="shared" si="15"/>
        <v>15</v>
      </c>
      <c r="J70" s="1758">
        <f t="shared" si="11"/>
        <v>88.235294117647058</v>
      </c>
      <c r="K70" s="1762">
        <v>2</v>
      </c>
      <c r="L70" s="1758">
        <f>(K70/B70)*100</f>
        <v>11.76470588235294</v>
      </c>
    </row>
    <row r="71" spans="1:35" ht="9.6" customHeight="1">
      <c r="A71" s="1759" t="s">
        <v>1304</v>
      </c>
      <c r="B71" s="1760">
        <v>12</v>
      </c>
      <c r="C71" s="1761">
        <v>4</v>
      </c>
      <c r="D71" s="1758">
        <f t="shared" si="9"/>
        <v>33.333333333333329</v>
      </c>
      <c r="E71" s="1761">
        <v>8</v>
      </c>
      <c r="F71" s="1758">
        <f t="shared" si="10"/>
        <v>66.666666666666657</v>
      </c>
      <c r="G71" s="1761"/>
      <c r="H71" s="1758"/>
      <c r="I71" s="1761">
        <f t="shared" si="15"/>
        <v>12</v>
      </c>
      <c r="J71" s="1758">
        <f t="shared" si="11"/>
        <v>100</v>
      </c>
      <c r="K71" s="1762"/>
      <c r="L71" s="1762"/>
    </row>
    <row r="72" spans="1:35" ht="9.6" customHeight="1">
      <c r="A72" s="1759" t="s">
        <v>1305</v>
      </c>
      <c r="B72" s="1760">
        <v>12</v>
      </c>
      <c r="C72" s="1761">
        <v>4</v>
      </c>
      <c r="D72" s="1758">
        <f t="shared" si="9"/>
        <v>33.333333333333329</v>
      </c>
      <c r="E72" s="1761">
        <v>8</v>
      </c>
      <c r="F72" s="1758">
        <f t="shared" si="10"/>
        <v>66.666666666666657</v>
      </c>
      <c r="G72" s="1761"/>
      <c r="H72" s="1758"/>
      <c r="I72" s="1761">
        <f t="shared" si="15"/>
        <v>12</v>
      </c>
      <c r="J72" s="1758">
        <f t="shared" si="11"/>
        <v>100</v>
      </c>
      <c r="K72" s="1762"/>
      <c r="L72" s="1762"/>
    </row>
    <row r="73" spans="1:35" ht="9.6" customHeight="1">
      <c r="A73" s="1745" t="s">
        <v>289</v>
      </c>
      <c r="B73" s="1746">
        <v>156</v>
      </c>
      <c r="C73" s="1748">
        <v>130</v>
      </c>
      <c r="D73" s="1747">
        <f t="shared" si="9"/>
        <v>83.333333333333343</v>
      </c>
      <c r="E73" s="1748">
        <v>26</v>
      </c>
      <c r="F73" s="1747">
        <f t="shared" si="10"/>
        <v>16.666666666666664</v>
      </c>
      <c r="G73" s="1748"/>
      <c r="H73" s="1747"/>
      <c r="I73" s="1748">
        <f t="shared" si="15"/>
        <v>156</v>
      </c>
      <c r="J73" s="1747">
        <f t="shared" si="11"/>
        <v>100</v>
      </c>
      <c r="K73" s="1748"/>
      <c r="L73" s="1747"/>
    </row>
    <row r="74" spans="1:35" ht="9.6" customHeight="1">
      <c r="A74" s="1745" t="s">
        <v>1268</v>
      </c>
      <c r="B74" s="1746">
        <v>718</v>
      </c>
      <c r="C74" s="1748">
        <v>637</v>
      </c>
      <c r="D74" s="1747">
        <f t="shared" si="9"/>
        <v>88.718662952646241</v>
      </c>
      <c r="E74" s="1748">
        <v>81</v>
      </c>
      <c r="F74" s="1747">
        <f t="shared" si="10"/>
        <v>11.281337047353761</v>
      </c>
      <c r="G74" s="1749"/>
      <c r="H74" s="1747"/>
      <c r="I74" s="1748">
        <f t="shared" si="15"/>
        <v>718</v>
      </c>
      <c r="J74" s="1747">
        <f t="shared" si="11"/>
        <v>100</v>
      </c>
      <c r="K74" s="1749"/>
      <c r="L74" s="1747"/>
    </row>
    <row r="75" spans="1:35" ht="9.6" customHeight="1">
      <c r="A75" s="1745" t="s">
        <v>38</v>
      </c>
      <c r="B75" s="1746">
        <v>230</v>
      </c>
      <c r="C75" s="1748">
        <v>88</v>
      </c>
      <c r="D75" s="1747">
        <f t="shared" si="9"/>
        <v>46.073298429319372</v>
      </c>
      <c r="E75" s="1748">
        <v>103</v>
      </c>
      <c r="F75" s="1747">
        <f t="shared" si="10"/>
        <v>53.926701570680621</v>
      </c>
      <c r="G75" s="1748"/>
      <c r="H75" s="1747">
        <f>(G75/I75)*100</f>
        <v>0</v>
      </c>
      <c r="I75" s="1748">
        <f t="shared" si="15"/>
        <v>191</v>
      </c>
      <c r="J75" s="1747">
        <f t="shared" si="11"/>
        <v>83.043478260869563</v>
      </c>
      <c r="K75" s="1748">
        <v>9</v>
      </c>
      <c r="L75" s="1757">
        <f>(K75/B75)*100</f>
        <v>3.9130434782608701</v>
      </c>
    </row>
    <row r="76" spans="1:35" ht="9.6" customHeight="1">
      <c r="A76" s="1745" t="s">
        <v>1262</v>
      </c>
      <c r="B76" s="1746">
        <v>310</v>
      </c>
      <c r="C76" s="1748">
        <v>157</v>
      </c>
      <c r="D76" s="1747">
        <f t="shared" si="9"/>
        <v>52.861952861952865</v>
      </c>
      <c r="E76" s="1748">
        <v>140</v>
      </c>
      <c r="F76" s="1747">
        <f t="shared" si="10"/>
        <v>47.138047138047142</v>
      </c>
      <c r="G76" s="1748"/>
      <c r="H76" s="1747">
        <f>(G76/I76)*100</f>
        <v>0</v>
      </c>
      <c r="I76" s="1748">
        <f t="shared" si="15"/>
        <v>297</v>
      </c>
      <c r="J76" s="1747">
        <f t="shared" si="11"/>
        <v>95.806451612903217</v>
      </c>
      <c r="K76" s="1749">
        <v>13</v>
      </c>
      <c r="L76" s="1757">
        <f>(K76/B76)*100</f>
        <v>4.1935483870967749</v>
      </c>
    </row>
    <row r="77" spans="1:35" ht="9.6" customHeight="1">
      <c r="A77" s="1745" t="s">
        <v>1263</v>
      </c>
      <c r="B77" s="1746">
        <f>SUM(B78:B79)</f>
        <v>552</v>
      </c>
      <c r="C77" s="1748">
        <f>SUM(C78:C79)</f>
        <v>342</v>
      </c>
      <c r="D77" s="1747">
        <f t="shared" si="9"/>
        <v>62.522851919561241</v>
      </c>
      <c r="E77" s="1748">
        <f>SUM(E78:E79)</f>
        <v>205</v>
      </c>
      <c r="F77" s="1747">
        <f t="shared" si="10"/>
        <v>37.477148080438752</v>
      </c>
      <c r="G77" s="1748"/>
      <c r="H77" s="1747"/>
      <c r="I77" s="1748">
        <f t="shared" si="15"/>
        <v>547</v>
      </c>
      <c r="J77" s="1754">
        <f t="shared" si="11"/>
        <v>99.094202898550719</v>
      </c>
      <c r="K77" s="1748">
        <f>SUM(K78)</f>
        <v>5</v>
      </c>
      <c r="L77" s="1757">
        <f>(K77/B77)*100</f>
        <v>0.90579710144927539</v>
      </c>
    </row>
    <row r="78" spans="1:35" ht="9.6" customHeight="1">
      <c r="A78" s="1751" t="s">
        <v>290</v>
      </c>
      <c r="B78" s="1752">
        <v>509</v>
      </c>
      <c r="C78" s="1753">
        <v>303</v>
      </c>
      <c r="D78" s="1754">
        <f t="shared" si="9"/>
        <v>60.119047619047613</v>
      </c>
      <c r="E78" s="1753">
        <v>201</v>
      </c>
      <c r="F78" s="1754">
        <f t="shared" si="10"/>
        <v>39.880952380952387</v>
      </c>
      <c r="G78" s="1748"/>
      <c r="H78" s="1747"/>
      <c r="I78" s="1753">
        <f t="shared" si="15"/>
        <v>504</v>
      </c>
      <c r="J78" s="1754">
        <f t="shared" si="11"/>
        <v>99.017681728880163</v>
      </c>
      <c r="K78" s="1749">
        <v>5</v>
      </c>
      <c r="L78" s="1757">
        <f>(K78/B78)*100</f>
        <v>0.98231827111984282</v>
      </c>
    </row>
    <row r="79" spans="1:35" ht="9.6" customHeight="1">
      <c r="A79" s="1751" t="s">
        <v>291</v>
      </c>
      <c r="B79" s="1752">
        <v>43</v>
      </c>
      <c r="C79" s="1753">
        <v>39</v>
      </c>
      <c r="D79" s="1754">
        <f t="shared" si="9"/>
        <v>90.697674418604649</v>
      </c>
      <c r="E79" s="1753">
        <v>4</v>
      </c>
      <c r="F79" s="1754">
        <f t="shared" si="10"/>
        <v>9.3023255813953494</v>
      </c>
      <c r="G79" s="1753"/>
      <c r="H79" s="1754">
        <f>(G79/I79)*100</f>
        <v>0</v>
      </c>
      <c r="I79" s="1753">
        <f t="shared" si="15"/>
        <v>43</v>
      </c>
      <c r="J79" s="1754">
        <f t="shared" si="11"/>
        <v>100</v>
      </c>
      <c r="K79" s="1756"/>
      <c r="L79" s="1754"/>
      <c r="M79" s="1765"/>
      <c r="N79" s="1765"/>
      <c r="O79" s="1765"/>
      <c r="P79" s="1765"/>
      <c r="Q79" s="1765"/>
      <c r="R79" s="1765"/>
      <c r="S79" s="1765"/>
      <c r="T79" s="1765"/>
      <c r="U79" s="1765"/>
      <c r="V79" s="1765"/>
      <c r="W79" s="1765"/>
      <c r="X79" s="1765"/>
      <c r="Y79" s="1765"/>
      <c r="Z79" s="1765"/>
      <c r="AA79" s="1765"/>
      <c r="AB79" s="1765"/>
      <c r="AC79" s="1765"/>
      <c r="AD79" s="1765"/>
      <c r="AE79" s="1765"/>
      <c r="AF79" s="1765"/>
      <c r="AG79" s="1765"/>
      <c r="AH79" s="1765"/>
      <c r="AI79" s="1765"/>
    </row>
    <row r="80" spans="1:35" ht="15" customHeight="1">
      <c r="A80" s="1766"/>
      <c r="B80" s="1716"/>
      <c r="C80" s="1716"/>
      <c r="D80" s="1716"/>
      <c r="F80" s="1716"/>
      <c r="G80" s="1716"/>
      <c r="H80" s="1716"/>
      <c r="I80" s="1716"/>
      <c r="J80" s="1716"/>
      <c r="K80" s="1767" t="s">
        <v>292</v>
      </c>
      <c r="L80" s="1768"/>
    </row>
  </sheetData>
  <sheetProtection password="CA55" sheet="1" objects="1" scenarios="1"/>
  <mergeCells count="4">
    <mergeCell ref="A1:L1"/>
    <mergeCell ref="A3:L3"/>
    <mergeCell ref="A4:L4"/>
    <mergeCell ref="A6:L6"/>
  </mergeCells>
  <phoneticPr fontId="0" type="noConversion"/>
  <printOptions horizontalCentered="1"/>
  <pageMargins left="0.59055118110236227" right="0.75" top="0.19685039370078741" bottom="1" header="0" footer="0"/>
  <pageSetup scale="75" firstPageNumber="34" orientation="landscape" useFirstPageNumber="1" horizontalDpi="300" verticalDpi="300" r:id="rId1"/>
  <headerFooter alignWithMargins="0">
    <oddHeader>&amp;R&amp;"Helv,Negrita"&amp;12&amp;[35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Y88"/>
  <sheetViews>
    <sheetView showGridLines="0" workbookViewId="0">
      <selection activeCell="A4" sqref="A4:J4"/>
    </sheetView>
  </sheetViews>
  <sheetFormatPr baseColWidth="10" defaultColWidth="9.83203125" defaultRowHeight="10.5"/>
  <cols>
    <col min="1" max="1" width="33.1640625" style="1770" customWidth="1"/>
    <col min="2" max="2" width="12.33203125" style="1770" customWidth="1"/>
    <col min="3" max="3" width="13.83203125" style="1770" customWidth="1"/>
    <col min="4" max="4" width="8.33203125" style="1770" customWidth="1"/>
    <col min="5" max="5" width="10" style="1770" customWidth="1"/>
    <col min="6" max="6" width="8.33203125" style="1770" customWidth="1"/>
    <col min="7" max="7" width="11.83203125" style="1770" customWidth="1"/>
    <col min="8" max="8" width="9.83203125" style="1770" customWidth="1"/>
    <col min="9" max="9" width="12.83203125" style="1770" customWidth="1"/>
    <col min="10" max="10" width="13" style="1770" customWidth="1"/>
    <col min="11" max="11" width="0" style="1770" hidden="1" customWidth="1"/>
    <col min="12" max="19" width="9.83203125" style="1770"/>
    <col min="20" max="20" width="6.83203125" style="1770" customWidth="1"/>
    <col min="21" max="21" width="5.83203125" style="1770" customWidth="1"/>
    <col min="22" max="22" width="9.83203125" style="1770"/>
    <col min="23" max="23" width="3.83203125" style="1770" customWidth="1"/>
    <col min="24" max="24" width="10.83203125" style="1770" customWidth="1"/>
    <col min="25" max="25" width="5.83203125" style="1770" customWidth="1"/>
    <col min="26" max="26" width="9.83203125" style="1770"/>
    <col min="27" max="27" width="3.83203125" style="1770" customWidth="1"/>
    <col min="28" max="28" width="9.83203125" style="1770"/>
    <col min="29" max="29" width="3.83203125" style="1770" customWidth="1"/>
    <col min="30" max="16384" width="9.83203125" style="1770"/>
  </cols>
  <sheetData>
    <row r="1" spans="1:25" ht="23.25" customHeight="1">
      <c r="A1" s="3465" t="s">
        <v>846</v>
      </c>
      <c r="B1" s="3465"/>
      <c r="C1" s="3465"/>
      <c r="D1" s="3465"/>
      <c r="E1" s="3465"/>
      <c r="F1" s="3465"/>
      <c r="G1" s="3465"/>
      <c r="H1" s="3465"/>
      <c r="I1" s="3465"/>
      <c r="J1" s="3465"/>
      <c r="K1" s="1769"/>
      <c r="L1" s="1769"/>
      <c r="M1" s="1769"/>
      <c r="N1" s="1769"/>
      <c r="O1" s="1769"/>
      <c r="P1" s="1769"/>
      <c r="Q1" s="1769"/>
      <c r="R1" s="1769"/>
      <c r="S1" s="1769"/>
      <c r="T1" s="1769"/>
      <c r="U1" s="1769"/>
    </row>
    <row r="2" spans="1:25" ht="15" customHeight="1">
      <c r="A2" s="1771"/>
      <c r="B2" s="1772"/>
      <c r="C2" s="1771"/>
      <c r="D2" s="1771"/>
      <c r="E2" s="1771"/>
      <c r="F2" s="1771"/>
      <c r="G2" s="1771"/>
      <c r="H2" s="1771"/>
      <c r="I2" s="1771"/>
      <c r="J2" s="1771"/>
      <c r="K2" s="1769"/>
      <c r="L2" s="1769"/>
      <c r="M2" s="1769"/>
      <c r="N2" s="1769"/>
      <c r="O2" s="1769"/>
      <c r="P2" s="1769"/>
      <c r="Q2" s="1769"/>
      <c r="R2" s="1769"/>
      <c r="S2" s="1769"/>
      <c r="T2" s="1769"/>
      <c r="U2" s="1769"/>
    </row>
    <row r="3" spans="1:25" ht="15" customHeight="1">
      <c r="A3" s="3466" t="s">
        <v>246</v>
      </c>
      <c r="B3" s="3466"/>
      <c r="C3" s="3466"/>
      <c r="D3" s="3466"/>
      <c r="E3" s="3466"/>
      <c r="F3" s="3466"/>
      <c r="G3" s="3466"/>
      <c r="H3" s="3466"/>
      <c r="I3" s="3466"/>
      <c r="J3" s="3466"/>
      <c r="K3" s="1769"/>
      <c r="L3" s="1769"/>
      <c r="M3" s="1769"/>
      <c r="N3" s="1769"/>
      <c r="O3" s="1769"/>
      <c r="P3" s="1769"/>
      <c r="Q3" s="1769"/>
      <c r="R3" s="1769"/>
      <c r="S3" s="1769"/>
      <c r="T3" s="1769"/>
      <c r="U3" s="1769"/>
    </row>
    <row r="4" spans="1:25" ht="15" customHeight="1">
      <c r="A4" s="3466" t="s">
        <v>293</v>
      </c>
      <c r="B4" s="3466"/>
      <c r="C4" s="3466"/>
      <c r="D4" s="3466"/>
      <c r="E4" s="3466"/>
      <c r="F4" s="3466"/>
      <c r="G4" s="3466"/>
      <c r="H4" s="3466"/>
      <c r="I4" s="3466"/>
      <c r="J4" s="3466"/>
      <c r="K4" s="1769"/>
      <c r="L4" s="1769"/>
      <c r="M4" s="1769"/>
      <c r="N4" s="1769"/>
      <c r="O4" s="1769"/>
      <c r="P4" s="1769"/>
      <c r="Q4" s="1769"/>
      <c r="R4" s="1769"/>
      <c r="S4" s="1769"/>
      <c r="T4" s="1769"/>
      <c r="U4" s="1769"/>
    </row>
    <row r="5" spans="1:25" ht="15" customHeight="1">
      <c r="A5" s="1772"/>
      <c r="B5" s="1772"/>
      <c r="C5" s="1771"/>
      <c r="D5" s="1771"/>
      <c r="E5" s="1771"/>
      <c r="F5" s="1771"/>
      <c r="G5" s="1771"/>
      <c r="H5" s="1771"/>
      <c r="I5" s="1771"/>
      <c r="J5" s="1771"/>
      <c r="K5" s="1769"/>
      <c r="L5" s="1769"/>
      <c r="M5" s="1769"/>
      <c r="N5" s="1769"/>
      <c r="O5" s="1769"/>
      <c r="P5" s="1769"/>
      <c r="Q5" s="1769"/>
      <c r="R5" s="1769"/>
      <c r="S5" s="1769"/>
      <c r="T5" s="1769"/>
      <c r="U5" s="1769"/>
    </row>
    <row r="6" spans="1:25" ht="15" customHeight="1">
      <c r="A6" s="3467" t="s">
        <v>294</v>
      </c>
      <c r="B6" s="3467"/>
      <c r="C6" s="3467"/>
      <c r="D6" s="3467"/>
      <c r="E6" s="3467"/>
      <c r="F6" s="3467"/>
      <c r="G6" s="3467"/>
      <c r="H6" s="3467"/>
      <c r="I6" s="3467"/>
      <c r="J6" s="3467"/>
    </row>
    <row r="7" spans="1:25" ht="15" customHeight="1">
      <c r="A7" s="1773"/>
      <c r="B7" s="1774"/>
      <c r="C7" s="1775"/>
      <c r="D7" s="1776"/>
      <c r="E7" s="1777"/>
      <c r="F7" s="1777"/>
      <c r="G7" s="1777"/>
      <c r="H7" s="1776"/>
      <c r="I7" s="1778"/>
      <c r="J7" s="1779"/>
      <c r="K7" s="1780"/>
    </row>
    <row r="8" spans="1:25" ht="15" customHeight="1">
      <c r="A8" s="1774"/>
      <c r="B8" s="1774"/>
      <c r="C8" s="3460" t="s">
        <v>295</v>
      </c>
      <c r="D8" s="3461"/>
      <c r="E8" s="3460" t="s">
        <v>296</v>
      </c>
      <c r="F8" s="3462"/>
      <c r="G8" s="3462"/>
      <c r="H8" s="3461"/>
      <c r="I8" s="3460" t="s">
        <v>250</v>
      </c>
      <c r="J8" s="3461"/>
      <c r="K8" s="1781"/>
      <c r="L8" s="1782"/>
      <c r="M8" s="1769"/>
      <c r="N8" s="1769"/>
      <c r="O8" s="1769"/>
      <c r="P8" s="1769"/>
      <c r="Q8" s="1769"/>
      <c r="R8" s="1769"/>
      <c r="S8" s="1769"/>
      <c r="T8" s="1769"/>
      <c r="U8" s="1769"/>
      <c r="V8" s="1769"/>
      <c r="W8" s="1769"/>
      <c r="X8" s="1769"/>
    </row>
    <row r="9" spans="1:25" ht="15" customHeight="1">
      <c r="A9" s="1774"/>
      <c r="B9" s="1783" t="s">
        <v>950</v>
      </c>
      <c r="C9" s="1783" t="s">
        <v>254</v>
      </c>
      <c r="D9" s="1783" t="s">
        <v>255</v>
      </c>
      <c r="E9" s="1783" t="s">
        <v>256</v>
      </c>
      <c r="F9" s="1784" t="s">
        <v>255</v>
      </c>
      <c r="G9" s="1783" t="s">
        <v>251</v>
      </c>
      <c r="H9" s="1785" t="s">
        <v>255</v>
      </c>
      <c r="I9" s="3463" t="s">
        <v>297</v>
      </c>
      <c r="J9" s="3464"/>
      <c r="K9" s="1780"/>
      <c r="M9" s="1769"/>
      <c r="N9" s="1769"/>
      <c r="O9" s="1769"/>
      <c r="P9" s="1769"/>
      <c r="Q9" s="1769"/>
      <c r="R9" s="1769"/>
      <c r="S9" s="1769"/>
      <c r="T9" s="1769"/>
      <c r="U9" s="1769"/>
      <c r="V9" s="1769"/>
      <c r="W9" s="1769"/>
      <c r="Y9" s="1769"/>
    </row>
    <row r="10" spans="1:25" ht="15" customHeight="1">
      <c r="A10" s="1786" t="s">
        <v>298</v>
      </c>
      <c r="B10" s="1783" t="s">
        <v>850</v>
      </c>
      <c r="C10" s="1783" t="s">
        <v>260</v>
      </c>
      <c r="D10" s="1783" t="s">
        <v>261</v>
      </c>
      <c r="E10" s="1783" t="s">
        <v>260</v>
      </c>
      <c r="F10" s="1784" t="s">
        <v>261</v>
      </c>
      <c r="G10" s="1783" t="s">
        <v>258</v>
      </c>
      <c r="H10" s="1787" t="s">
        <v>299</v>
      </c>
      <c r="I10" s="3458" t="s">
        <v>259</v>
      </c>
      <c r="J10" s="3459"/>
      <c r="K10" s="1781"/>
      <c r="M10" s="1769"/>
      <c r="N10" s="1769"/>
      <c r="O10" s="1769"/>
      <c r="P10" s="1769"/>
      <c r="Q10" s="1769"/>
      <c r="R10" s="1769"/>
      <c r="S10" s="1769"/>
      <c r="W10" s="1769"/>
      <c r="Y10" s="1769"/>
    </row>
    <row r="11" spans="1:25" ht="15" customHeight="1">
      <c r="A11" s="1788"/>
      <c r="B11" s="1789"/>
      <c r="C11" s="1790"/>
      <c r="D11" s="1791"/>
      <c r="E11" s="1790"/>
      <c r="F11" s="1792"/>
      <c r="G11" s="1793" t="s">
        <v>263</v>
      </c>
      <c r="H11" s="1791"/>
      <c r="I11" s="1794" t="s">
        <v>300</v>
      </c>
      <c r="J11" s="1795" t="s">
        <v>301</v>
      </c>
      <c r="K11" s="1796"/>
      <c r="M11" s="1769"/>
      <c r="N11" s="1769"/>
      <c r="O11" s="1769"/>
      <c r="P11" s="1769"/>
      <c r="Q11" s="1769"/>
      <c r="R11" s="1769"/>
      <c r="S11" s="1769"/>
      <c r="W11" s="1769"/>
      <c r="Y11" s="1769"/>
    </row>
    <row r="12" spans="1:25" ht="20.25" customHeight="1">
      <c r="A12" s="1797" t="s">
        <v>868</v>
      </c>
      <c r="B12" s="1798">
        <f>SUM(B13:B28)</f>
        <v>12108</v>
      </c>
      <c r="C12" s="1799">
        <f>SUM(C13:C28)</f>
        <v>4527</v>
      </c>
      <c r="D12" s="1800">
        <f t="shared" ref="D12:D28" si="0">(C12/G12)*100</f>
        <v>41.769699206495666</v>
      </c>
      <c r="E12" s="1801">
        <f>SUM(E13:E28)</f>
        <v>6311</v>
      </c>
      <c r="F12" s="1800">
        <f t="shared" ref="F12:F27" si="1">(E12/G12)*100</f>
        <v>58.230300793504341</v>
      </c>
      <c r="G12" s="1802">
        <f t="shared" ref="G12:G28" si="2">SUM(C12+E12)</f>
        <v>10838</v>
      </c>
      <c r="H12" s="1800">
        <f t="shared" ref="H12:H28" si="3">(G12/B12)*100</f>
        <v>89.511067063098778</v>
      </c>
      <c r="I12" s="1801">
        <f t="shared" ref="I12:I18" si="4">(B12-G12)</f>
        <v>1270</v>
      </c>
      <c r="J12" s="1803">
        <f t="shared" ref="J12:J28" si="5">(I12/B12)*100</f>
        <v>10.488932936901223</v>
      </c>
      <c r="K12" s="1804"/>
      <c r="L12" s="1805"/>
      <c r="M12" s="1805"/>
      <c r="N12" s="1805"/>
      <c r="O12" s="1805"/>
      <c r="P12" s="1805"/>
      <c r="Q12" s="1805"/>
      <c r="R12" s="1805"/>
      <c r="S12" s="1805"/>
      <c r="W12" s="1805"/>
      <c r="Y12" s="1805"/>
    </row>
    <row r="13" spans="1:25" ht="18" customHeight="1">
      <c r="A13" s="1806" t="s">
        <v>923</v>
      </c>
      <c r="B13" s="1807">
        <v>3306</v>
      </c>
      <c r="C13" s="1808">
        <v>1349</v>
      </c>
      <c r="D13" s="1809">
        <f t="shared" si="0"/>
        <v>45.192629815745391</v>
      </c>
      <c r="E13" s="1810">
        <v>1636</v>
      </c>
      <c r="F13" s="1809">
        <f t="shared" si="1"/>
        <v>54.807370184254609</v>
      </c>
      <c r="G13" s="1810">
        <f t="shared" si="2"/>
        <v>2985</v>
      </c>
      <c r="H13" s="1809">
        <f t="shared" si="3"/>
        <v>90.290381125226858</v>
      </c>
      <c r="I13" s="1810">
        <f t="shared" si="4"/>
        <v>321</v>
      </c>
      <c r="J13" s="1811">
        <f t="shared" si="5"/>
        <v>9.7096188747731382</v>
      </c>
      <c r="K13" s="1812"/>
      <c r="M13" s="1769"/>
      <c r="N13" s="1769"/>
      <c r="O13" s="1769"/>
      <c r="P13" s="1769"/>
      <c r="Q13" s="1769"/>
      <c r="R13" s="1769"/>
      <c r="S13" s="1769"/>
      <c r="W13" s="1769"/>
      <c r="Y13" s="1805"/>
    </row>
    <row r="14" spans="1:25" ht="18" customHeight="1">
      <c r="A14" s="1806" t="s">
        <v>924</v>
      </c>
      <c r="B14" s="1807">
        <v>760</v>
      </c>
      <c r="C14" s="1808">
        <v>297</v>
      </c>
      <c r="D14" s="1809">
        <f t="shared" si="0"/>
        <v>44.461077844311376</v>
      </c>
      <c r="E14" s="1810">
        <v>371</v>
      </c>
      <c r="F14" s="1809">
        <f t="shared" si="1"/>
        <v>55.538922155688617</v>
      </c>
      <c r="G14" s="1810">
        <f t="shared" si="2"/>
        <v>668</v>
      </c>
      <c r="H14" s="1809">
        <f t="shared" si="3"/>
        <v>87.89473684210526</v>
      </c>
      <c r="I14" s="1810">
        <f t="shared" si="4"/>
        <v>92</v>
      </c>
      <c r="J14" s="1811">
        <f t="shared" si="5"/>
        <v>12.105263157894736</v>
      </c>
      <c r="K14" s="1812"/>
      <c r="M14" s="1769"/>
      <c r="N14" s="1769"/>
      <c r="O14" s="1769"/>
      <c r="P14" s="1769"/>
      <c r="Q14" s="1769"/>
      <c r="R14" s="1769"/>
      <c r="S14" s="1769"/>
      <c r="W14" s="1769"/>
      <c r="Y14" s="1805"/>
    </row>
    <row r="15" spans="1:25" ht="18" customHeight="1">
      <c r="A15" s="1806" t="s">
        <v>925</v>
      </c>
      <c r="B15" s="1807">
        <v>1040</v>
      </c>
      <c r="C15" s="1808">
        <v>463</v>
      </c>
      <c r="D15" s="1809">
        <f t="shared" si="0"/>
        <v>44.221585482330468</v>
      </c>
      <c r="E15" s="1810">
        <v>584</v>
      </c>
      <c r="F15" s="1809">
        <f t="shared" si="1"/>
        <v>55.778414517669525</v>
      </c>
      <c r="G15" s="1810">
        <f t="shared" si="2"/>
        <v>1047</v>
      </c>
      <c r="H15" s="1809">
        <f t="shared" si="3"/>
        <v>100.67307692307692</v>
      </c>
      <c r="I15" s="1810">
        <f t="shared" si="4"/>
        <v>-7</v>
      </c>
      <c r="J15" s="1811">
        <f t="shared" si="5"/>
        <v>-0.67307692307692313</v>
      </c>
      <c r="K15" s="1812"/>
      <c r="M15" s="1769"/>
      <c r="N15" s="1769"/>
      <c r="O15" s="1769"/>
      <c r="P15" s="1769"/>
      <c r="Q15" s="1769"/>
      <c r="R15" s="1769"/>
      <c r="S15" s="1769"/>
      <c r="W15" s="1769"/>
      <c r="Y15" s="1805"/>
    </row>
    <row r="16" spans="1:25" ht="18" customHeight="1">
      <c r="A16" s="1806" t="s">
        <v>926</v>
      </c>
      <c r="B16" s="1807">
        <v>866</v>
      </c>
      <c r="C16" s="1808">
        <v>236</v>
      </c>
      <c r="D16" s="1809">
        <f t="shared" si="0"/>
        <v>30.373230373230374</v>
      </c>
      <c r="E16" s="1810">
        <v>541</v>
      </c>
      <c r="F16" s="1809">
        <f t="shared" si="1"/>
        <v>69.626769626769629</v>
      </c>
      <c r="G16" s="1810">
        <f t="shared" si="2"/>
        <v>777</v>
      </c>
      <c r="H16" s="1809">
        <f t="shared" si="3"/>
        <v>89.722863741339481</v>
      </c>
      <c r="I16" s="1810">
        <f t="shared" si="4"/>
        <v>89</v>
      </c>
      <c r="J16" s="1811">
        <f t="shared" si="5"/>
        <v>10.277136258660507</v>
      </c>
      <c r="K16" s="1812"/>
      <c r="M16" s="1769"/>
      <c r="N16" s="1769"/>
      <c r="O16" s="1769"/>
      <c r="P16" s="1769"/>
      <c r="Q16" s="1769"/>
      <c r="R16" s="1769"/>
      <c r="S16" s="1769"/>
      <c r="W16" s="1769"/>
      <c r="Y16" s="1805"/>
    </row>
    <row r="17" spans="1:25" ht="18" customHeight="1">
      <c r="A17" s="1806" t="s">
        <v>927</v>
      </c>
      <c r="B17" s="1807">
        <v>1101</v>
      </c>
      <c r="C17" s="1808">
        <v>602</v>
      </c>
      <c r="D17" s="1809">
        <f t="shared" si="0"/>
        <v>61.30346232179226</v>
      </c>
      <c r="E17" s="1810">
        <v>380</v>
      </c>
      <c r="F17" s="1809">
        <f t="shared" si="1"/>
        <v>38.69653767820774</v>
      </c>
      <c r="G17" s="1810">
        <f t="shared" si="2"/>
        <v>982</v>
      </c>
      <c r="H17" s="1809">
        <f t="shared" si="3"/>
        <v>89.19164396003633</v>
      </c>
      <c r="I17" s="1810">
        <f t="shared" si="4"/>
        <v>119</v>
      </c>
      <c r="J17" s="1811">
        <f t="shared" si="5"/>
        <v>10.80835603996367</v>
      </c>
      <c r="K17" s="1812"/>
      <c r="M17" s="1769"/>
      <c r="N17" s="1769"/>
      <c r="O17" s="1769"/>
      <c r="P17" s="1769"/>
      <c r="Q17" s="1769"/>
      <c r="R17" s="1769"/>
      <c r="S17" s="1769"/>
      <c r="W17" s="1769"/>
      <c r="Y17" s="1805"/>
    </row>
    <row r="18" spans="1:25" ht="18" customHeight="1">
      <c r="A18" s="1806" t="s">
        <v>928</v>
      </c>
      <c r="B18" s="1807">
        <v>379</v>
      </c>
      <c r="C18" s="1808">
        <v>165</v>
      </c>
      <c r="D18" s="1809">
        <f t="shared" si="0"/>
        <v>44.715447154471541</v>
      </c>
      <c r="E18" s="1810">
        <v>204</v>
      </c>
      <c r="F18" s="1809">
        <f t="shared" si="1"/>
        <v>55.284552845528459</v>
      </c>
      <c r="G18" s="1810">
        <f t="shared" si="2"/>
        <v>369</v>
      </c>
      <c r="H18" s="1809">
        <f t="shared" si="3"/>
        <v>97.361477572559366</v>
      </c>
      <c r="I18" s="1810">
        <f t="shared" si="4"/>
        <v>10</v>
      </c>
      <c r="J18" s="1811">
        <f t="shared" si="5"/>
        <v>2.6385224274406331</v>
      </c>
      <c r="K18" s="1812"/>
      <c r="M18" s="1805"/>
      <c r="N18" s="1813"/>
      <c r="O18" s="1805"/>
      <c r="P18" s="1805"/>
      <c r="Q18" s="1769"/>
      <c r="R18" s="1769"/>
      <c r="S18" s="1769"/>
      <c r="W18" s="1769"/>
      <c r="Y18" s="1805"/>
    </row>
    <row r="19" spans="1:25" ht="18" customHeight="1">
      <c r="A19" s="1806" t="s">
        <v>929</v>
      </c>
      <c r="B19" s="1807">
        <v>541</v>
      </c>
      <c r="C19" s="1808">
        <v>152</v>
      </c>
      <c r="D19" s="1809">
        <f t="shared" si="0"/>
        <v>32.478632478632477</v>
      </c>
      <c r="E19" s="1810">
        <v>316</v>
      </c>
      <c r="F19" s="1809">
        <f t="shared" si="1"/>
        <v>67.521367521367523</v>
      </c>
      <c r="G19" s="1810">
        <f t="shared" si="2"/>
        <v>468</v>
      </c>
      <c r="H19" s="1809">
        <f t="shared" si="3"/>
        <v>86.506469500924212</v>
      </c>
      <c r="I19" s="1810">
        <f>SUM(E19+G19)</f>
        <v>784</v>
      </c>
      <c r="J19" s="1811">
        <f t="shared" si="5"/>
        <v>144.91682070240296</v>
      </c>
      <c r="K19" s="1812"/>
      <c r="M19" s="1769"/>
      <c r="N19" s="1769"/>
      <c r="O19" s="1769"/>
      <c r="P19" s="1769"/>
      <c r="Q19" s="1769"/>
      <c r="R19" s="1769"/>
      <c r="S19" s="1769"/>
      <c r="W19" s="1769"/>
      <c r="Y19" s="1805"/>
    </row>
    <row r="20" spans="1:25" ht="18" customHeight="1">
      <c r="A20" s="1806" t="s">
        <v>56</v>
      </c>
      <c r="B20" s="1807">
        <v>331</v>
      </c>
      <c r="C20" s="1808">
        <v>119</v>
      </c>
      <c r="D20" s="1809">
        <f t="shared" si="0"/>
        <v>37.777777777777779</v>
      </c>
      <c r="E20" s="1810">
        <v>196</v>
      </c>
      <c r="F20" s="1809">
        <f t="shared" si="1"/>
        <v>62.222222222222221</v>
      </c>
      <c r="G20" s="1810">
        <f t="shared" si="2"/>
        <v>315</v>
      </c>
      <c r="H20" s="1809">
        <f t="shared" si="3"/>
        <v>95.166163141993948</v>
      </c>
      <c r="I20" s="1810">
        <f t="shared" ref="I20:I28" si="6">(B20-G20)</f>
        <v>16</v>
      </c>
      <c r="J20" s="1811">
        <f t="shared" si="5"/>
        <v>4.833836858006042</v>
      </c>
      <c r="K20" s="1812"/>
      <c r="M20" s="1769"/>
      <c r="N20" s="1769"/>
      <c r="O20" s="1769"/>
      <c r="P20" s="1769"/>
      <c r="Q20" s="1769"/>
      <c r="R20" s="1769"/>
      <c r="S20" s="1769"/>
      <c r="W20" s="1769"/>
      <c r="Y20" s="1805"/>
    </row>
    <row r="21" spans="1:25" ht="18" customHeight="1">
      <c r="A21" s="1806" t="s">
        <v>930</v>
      </c>
      <c r="B21" s="1807">
        <v>304</v>
      </c>
      <c r="C21" s="1808">
        <v>127</v>
      </c>
      <c r="D21" s="1809">
        <f t="shared" si="0"/>
        <v>43.344709897610926</v>
      </c>
      <c r="E21" s="1810">
        <v>166</v>
      </c>
      <c r="F21" s="1809">
        <f t="shared" si="1"/>
        <v>56.655290102389074</v>
      </c>
      <c r="G21" s="1810">
        <f t="shared" si="2"/>
        <v>293</v>
      </c>
      <c r="H21" s="1809">
        <f t="shared" si="3"/>
        <v>96.381578947368425</v>
      </c>
      <c r="I21" s="1810">
        <f t="shared" si="6"/>
        <v>11</v>
      </c>
      <c r="J21" s="1811">
        <f t="shared" si="5"/>
        <v>3.6184210526315792</v>
      </c>
      <c r="K21" s="1812"/>
      <c r="M21" s="1769"/>
      <c r="N21" s="1769"/>
      <c r="O21" s="1769"/>
      <c r="P21" s="1769"/>
      <c r="Q21" s="1769"/>
      <c r="R21" s="1769"/>
      <c r="S21" s="1769"/>
      <c r="W21" s="1769"/>
      <c r="Y21" s="1805"/>
    </row>
    <row r="22" spans="1:25" ht="18" customHeight="1">
      <c r="A22" s="1806" t="s">
        <v>931</v>
      </c>
      <c r="B22" s="1807">
        <v>298</v>
      </c>
      <c r="C22" s="1808">
        <v>135</v>
      </c>
      <c r="D22" s="1809">
        <f t="shared" si="0"/>
        <v>49.090909090909093</v>
      </c>
      <c r="E22" s="1810">
        <v>140</v>
      </c>
      <c r="F22" s="1809">
        <f t="shared" si="1"/>
        <v>50.909090909090907</v>
      </c>
      <c r="G22" s="1810">
        <f t="shared" si="2"/>
        <v>275</v>
      </c>
      <c r="H22" s="1809">
        <f t="shared" si="3"/>
        <v>92.281879194630861</v>
      </c>
      <c r="I22" s="1810">
        <f t="shared" si="6"/>
        <v>23</v>
      </c>
      <c r="J22" s="1811">
        <f t="shared" si="5"/>
        <v>7.7181208053691277</v>
      </c>
      <c r="K22" s="1812"/>
      <c r="M22" s="1769"/>
      <c r="N22" s="1769"/>
      <c r="O22" s="1769"/>
      <c r="P22" s="1769"/>
      <c r="Q22" s="1769"/>
      <c r="R22" s="1769"/>
      <c r="S22" s="1769"/>
      <c r="W22" s="1769"/>
      <c r="Y22" s="1805"/>
    </row>
    <row r="23" spans="1:25" ht="18" customHeight="1">
      <c r="A23" s="1806" t="s">
        <v>951</v>
      </c>
      <c r="B23" s="1807">
        <v>392</v>
      </c>
      <c r="C23" s="1808">
        <v>117</v>
      </c>
      <c r="D23" s="1809">
        <f t="shared" si="0"/>
        <v>36.33540372670808</v>
      </c>
      <c r="E23" s="1810">
        <v>205</v>
      </c>
      <c r="F23" s="1809">
        <f t="shared" si="1"/>
        <v>63.664596273291927</v>
      </c>
      <c r="G23" s="1810">
        <f t="shared" si="2"/>
        <v>322</v>
      </c>
      <c r="H23" s="1809">
        <f t="shared" si="3"/>
        <v>82.142857142857139</v>
      </c>
      <c r="I23" s="1810">
        <f t="shared" si="6"/>
        <v>70</v>
      </c>
      <c r="J23" s="1811">
        <f t="shared" si="5"/>
        <v>17.857142857142858</v>
      </c>
      <c r="K23" s="1812"/>
      <c r="M23" s="1769"/>
      <c r="N23" s="1814"/>
      <c r="O23" s="1814"/>
      <c r="P23" s="1814"/>
      <c r="Q23" s="1769"/>
      <c r="R23" s="1769"/>
      <c r="S23" s="1769"/>
      <c r="W23" s="1769"/>
      <c r="Y23" s="1805"/>
    </row>
    <row r="24" spans="1:25" ht="18" customHeight="1">
      <c r="A24" s="1806" t="s">
        <v>932</v>
      </c>
      <c r="B24" s="1807">
        <v>202</v>
      </c>
      <c r="C24" s="1808">
        <v>37</v>
      </c>
      <c r="D24" s="1809">
        <f t="shared" si="0"/>
        <v>20.441988950276244</v>
      </c>
      <c r="E24" s="1815">
        <v>144</v>
      </c>
      <c r="F24" s="1809">
        <f t="shared" si="1"/>
        <v>79.55801104972376</v>
      </c>
      <c r="G24" s="1810">
        <f t="shared" si="2"/>
        <v>181</v>
      </c>
      <c r="H24" s="1809">
        <f t="shared" si="3"/>
        <v>89.603960396039611</v>
      </c>
      <c r="I24" s="1810">
        <f t="shared" si="6"/>
        <v>21</v>
      </c>
      <c r="J24" s="1811">
        <f t="shared" si="5"/>
        <v>10.396039603960396</v>
      </c>
      <c r="K24" s="1812"/>
      <c r="M24" s="1769"/>
      <c r="N24" s="1769"/>
      <c r="O24" s="1769"/>
      <c r="P24" s="1769"/>
      <c r="Q24" s="1769"/>
      <c r="R24" s="1769"/>
      <c r="S24" s="1769"/>
      <c r="W24" s="1769"/>
      <c r="Y24" s="1805"/>
    </row>
    <row r="25" spans="1:25" ht="18" customHeight="1">
      <c r="A25" s="1806" t="s">
        <v>936</v>
      </c>
      <c r="B25" s="1807">
        <v>1752</v>
      </c>
      <c r="C25" s="1808">
        <v>426</v>
      </c>
      <c r="D25" s="1809">
        <f t="shared" si="0"/>
        <v>26.979100696643442</v>
      </c>
      <c r="E25" s="1808">
        <v>1153</v>
      </c>
      <c r="F25" s="1809">
        <f t="shared" si="1"/>
        <v>73.020899303356558</v>
      </c>
      <c r="G25" s="1810">
        <f t="shared" si="2"/>
        <v>1579</v>
      </c>
      <c r="H25" s="1809">
        <f t="shared" si="3"/>
        <v>90.125570776255699</v>
      </c>
      <c r="I25" s="1810">
        <f t="shared" si="6"/>
        <v>173</v>
      </c>
      <c r="J25" s="1811">
        <f t="shared" si="5"/>
        <v>9.8744292237442917</v>
      </c>
      <c r="K25" s="1812"/>
      <c r="M25" s="1769"/>
      <c r="N25" s="1769"/>
      <c r="O25" s="1769"/>
      <c r="P25" s="1769"/>
      <c r="Q25" s="1769"/>
      <c r="R25" s="1769"/>
      <c r="S25" s="1769"/>
      <c r="W25" s="1769"/>
      <c r="Y25" s="1805"/>
    </row>
    <row r="26" spans="1:25" ht="18" customHeight="1">
      <c r="A26" s="1806" t="s">
        <v>937</v>
      </c>
      <c r="B26" s="1807">
        <v>666</v>
      </c>
      <c r="C26" s="1808">
        <v>183</v>
      </c>
      <c r="D26" s="1809">
        <f t="shared" si="0"/>
        <v>41.590909090909086</v>
      </c>
      <c r="E26" s="1808">
        <v>257</v>
      </c>
      <c r="F26" s="1809">
        <f t="shared" si="1"/>
        <v>58.409090909090914</v>
      </c>
      <c r="G26" s="1810">
        <f t="shared" si="2"/>
        <v>440</v>
      </c>
      <c r="H26" s="1809">
        <f t="shared" si="3"/>
        <v>66.066066066066071</v>
      </c>
      <c r="I26" s="1810">
        <f t="shared" si="6"/>
        <v>226</v>
      </c>
      <c r="J26" s="1811">
        <f t="shared" si="5"/>
        <v>33.933933933933936</v>
      </c>
      <c r="K26" s="1812"/>
      <c r="M26" s="1769"/>
      <c r="N26" s="1769"/>
      <c r="O26" s="1769"/>
      <c r="P26" s="1769"/>
      <c r="Q26" s="1769"/>
      <c r="R26" s="1769"/>
      <c r="S26" s="1769"/>
      <c r="W26" s="1769"/>
      <c r="Y26" s="1805"/>
    </row>
    <row r="27" spans="1:25" ht="18" customHeight="1">
      <c r="A27" s="1806" t="s">
        <v>244</v>
      </c>
      <c r="B27" s="1807">
        <v>60</v>
      </c>
      <c r="C27" s="1808">
        <v>29</v>
      </c>
      <c r="D27" s="1809">
        <f t="shared" si="0"/>
        <v>61.702127659574465</v>
      </c>
      <c r="E27" s="1808">
        <v>18</v>
      </c>
      <c r="F27" s="1809">
        <f t="shared" si="1"/>
        <v>38.297872340425535</v>
      </c>
      <c r="G27" s="1810">
        <f t="shared" si="2"/>
        <v>47</v>
      </c>
      <c r="H27" s="1809">
        <f t="shared" si="3"/>
        <v>78.333333333333329</v>
      </c>
      <c r="I27" s="1810">
        <f t="shared" si="6"/>
        <v>13</v>
      </c>
      <c r="J27" s="1811">
        <f t="shared" si="5"/>
        <v>21.666666666666668</v>
      </c>
      <c r="K27" s="1812"/>
      <c r="M27" s="1769"/>
      <c r="N27" s="1769"/>
      <c r="O27" s="1769"/>
      <c r="P27" s="1769"/>
      <c r="Q27" s="1769"/>
      <c r="R27" s="1769"/>
      <c r="S27" s="1769"/>
      <c r="W27" s="1769"/>
      <c r="Y27" s="1805"/>
    </row>
    <row r="28" spans="1:25" ht="18" customHeight="1">
      <c r="A28" s="1816" t="s">
        <v>184</v>
      </c>
      <c r="B28" s="1817">
        <v>110</v>
      </c>
      <c r="C28" s="1815">
        <v>90</v>
      </c>
      <c r="D28" s="1818">
        <f t="shared" si="0"/>
        <v>100</v>
      </c>
      <c r="E28" s="1819"/>
      <c r="F28" s="1820"/>
      <c r="G28" s="1810">
        <f t="shared" si="2"/>
        <v>90</v>
      </c>
      <c r="H28" s="1821">
        <f t="shared" si="3"/>
        <v>81.818181818181827</v>
      </c>
      <c r="I28" s="1817">
        <f t="shared" si="6"/>
        <v>20</v>
      </c>
      <c r="J28" s="1820">
        <f t="shared" si="5"/>
        <v>18.181818181818183</v>
      </c>
      <c r="K28" s="1822"/>
      <c r="L28" s="1823"/>
      <c r="M28" s="1769"/>
      <c r="N28" s="1769"/>
      <c r="O28" s="1769"/>
      <c r="P28" s="1769"/>
      <c r="Q28" s="1769"/>
      <c r="R28" s="1769"/>
      <c r="S28" s="1769"/>
      <c r="W28" s="1769"/>
      <c r="Y28" s="1805"/>
    </row>
    <row r="29" spans="1:25" ht="18" customHeight="1">
      <c r="A29" s="1824"/>
      <c r="B29" s="1824"/>
      <c r="C29" s="1824"/>
      <c r="D29" s="1825"/>
      <c r="E29" s="1824"/>
      <c r="F29" s="1825"/>
      <c r="G29" s="1824"/>
      <c r="H29" s="1825"/>
      <c r="I29" s="1826" t="s">
        <v>1055</v>
      </c>
      <c r="J29" s="1826"/>
      <c r="M29" s="1805"/>
      <c r="N29" s="1805"/>
      <c r="O29" s="1805"/>
      <c r="P29" s="1805"/>
      <c r="Q29" s="1805"/>
      <c r="R29" s="1805"/>
      <c r="S29" s="1805"/>
      <c r="W29" s="1769"/>
      <c r="Y29" s="1805"/>
    </row>
    <row r="30" spans="1:25" ht="12" customHeight="1">
      <c r="A30" s="1824"/>
      <c r="B30" s="1824"/>
      <c r="C30" s="1824"/>
      <c r="D30" s="1825"/>
      <c r="E30" s="1824"/>
      <c r="F30" s="1825"/>
      <c r="G30" s="1824"/>
      <c r="H30" s="1825"/>
      <c r="I30" s="1826"/>
    </row>
    <row r="31" spans="1:25" ht="6.95" customHeight="1">
      <c r="D31" s="1827"/>
      <c r="F31" s="1827"/>
      <c r="H31" s="1827"/>
      <c r="J31" s="1827"/>
    </row>
    <row r="32" spans="1:25" ht="6.95" customHeight="1">
      <c r="A32" s="1824"/>
      <c r="B32" s="1824"/>
      <c r="C32" s="1824"/>
      <c r="D32" s="1825"/>
      <c r="E32" s="1824"/>
      <c r="F32" s="1825"/>
      <c r="G32" s="1824"/>
      <c r="H32" s="1825"/>
      <c r="I32" s="1824"/>
      <c r="J32" s="1825"/>
      <c r="K32" s="1824"/>
      <c r="L32" s="1824"/>
    </row>
    <row r="33" spans="1:12" ht="6.95" customHeight="1">
      <c r="A33" s="1814"/>
      <c r="B33" s="1814"/>
      <c r="C33" s="1814"/>
      <c r="D33" s="1828"/>
      <c r="E33" s="1814"/>
      <c r="F33" s="1828"/>
      <c r="G33" s="1814"/>
      <c r="H33" s="1828"/>
      <c r="I33" s="1814"/>
      <c r="J33" s="1828"/>
      <c r="K33" s="1824"/>
      <c r="L33" s="1824"/>
    </row>
    <row r="34" spans="1:12" ht="6.95" customHeight="1">
      <c r="A34" s="1824"/>
      <c r="B34" s="1824"/>
      <c r="C34" s="1824"/>
      <c r="D34" s="1824"/>
      <c r="E34" s="1824"/>
      <c r="F34" s="1824"/>
      <c r="G34" s="1824"/>
      <c r="H34" s="1824"/>
      <c r="I34" s="1824"/>
      <c r="J34" s="1824"/>
      <c r="K34" s="1824"/>
      <c r="L34" s="1824"/>
    </row>
    <row r="35" spans="1:12" ht="6.95" customHeight="1">
      <c r="A35" s="1824"/>
      <c r="B35" s="1824"/>
      <c r="C35" s="1824"/>
      <c r="D35" s="1825"/>
      <c r="E35" s="1824"/>
      <c r="F35" s="1825"/>
      <c r="G35" s="1824"/>
      <c r="H35" s="1825"/>
      <c r="I35" s="1824"/>
      <c r="J35" s="1825"/>
      <c r="K35" s="1824"/>
      <c r="L35" s="1824"/>
    </row>
    <row r="36" spans="1:12" ht="6.95" customHeight="1">
      <c r="A36" s="1824"/>
      <c r="B36" s="1824"/>
      <c r="C36" s="1824"/>
      <c r="D36" s="1825"/>
      <c r="E36" s="1824"/>
      <c r="F36" s="1825"/>
      <c r="G36" s="1824"/>
      <c r="H36" s="1825"/>
      <c r="I36" s="1824"/>
      <c r="J36" s="1825"/>
      <c r="K36" s="1824"/>
      <c r="L36" s="1824"/>
    </row>
    <row r="37" spans="1:12" ht="6.95" customHeight="1">
      <c r="A37" s="1824"/>
      <c r="B37" s="1824"/>
      <c r="C37" s="1824"/>
      <c r="D37" s="1825"/>
      <c r="E37" s="1824"/>
      <c r="F37" s="1825"/>
      <c r="G37" s="1824"/>
      <c r="H37" s="1825"/>
      <c r="I37" s="1824"/>
      <c r="J37" s="1825"/>
      <c r="K37" s="1824"/>
      <c r="L37" s="1824"/>
    </row>
    <row r="38" spans="1:12" ht="6.95" customHeight="1">
      <c r="A38" s="1824"/>
      <c r="B38" s="1824"/>
      <c r="C38" s="1824"/>
      <c r="D38" s="1825"/>
      <c r="E38" s="1824"/>
      <c r="F38" s="1825"/>
      <c r="G38" s="1824"/>
      <c r="H38" s="1825"/>
      <c r="I38" s="1824"/>
      <c r="J38" s="1825"/>
      <c r="K38" s="1824"/>
      <c r="L38" s="1824"/>
    </row>
    <row r="39" spans="1:12" ht="6.95" customHeight="1">
      <c r="A39" s="1824"/>
      <c r="B39" s="1824"/>
      <c r="C39" s="1824"/>
      <c r="D39" s="1825"/>
      <c r="E39" s="1824"/>
      <c r="F39" s="1825"/>
      <c r="G39" s="1824"/>
      <c r="H39" s="1825"/>
      <c r="I39" s="1824"/>
      <c r="J39" s="1825"/>
      <c r="K39" s="1824"/>
      <c r="L39" s="1824"/>
    </row>
    <row r="40" spans="1:12" ht="6.95" customHeight="1">
      <c r="A40" s="1814"/>
      <c r="B40" s="1814"/>
      <c r="C40" s="1814"/>
      <c r="D40" s="1828"/>
      <c r="E40" s="1814"/>
      <c r="F40" s="1828"/>
      <c r="G40" s="1814"/>
      <c r="H40" s="1828"/>
      <c r="I40" s="1814"/>
      <c r="J40" s="1828"/>
      <c r="K40" s="1824"/>
      <c r="L40" s="1824"/>
    </row>
    <row r="41" spans="1:12" ht="6.95" customHeight="1">
      <c r="A41" s="1824"/>
      <c r="B41" s="1824"/>
      <c r="C41" s="1824"/>
      <c r="D41" s="1825"/>
      <c r="E41" s="1824"/>
      <c r="F41" s="1825"/>
      <c r="G41" s="1824"/>
      <c r="H41" s="1825"/>
      <c r="I41" s="1824"/>
      <c r="J41" s="1825"/>
      <c r="K41" s="1824"/>
      <c r="L41" s="1824"/>
    </row>
    <row r="42" spans="1:12" ht="6.95" customHeight="1">
      <c r="A42" s="1824"/>
      <c r="B42" s="1824"/>
      <c r="C42" s="1824"/>
      <c r="D42" s="1824"/>
      <c r="E42" s="1824"/>
      <c r="F42" s="1824"/>
      <c r="G42" s="1824"/>
      <c r="H42" s="1824"/>
      <c r="I42" s="1824"/>
      <c r="J42" s="1824"/>
      <c r="K42" s="1824"/>
      <c r="L42" s="1824"/>
    </row>
    <row r="43" spans="1:12" ht="6.95" customHeight="1">
      <c r="A43" s="1824"/>
      <c r="B43" s="1824"/>
      <c r="C43" s="1824"/>
      <c r="D43" s="1825"/>
      <c r="E43" s="1824"/>
      <c r="F43" s="1825"/>
      <c r="G43" s="1824"/>
      <c r="H43" s="1825"/>
      <c r="I43" s="1824"/>
      <c r="J43" s="1825"/>
      <c r="K43" s="1824"/>
      <c r="L43" s="1824"/>
    </row>
    <row r="44" spans="1:12" ht="6.95" customHeight="1">
      <c r="A44" s="1824"/>
      <c r="B44" s="1824"/>
      <c r="C44" s="1824"/>
      <c r="D44" s="1825"/>
      <c r="E44" s="1824"/>
      <c r="F44" s="1825"/>
      <c r="G44" s="1824"/>
      <c r="H44" s="1825"/>
      <c r="I44" s="1824"/>
      <c r="J44" s="1825"/>
      <c r="K44" s="1824"/>
      <c r="L44" s="1824"/>
    </row>
    <row r="45" spans="1:12" ht="6.95" customHeight="1">
      <c r="A45" s="1824"/>
      <c r="B45" s="1824"/>
      <c r="C45" s="1824"/>
      <c r="D45" s="1825"/>
      <c r="E45" s="1824"/>
      <c r="F45" s="1825"/>
      <c r="G45" s="1824"/>
      <c r="H45" s="1825"/>
      <c r="I45" s="1824"/>
      <c r="J45" s="1825"/>
      <c r="K45" s="1824"/>
      <c r="L45" s="1824"/>
    </row>
    <row r="46" spans="1:12" ht="6.95" customHeight="1">
      <c r="A46" s="1814"/>
      <c r="B46" s="1814"/>
      <c r="C46" s="1814"/>
      <c r="D46" s="1828"/>
      <c r="E46" s="1814"/>
      <c r="F46" s="1828"/>
      <c r="G46" s="1814"/>
      <c r="H46" s="1828"/>
      <c r="I46" s="1814"/>
      <c r="J46" s="1828"/>
      <c r="K46" s="1824"/>
      <c r="L46" s="1824"/>
    </row>
    <row r="47" spans="1:12" ht="6.95" customHeight="1">
      <c r="A47" s="1824"/>
      <c r="B47" s="1824"/>
      <c r="C47" s="1824"/>
      <c r="D47" s="1825"/>
      <c r="E47" s="1824"/>
      <c r="F47" s="1825"/>
      <c r="G47" s="1824"/>
      <c r="H47" s="1825"/>
      <c r="I47" s="1824"/>
      <c r="J47" s="1825"/>
      <c r="K47" s="1824"/>
      <c r="L47" s="1824"/>
    </row>
    <row r="48" spans="1:12" ht="6.95" customHeight="1">
      <c r="A48" s="1824"/>
      <c r="B48" s="1824"/>
      <c r="C48" s="1824"/>
      <c r="D48" s="1825"/>
      <c r="E48" s="1824"/>
      <c r="F48" s="1825"/>
      <c r="G48" s="1824"/>
      <c r="H48" s="1825"/>
      <c r="I48" s="1824"/>
      <c r="J48" s="1825"/>
      <c r="K48" s="1824"/>
      <c r="L48" s="1824"/>
    </row>
    <row r="49" spans="1:25" ht="6.95" customHeight="1">
      <c r="A49" s="1824"/>
      <c r="B49" s="1824"/>
      <c r="C49" s="1824"/>
      <c r="D49" s="1825"/>
      <c r="E49" s="1824"/>
      <c r="F49" s="1825"/>
      <c r="G49" s="1824"/>
      <c r="H49" s="1825"/>
      <c r="I49" s="1824"/>
      <c r="J49" s="1825"/>
      <c r="K49" s="1824"/>
      <c r="L49" s="1824"/>
    </row>
    <row r="50" spans="1:25" ht="6.95" customHeight="1">
      <c r="A50" s="1824"/>
      <c r="B50" s="1824"/>
      <c r="C50" s="1824"/>
      <c r="D50" s="1825"/>
      <c r="E50" s="1824"/>
      <c r="F50" s="1825"/>
      <c r="G50" s="1824"/>
      <c r="H50" s="1825"/>
      <c r="I50" s="1824"/>
      <c r="J50" s="1825"/>
      <c r="K50" s="1824"/>
      <c r="L50" s="1824"/>
    </row>
    <row r="51" spans="1:25" ht="6.95" customHeight="1">
      <c r="A51" s="1814"/>
      <c r="B51" s="1814"/>
      <c r="C51" s="1814"/>
      <c r="D51" s="1828"/>
      <c r="E51" s="1814"/>
      <c r="F51" s="1828"/>
      <c r="G51" s="1814"/>
      <c r="H51" s="1828"/>
      <c r="I51" s="1814"/>
      <c r="J51" s="1828"/>
      <c r="K51" s="1824"/>
      <c r="L51" s="1824"/>
    </row>
    <row r="52" spans="1:25" ht="6.95" customHeight="1">
      <c r="A52" s="1824"/>
      <c r="B52" s="1824"/>
      <c r="C52" s="1824"/>
      <c r="D52" s="1824"/>
      <c r="E52" s="1824"/>
      <c r="F52" s="1824"/>
      <c r="G52" s="1824"/>
      <c r="H52" s="1824"/>
      <c r="I52" s="1824"/>
      <c r="J52" s="1824"/>
      <c r="K52" s="1824"/>
      <c r="L52" s="1824"/>
    </row>
    <row r="53" spans="1:25" ht="6.95" customHeight="1">
      <c r="A53" s="1824"/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</row>
    <row r="54" spans="1:25" ht="6.95" customHeight="1">
      <c r="A54" s="1824"/>
      <c r="B54" s="1824"/>
      <c r="C54" s="1824"/>
      <c r="D54" s="1824"/>
      <c r="E54" s="1824"/>
      <c r="F54" s="1824"/>
      <c r="G54" s="1824"/>
      <c r="H54" s="1824"/>
      <c r="I54" s="1824"/>
      <c r="J54" s="1824"/>
      <c r="K54" s="1824"/>
      <c r="L54" s="1824"/>
    </row>
    <row r="55" spans="1:25" ht="6.95" customHeight="1">
      <c r="A55" s="1824"/>
      <c r="B55" s="1824"/>
      <c r="C55" s="1824"/>
      <c r="D55" s="1824"/>
      <c r="E55" s="1824"/>
      <c r="F55" s="1824"/>
      <c r="G55" s="1824"/>
      <c r="H55" s="1824"/>
      <c r="I55" s="1824"/>
      <c r="J55" s="1824"/>
      <c r="K55" s="1824"/>
      <c r="L55" s="1824"/>
    </row>
    <row r="56" spans="1:25" ht="6.95" customHeight="1">
      <c r="A56" s="1824"/>
      <c r="B56" s="1824"/>
      <c r="C56" s="1824"/>
      <c r="D56" s="1824"/>
      <c r="E56" s="1824"/>
      <c r="F56" s="1824"/>
      <c r="G56" s="1824"/>
      <c r="H56" s="1824"/>
      <c r="I56" s="1824"/>
      <c r="J56" s="1824"/>
      <c r="K56" s="1824"/>
      <c r="L56" s="1824"/>
    </row>
    <row r="57" spans="1:25" ht="6.95" customHeight="1">
      <c r="A57" s="1824"/>
      <c r="B57" s="1824"/>
      <c r="C57" s="1824"/>
      <c r="D57" s="1824"/>
      <c r="E57" s="1824"/>
      <c r="F57" s="1824"/>
      <c r="G57" s="1824"/>
      <c r="H57" s="1824"/>
      <c r="I57" s="1824"/>
      <c r="J57" s="1824"/>
      <c r="K57" s="1824"/>
      <c r="L57" s="1824"/>
    </row>
    <row r="58" spans="1:25" ht="6.95" customHeight="1">
      <c r="A58" s="1824"/>
      <c r="B58" s="1824"/>
      <c r="C58" s="1824"/>
      <c r="D58" s="1825"/>
      <c r="E58" s="1824"/>
      <c r="F58" s="1825"/>
      <c r="G58" s="1824"/>
      <c r="H58" s="1825"/>
      <c r="I58" s="1824"/>
      <c r="J58" s="1825"/>
      <c r="K58" s="1824"/>
      <c r="L58" s="1824"/>
    </row>
    <row r="59" spans="1:25" ht="8.1" customHeight="1">
      <c r="A59" s="1824"/>
      <c r="B59" s="1824"/>
      <c r="C59" s="1824"/>
      <c r="D59" s="1825"/>
      <c r="E59" s="1824"/>
      <c r="F59" s="1825"/>
      <c r="G59" s="1824"/>
      <c r="H59" s="1825"/>
      <c r="I59" s="1824"/>
      <c r="J59" s="1825"/>
      <c r="K59" s="1824"/>
      <c r="L59" s="1824"/>
    </row>
    <row r="60" spans="1:25" ht="6.95" customHeight="1">
      <c r="A60" s="1824"/>
      <c r="B60" s="1824"/>
      <c r="C60" s="1824"/>
      <c r="D60" s="1825"/>
      <c r="E60" s="1824"/>
      <c r="F60" s="1825"/>
      <c r="G60" s="1824"/>
      <c r="H60" s="1825"/>
      <c r="I60" s="1824"/>
      <c r="J60" s="1825"/>
      <c r="K60" s="1824"/>
      <c r="L60" s="1824"/>
    </row>
    <row r="61" spans="1:25" ht="6.95" customHeight="1">
      <c r="A61" s="1824"/>
      <c r="B61" s="1824"/>
      <c r="C61" s="1824"/>
      <c r="D61" s="1825"/>
      <c r="E61" s="1824"/>
      <c r="F61" s="1825"/>
      <c r="G61" s="1824"/>
      <c r="H61" s="1825"/>
      <c r="I61" s="1824"/>
      <c r="J61" s="1825"/>
      <c r="K61" s="1824"/>
      <c r="L61" s="1824"/>
    </row>
    <row r="62" spans="1:25" ht="10.5" hidden="1" customHeight="1">
      <c r="D62" s="1827"/>
      <c r="F62" s="1827"/>
      <c r="H62" s="1827"/>
      <c r="J62" s="1827"/>
    </row>
    <row r="63" spans="1:25" ht="9" customHeight="1">
      <c r="M63" s="1805"/>
      <c r="N63" s="1805"/>
      <c r="O63" s="1805"/>
      <c r="P63" s="1805"/>
      <c r="Q63" s="1805"/>
      <c r="R63" s="1805"/>
      <c r="S63" s="1805"/>
      <c r="W63" s="1805"/>
      <c r="Y63" s="1805"/>
    </row>
    <row r="64" spans="1:25" ht="10.5" hidden="1" customHeight="1"/>
    <row r="65" spans="13:13" ht="6.95" customHeight="1"/>
    <row r="66" spans="13:13" ht="6.95" customHeight="1"/>
    <row r="67" spans="13:13" ht="6.95" customHeight="1"/>
    <row r="68" spans="13:13" ht="6.95" customHeight="1"/>
    <row r="69" spans="13:13" ht="6.95" customHeight="1"/>
    <row r="70" spans="13:13" ht="6.95" customHeight="1"/>
    <row r="71" spans="13:13" ht="6.95" customHeight="1"/>
    <row r="72" spans="13:13" ht="6.95" customHeight="1"/>
    <row r="73" spans="13:13" ht="6.95" customHeight="1"/>
    <row r="74" spans="13:13" ht="6.95" customHeight="1"/>
    <row r="75" spans="13:13" ht="6.95" customHeight="1"/>
    <row r="76" spans="13:13" ht="6.95" customHeight="1"/>
    <row r="77" spans="13:13" ht="6.95" customHeight="1"/>
    <row r="78" spans="13:13" ht="6.95" customHeight="1"/>
    <row r="79" spans="13:13" ht="8.1" customHeight="1"/>
    <row r="80" spans="13:13" ht="6.95" customHeight="1">
      <c r="M80" s="1824"/>
    </row>
    <row r="81" spans="4:13" ht="6.95" customHeight="1">
      <c r="M81" s="1824"/>
    </row>
    <row r="82" spans="4:13" ht="2.1" customHeight="1"/>
    <row r="83" spans="4:13" ht="8.1" customHeight="1"/>
    <row r="84" spans="4:13" ht="9" customHeight="1"/>
    <row r="85" spans="4:13">
      <c r="D85" s="1827"/>
      <c r="F85" s="1827"/>
    </row>
    <row r="86" spans="4:13">
      <c r="D86" s="1827"/>
      <c r="F86" s="1827"/>
    </row>
    <row r="87" spans="4:13">
      <c r="D87" s="1827"/>
      <c r="F87" s="1827"/>
    </row>
    <row r="88" spans="4:13">
      <c r="D88" s="1827"/>
      <c r="F88" s="1827"/>
    </row>
  </sheetData>
  <sheetProtection password="CA55" sheet="1" objects="1" scenarios="1"/>
  <mergeCells count="9">
    <mergeCell ref="I10:J10"/>
    <mergeCell ref="C8:D8"/>
    <mergeCell ref="E8:H8"/>
    <mergeCell ref="I8:J8"/>
    <mergeCell ref="I9:J9"/>
    <mergeCell ref="A1:J1"/>
    <mergeCell ref="A3:J3"/>
    <mergeCell ref="A4:J4"/>
    <mergeCell ref="A6:J6"/>
  </mergeCells>
  <phoneticPr fontId="0" type="noConversion"/>
  <printOptions horizontalCentered="1"/>
  <pageMargins left="0.59055118110236227" right="0.51181102362204722" top="0.78740157480314965" bottom="0.78740157480314965" header="0" footer="0"/>
  <pageSetup scale="97" orientation="landscape" horizontalDpi="300" verticalDpi="300" r:id="rId1"/>
  <headerFooter alignWithMargins="0">
    <oddHeader>&amp;R&amp;"Helv,Negrita"&amp;12&amp;[36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83"/>
  <sheetViews>
    <sheetView showGridLines="0" workbookViewId="0">
      <selection activeCell="A11" sqref="A11"/>
    </sheetView>
  </sheetViews>
  <sheetFormatPr baseColWidth="10" defaultColWidth="9.83203125" defaultRowHeight="10.5"/>
  <cols>
    <col min="1" max="1" width="37.5" style="1829" customWidth="1"/>
    <col min="2" max="2" width="13.33203125" style="1829" customWidth="1"/>
    <col min="3" max="3" width="12.33203125" style="1829" customWidth="1"/>
    <col min="4" max="4" width="8.83203125" style="1829" customWidth="1"/>
    <col min="5" max="5" width="12.5" style="1829" customWidth="1"/>
    <col min="6" max="6" width="11.5" style="1829" customWidth="1"/>
    <col min="7" max="16384" width="9.83203125" style="1829"/>
  </cols>
  <sheetData>
    <row r="1" spans="1:7" ht="19.5" customHeight="1">
      <c r="A1" s="3469" t="s">
        <v>846</v>
      </c>
      <c r="B1" s="3469"/>
      <c r="C1" s="3469"/>
      <c r="D1" s="3469"/>
      <c r="E1" s="3469"/>
      <c r="F1" s="3469"/>
    </row>
    <row r="2" spans="1:7" ht="6" customHeight="1">
      <c r="A2" s="1830"/>
    </row>
    <row r="3" spans="1:7" ht="13.5" customHeight="1">
      <c r="A3" s="3470" t="s">
        <v>302</v>
      </c>
      <c r="B3" s="3470"/>
      <c r="C3" s="3470"/>
      <c r="D3" s="3470"/>
      <c r="E3" s="3470"/>
      <c r="F3" s="3470"/>
    </row>
    <row r="4" spans="1:7" ht="12" customHeight="1">
      <c r="A4" s="3470" t="s">
        <v>5</v>
      </c>
      <c r="B4" s="3470"/>
      <c r="C4" s="3470"/>
      <c r="D4" s="3470"/>
      <c r="E4" s="3470"/>
      <c r="F4" s="3470"/>
    </row>
    <row r="5" spans="1:7" ht="12" customHeight="1">
      <c r="A5" s="3470" t="s">
        <v>1250</v>
      </c>
      <c r="B5" s="3470"/>
      <c r="C5" s="3470"/>
      <c r="D5" s="3470"/>
      <c r="E5" s="3470"/>
      <c r="F5" s="3470"/>
    </row>
    <row r="6" spans="1:7" ht="4.5" customHeight="1">
      <c r="A6" s="1831"/>
      <c r="B6" s="1831"/>
      <c r="C6" s="1831"/>
      <c r="D6" s="1831"/>
      <c r="E6" s="1831"/>
      <c r="F6" s="1831"/>
    </row>
    <row r="7" spans="1:7" ht="16.5" customHeight="1">
      <c r="A7" s="3468" t="s">
        <v>303</v>
      </c>
      <c r="B7" s="3468"/>
      <c r="C7" s="3468"/>
      <c r="D7" s="3468"/>
      <c r="E7" s="3468"/>
      <c r="F7" s="3468"/>
    </row>
    <row r="8" spans="1:7" ht="11.1" customHeight="1">
      <c r="A8" s="1832"/>
      <c r="B8" s="1833" t="s">
        <v>950</v>
      </c>
      <c r="C8" s="1834" t="s">
        <v>304</v>
      </c>
      <c r="D8" s="1835" t="s">
        <v>305</v>
      </c>
      <c r="E8" s="1836"/>
      <c r="F8" s="1837"/>
    </row>
    <row r="9" spans="1:7" ht="11.1" customHeight="1">
      <c r="A9" s="1838" t="s">
        <v>298</v>
      </c>
      <c r="B9" s="1833" t="s">
        <v>850</v>
      </c>
      <c r="C9" s="1834" t="s">
        <v>955</v>
      </c>
      <c r="D9" s="1839"/>
      <c r="E9" s="1840"/>
      <c r="F9" s="1841"/>
    </row>
    <row r="10" spans="1:7" ht="11.1" customHeight="1">
      <c r="A10" s="1842"/>
      <c r="B10" s="1843"/>
      <c r="C10" s="1844" t="s">
        <v>958</v>
      </c>
      <c r="D10" s="1844" t="s">
        <v>922</v>
      </c>
      <c r="E10" s="1845" t="s">
        <v>306</v>
      </c>
      <c r="F10" s="1846" t="s">
        <v>307</v>
      </c>
    </row>
    <row r="11" spans="1:7" ht="11.1" customHeight="1">
      <c r="A11" s="1847" t="s">
        <v>894</v>
      </c>
      <c r="B11" s="1848">
        <f>SUM(B12+B14+B25)</f>
        <v>195</v>
      </c>
      <c r="C11" s="1849">
        <f>SUM(C12+C14+C25)</f>
        <v>83</v>
      </c>
      <c r="D11" s="1849">
        <f>SUM(D12+D14+D25)</f>
        <v>103</v>
      </c>
      <c r="E11" s="1848">
        <f>SUM(E12+E14+E25)</f>
        <v>61</v>
      </c>
      <c r="F11" s="1849">
        <f>SUM(F12+F14+F25)</f>
        <v>42</v>
      </c>
      <c r="G11" s="1850"/>
    </row>
    <row r="12" spans="1:7" ht="11.1" customHeight="1">
      <c r="A12" s="1851" t="s">
        <v>895</v>
      </c>
      <c r="B12" s="1852">
        <f>SUM(B13)</f>
        <v>2</v>
      </c>
      <c r="C12" s="1853"/>
      <c r="D12" s="1854"/>
      <c r="E12" s="1852"/>
      <c r="F12" s="1853"/>
    </row>
    <row r="13" spans="1:7" ht="11.1" customHeight="1">
      <c r="A13" s="1855" t="s">
        <v>200</v>
      </c>
      <c r="B13" s="1856">
        <v>2</v>
      </c>
      <c r="C13" s="1857"/>
      <c r="D13" s="1858"/>
      <c r="E13" s="1856"/>
      <c r="F13" s="1857"/>
    </row>
    <row r="14" spans="1:7" ht="11.1" customHeight="1">
      <c r="A14" s="1851" t="s">
        <v>308</v>
      </c>
      <c r="B14" s="1859">
        <f>SUM(B15:B23)</f>
        <v>142</v>
      </c>
      <c r="C14" s="1860">
        <f>SUM(C15:C24)</f>
        <v>64</v>
      </c>
      <c r="D14" s="1861">
        <f>SUM(D15:D23)</f>
        <v>56</v>
      </c>
      <c r="E14" s="1861">
        <f>SUM(E15:E23)</f>
        <v>39</v>
      </c>
      <c r="F14" s="1860">
        <f>SUM(F15:F23)</f>
        <v>17</v>
      </c>
    </row>
    <row r="15" spans="1:7" ht="11.1" customHeight="1">
      <c r="A15" s="1855" t="s">
        <v>202</v>
      </c>
      <c r="B15" s="1856">
        <v>45</v>
      </c>
      <c r="C15" s="1858">
        <v>22</v>
      </c>
      <c r="D15" s="1857">
        <f>SUM(E15:F15)</f>
        <v>26</v>
      </c>
      <c r="E15" s="1862">
        <v>20</v>
      </c>
      <c r="F15" s="1857">
        <v>6</v>
      </c>
    </row>
    <row r="16" spans="1:7" ht="11.1" customHeight="1">
      <c r="A16" s="1855" t="s">
        <v>309</v>
      </c>
      <c r="B16" s="1856"/>
      <c r="C16" s="1858"/>
      <c r="D16" s="1857"/>
      <c r="E16" s="1862"/>
      <c r="F16" s="1857"/>
    </row>
    <row r="17" spans="1:6" ht="11.1" customHeight="1">
      <c r="A17" s="1855" t="s">
        <v>200</v>
      </c>
      <c r="B17" s="1856">
        <v>2</v>
      </c>
      <c r="C17" s="1858"/>
      <c r="D17" s="1857">
        <v>4</v>
      </c>
      <c r="E17" s="1862">
        <v>4</v>
      </c>
      <c r="F17" s="1857"/>
    </row>
    <row r="18" spans="1:6" ht="11.1" customHeight="1">
      <c r="A18" s="1855" t="s">
        <v>310</v>
      </c>
      <c r="B18" s="1856"/>
      <c r="C18" s="1857"/>
      <c r="D18" s="1858"/>
      <c r="E18" s="1856"/>
      <c r="F18" s="1858"/>
    </row>
    <row r="19" spans="1:6" ht="11.1" customHeight="1">
      <c r="A19" s="1855" t="s">
        <v>203</v>
      </c>
      <c r="B19" s="1856">
        <v>16</v>
      </c>
      <c r="C19" s="1858"/>
      <c r="D19" s="1858">
        <v>15</v>
      </c>
      <c r="E19" s="1856">
        <v>11</v>
      </c>
      <c r="F19" s="1858">
        <v>4</v>
      </c>
    </row>
    <row r="20" spans="1:6" ht="11.1" customHeight="1">
      <c r="A20" s="1855" t="s">
        <v>204</v>
      </c>
      <c r="B20" s="1856">
        <v>22</v>
      </c>
      <c r="C20" s="1858"/>
      <c r="D20" s="1857"/>
      <c r="E20" s="1862"/>
      <c r="F20" s="1857"/>
    </row>
    <row r="21" spans="1:6" ht="11.1" customHeight="1">
      <c r="A21" s="1855" t="s">
        <v>205</v>
      </c>
      <c r="B21" s="1856">
        <v>4</v>
      </c>
      <c r="C21" s="1858">
        <v>2</v>
      </c>
      <c r="D21" s="1858">
        <v>5</v>
      </c>
      <c r="E21" s="1856">
        <v>2</v>
      </c>
      <c r="F21" s="1858">
        <v>3</v>
      </c>
    </row>
    <row r="22" spans="1:6" ht="11.1" customHeight="1">
      <c r="A22" s="1855" t="s">
        <v>311</v>
      </c>
      <c r="B22" s="1856">
        <v>26</v>
      </c>
      <c r="C22" s="1858"/>
      <c r="D22" s="1858"/>
      <c r="E22" s="1862"/>
      <c r="F22" s="1857"/>
    </row>
    <row r="23" spans="1:6" ht="11.1" customHeight="1">
      <c r="A23" s="1855" t="s">
        <v>975</v>
      </c>
      <c r="B23" s="1856">
        <v>27</v>
      </c>
      <c r="C23" s="1858">
        <v>14</v>
      </c>
      <c r="D23" s="1858">
        <v>6</v>
      </c>
      <c r="E23" s="1862">
        <v>2</v>
      </c>
      <c r="F23" s="1857">
        <v>4</v>
      </c>
    </row>
    <row r="24" spans="1:6" ht="11.1" customHeight="1">
      <c r="A24" s="1855" t="s">
        <v>312</v>
      </c>
      <c r="B24" s="1856">
        <v>26</v>
      </c>
      <c r="C24" s="1858">
        <v>26</v>
      </c>
      <c r="D24" s="1858"/>
      <c r="E24" s="1862"/>
      <c r="F24" s="1857"/>
    </row>
    <row r="25" spans="1:6" ht="11.1" customHeight="1">
      <c r="A25" s="1851" t="s">
        <v>208</v>
      </c>
      <c r="B25" s="1852">
        <f>SUM(B26:B34)</f>
        <v>51</v>
      </c>
      <c r="C25" s="1854">
        <f>SUM(C26:C34)</f>
        <v>19</v>
      </c>
      <c r="D25" s="1854">
        <f>SUM(D26:D34)</f>
        <v>47</v>
      </c>
      <c r="E25" s="1852">
        <f>SUM(E26:E34)</f>
        <v>22</v>
      </c>
      <c r="F25" s="1854">
        <f>SUM(F26:F34)</f>
        <v>25</v>
      </c>
    </row>
    <row r="26" spans="1:6" ht="11.1" customHeight="1">
      <c r="A26" s="1855" t="s">
        <v>313</v>
      </c>
      <c r="B26" s="1856"/>
      <c r="C26" s="1858"/>
      <c r="D26" s="1858"/>
      <c r="E26" s="1862"/>
      <c r="F26" s="1857"/>
    </row>
    <row r="27" spans="1:6" ht="11.1" customHeight="1">
      <c r="A27" s="1855" t="s">
        <v>209</v>
      </c>
      <c r="B27" s="1856">
        <v>6</v>
      </c>
      <c r="C27" s="1858">
        <v>2</v>
      </c>
      <c r="D27" s="1858">
        <v>2</v>
      </c>
      <c r="E27" s="1856">
        <v>2</v>
      </c>
      <c r="F27" s="1857"/>
    </row>
    <row r="28" spans="1:6" ht="11.1" customHeight="1">
      <c r="A28" s="1855" t="s">
        <v>210</v>
      </c>
      <c r="B28" s="1856">
        <v>6</v>
      </c>
      <c r="C28" s="1858"/>
      <c r="D28" s="1858"/>
      <c r="E28" s="1862"/>
      <c r="F28" s="1857"/>
    </row>
    <row r="29" spans="1:6" ht="11.1" customHeight="1">
      <c r="A29" s="1855" t="s">
        <v>211</v>
      </c>
      <c r="B29" s="1856">
        <v>6</v>
      </c>
      <c r="C29" s="1858">
        <v>2</v>
      </c>
      <c r="D29" s="1858">
        <v>1</v>
      </c>
      <c r="E29" s="1856">
        <v>1</v>
      </c>
      <c r="F29" s="1857"/>
    </row>
    <row r="30" spans="1:6" ht="11.1" customHeight="1">
      <c r="A30" s="1855" t="s">
        <v>203</v>
      </c>
      <c r="B30" s="1856">
        <v>11</v>
      </c>
      <c r="C30" s="1858">
        <v>11</v>
      </c>
      <c r="D30" s="1858">
        <v>39</v>
      </c>
      <c r="E30" s="1856">
        <v>15</v>
      </c>
      <c r="F30" s="1858">
        <v>24</v>
      </c>
    </row>
    <row r="31" spans="1:6" ht="11.1" customHeight="1">
      <c r="A31" s="1855" t="s">
        <v>212</v>
      </c>
      <c r="B31" s="1856">
        <v>6</v>
      </c>
      <c r="C31" s="1858">
        <v>1</v>
      </c>
      <c r="D31" s="1858">
        <v>2</v>
      </c>
      <c r="E31" s="1856">
        <v>2</v>
      </c>
      <c r="F31" s="1857"/>
    </row>
    <row r="32" spans="1:6" ht="11.1" customHeight="1">
      <c r="A32" s="1855" t="s">
        <v>213</v>
      </c>
      <c r="B32" s="1856">
        <v>8</v>
      </c>
      <c r="C32" s="1858">
        <v>2</v>
      </c>
      <c r="D32" s="1858">
        <v>1</v>
      </c>
      <c r="E32" s="1856">
        <v>1</v>
      </c>
      <c r="F32" s="1857"/>
    </row>
    <row r="33" spans="1:6" ht="11.1" customHeight="1">
      <c r="A33" s="1855" t="s">
        <v>214</v>
      </c>
      <c r="B33" s="1856">
        <v>4</v>
      </c>
      <c r="C33" s="1858">
        <v>1</v>
      </c>
      <c r="D33" s="1858">
        <v>2</v>
      </c>
      <c r="E33" s="1856">
        <v>1</v>
      </c>
      <c r="F33" s="1858">
        <v>1</v>
      </c>
    </row>
    <row r="34" spans="1:6" ht="11.1" customHeight="1">
      <c r="A34" s="1855" t="s">
        <v>218</v>
      </c>
      <c r="B34" s="1856">
        <v>4</v>
      </c>
      <c r="C34" s="1858"/>
      <c r="D34" s="1857"/>
      <c r="E34" s="1862"/>
      <c r="F34" s="1857"/>
    </row>
    <row r="35" spans="1:6" ht="11.1" customHeight="1">
      <c r="A35" s="1847" t="s">
        <v>911</v>
      </c>
      <c r="B35" s="1848">
        <f>SUM(B36+B39+B42+B48+B57+B60+B66+B67+B72+B73+B74+B75+B76)</f>
        <v>9013</v>
      </c>
      <c r="C35" s="1849">
        <f>SUM(C36+C39+C42+C48+C57+C60+C66+C67+C72+C73+C74+C75+C76)</f>
        <v>2867</v>
      </c>
      <c r="D35" s="1849">
        <f>SUM(D36+D39+D42+D48+D57+D60+D66+D67+D72+D73+D74+D75+D76)</f>
        <v>1215</v>
      </c>
      <c r="E35" s="1849">
        <f>SUM(E36+E39+E42+E48+E57+E60+E66+E67+E72+E73+E74+E75+E76)</f>
        <v>554</v>
      </c>
      <c r="F35" s="1849">
        <f>SUM(F36+F39+F42+F48+F57+F60+F66+F67+F72+F73+F74+F75+F76)</f>
        <v>661</v>
      </c>
    </row>
    <row r="36" spans="1:6" ht="11.1" customHeight="1">
      <c r="A36" s="1863" t="s">
        <v>1257</v>
      </c>
      <c r="B36" s="1864">
        <f>SUM(B37:B38)</f>
        <v>244</v>
      </c>
      <c r="C36" s="1861">
        <f>SUM(C37:C38)</f>
        <v>97</v>
      </c>
      <c r="D36" s="1861">
        <f>SUM(D37:D38)</f>
        <v>18</v>
      </c>
      <c r="E36" s="1864">
        <f>SUM(E37:E38)</f>
        <v>16</v>
      </c>
      <c r="F36" s="1861">
        <f>SUM(F37:F38)</f>
        <v>2</v>
      </c>
    </row>
    <row r="37" spans="1:6" ht="11.1" customHeight="1">
      <c r="A37" s="1865" t="s">
        <v>314</v>
      </c>
      <c r="B37" s="1866">
        <v>188</v>
      </c>
      <c r="C37" s="1867">
        <v>77</v>
      </c>
      <c r="D37" s="1867">
        <v>16</v>
      </c>
      <c r="E37" s="1866">
        <v>14</v>
      </c>
      <c r="F37" s="1867">
        <v>2</v>
      </c>
    </row>
    <row r="38" spans="1:6" ht="11.1" customHeight="1">
      <c r="A38" s="1865" t="s">
        <v>315</v>
      </c>
      <c r="B38" s="1866">
        <v>56</v>
      </c>
      <c r="C38" s="1867">
        <v>20</v>
      </c>
      <c r="D38" s="1867">
        <v>2</v>
      </c>
      <c r="E38" s="1868">
        <v>2</v>
      </c>
      <c r="F38" s="1869"/>
    </row>
    <row r="39" spans="1:6" ht="11.1" customHeight="1">
      <c r="A39" s="1851" t="s">
        <v>316</v>
      </c>
      <c r="B39" s="1852">
        <f>SUM(B40:B41)</f>
        <v>299</v>
      </c>
      <c r="C39" s="1854">
        <f>SUM(C40:C41)</f>
        <v>88</v>
      </c>
      <c r="D39" s="1854">
        <f>SUM(D40:D41)</f>
        <v>29</v>
      </c>
      <c r="E39" s="1852">
        <f>SUM(E40:E41)</f>
        <v>13</v>
      </c>
      <c r="F39" s="1852">
        <f>SUM(F40:F41)</f>
        <v>16</v>
      </c>
    </row>
    <row r="40" spans="1:6" ht="11.1" customHeight="1">
      <c r="A40" s="1865" t="s">
        <v>317</v>
      </c>
      <c r="B40" s="1866">
        <v>173</v>
      </c>
      <c r="C40" s="1867">
        <v>43</v>
      </c>
      <c r="D40" s="1867">
        <v>29</v>
      </c>
      <c r="E40" s="1866">
        <v>13</v>
      </c>
      <c r="F40" s="1867">
        <v>16</v>
      </c>
    </row>
    <row r="41" spans="1:6" ht="11.1" customHeight="1">
      <c r="A41" s="1865" t="s">
        <v>318</v>
      </c>
      <c r="B41" s="1866">
        <v>126</v>
      </c>
      <c r="C41" s="1867">
        <v>45</v>
      </c>
      <c r="D41" s="1869"/>
      <c r="E41" s="1868"/>
      <c r="F41" s="1869"/>
    </row>
    <row r="42" spans="1:6" ht="11.1" customHeight="1">
      <c r="A42" s="1851" t="s">
        <v>1265</v>
      </c>
      <c r="B42" s="1852">
        <f>SUM(B43:B47)</f>
        <v>954</v>
      </c>
      <c r="C42" s="1854">
        <f>SUM(C43:C47)</f>
        <v>414</v>
      </c>
      <c r="D42" s="1854">
        <f>SUM(D43:D47)</f>
        <v>46</v>
      </c>
      <c r="E42" s="1852">
        <f>SUM(E43:E47)</f>
        <v>30</v>
      </c>
      <c r="F42" s="1854">
        <f>SUM(F43:F47)</f>
        <v>16</v>
      </c>
    </row>
    <row r="43" spans="1:6" ht="11.1" customHeight="1">
      <c r="A43" s="1865" t="s">
        <v>319</v>
      </c>
      <c r="B43" s="1866">
        <v>204</v>
      </c>
      <c r="C43" s="1867">
        <v>105</v>
      </c>
      <c r="D43" s="1869">
        <v>4</v>
      </c>
      <c r="E43" s="1868">
        <v>4</v>
      </c>
      <c r="F43" s="1869"/>
    </row>
    <row r="44" spans="1:6" ht="11.1" customHeight="1">
      <c r="A44" s="1865" t="s">
        <v>320</v>
      </c>
      <c r="B44" s="1866">
        <v>169</v>
      </c>
      <c r="C44" s="1867">
        <v>74</v>
      </c>
      <c r="D44" s="1867">
        <v>7</v>
      </c>
      <c r="E44" s="1866">
        <v>7</v>
      </c>
      <c r="F44" s="1867"/>
    </row>
    <row r="45" spans="1:6" ht="11.1" customHeight="1">
      <c r="A45" s="1865" t="s">
        <v>321</v>
      </c>
      <c r="B45" s="1866">
        <v>163</v>
      </c>
      <c r="C45" s="1867">
        <v>63</v>
      </c>
      <c r="D45" s="1867">
        <v>8</v>
      </c>
      <c r="E45" s="1866">
        <v>8</v>
      </c>
      <c r="F45" s="1869"/>
    </row>
    <row r="46" spans="1:6" ht="11.1" customHeight="1">
      <c r="A46" s="1865" t="s">
        <v>322</v>
      </c>
      <c r="B46" s="1866">
        <v>341</v>
      </c>
      <c r="C46" s="1867">
        <v>138</v>
      </c>
      <c r="D46" s="1867">
        <v>24</v>
      </c>
      <c r="E46" s="1866">
        <v>9</v>
      </c>
      <c r="F46" s="1867">
        <v>15</v>
      </c>
    </row>
    <row r="47" spans="1:6" ht="11.1" customHeight="1">
      <c r="A47" s="1865" t="s">
        <v>272</v>
      </c>
      <c r="B47" s="1866">
        <v>77</v>
      </c>
      <c r="C47" s="1867">
        <v>34</v>
      </c>
      <c r="D47" s="1867">
        <v>3</v>
      </c>
      <c r="E47" s="1866">
        <v>2</v>
      </c>
      <c r="F47" s="1867">
        <v>1</v>
      </c>
    </row>
    <row r="48" spans="1:6" ht="11.1" customHeight="1">
      <c r="A48" s="1851" t="s">
        <v>323</v>
      </c>
      <c r="B48" s="1852">
        <f>SUM(B49:B56)</f>
        <v>2506</v>
      </c>
      <c r="C48" s="1854">
        <f>SUM(C49:C56)</f>
        <v>736</v>
      </c>
      <c r="D48" s="1854">
        <f>(E48+F48)</f>
        <v>337</v>
      </c>
      <c r="E48" s="1852">
        <f>SUM(E49:E56)</f>
        <v>124</v>
      </c>
      <c r="F48" s="1854">
        <f>SUM(F49:F56)</f>
        <v>213</v>
      </c>
    </row>
    <row r="49" spans="1:6" ht="11.1" customHeight="1">
      <c r="A49" s="1865" t="s">
        <v>284</v>
      </c>
      <c r="B49" s="1866">
        <v>624</v>
      </c>
      <c r="C49" s="1867">
        <v>624</v>
      </c>
      <c r="D49" s="1869"/>
      <c r="E49" s="1868"/>
      <c r="F49" s="1869"/>
    </row>
    <row r="50" spans="1:6" ht="11.1" customHeight="1">
      <c r="A50" s="1865" t="s">
        <v>324</v>
      </c>
      <c r="B50" s="1866">
        <v>71</v>
      </c>
      <c r="C50" s="1867">
        <v>71</v>
      </c>
      <c r="D50" s="1869"/>
      <c r="E50" s="1868"/>
      <c r="F50" s="1869"/>
    </row>
    <row r="51" spans="1:6" ht="11.1" customHeight="1">
      <c r="A51" s="1865" t="s">
        <v>274</v>
      </c>
      <c r="B51" s="1866">
        <v>41</v>
      </c>
      <c r="C51" s="1867">
        <v>41</v>
      </c>
      <c r="D51" s="1869"/>
      <c r="E51" s="1868"/>
      <c r="F51" s="1869"/>
    </row>
    <row r="52" spans="1:6" ht="11.1" customHeight="1">
      <c r="A52" s="1865" t="s">
        <v>325</v>
      </c>
      <c r="B52" s="1866">
        <v>500</v>
      </c>
      <c r="C52" s="1869"/>
      <c r="D52" s="1867">
        <v>70</v>
      </c>
      <c r="E52" s="1866">
        <v>25</v>
      </c>
      <c r="F52" s="1867">
        <v>45</v>
      </c>
    </row>
    <row r="53" spans="1:6" ht="11.1" customHeight="1">
      <c r="A53" s="1865" t="s">
        <v>326</v>
      </c>
      <c r="B53" s="1866">
        <v>23</v>
      </c>
      <c r="C53" s="1869"/>
      <c r="D53" s="1867"/>
      <c r="E53" s="1866"/>
      <c r="F53" s="1867"/>
    </row>
    <row r="54" spans="1:6" ht="11.1" customHeight="1">
      <c r="A54" s="1865" t="s">
        <v>327</v>
      </c>
      <c r="B54" s="1866">
        <v>1131</v>
      </c>
      <c r="C54" s="1869"/>
      <c r="D54" s="1867">
        <f>SUM(E54:F54)</f>
        <v>247</v>
      </c>
      <c r="E54" s="1866">
        <v>87</v>
      </c>
      <c r="F54" s="1867">
        <v>160</v>
      </c>
    </row>
    <row r="55" spans="1:6" ht="11.1" customHeight="1">
      <c r="A55" s="1865" t="s">
        <v>328</v>
      </c>
      <c r="B55" s="1866">
        <v>33</v>
      </c>
      <c r="C55" s="1869"/>
      <c r="D55" s="1867"/>
      <c r="E55" s="1866"/>
      <c r="F55" s="1867"/>
    </row>
    <row r="56" spans="1:6" ht="11.1" customHeight="1">
      <c r="A56" s="1865" t="s">
        <v>329</v>
      </c>
      <c r="B56" s="1866">
        <v>83</v>
      </c>
      <c r="C56" s="1869"/>
      <c r="D56" s="1867">
        <v>20</v>
      </c>
      <c r="E56" s="1866">
        <v>12</v>
      </c>
      <c r="F56" s="1867">
        <v>8</v>
      </c>
    </row>
    <row r="57" spans="1:6" ht="11.1" customHeight="1">
      <c r="A57" s="1851" t="s">
        <v>1258</v>
      </c>
      <c r="B57" s="1852">
        <f>SUM(B58:B59)</f>
        <v>1515</v>
      </c>
      <c r="C57" s="1854">
        <f>SUM(C58:C59)</f>
        <v>338</v>
      </c>
      <c r="D57" s="1854">
        <f>SUM(D58:D59)</f>
        <v>288</v>
      </c>
      <c r="E57" s="1854">
        <f>SUM(E58:E59)</f>
        <v>139</v>
      </c>
      <c r="F57" s="1854">
        <f>SUM(F58:F59)</f>
        <v>149</v>
      </c>
    </row>
    <row r="58" spans="1:6" ht="11.1" customHeight="1">
      <c r="A58" s="1865" t="s">
        <v>330</v>
      </c>
      <c r="B58" s="1866">
        <v>1358</v>
      </c>
      <c r="C58" s="1867">
        <v>282</v>
      </c>
      <c r="D58" s="1867">
        <v>272</v>
      </c>
      <c r="E58" s="1866">
        <v>130</v>
      </c>
      <c r="F58" s="1867">
        <v>142</v>
      </c>
    </row>
    <row r="59" spans="1:6" ht="11.1" customHeight="1">
      <c r="A59" s="1865" t="s">
        <v>227</v>
      </c>
      <c r="B59" s="1866">
        <v>157</v>
      </c>
      <c r="C59" s="1867">
        <v>56</v>
      </c>
      <c r="D59" s="1867">
        <v>16</v>
      </c>
      <c r="E59" s="1868">
        <v>9</v>
      </c>
      <c r="F59" s="1869">
        <v>7</v>
      </c>
    </row>
    <row r="60" spans="1:6" ht="11.1" customHeight="1">
      <c r="A60" s="1851" t="s">
        <v>1259</v>
      </c>
      <c r="B60" s="1852">
        <f>SUM(B61:B65)</f>
        <v>928</v>
      </c>
      <c r="C60" s="1854">
        <f>SUM(C61:C62)</f>
        <v>403</v>
      </c>
      <c r="D60" s="1870">
        <f>(E60+F60)</f>
        <v>148</v>
      </c>
      <c r="E60" s="1854">
        <f>SUM(E61:E65)</f>
        <v>79</v>
      </c>
      <c r="F60" s="1854">
        <f>SUM(F61:F65)</f>
        <v>69</v>
      </c>
    </row>
    <row r="61" spans="1:6" ht="11.1" customHeight="1">
      <c r="A61" s="1865" t="s">
        <v>284</v>
      </c>
      <c r="B61" s="1866">
        <v>367</v>
      </c>
      <c r="C61" s="1867">
        <v>367</v>
      </c>
      <c r="D61" s="1867"/>
      <c r="E61" s="1868"/>
      <c r="F61" s="1869"/>
    </row>
    <row r="62" spans="1:6" ht="11.1" customHeight="1">
      <c r="A62" s="1865" t="s">
        <v>274</v>
      </c>
      <c r="B62" s="1866">
        <v>36</v>
      </c>
      <c r="C62" s="1867">
        <v>36</v>
      </c>
      <c r="D62" s="1869"/>
      <c r="E62" s="1868"/>
      <c r="F62" s="1869"/>
    </row>
    <row r="63" spans="1:6" ht="11.1" customHeight="1">
      <c r="A63" s="1865" t="s">
        <v>285</v>
      </c>
      <c r="B63" s="1866">
        <v>79</v>
      </c>
      <c r="C63" s="1869"/>
      <c r="D63" s="1867">
        <v>44</v>
      </c>
      <c r="E63" s="1868">
        <v>23</v>
      </c>
      <c r="F63" s="1869">
        <v>21</v>
      </c>
    </row>
    <row r="64" spans="1:6" ht="11.1" customHeight="1">
      <c r="A64" s="1865" t="s">
        <v>331</v>
      </c>
      <c r="B64" s="1866">
        <v>387</v>
      </c>
      <c r="C64" s="1869"/>
      <c r="D64" s="1867">
        <v>85</v>
      </c>
      <c r="E64" s="1868">
        <v>45</v>
      </c>
      <c r="F64" s="1869">
        <v>40</v>
      </c>
    </row>
    <row r="65" spans="1:6" ht="11.1" customHeight="1">
      <c r="A65" s="1865" t="s">
        <v>332</v>
      </c>
      <c r="B65" s="1866">
        <v>59</v>
      </c>
      <c r="C65" s="1869"/>
      <c r="D65" s="1867">
        <f>SUM(E65:F65)</f>
        <v>19</v>
      </c>
      <c r="E65" s="1868">
        <v>11</v>
      </c>
      <c r="F65" s="1869">
        <v>8</v>
      </c>
    </row>
    <row r="66" spans="1:6" ht="11.1" customHeight="1">
      <c r="A66" s="1851" t="s">
        <v>1270</v>
      </c>
      <c r="B66" s="1852">
        <v>435</v>
      </c>
      <c r="C66" s="1854">
        <v>175</v>
      </c>
      <c r="D66" s="1854">
        <v>48</v>
      </c>
      <c r="E66" s="1852">
        <v>3</v>
      </c>
      <c r="F66" s="1854">
        <v>45</v>
      </c>
    </row>
    <row r="67" spans="1:6" ht="11.1" customHeight="1">
      <c r="A67" s="1851" t="s">
        <v>1267</v>
      </c>
      <c r="B67" s="1852">
        <f>SUM(B68:B71)</f>
        <v>117</v>
      </c>
      <c r="C67" s="1854">
        <f>SUM(C68)</f>
        <v>30</v>
      </c>
      <c r="D67" s="1854">
        <f>SUM(D68:D71)</f>
        <v>16</v>
      </c>
      <c r="E67" s="1852">
        <f>SUM(E68:E71)</f>
        <v>12</v>
      </c>
      <c r="F67" s="1854">
        <f>SUM(F68:F71)</f>
        <v>4</v>
      </c>
    </row>
    <row r="68" spans="1:6" ht="11.1" customHeight="1">
      <c r="A68" s="1865" t="s">
        <v>284</v>
      </c>
      <c r="B68" s="1866">
        <v>68</v>
      </c>
      <c r="C68" s="1867">
        <v>30</v>
      </c>
      <c r="D68" s="1869"/>
      <c r="E68" s="1868"/>
      <c r="F68" s="1869"/>
    </row>
    <row r="69" spans="1:6" ht="11.1" customHeight="1">
      <c r="A69" s="1865" t="s">
        <v>231</v>
      </c>
      <c r="B69" s="1866">
        <v>10</v>
      </c>
      <c r="C69" s="1869"/>
      <c r="D69" s="1867">
        <v>7</v>
      </c>
      <c r="E69" s="1866">
        <v>5</v>
      </c>
      <c r="F69" s="1867">
        <v>2</v>
      </c>
    </row>
    <row r="70" spans="1:6" ht="11.1" customHeight="1">
      <c r="A70" s="1865" t="s">
        <v>333</v>
      </c>
      <c r="B70" s="1866">
        <v>21</v>
      </c>
      <c r="C70" s="1869"/>
      <c r="D70" s="1867">
        <v>3</v>
      </c>
      <c r="E70" s="1866">
        <v>1</v>
      </c>
      <c r="F70" s="1867">
        <v>2</v>
      </c>
    </row>
    <row r="71" spans="1:6" ht="11.1" customHeight="1">
      <c r="A71" s="1865" t="s">
        <v>334</v>
      </c>
      <c r="B71" s="1866">
        <v>18</v>
      </c>
      <c r="C71" s="1869"/>
      <c r="D71" s="1867">
        <v>6</v>
      </c>
      <c r="E71" s="1866">
        <v>6</v>
      </c>
      <c r="F71" s="1869"/>
    </row>
    <row r="72" spans="1:6" ht="11.1" customHeight="1">
      <c r="A72" s="1851" t="s">
        <v>1303</v>
      </c>
      <c r="B72" s="1852">
        <v>65</v>
      </c>
      <c r="C72" s="1854">
        <v>54</v>
      </c>
      <c r="D72" s="1854">
        <v>17</v>
      </c>
      <c r="E72" s="1852">
        <v>11</v>
      </c>
      <c r="F72" s="1854">
        <v>6</v>
      </c>
    </row>
    <row r="73" spans="1:6" ht="11.1" customHeight="1">
      <c r="A73" s="1851" t="s">
        <v>1268</v>
      </c>
      <c r="B73" s="1852">
        <v>741</v>
      </c>
      <c r="C73" s="1854">
        <v>173</v>
      </c>
      <c r="D73" s="1854">
        <v>115</v>
      </c>
      <c r="E73" s="1852">
        <v>54</v>
      </c>
      <c r="F73" s="1854">
        <v>61</v>
      </c>
    </row>
    <row r="74" spans="1:6" ht="11.1" customHeight="1">
      <c r="A74" s="1851" t="s">
        <v>38</v>
      </c>
      <c r="B74" s="1852">
        <v>264</v>
      </c>
      <c r="C74" s="1854">
        <v>68</v>
      </c>
      <c r="D74" s="1854">
        <v>26</v>
      </c>
      <c r="E74" s="1852">
        <v>24</v>
      </c>
      <c r="F74" s="1854">
        <v>2</v>
      </c>
    </row>
    <row r="75" spans="1:6" ht="11.1" customHeight="1">
      <c r="A75" s="1851" t="s">
        <v>1262</v>
      </c>
      <c r="B75" s="1852">
        <v>317</v>
      </c>
      <c r="C75" s="1854">
        <v>80</v>
      </c>
      <c r="D75" s="1854">
        <v>53</v>
      </c>
      <c r="E75" s="1852">
        <v>23</v>
      </c>
      <c r="F75" s="1854">
        <v>30</v>
      </c>
    </row>
    <row r="76" spans="1:6" ht="11.1" customHeight="1">
      <c r="A76" s="1851" t="s">
        <v>1263</v>
      </c>
      <c r="B76" s="1852">
        <f>SUM(B77:B78)</f>
        <v>628</v>
      </c>
      <c r="C76" s="1854">
        <f>SUM(C77:C78)</f>
        <v>211</v>
      </c>
      <c r="D76" s="1854">
        <f>(E76+F76)</f>
        <v>74</v>
      </c>
      <c r="E76" s="1852">
        <f>SUM(E77:E78)</f>
        <v>26</v>
      </c>
      <c r="F76" s="1854">
        <f>SUM(F77:F78)</f>
        <v>48</v>
      </c>
    </row>
    <row r="77" spans="1:6" ht="11.1" customHeight="1">
      <c r="A77" s="1865" t="s">
        <v>290</v>
      </c>
      <c r="B77" s="1871">
        <v>572</v>
      </c>
      <c r="C77" s="1867">
        <v>195</v>
      </c>
      <c r="D77" s="1867">
        <v>73</v>
      </c>
      <c r="E77" s="1866">
        <v>25</v>
      </c>
      <c r="F77" s="1867">
        <v>48</v>
      </c>
    </row>
    <row r="78" spans="1:6" ht="11.1" customHeight="1">
      <c r="A78" s="1865" t="s">
        <v>291</v>
      </c>
      <c r="B78" s="1871">
        <v>56</v>
      </c>
      <c r="C78" s="1867">
        <v>16</v>
      </c>
      <c r="D78" s="1867">
        <f>SUM(E78:FD78)</f>
        <v>1</v>
      </c>
      <c r="E78" s="1868">
        <v>1</v>
      </c>
      <c r="F78" s="1869"/>
    </row>
    <row r="79" spans="1:6" ht="18" customHeight="1">
      <c r="A79" s="1872"/>
      <c r="B79" s="1873"/>
      <c r="C79" s="1873"/>
      <c r="D79" s="1873"/>
      <c r="E79" s="1874" t="s">
        <v>335</v>
      </c>
      <c r="F79" s="1875"/>
    </row>
    <row r="80" spans="1:6">
      <c r="A80" s="1872"/>
      <c r="B80" s="1872"/>
      <c r="C80" s="1872"/>
      <c r="D80" s="1872"/>
      <c r="E80" s="1872"/>
      <c r="F80" s="1872"/>
    </row>
    <row r="81" spans="1:6">
      <c r="A81" s="1872"/>
      <c r="B81" s="1872"/>
      <c r="C81" s="1872"/>
      <c r="D81" s="1872"/>
      <c r="E81" s="1872"/>
      <c r="F81" s="1872"/>
    </row>
    <row r="82" spans="1:6">
      <c r="A82" s="1872"/>
      <c r="B82" s="1872"/>
      <c r="C82" s="1872"/>
      <c r="D82" s="1872"/>
      <c r="E82" s="1872"/>
      <c r="F82" s="1872"/>
    </row>
    <row r="83" spans="1:6">
      <c r="A83" s="1872"/>
      <c r="B83" s="1872"/>
      <c r="C83" s="1872"/>
      <c r="D83" s="1872"/>
      <c r="E83" s="1872"/>
      <c r="F83" s="1872"/>
    </row>
  </sheetData>
  <sheetProtection password="CA55" sheet="1" objects="1" scenarios="1"/>
  <mergeCells count="5">
    <mergeCell ref="A7:F7"/>
    <mergeCell ref="A1:F1"/>
    <mergeCell ref="A3:F3"/>
    <mergeCell ref="A4:F4"/>
    <mergeCell ref="A5:F5"/>
  </mergeCells>
  <phoneticPr fontId="0" type="noConversion"/>
  <printOptions horizontalCentered="1"/>
  <pageMargins left="0.78740157480314965" right="0.75" top="0.43307086614173229" bottom="1" header="0" footer="0"/>
  <pageSetup scale="8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F33"/>
  <sheetViews>
    <sheetView showGridLines="0" workbookViewId="0">
      <selection activeCell="E32" sqref="E32"/>
    </sheetView>
  </sheetViews>
  <sheetFormatPr baseColWidth="10" defaultColWidth="9.83203125" defaultRowHeight="10.5"/>
  <cols>
    <col min="1" max="1" width="39.6640625" style="1876" customWidth="1"/>
    <col min="2" max="2" width="16.1640625" style="1876" customWidth="1"/>
    <col min="3" max="3" width="14.1640625" style="1876" customWidth="1"/>
    <col min="4" max="4" width="12.83203125" style="1876" customWidth="1"/>
    <col min="5" max="5" width="13.33203125" style="1876" customWidth="1"/>
    <col min="6" max="6" width="12.33203125" style="1876" customWidth="1"/>
    <col min="7" max="16384" width="9.83203125" style="1876"/>
  </cols>
  <sheetData>
    <row r="1" spans="1:46" ht="18.75" customHeight="1">
      <c r="A1" s="3474" t="s">
        <v>846</v>
      </c>
      <c r="B1" s="3474"/>
      <c r="C1" s="3474"/>
      <c r="D1" s="3474"/>
      <c r="E1" s="3474"/>
      <c r="F1" s="3474"/>
      <c r="AP1" s="1877" t="s">
        <v>846</v>
      </c>
      <c r="AS1" s="1878" t="s">
        <v>884</v>
      </c>
      <c r="AT1" s="1878" t="s">
        <v>884</v>
      </c>
    </row>
    <row r="2" spans="1:46" ht="8.25" customHeight="1">
      <c r="A2" s="1879"/>
    </row>
    <row r="3" spans="1:46" ht="13.5" customHeight="1">
      <c r="A3" s="3475" t="s">
        <v>302</v>
      </c>
      <c r="B3" s="3475"/>
      <c r="C3" s="3475"/>
      <c r="D3" s="3475"/>
      <c r="E3" s="3475"/>
      <c r="F3" s="3475"/>
    </row>
    <row r="4" spans="1:46" ht="12.75" customHeight="1">
      <c r="A4" s="3475" t="s">
        <v>336</v>
      </c>
      <c r="B4" s="3475"/>
      <c r="C4" s="3475"/>
      <c r="D4" s="3475"/>
      <c r="E4" s="3475"/>
      <c r="F4" s="3475"/>
    </row>
    <row r="5" spans="1:46" ht="12" customHeight="1">
      <c r="A5" s="3480" t="s">
        <v>1250</v>
      </c>
      <c r="B5" s="3480"/>
      <c r="C5" s="3480"/>
      <c r="D5" s="3480"/>
      <c r="E5" s="3480"/>
      <c r="F5" s="3480"/>
    </row>
    <row r="6" spans="1:46" ht="9" customHeight="1">
      <c r="A6" s="1880"/>
      <c r="B6" s="1880"/>
      <c r="C6" s="1880"/>
      <c r="D6" s="1880"/>
      <c r="E6" s="1880"/>
      <c r="F6" s="1880"/>
    </row>
    <row r="7" spans="1:46" ht="15" customHeight="1">
      <c r="A7" s="3476" t="s">
        <v>337</v>
      </c>
      <c r="B7" s="3476"/>
      <c r="C7" s="3476"/>
      <c r="D7" s="3476"/>
      <c r="E7" s="3476"/>
      <c r="F7" s="3476"/>
    </row>
    <row r="8" spans="1:46" ht="8.25" customHeight="1">
      <c r="A8" s="1881"/>
      <c r="B8" s="1882"/>
      <c r="C8" s="1883"/>
      <c r="D8" s="3477"/>
      <c r="E8" s="3478"/>
      <c r="F8" s="3479"/>
    </row>
    <row r="9" spans="1:46" ht="15" customHeight="1">
      <c r="A9" s="1885"/>
      <c r="B9" s="1886"/>
      <c r="C9" s="1887" t="s">
        <v>945</v>
      </c>
      <c r="D9" s="3471" t="s">
        <v>338</v>
      </c>
      <c r="E9" s="3472"/>
      <c r="F9" s="3473"/>
    </row>
    <row r="10" spans="1:46" ht="15" customHeight="1">
      <c r="A10" s="1888" t="s">
        <v>298</v>
      </c>
      <c r="B10" s="1889" t="s">
        <v>950</v>
      </c>
      <c r="C10" s="1887" t="s">
        <v>955</v>
      </c>
      <c r="D10" s="1890"/>
      <c r="E10" s="1890"/>
      <c r="F10" s="1884"/>
    </row>
    <row r="11" spans="1:46" ht="15" customHeight="1">
      <c r="A11" s="1885"/>
      <c r="B11" s="1889" t="s">
        <v>850</v>
      </c>
      <c r="C11" s="1887" t="s">
        <v>958</v>
      </c>
      <c r="D11" s="1887" t="s">
        <v>922</v>
      </c>
      <c r="E11" s="1887" t="s">
        <v>306</v>
      </c>
      <c r="F11" s="1891" t="s">
        <v>307</v>
      </c>
    </row>
    <row r="12" spans="1:46" ht="7.5" customHeight="1">
      <c r="A12" s="1892"/>
      <c r="B12" s="1893"/>
      <c r="C12" s="1894"/>
      <c r="D12" s="1894"/>
      <c r="E12" s="1894"/>
      <c r="F12" s="1895"/>
    </row>
    <row r="13" spans="1:46" ht="20.25" customHeight="1">
      <c r="A13" s="1896" t="s">
        <v>868</v>
      </c>
      <c r="B13" s="1897">
        <f>SUM(B15:B31)</f>
        <v>11760</v>
      </c>
      <c r="C13" s="1898">
        <f>SUM(C15:C31)</f>
        <v>5370</v>
      </c>
      <c r="D13" s="1898">
        <f>SUM(D15:D31)</f>
        <v>2955</v>
      </c>
      <c r="E13" s="1898">
        <f>SUM(E15:E31)</f>
        <v>1242</v>
      </c>
      <c r="F13" s="1899">
        <f>SUM(F15:F31)</f>
        <v>1713</v>
      </c>
    </row>
    <row r="14" spans="1:46" ht="10.5" hidden="1" customHeight="1">
      <c r="A14" s="1900"/>
      <c r="B14" s="1901"/>
      <c r="C14" s="1902"/>
      <c r="D14" s="1902"/>
      <c r="E14" s="1902"/>
      <c r="F14" s="1903"/>
    </row>
    <row r="15" spans="1:46" ht="20.100000000000001" customHeight="1">
      <c r="A15" s="1904" t="s">
        <v>923</v>
      </c>
      <c r="B15" s="1905">
        <v>3191</v>
      </c>
      <c r="C15" s="1906">
        <v>1592</v>
      </c>
      <c r="D15" s="1907">
        <f t="shared" ref="D15:D30" si="0">SUM(E15+F15)</f>
        <v>853</v>
      </c>
      <c r="E15" s="1906">
        <v>342</v>
      </c>
      <c r="F15" s="1908">
        <v>511</v>
      </c>
    </row>
    <row r="16" spans="1:46" ht="20.100000000000001" customHeight="1">
      <c r="A16" s="1909" t="s">
        <v>924</v>
      </c>
      <c r="B16" s="1910">
        <v>788</v>
      </c>
      <c r="C16" s="1911">
        <v>370</v>
      </c>
      <c r="D16" s="1912">
        <f t="shared" si="0"/>
        <v>146</v>
      </c>
      <c r="E16" s="1911">
        <v>54</v>
      </c>
      <c r="F16" s="1913">
        <v>92</v>
      </c>
    </row>
    <row r="17" spans="1:6" ht="20.100000000000001" customHeight="1">
      <c r="A17" s="1909" t="s">
        <v>925</v>
      </c>
      <c r="B17" s="1910">
        <v>1095</v>
      </c>
      <c r="C17" s="1911">
        <v>513</v>
      </c>
      <c r="D17" s="1912">
        <f t="shared" si="0"/>
        <v>272</v>
      </c>
      <c r="E17" s="1911">
        <v>137</v>
      </c>
      <c r="F17" s="1913">
        <v>135</v>
      </c>
    </row>
    <row r="18" spans="1:6" ht="20.100000000000001" customHeight="1">
      <c r="A18" s="1909" t="s">
        <v>926</v>
      </c>
      <c r="B18" s="1910">
        <v>838</v>
      </c>
      <c r="C18" s="1911">
        <v>353</v>
      </c>
      <c r="D18" s="1912">
        <f t="shared" si="0"/>
        <v>216</v>
      </c>
      <c r="E18" s="1911">
        <v>97</v>
      </c>
      <c r="F18" s="1913">
        <v>119</v>
      </c>
    </row>
    <row r="19" spans="1:6" ht="20.100000000000001" customHeight="1">
      <c r="A19" s="1909" t="s">
        <v>927</v>
      </c>
      <c r="B19" s="1910">
        <v>1009</v>
      </c>
      <c r="C19" s="1911">
        <v>445</v>
      </c>
      <c r="D19" s="1912">
        <f t="shared" si="0"/>
        <v>326</v>
      </c>
      <c r="E19" s="1911">
        <v>141</v>
      </c>
      <c r="F19" s="1913">
        <v>185</v>
      </c>
    </row>
    <row r="20" spans="1:6" ht="20.100000000000001" customHeight="1">
      <c r="A20" s="1909" t="s">
        <v>339</v>
      </c>
      <c r="B20" s="1910">
        <v>364</v>
      </c>
      <c r="C20" s="1911">
        <v>150</v>
      </c>
      <c r="D20" s="1912">
        <f t="shared" si="0"/>
        <v>102</v>
      </c>
      <c r="E20" s="1911">
        <v>41</v>
      </c>
      <c r="F20" s="1913">
        <v>61</v>
      </c>
    </row>
    <row r="21" spans="1:6" ht="20.100000000000001" customHeight="1">
      <c r="A21" s="1909" t="s">
        <v>929</v>
      </c>
      <c r="B21" s="1910">
        <v>562</v>
      </c>
      <c r="C21" s="1911">
        <v>276</v>
      </c>
      <c r="D21" s="1912">
        <f t="shared" si="0"/>
        <v>113</v>
      </c>
      <c r="E21" s="1911">
        <v>48</v>
      </c>
      <c r="F21" s="1913">
        <v>65</v>
      </c>
    </row>
    <row r="22" spans="1:6" ht="20.100000000000001" customHeight="1">
      <c r="A22" s="1909" t="s">
        <v>56</v>
      </c>
      <c r="B22" s="1910">
        <v>337</v>
      </c>
      <c r="C22" s="1911">
        <v>133</v>
      </c>
      <c r="D22" s="1912">
        <f t="shared" si="0"/>
        <v>88</v>
      </c>
      <c r="E22" s="1911">
        <v>45</v>
      </c>
      <c r="F22" s="1913">
        <v>43</v>
      </c>
    </row>
    <row r="23" spans="1:6" ht="20.100000000000001" customHeight="1">
      <c r="A23" s="1909" t="s">
        <v>930</v>
      </c>
      <c r="B23" s="1910">
        <v>289</v>
      </c>
      <c r="C23" s="1911">
        <v>122</v>
      </c>
      <c r="D23" s="1912">
        <f t="shared" si="0"/>
        <v>77</v>
      </c>
      <c r="E23" s="1911">
        <v>32</v>
      </c>
      <c r="F23" s="1913">
        <v>45</v>
      </c>
    </row>
    <row r="24" spans="1:6" ht="20.100000000000001" customHeight="1">
      <c r="A24" s="1909" t="s">
        <v>931</v>
      </c>
      <c r="B24" s="1910">
        <v>305</v>
      </c>
      <c r="C24" s="1911">
        <v>115</v>
      </c>
      <c r="D24" s="1912">
        <f t="shared" si="0"/>
        <v>61</v>
      </c>
      <c r="E24" s="1911">
        <v>27</v>
      </c>
      <c r="F24" s="1913">
        <v>34</v>
      </c>
    </row>
    <row r="25" spans="1:6" ht="20.100000000000001" customHeight="1">
      <c r="A25" s="1909" t="s">
        <v>951</v>
      </c>
      <c r="B25" s="1910">
        <v>339</v>
      </c>
      <c r="C25" s="1911">
        <v>140</v>
      </c>
      <c r="D25" s="1912">
        <f t="shared" si="0"/>
        <v>109</v>
      </c>
      <c r="E25" s="1911">
        <v>49</v>
      </c>
      <c r="F25" s="1913">
        <v>60</v>
      </c>
    </row>
    <row r="26" spans="1:6" ht="20.100000000000001" customHeight="1">
      <c r="A26" s="1909" t="s">
        <v>932</v>
      </c>
      <c r="B26" s="1910">
        <v>195</v>
      </c>
      <c r="C26" s="1911">
        <v>67</v>
      </c>
      <c r="D26" s="1912">
        <f t="shared" si="0"/>
        <v>40</v>
      </c>
      <c r="E26" s="1911">
        <v>17</v>
      </c>
      <c r="F26" s="1913">
        <v>23</v>
      </c>
    </row>
    <row r="27" spans="1:6" ht="20.100000000000001" customHeight="1">
      <c r="A27" s="1909" t="s">
        <v>936</v>
      </c>
      <c r="B27" s="1910">
        <v>1659</v>
      </c>
      <c r="C27" s="1911">
        <v>692</v>
      </c>
      <c r="D27" s="1912">
        <f t="shared" si="0"/>
        <v>388</v>
      </c>
      <c r="E27" s="1911">
        <v>173</v>
      </c>
      <c r="F27" s="1913">
        <v>215</v>
      </c>
    </row>
    <row r="28" spans="1:6" ht="20.100000000000001" customHeight="1">
      <c r="A28" s="1909" t="s">
        <v>340</v>
      </c>
      <c r="B28" s="1910">
        <v>601</v>
      </c>
      <c r="C28" s="1911">
        <v>294</v>
      </c>
      <c r="D28" s="1912">
        <f t="shared" si="0"/>
        <v>135</v>
      </c>
      <c r="E28" s="1911">
        <v>24</v>
      </c>
      <c r="F28" s="1913">
        <v>111</v>
      </c>
    </row>
    <row r="29" spans="1:6" ht="20.100000000000001" customHeight="1">
      <c r="A29" s="1909" t="s">
        <v>938</v>
      </c>
      <c r="B29" s="1910">
        <v>79</v>
      </c>
      <c r="C29" s="1911">
        <v>45</v>
      </c>
      <c r="D29" s="1912">
        <f t="shared" si="0"/>
        <v>10</v>
      </c>
      <c r="E29" s="1911">
        <v>5</v>
      </c>
      <c r="F29" s="1913">
        <v>5</v>
      </c>
    </row>
    <row r="30" spans="1:6" ht="20.100000000000001" customHeight="1">
      <c r="A30" s="1909" t="s">
        <v>939</v>
      </c>
      <c r="B30" s="1910">
        <v>109</v>
      </c>
      <c r="C30" s="1911">
        <v>63</v>
      </c>
      <c r="D30" s="1912">
        <f t="shared" si="0"/>
        <v>19</v>
      </c>
      <c r="E30" s="1911">
        <v>10</v>
      </c>
      <c r="F30" s="1913">
        <v>9</v>
      </c>
    </row>
    <row r="31" spans="1:6" ht="19.5" customHeight="1">
      <c r="A31" s="1914" t="s">
        <v>341</v>
      </c>
      <c r="B31" s="1915"/>
      <c r="C31" s="1915"/>
      <c r="D31" s="1915"/>
      <c r="E31" s="1916" t="s">
        <v>912</v>
      </c>
      <c r="F31" s="1917"/>
    </row>
    <row r="32" spans="1:6" ht="8.1" customHeight="1">
      <c r="F32" s="1877"/>
    </row>
    <row r="33" spans="58:58" ht="8.1" customHeight="1">
      <c r="BF33" s="1877" t="s">
        <v>342</v>
      </c>
    </row>
  </sheetData>
  <sheetProtection password="CA55" sheet="1" objects="1" scenarios="1"/>
  <mergeCells count="7">
    <mergeCell ref="D9:F9"/>
    <mergeCell ref="A1:F1"/>
    <mergeCell ref="A3:F3"/>
    <mergeCell ref="A4:F4"/>
    <mergeCell ref="A7:F7"/>
    <mergeCell ref="D8:F8"/>
    <mergeCell ref="A5:F5"/>
  </mergeCells>
  <phoneticPr fontId="0" type="noConversion"/>
  <printOptions horizontalCentered="1"/>
  <pageMargins left="0.98425196850393704" right="0.27559055118110237" top="0.39370078740157483" bottom="1" header="0" footer="0.51181102362204722"/>
  <pageSetup scale="98" firstPageNumber="37" orientation="landscape" useFirstPageNumber="1" horizontalDpi="300" verticalDpi="300" r:id="rId1"/>
  <headerFooter alignWithMargins="0">
    <oddHeader>&amp;R&amp;"Helv,Negrita"&amp;12&amp;[38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N81"/>
  <sheetViews>
    <sheetView showGridLines="0" zoomScaleNormal="100" workbookViewId="0">
      <selection activeCell="A10" sqref="A10"/>
    </sheetView>
  </sheetViews>
  <sheetFormatPr baseColWidth="10" defaultColWidth="8.33203125" defaultRowHeight="9"/>
  <cols>
    <col min="1" max="1" width="44.6640625" style="12" customWidth="1"/>
    <col min="2" max="2" width="7.1640625" style="12" customWidth="1"/>
    <col min="3" max="3" width="5.83203125" style="12" customWidth="1"/>
    <col min="4" max="4" width="4.5" style="12" customWidth="1"/>
    <col min="5" max="5" width="6.83203125" style="12" customWidth="1"/>
    <col min="6" max="6" width="5.6640625" style="12" customWidth="1"/>
    <col min="7" max="7" width="4.33203125" style="12" customWidth="1"/>
    <col min="8" max="8" width="6.83203125" style="12" customWidth="1"/>
    <col min="9" max="9" width="6.5" style="12" customWidth="1"/>
    <col min="10" max="10" width="6.1640625" style="12" customWidth="1"/>
    <col min="11" max="11" width="8.33203125" style="12"/>
    <col min="12" max="12" width="13.5" style="12" bestFit="1" customWidth="1"/>
    <col min="13" max="16384" width="8.33203125" style="12"/>
  </cols>
  <sheetData>
    <row r="1" spans="1:13" ht="17.25" customHeight="1">
      <c r="A1" s="3276" t="s">
        <v>846</v>
      </c>
      <c r="B1" s="3276"/>
      <c r="C1" s="3276"/>
      <c r="D1" s="3276"/>
      <c r="E1" s="3276"/>
      <c r="F1" s="3276"/>
      <c r="G1" s="3276"/>
      <c r="H1" s="3276"/>
      <c r="I1" s="3276"/>
      <c r="J1" s="3276"/>
      <c r="K1" s="11"/>
    </row>
    <row r="2" spans="1:13" ht="10.5" customHeight="1">
      <c r="A2" s="3277" t="s">
        <v>886</v>
      </c>
      <c r="B2" s="3277"/>
      <c r="C2" s="3277"/>
      <c r="D2" s="3277"/>
      <c r="E2" s="3277"/>
      <c r="F2" s="3277"/>
      <c r="G2" s="3277"/>
      <c r="H2" s="3277"/>
      <c r="I2" s="3277"/>
      <c r="J2" s="3277"/>
      <c r="K2" s="11"/>
    </row>
    <row r="3" spans="1:13" ht="10.5" customHeight="1">
      <c r="A3" s="3277" t="s">
        <v>0</v>
      </c>
      <c r="B3" s="3277"/>
      <c r="C3" s="3277"/>
      <c r="D3" s="3277"/>
      <c r="E3" s="3277"/>
      <c r="F3" s="3277"/>
      <c r="G3" s="3277"/>
      <c r="H3" s="3277"/>
      <c r="I3" s="3277"/>
      <c r="J3" s="3277"/>
      <c r="K3" s="11"/>
    </row>
    <row r="4" spans="1:13" ht="4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1"/>
    </row>
    <row r="5" spans="1:13" ht="10.5" customHeight="1">
      <c r="A5" s="3278" t="s">
        <v>887</v>
      </c>
      <c r="B5" s="3278"/>
      <c r="C5" s="3278"/>
      <c r="D5" s="3278"/>
      <c r="E5" s="3278"/>
      <c r="F5" s="3278"/>
      <c r="G5" s="3278"/>
      <c r="H5" s="3278"/>
      <c r="I5" s="3278"/>
      <c r="J5" s="3278"/>
      <c r="K5" s="11"/>
    </row>
    <row r="6" spans="1:13" ht="11.1" customHeight="1">
      <c r="A6" s="852"/>
      <c r="B6" s="3270" t="s">
        <v>1246</v>
      </c>
      <c r="C6" s="3271"/>
      <c r="D6" s="3272"/>
      <c r="E6" s="3270" t="s">
        <v>1247</v>
      </c>
      <c r="F6" s="3271"/>
      <c r="G6" s="3272"/>
      <c r="H6" s="3270" t="s">
        <v>1248</v>
      </c>
      <c r="I6" s="3271"/>
      <c r="J6" s="3272"/>
      <c r="K6" s="14"/>
    </row>
    <row r="7" spans="1:13" ht="9" customHeight="1">
      <c r="A7" s="853" t="s">
        <v>888</v>
      </c>
      <c r="B7" s="854"/>
      <c r="C7" s="855"/>
      <c r="D7" s="855"/>
      <c r="E7" s="3273" t="s">
        <v>1249</v>
      </c>
      <c r="F7" s="3274"/>
      <c r="G7" s="3275"/>
      <c r="H7" s="3273" t="s">
        <v>889</v>
      </c>
      <c r="I7" s="3274"/>
      <c r="J7" s="3275"/>
      <c r="K7" s="14"/>
    </row>
    <row r="8" spans="1:13" ht="9.9499999999999993" customHeight="1">
      <c r="A8" s="856"/>
      <c r="B8" s="3236" t="s">
        <v>890</v>
      </c>
      <c r="C8" s="3237" t="s">
        <v>891</v>
      </c>
      <c r="D8" s="3238" t="s">
        <v>892</v>
      </c>
      <c r="E8" s="3237" t="s">
        <v>890</v>
      </c>
      <c r="F8" s="3238" t="s">
        <v>891</v>
      </c>
      <c r="G8" s="3237" t="s">
        <v>892</v>
      </c>
      <c r="H8" s="3239" t="s">
        <v>890</v>
      </c>
      <c r="I8" s="3237" t="s">
        <v>891</v>
      </c>
      <c r="J8" s="3240" t="s">
        <v>892</v>
      </c>
      <c r="K8" s="14"/>
    </row>
    <row r="9" spans="1:13" ht="12" customHeight="1">
      <c r="A9" s="857" t="s">
        <v>1234</v>
      </c>
      <c r="B9" s="858">
        <f>SUM(B10+B31)</f>
        <v>3761</v>
      </c>
      <c r="C9" s="858">
        <f>SUM(C10+C31)</f>
        <v>327</v>
      </c>
      <c r="D9" s="859"/>
      <c r="E9" s="858">
        <f>SUM(E10+E31)</f>
        <v>2738</v>
      </c>
      <c r="F9" s="858">
        <f>SUM(F10+F31)</f>
        <v>206</v>
      </c>
      <c r="G9" s="858">
        <f>SUM(G10+G31)</f>
        <v>6</v>
      </c>
      <c r="H9" s="860">
        <f>SUM(E9/B9)*100</f>
        <v>72.799787290614191</v>
      </c>
      <c r="I9" s="861">
        <f>SUM(F9/C9)*100</f>
        <v>62.99694189602446</v>
      </c>
      <c r="J9" s="862"/>
    </row>
    <row r="10" spans="1:13" ht="11.1" customHeight="1">
      <c r="A10" s="863" t="s">
        <v>894</v>
      </c>
      <c r="B10" s="864">
        <f>SUM(B11+B14+B22)</f>
        <v>109</v>
      </c>
      <c r="C10" s="865">
        <f>SUM(C11+C14+C22)</f>
        <v>1</v>
      </c>
      <c r="D10" s="866"/>
      <c r="E10" s="865">
        <f>SUM(E11+E14+E22)</f>
        <v>83</v>
      </c>
      <c r="F10" s="866"/>
      <c r="G10" s="865"/>
      <c r="H10" s="867"/>
      <c r="I10" s="868"/>
      <c r="J10" s="869"/>
      <c r="M10" s="310"/>
    </row>
    <row r="11" spans="1:13" ht="11.1" customHeight="1">
      <c r="A11" s="863" t="s">
        <v>895</v>
      </c>
      <c r="B11" s="870"/>
      <c r="C11" s="871"/>
      <c r="D11" s="872"/>
      <c r="E11" s="871"/>
      <c r="F11" s="873"/>
      <c r="G11" s="874"/>
      <c r="H11" s="875"/>
      <c r="I11" s="876"/>
      <c r="J11" s="877"/>
    </row>
    <row r="12" spans="1:13" ht="11.1" customHeight="1">
      <c r="A12" s="878" t="s">
        <v>896</v>
      </c>
      <c r="B12" s="879"/>
      <c r="C12" s="874"/>
      <c r="D12" s="880"/>
      <c r="E12" s="874"/>
      <c r="F12" s="872"/>
      <c r="G12" s="874"/>
      <c r="H12" s="875"/>
      <c r="I12" s="876"/>
      <c r="J12" s="877"/>
    </row>
    <row r="13" spans="1:13" ht="9" hidden="1" customHeight="1">
      <c r="A13" s="881"/>
      <c r="B13" s="882"/>
      <c r="C13" s="883"/>
      <c r="D13" s="883"/>
      <c r="E13" s="883"/>
      <c r="F13" s="883"/>
      <c r="G13" s="884"/>
      <c r="H13" s="885"/>
      <c r="I13" s="886" t="e">
        <f>SUM(F13/C13)*100</f>
        <v>#DIV/0!</v>
      </c>
      <c r="J13" s="886"/>
      <c r="K13" s="15"/>
    </row>
    <row r="14" spans="1:13" ht="11.1" customHeight="1">
      <c r="A14" s="863" t="s">
        <v>897</v>
      </c>
      <c r="B14" s="864">
        <f>SUM(B15:B21)</f>
        <v>88</v>
      </c>
      <c r="C14" s="865">
        <f>SUM(C15:C21)</f>
        <v>1</v>
      </c>
      <c r="D14" s="866"/>
      <c r="E14" s="865">
        <f>SUM(E15:E21)</f>
        <v>64</v>
      </c>
      <c r="F14" s="866"/>
      <c r="G14" s="865"/>
      <c r="H14" s="867">
        <f t="shared" ref="H14:H21" si="0">SUM(E14/B14)*100</f>
        <v>72.727272727272734</v>
      </c>
      <c r="I14" s="868"/>
      <c r="J14" s="887"/>
      <c r="K14" s="16"/>
    </row>
    <row r="15" spans="1:13" ht="11.1" customHeight="1">
      <c r="A15" s="878" t="s">
        <v>898</v>
      </c>
      <c r="B15" s="888">
        <v>24</v>
      </c>
      <c r="C15" s="889"/>
      <c r="D15" s="890"/>
      <c r="E15" s="889">
        <v>22</v>
      </c>
      <c r="F15" s="890"/>
      <c r="G15" s="889"/>
      <c r="H15" s="891">
        <f t="shared" si="0"/>
        <v>91.666666666666657</v>
      </c>
      <c r="I15" s="892"/>
      <c r="J15" s="893"/>
    </row>
    <row r="16" spans="1:13" ht="11.1" customHeight="1">
      <c r="A16" s="878" t="s">
        <v>896</v>
      </c>
      <c r="B16" s="888"/>
      <c r="C16" s="889"/>
      <c r="D16" s="890"/>
      <c r="E16" s="889"/>
      <c r="F16" s="890"/>
      <c r="G16" s="889"/>
      <c r="H16" s="891"/>
      <c r="I16" s="892"/>
      <c r="J16" s="894"/>
    </row>
    <row r="17" spans="1:11" ht="11.1" customHeight="1">
      <c r="A17" s="878" t="s">
        <v>899</v>
      </c>
      <c r="B17" s="888"/>
      <c r="C17" s="889"/>
      <c r="D17" s="890"/>
      <c r="E17" s="889"/>
      <c r="F17" s="890"/>
      <c r="G17" s="889"/>
      <c r="H17" s="891"/>
      <c r="I17" s="892"/>
      <c r="J17" s="893"/>
    </row>
    <row r="18" spans="1:11" ht="11.1" customHeight="1">
      <c r="A18" s="878" t="s">
        <v>900</v>
      </c>
      <c r="B18" s="888"/>
      <c r="C18" s="889"/>
      <c r="D18" s="890"/>
      <c r="E18" s="889"/>
      <c r="F18" s="890"/>
      <c r="G18" s="889"/>
      <c r="H18" s="891"/>
      <c r="I18" s="892"/>
      <c r="J18" s="893"/>
    </row>
    <row r="19" spans="1:11" ht="11.1" customHeight="1">
      <c r="A19" s="878" t="s">
        <v>901</v>
      </c>
      <c r="B19" s="888">
        <v>2</v>
      </c>
      <c r="C19" s="889"/>
      <c r="D19" s="890"/>
      <c r="E19" s="889">
        <v>2</v>
      </c>
      <c r="F19" s="890"/>
      <c r="G19" s="889"/>
      <c r="H19" s="891">
        <f t="shared" si="0"/>
        <v>100</v>
      </c>
      <c r="I19" s="892"/>
      <c r="J19" s="893"/>
    </row>
    <row r="20" spans="1:11" ht="11.1" customHeight="1">
      <c r="A20" s="878" t="s">
        <v>902</v>
      </c>
      <c r="B20" s="888">
        <v>27</v>
      </c>
      <c r="C20" s="889">
        <v>1</v>
      </c>
      <c r="D20" s="895"/>
      <c r="E20" s="889">
        <v>14</v>
      </c>
      <c r="F20" s="890"/>
      <c r="G20" s="889"/>
      <c r="H20" s="891">
        <f t="shared" si="0"/>
        <v>51.851851851851848</v>
      </c>
      <c r="I20" s="896"/>
      <c r="J20" s="894"/>
    </row>
    <row r="21" spans="1:11" ht="11.1" customHeight="1">
      <c r="A21" s="897" t="s">
        <v>1352</v>
      </c>
      <c r="B21" s="888">
        <v>35</v>
      </c>
      <c r="C21" s="889"/>
      <c r="D21" s="890"/>
      <c r="E21" s="889">
        <v>26</v>
      </c>
      <c r="F21" s="890"/>
      <c r="G21" s="889"/>
      <c r="H21" s="891">
        <f t="shared" si="0"/>
        <v>74.285714285714292</v>
      </c>
      <c r="I21" s="892"/>
      <c r="J21" s="894"/>
    </row>
    <row r="22" spans="1:11" ht="11.1" customHeight="1">
      <c r="A22" s="898" t="s">
        <v>903</v>
      </c>
      <c r="B22" s="864">
        <f>SUM(B23:B30)</f>
        <v>21</v>
      </c>
      <c r="C22" s="865"/>
      <c r="D22" s="899"/>
      <c r="E22" s="864">
        <f>SUM(E23:E30)</f>
        <v>19</v>
      </c>
      <c r="F22" s="866"/>
      <c r="G22" s="865"/>
      <c r="H22" s="867">
        <f t="shared" ref="H22:H62" si="1">SUM(E22/B22)*100</f>
        <v>90.476190476190482</v>
      </c>
      <c r="I22" s="868"/>
      <c r="J22" s="887"/>
      <c r="K22" s="16"/>
    </row>
    <row r="23" spans="1:11" ht="11.1" customHeight="1">
      <c r="A23" s="878" t="s">
        <v>904</v>
      </c>
      <c r="B23" s="888">
        <v>2</v>
      </c>
      <c r="C23" s="889"/>
      <c r="D23" s="890"/>
      <c r="E23" s="889">
        <v>2</v>
      </c>
      <c r="F23" s="890"/>
      <c r="G23" s="889"/>
      <c r="H23" s="891">
        <f t="shared" si="1"/>
        <v>100</v>
      </c>
      <c r="I23" s="892"/>
      <c r="J23" s="893"/>
    </row>
    <row r="24" spans="1:11" ht="11.1" customHeight="1">
      <c r="A24" s="878" t="s">
        <v>905</v>
      </c>
      <c r="B24" s="888"/>
      <c r="C24" s="889"/>
      <c r="D24" s="890"/>
      <c r="E24" s="889"/>
      <c r="F24" s="890"/>
      <c r="G24" s="889"/>
      <c r="H24" s="891"/>
      <c r="I24" s="892"/>
      <c r="J24" s="894"/>
    </row>
    <row r="25" spans="1:11" ht="11.1" customHeight="1">
      <c r="A25" s="878" t="s">
        <v>906</v>
      </c>
      <c r="B25" s="888">
        <v>2</v>
      </c>
      <c r="C25" s="889"/>
      <c r="D25" s="890"/>
      <c r="E25" s="889">
        <v>2</v>
      </c>
      <c r="F25" s="890"/>
      <c r="G25" s="889"/>
      <c r="H25" s="900">
        <f t="shared" si="1"/>
        <v>100</v>
      </c>
      <c r="I25" s="892"/>
      <c r="J25" s="894"/>
    </row>
    <row r="26" spans="1:11" ht="11.1" customHeight="1">
      <c r="A26" s="878" t="s">
        <v>899</v>
      </c>
      <c r="B26" s="888">
        <v>11</v>
      </c>
      <c r="C26" s="889"/>
      <c r="D26" s="890"/>
      <c r="E26" s="889">
        <v>11</v>
      </c>
      <c r="F26" s="890"/>
      <c r="G26" s="889"/>
      <c r="H26" s="900">
        <f t="shared" si="1"/>
        <v>100</v>
      </c>
      <c r="I26" s="892"/>
      <c r="J26" s="894"/>
    </row>
    <row r="27" spans="1:11" ht="11.1" customHeight="1">
      <c r="A27" s="878" t="s">
        <v>907</v>
      </c>
      <c r="B27" s="888">
        <v>1</v>
      </c>
      <c r="C27" s="889"/>
      <c r="D27" s="890"/>
      <c r="E27" s="889">
        <v>1</v>
      </c>
      <c r="F27" s="890"/>
      <c r="G27" s="889"/>
      <c r="H27" s="900">
        <f t="shared" si="1"/>
        <v>100</v>
      </c>
      <c r="I27" s="892"/>
      <c r="J27" s="894"/>
    </row>
    <row r="28" spans="1:11" ht="11.1" customHeight="1">
      <c r="A28" s="878" t="s">
        <v>908</v>
      </c>
      <c r="B28" s="888">
        <v>3</v>
      </c>
      <c r="C28" s="889"/>
      <c r="D28" s="890"/>
      <c r="E28" s="889">
        <v>2</v>
      </c>
      <c r="F28" s="890"/>
      <c r="G28" s="889"/>
      <c r="H28" s="891">
        <f t="shared" si="1"/>
        <v>66.666666666666657</v>
      </c>
      <c r="I28" s="892"/>
      <c r="J28" s="894"/>
    </row>
    <row r="29" spans="1:11" ht="11.1" customHeight="1">
      <c r="A29" s="878" t="s">
        <v>909</v>
      </c>
      <c r="B29" s="888">
        <v>2</v>
      </c>
      <c r="C29" s="889"/>
      <c r="D29" s="890"/>
      <c r="E29" s="889">
        <v>1</v>
      </c>
      <c r="F29" s="890"/>
      <c r="G29" s="889"/>
      <c r="H29" s="891">
        <f t="shared" si="1"/>
        <v>50</v>
      </c>
      <c r="I29" s="892"/>
      <c r="J29" s="894"/>
    </row>
    <row r="30" spans="1:11" ht="11.1" customHeight="1">
      <c r="A30" s="878" t="s">
        <v>910</v>
      </c>
      <c r="B30" s="888"/>
      <c r="C30" s="889"/>
      <c r="D30" s="890"/>
      <c r="E30" s="889"/>
      <c r="F30" s="890"/>
      <c r="G30" s="889"/>
      <c r="H30" s="891"/>
      <c r="I30" s="892"/>
      <c r="J30" s="893"/>
    </row>
    <row r="31" spans="1:11" ht="11.1" customHeight="1">
      <c r="A31" s="863" t="s">
        <v>911</v>
      </c>
      <c r="B31" s="864">
        <f t="shared" ref="B31:G31" si="2">SUM(B32+B35+B38+B44+B48+B51+B54+B55+B56+B57+B58+B59+B60)</f>
        <v>3652</v>
      </c>
      <c r="C31" s="864">
        <f t="shared" si="2"/>
        <v>326</v>
      </c>
      <c r="D31" s="864">
        <f t="shared" si="2"/>
        <v>14</v>
      </c>
      <c r="E31" s="864">
        <f t="shared" si="2"/>
        <v>2655</v>
      </c>
      <c r="F31" s="864">
        <f t="shared" si="2"/>
        <v>206</v>
      </c>
      <c r="G31" s="864">
        <f t="shared" si="2"/>
        <v>6</v>
      </c>
      <c r="H31" s="867">
        <f t="shared" si="1"/>
        <v>72.699890470974807</v>
      </c>
      <c r="I31" s="868">
        <f t="shared" ref="I31:I61" si="3">SUM(F31/C31)*100</f>
        <v>63.190184049079754</v>
      </c>
      <c r="J31" s="901">
        <f>SUM(G31/D31)*100</f>
        <v>42.857142857142854</v>
      </c>
    </row>
    <row r="32" spans="1:11" ht="11.1" customHeight="1">
      <c r="A32" s="902" t="s">
        <v>1257</v>
      </c>
      <c r="B32" s="879">
        <f>SUM(B33:B34)</f>
        <v>105</v>
      </c>
      <c r="C32" s="879"/>
      <c r="D32" s="903"/>
      <c r="E32" s="879">
        <f>SUM(E33:E34)</f>
        <v>97</v>
      </c>
      <c r="F32" s="879"/>
      <c r="G32" s="874"/>
      <c r="H32" s="875">
        <f t="shared" si="1"/>
        <v>92.38095238095238</v>
      </c>
      <c r="I32" s="876"/>
      <c r="J32" s="877"/>
    </row>
    <row r="33" spans="1:14" ht="11.1" customHeight="1">
      <c r="A33" s="904" t="s">
        <v>1338</v>
      </c>
      <c r="B33" s="905">
        <v>80</v>
      </c>
      <c r="C33" s="906"/>
      <c r="D33" s="907"/>
      <c r="E33" s="906">
        <v>77</v>
      </c>
      <c r="F33" s="907"/>
      <c r="G33" s="906"/>
      <c r="H33" s="908">
        <f t="shared" si="1"/>
        <v>96.25</v>
      </c>
      <c r="I33" s="900"/>
      <c r="J33" s="909"/>
    </row>
    <row r="34" spans="1:14" ht="11.1" customHeight="1">
      <c r="A34" s="904" t="s">
        <v>1339</v>
      </c>
      <c r="B34" s="905">
        <v>25</v>
      </c>
      <c r="C34" s="906"/>
      <c r="D34" s="907"/>
      <c r="E34" s="906">
        <v>20</v>
      </c>
      <c r="F34" s="907"/>
      <c r="G34" s="906"/>
      <c r="H34" s="908">
        <f t="shared" si="1"/>
        <v>80</v>
      </c>
      <c r="I34" s="900"/>
      <c r="J34" s="909"/>
    </row>
    <row r="35" spans="1:14" ht="11.1" customHeight="1">
      <c r="A35" s="910" t="s">
        <v>498</v>
      </c>
      <c r="B35" s="911">
        <f>SUM(B36:B37)</f>
        <v>200</v>
      </c>
      <c r="C35" s="912">
        <f>SUM(C36:C37)</f>
        <v>3</v>
      </c>
      <c r="D35" s="913"/>
      <c r="E35" s="912">
        <f>SUM(E36:E37)</f>
        <v>87</v>
      </c>
      <c r="F35" s="914">
        <f>SUM(F36:F37)</f>
        <v>1</v>
      </c>
      <c r="G35" s="915"/>
      <c r="H35" s="916">
        <f t="shared" si="1"/>
        <v>43.5</v>
      </c>
      <c r="I35" s="917">
        <f t="shared" si="3"/>
        <v>33.333333333333329</v>
      </c>
      <c r="J35" s="918"/>
    </row>
    <row r="36" spans="1:14" ht="11.1" customHeight="1">
      <c r="A36" s="919" t="s">
        <v>1335</v>
      </c>
      <c r="B36" s="920">
        <v>100</v>
      </c>
      <c r="C36" s="921"/>
      <c r="D36" s="922"/>
      <c r="E36" s="921">
        <v>43</v>
      </c>
      <c r="F36" s="922"/>
      <c r="G36" s="921"/>
      <c r="H36" s="908">
        <f t="shared" si="1"/>
        <v>43</v>
      </c>
      <c r="I36" s="900"/>
      <c r="J36" s="923"/>
    </row>
    <row r="37" spans="1:14" ht="11.1" customHeight="1">
      <c r="A37" s="919" t="s">
        <v>1336</v>
      </c>
      <c r="B37" s="920">
        <v>100</v>
      </c>
      <c r="C37" s="921">
        <v>3</v>
      </c>
      <c r="D37" s="922"/>
      <c r="E37" s="921">
        <v>44</v>
      </c>
      <c r="F37" s="922">
        <v>1</v>
      </c>
      <c r="G37" s="921"/>
      <c r="H37" s="908">
        <f t="shared" si="1"/>
        <v>44</v>
      </c>
      <c r="I37" s="900">
        <f t="shared" si="3"/>
        <v>33.333333333333329</v>
      </c>
      <c r="J37" s="923"/>
    </row>
    <row r="38" spans="1:14" ht="11.1" customHeight="1">
      <c r="A38" s="902" t="s">
        <v>37</v>
      </c>
      <c r="B38" s="870">
        <f>SUM(B39:B43)</f>
        <v>526</v>
      </c>
      <c r="C38" s="870">
        <f>SUM(C39:C43)</f>
        <v>25</v>
      </c>
      <c r="D38" s="872"/>
      <c r="E38" s="871">
        <f>SUM(E39:E43)</f>
        <v>389</v>
      </c>
      <c r="F38" s="870">
        <f>SUM(F39:F43)</f>
        <v>25</v>
      </c>
      <c r="G38" s="874"/>
      <c r="H38" s="875">
        <f t="shared" si="1"/>
        <v>73.954372623574145</v>
      </c>
      <c r="I38" s="917">
        <f t="shared" si="3"/>
        <v>100</v>
      </c>
      <c r="J38" s="877"/>
    </row>
    <row r="39" spans="1:14" ht="11.1" customHeight="1">
      <c r="A39" s="919" t="s">
        <v>1340</v>
      </c>
      <c r="B39" s="920">
        <v>157</v>
      </c>
      <c r="C39" s="921">
        <v>3</v>
      </c>
      <c r="D39" s="922"/>
      <c r="E39" s="921">
        <v>102</v>
      </c>
      <c r="F39" s="922">
        <v>3</v>
      </c>
      <c r="G39" s="921"/>
      <c r="H39" s="908">
        <f t="shared" si="1"/>
        <v>64.968152866242036</v>
      </c>
      <c r="I39" s="900">
        <f t="shared" si="3"/>
        <v>100</v>
      </c>
      <c r="J39" s="923"/>
      <c r="M39" s="17"/>
      <c r="N39" s="18"/>
    </row>
    <row r="40" spans="1:14" ht="11.1" customHeight="1">
      <c r="A40" s="919" t="s">
        <v>1341</v>
      </c>
      <c r="B40" s="920">
        <v>88</v>
      </c>
      <c r="C40" s="921">
        <v>6</v>
      </c>
      <c r="D40" s="922"/>
      <c r="E40" s="921">
        <v>68</v>
      </c>
      <c r="F40" s="922">
        <v>6</v>
      </c>
      <c r="G40" s="921"/>
      <c r="H40" s="908">
        <f t="shared" si="1"/>
        <v>77.272727272727266</v>
      </c>
      <c r="I40" s="900">
        <f t="shared" si="3"/>
        <v>100</v>
      </c>
      <c r="J40" s="923"/>
    </row>
    <row r="41" spans="1:14" ht="11.1" customHeight="1">
      <c r="A41" s="919" t="s">
        <v>1342</v>
      </c>
      <c r="B41" s="920">
        <v>75</v>
      </c>
      <c r="C41" s="921">
        <v>5</v>
      </c>
      <c r="D41" s="922"/>
      <c r="E41" s="921">
        <v>58</v>
      </c>
      <c r="F41" s="922">
        <v>5</v>
      </c>
      <c r="G41" s="921"/>
      <c r="H41" s="908">
        <f t="shared" si="1"/>
        <v>77.333333333333329</v>
      </c>
      <c r="I41" s="900">
        <f t="shared" si="3"/>
        <v>100</v>
      </c>
      <c r="J41" s="923"/>
    </row>
    <row r="42" spans="1:14" ht="11.1" customHeight="1">
      <c r="A42" s="919" t="s">
        <v>1343</v>
      </c>
      <c r="B42" s="920">
        <v>173</v>
      </c>
      <c r="C42" s="921">
        <v>4</v>
      </c>
      <c r="D42" s="922"/>
      <c r="E42" s="921">
        <v>134</v>
      </c>
      <c r="F42" s="922">
        <v>4</v>
      </c>
      <c r="G42" s="921"/>
      <c r="H42" s="908">
        <f t="shared" si="1"/>
        <v>77.456647398843927</v>
      </c>
      <c r="I42" s="900">
        <f t="shared" si="3"/>
        <v>100</v>
      </c>
      <c r="J42" s="923"/>
    </row>
    <row r="43" spans="1:14" ht="11.1" customHeight="1">
      <c r="A43" s="919" t="s">
        <v>1344</v>
      </c>
      <c r="B43" s="920">
        <v>33</v>
      </c>
      <c r="C43" s="921">
        <v>7</v>
      </c>
      <c r="D43" s="922"/>
      <c r="E43" s="921">
        <v>27</v>
      </c>
      <c r="F43" s="922">
        <v>7</v>
      </c>
      <c r="G43" s="921"/>
      <c r="H43" s="908">
        <f t="shared" si="1"/>
        <v>81.818181818181827</v>
      </c>
      <c r="I43" s="900">
        <f t="shared" si="3"/>
        <v>100</v>
      </c>
      <c r="J43" s="923"/>
    </row>
    <row r="44" spans="1:14" ht="11.1" customHeight="1">
      <c r="A44" s="902" t="s">
        <v>1300</v>
      </c>
      <c r="B44" s="879">
        <f>SUM(B45:B47)</f>
        <v>775</v>
      </c>
      <c r="C44" s="874">
        <f>SUM(C45:C47)</f>
        <v>28</v>
      </c>
      <c r="D44" s="903"/>
      <c r="E44" s="874">
        <f>SUM(E45:E47)</f>
        <v>709</v>
      </c>
      <c r="F44" s="874">
        <f>SUM(F45:F47)</f>
        <v>27</v>
      </c>
      <c r="G44" s="874"/>
      <c r="H44" s="875">
        <f t="shared" si="1"/>
        <v>91.483870967741936</v>
      </c>
      <c r="I44" s="876">
        <f t="shared" si="3"/>
        <v>96.428571428571431</v>
      </c>
      <c r="J44" s="877"/>
    </row>
    <row r="45" spans="1:14" ht="11.1" customHeight="1">
      <c r="A45" s="919" t="s">
        <v>1345</v>
      </c>
      <c r="B45" s="920">
        <v>642</v>
      </c>
      <c r="C45" s="921">
        <v>26</v>
      </c>
      <c r="D45" s="922"/>
      <c r="E45" s="921">
        <v>599</v>
      </c>
      <c r="F45" s="922">
        <v>25</v>
      </c>
      <c r="G45" s="921"/>
      <c r="H45" s="908">
        <f t="shared" si="1"/>
        <v>93.302180685358266</v>
      </c>
      <c r="I45" s="900">
        <f t="shared" si="3"/>
        <v>96.15384615384616</v>
      </c>
      <c r="J45" s="924"/>
    </row>
    <row r="46" spans="1:14" ht="11.1" customHeight="1">
      <c r="A46" s="919" t="s">
        <v>1346</v>
      </c>
      <c r="B46" s="920">
        <v>83</v>
      </c>
      <c r="C46" s="921">
        <v>2</v>
      </c>
      <c r="D46" s="922"/>
      <c r="E46" s="921">
        <v>69</v>
      </c>
      <c r="F46" s="922">
        <v>2</v>
      </c>
      <c r="G46" s="921"/>
      <c r="H46" s="908">
        <f>SUM(E46/B46)*100</f>
        <v>83.132530120481931</v>
      </c>
      <c r="I46" s="900">
        <f>SUM(F46/C46)*100</f>
        <v>100</v>
      </c>
      <c r="J46" s="924"/>
    </row>
    <row r="47" spans="1:14" ht="11.1" customHeight="1">
      <c r="A47" s="919" t="s">
        <v>1347</v>
      </c>
      <c r="B47" s="920">
        <v>50</v>
      </c>
      <c r="C47" s="921"/>
      <c r="D47" s="922"/>
      <c r="E47" s="921">
        <v>41</v>
      </c>
      <c r="F47" s="922"/>
      <c r="G47" s="921"/>
      <c r="H47" s="908">
        <f t="shared" si="1"/>
        <v>82</v>
      </c>
      <c r="I47" s="900"/>
      <c r="J47" s="924"/>
    </row>
    <row r="48" spans="1:14" ht="11.1" customHeight="1">
      <c r="A48" s="902" t="s">
        <v>1258</v>
      </c>
      <c r="B48" s="879">
        <f>SUM(B49:B50)</f>
        <v>358</v>
      </c>
      <c r="C48" s="879">
        <f>SUM(C49:C50)</f>
        <v>104</v>
      </c>
      <c r="D48" s="903"/>
      <c r="E48" s="879">
        <f>SUM(E49:E50)</f>
        <v>268</v>
      </c>
      <c r="F48" s="879">
        <f>SUM(F49:F50)</f>
        <v>70</v>
      </c>
      <c r="G48" s="874"/>
      <c r="H48" s="875">
        <f t="shared" si="1"/>
        <v>74.860335195530723</v>
      </c>
      <c r="I48" s="876">
        <f t="shared" si="3"/>
        <v>67.307692307692307</v>
      </c>
      <c r="J48" s="877"/>
    </row>
    <row r="49" spans="1:10" ht="11.1" customHeight="1">
      <c r="A49" s="919" t="s">
        <v>1348</v>
      </c>
      <c r="B49" s="920">
        <v>303</v>
      </c>
      <c r="C49" s="921">
        <v>99</v>
      </c>
      <c r="D49" s="922"/>
      <c r="E49" s="921">
        <v>215</v>
      </c>
      <c r="F49" s="922">
        <v>67</v>
      </c>
      <c r="G49" s="921"/>
      <c r="H49" s="908">
        <f t="shared" si="1"/>
        <v>70.957095709570964</v>
      </c>
      <c r="I49" s="900">
        <f t="shared" si="3"/>
        <v>67.676767676767682</v>
      </c>
      <c r="J49" s="924"/>
    </row>
    <row r="50" spans="1:10" ht="11.1" customHeight="1">
      <c r="A50" s="919" t="s">
        <v>1349</v>
      </c>
      <c r="B50" s="920">
        <v>55</v>
      </c>
      <c r="C50" s="921">
        <v>5</v>
      </c>
      <c r="D50" s="922"/>
      <c r="E50" s="921">
        <v>53</v>
      </c>
      <c r="F50" s="922">
        <v>3</v>
      </c>
      <c r="G50" s="921"/>
      <c r="H50" s="908">
        <f t="shared" si="1"/>
        <v>96.36363636363636</v>
      </c>
      <c r="I50" s="900">
        <f t="shared" si="3"/>
        <v>60</v>
      </c>
      <c r="J50" s="924"/>
    </row>
    <row r="51" spans="1:10" ht="11.1" customHeight="1">
      <c r="A51" s="902" t="s">
        <v>1259</v>
      </c>
      <c r="B51" s="870">
        <f>SUM(B52:B53)</f>
        <v>445</v>
      </c>
      <c r="C51" s="874">
        <f>SUM(C52:C53)</f>
        <v>20</v>
      </c>
      <c r="D51" s="872"/>
      <c r="E51" s="871">
        <f>SUM(E52:E53)</f>
        <v>390</v>
      </c>
      <c r="F51" s="871">
        <f>SUM(F52:F53)</f>
        <v>13</v>
      </c>
      <c r="G51" s="874"/>
      <c r="H51" s="875">
        <f t="shared" si="1"/>
        <v>87.640449438202253</v>
      </c>
      <c r="I51" s="876">
        <f t="shared" si="3"/>
        <v>65</v>
      </c>
      <c r="J51" s="877"/>
    </row>
    <row r="52" spans="1:10" ht="11.1" customHeight="1">
      <c r="A52" s="919" t="s">
        <v>1345</v>
      </c>
      <c r="B52" s="920">
        <v>405</v>
      </c>
      <c r="C52" s="921">
        <v>18</v>
      </c>
      <c r="D52" s="925"/>
      <c r="E52" s="921">
        <v>355</v>
      </c>
      <c r="F52" s="922">
        <v>12</v>
      </c>
      <c r="G52" s="921"/>
      <c r="H52" s="908">
        <f t="shared" si="1"/>
        <v>87.654320987654316</v>
      </c>
      <c r="I52" s="900">
        <f t="shared" si="3"/>
        <v>66.666666666666657</v>
      </c>
      <c r="J52" s="923"/>
    </row>
    <row r="53" spans="1:10" ht="11.1" customHeight="1">
      <c r="A53" s="919" t="s">
        <v>1347</v>
      </c>
      <c r="B53" s="920">
        <v>40</v>
      </c>
      <c r="C53" s="921">
        <v>2</v>
      </c>
      <c r="D53" s="925"/>
      <c r="E53" s="921">
        <v>35</v>
      </c>
      <c r="F53" s="922">
        <v>1</v>
      </c>
      <c r="G53" s="921"/>
      <c r="H53" s="908">
        <f t="shared" si="1"/>
        <v>87.5</v>
      </c>
      <c r="I53" s="900">
        <f t="shared" si="3"/>
        <v>50</v>
      </c>
      <c r="J53" s="923"/>
    </row>
    <row r="54" spans="1:10" ht="11.1" customHeight="1">
      <c r="A54" s="902" t="s">
        <v>1270</v>
      </c>
      <c r="B54" s="879">
        <v>200</v>
      </c>
      <c r="C54" s="879">
        <v>5</v>
      </c>
      <c r="D54" s="903"/>
      <c r="E54" s="879">
        <v>170</v>
      </c>
      <c r="F54" s="879">
        <v>5</v>
      </c>
      <c r="G54" s="874"/>
      <c r="H54" s="875">
        <f t="shared" si="1"/>
        <v>85</v>
      </c>
      <c r="I54" s="876">
        <f t="shared" si="3"/>
        <v>100</v>
      </c>
      <c r="J54" s="877"/>
    </row>
    <row r="55" spans="1:10" ht="11.1" customHeight="1">
      <c r="A55" s="902" t="s">
        <v>40</v>
      </c>
      <c r="B55" s="879">
        <v>20</v>
      </c>
      <c r="C55" s="874">
        <v>18</v>
      </c>
      <c r="D55" s="903"/>
      <c r="E55" s="874">
        <v>14</v>
      </c>
      <c r="F55" s="872">
        <v>16</v>
      </c>
      <c r="G55" s="874"/>
      <c r="H55" s="875">
        <f t="shared" si="1"/>
        <v>70</v>
      </c>
      <c r="I55" s="876">
        <f t="shared" si="3"/>
        <v>88.888888888888886</v>
      </c>
      <c r="J55" s="877"/>
    </row>
    <row r="56" spans="1:10" ht="11.1" customHeight="1">
      <c r="A56" s="902" t="s">
        <v>43</v>
      </c>
      <c r="B56" s="879">
        <v>106</v>
      </c>
      <c r="C56" s="874"/>
      <c r="D56" s="872"/>
      <c r="E56" s="874">
        <v>54</v>
      </c>
      <c r="F56" s="872"/>
      <c r="G56" s="874"/>
      <c r="H56" s="875">
        <f t="shared" si="1"/>
        <v>50.943396226415096</v>
      </c>
      <c r="I56" s="876"/>
      <c r="J56" s="877"/>
    </row>
    <row r="57" spans="1:10" ht="11.1" customHeight="1">
      <c r="A57" s="902" t="s">
        <v>1268</v>
      </c>
      <c r="B57" s="879">
        <v>486</v>
      </c>
      <c r="C57" s="874">
        <v>70</v>
      </c>
      <c r="D57" s="903">
        <v>3</v>
      </c>
      <c r="E57" s="874">
        <v>156</v>
      </c>
      <c r="F57" s="872">
        <v>14</v>
      </c>
      <c r="G57" s="874">
        <v>3</v>
      </c>
      <c r="H57" s="875">
        <f t="shared" si="1"/>
        <v>32.098765432098766</v>
      </c>
      <c r="I57" s="876">
        <f t="shared" si="3"/>
        <v>20</v>
      </c>
      <c r="J57" s="901">
        <f>SUM(G57/D57)*100</f>
        <v>100</v>
      </c>
    </row>
    <row r="58" spans="1:10" ht="11.1" customHeight="1">
      <c r="A58" s="902" t="s">
        <v>42</v>
      </c>
      <c r="B58" s="879">
        <v>62</v>
      </c>
      <c r="C58" s="874">
        <v>16</v>
      </c>
      <c r="D58" s="903"/>
      <c r="E58" s="874">
        <v>57</v>
      </c>
      <c r="F58" s="872">
        <v>11</v>
      </c>
      <c r="G58" s="874"/>
      <c r="H58" s="875">
        <f t="shared" si="1"/>
        <v>91.935483870967744</v>
      </c>
      <c r="I58" s="876">
        <f t="shared" si="3"/>
        <v>68.75</v>
      </c>
      <c r="J58" s="877"/>
    </row>
    <row r="59" spans="1:10" ht="11.1" customHeight="1">
      <c r="A59" s="902" t="s">
        <v>1262</v>
      </c>
      <c r="B59" s="879">
        <v>159</v>
      </c>
      <c r="C59" s="874">
        <v>17</v>
      </c>
      <c r="D59" s="903">
        <v>1</v>
      </c>
      <c r="E59" s="874">
        <v>68</v>
      </c>
      <c r="F59" s="872">
        <v>12</v>
      </c>
      <c r="G59" s="874"/>
      <c r="H59" s="875">
        <f t="shared" si="1"/>
        <v>42.767295597484278</v>
      </c>
      <c r="I59" s="876">
        <f t="shared" si="3"/>
        <v>70.588235294117652</v>
      </c>
      <c r="J59" s="901"/>
    </row>
    <row r="60" spans="1:10" ht="11.1" customHeight="1">
      <c r="A60" s="902" t="s">
        <v>1263</v>
      </c>
      <c r="B60" s="879">
        <f t="shared" ref="B60:G60" si="4">SUM(B61:B62)</f>
        <v>210</v>
      </c>
      <c r="C60" s="874">
        <f t="shared" si="4"/>
        <v>20</v>
      </c>
      <c r="D60" s="874">
        <f t="shared" si="4"/>
        <v>10</v>
      </c>
      <c r="E60" s="874">
        <f t="shared" si="4"/>
        <v>196</v>
      </c>
      <c r="F60" s="874">
        <f t="shared" si="4"/>
        <v>12</v>
      </c>
      <c r="G60" s="874">
        <f t="shared" si="4"/>
        <v>3</v>
      </c>
      <c r="H60" s="875">
        <f t="shared" si="1"/>
        <v>93.333333333333329</v>
      </c>
      <c r="I60" s="876">
        <f t="shared" si="3"/>
        <v>60</v>
      </c>
      <c r="J60" s="926">
        <f>SUM(G60/D60)*100</f>
        <v>30</v>
      </c>
    </row>
    <row r="61" spans="1:10" ht="11.1" customHeight="1">
      <c r="A61" s="919" t="s">
        <v>1350</v>
      </c>
      <c r="B61" s="920">
        <v>190</v>
      </c>
      <c r="C61" s="921">
        <v>20</v>
      </c>
      <c r="D61" s="922">
        <v>10</v>
      </c>
      <c r="E61" s="921">
        <v>180</v>
      </c>
      <c r="F61" s="922">
        <v>12</v>
      </c>
      <c r="G61" s="921">
        <v>3</v>
      </c>
      <c r="H61" s="908">
        <f t="shared" si="1"/>
        <v>94.73684210526315</v>
      </c>
      <c r="I61" s="900">
        <f t="shared" si="3"/>
        <v>60</v>
      </c>
      <c r="J61" s="926">
        <f>SUM(G61/D61)*100</f>
        <v>30</v>
      </c>
    </row>
    <row r="62" spans="1:10" ht="11.1" customHeight="1">
      <c r="A62" s="919" t="s">
        <v>1351</v>
      </c>
      <c r="B62" s="920">
        <v>20</v>
      </c>
      <c r="C62" s="921"/>
      <c r="D62" s="922"/>
      <c r="E62" s="921">
        <v>16</v>
      </c>
      <c r="F62" s="922"/>
      <c r="G62" s="921"/>
      <c r="H62" s="908">
        <f t="shared" si="1"/>
        <v>80</v>
      </c>
      <c r="I62" s="900"/>
      <c r="J62" s="924"/>
    </row>
    <row r="63" spans="1:10" ht="12.75" customHeight="1">
      <c r="A63" s="3235" t="s">
        <v>371</v>
      </c>
      <c r="B63" s="19"/>
      <c r="C63" s="19"/>
      <c r="D63" s="20"/>
      <c r="E63" s="19"/>
      <c r="F63" s="19"/>
      <c r="G63" s="19"/>
      <c r="H63" s="3180" t="s">
        <v>912</v>
      </c>
      <c r="I63" s="309"/>
      <c r="J63" s="19"/>
    </row>
    <row r="64" spans="1:10" ht="11.25" customHeight="1">
      <c r="A64" s="3235" t="s">
        <v>376</v>
      </c>
      <c r="D64" s="21"/>
    </row>
    <row r="65" spans="1:4" ht="12" customHeight="1">
      <c r="A65" s="3235" t="s">
        <v>377</v>
      </c>
      <c r="D65" s="22"/>
    </row>
    <row r="66" spans="1:4">
      <c r="D66" s="22"/>
    </row>
    <row r="67" spans="1:4">
      <c r="D67" s="22"/>
    </row>
    <row r="68" spans="1:4">
      <c r="D68" s="22"/>
    </row>
    <row r="69" spans="1:4">
      <c r="D69" s="22"/>
    </row>
    <row r="70" spans="1:4">
      <c r="D70" s="22"/>
    </row>
    <row r="71" spans="1:4">
      <c r="D71" s="22"/>
    </row>
    <row r="72" spans="1:4">
      <c r="D72" s="22"/>
    </row>
    <row r="73" spans="1:4">
      <c r="D73" s="22"/>
    </row>
    <row r="74" spans="1:4">
      <c r="D74" s="22"/>
    </row>
    <row r="75" spans="1:4">
      <c r="D75" s="22"/>
    </row>
    <row r="76" spans="1:4">
      <c r="D76" s="22"/>
    </row>
    <row r="77" spans="1:4">
      <c r="D77" s="22"/>
    </row>
    <row r="78" spans="1:4">
      <c r="D78" s="22"/>
    </row>
    <row r="79" spans="1:4">
      <c r="D79" s="22"/>
    </row>
    <row r="80" spans="1:4">
      <c r="D80" s="22"/>
    </row>
    <row r="81" spans="4:4">
      <c r="D81" s="22"/>
    </row>
  </sheetData>
  <sheetProtection password="CA55" sheet="1" objects="1" scenarios="1"/>
  <mergeCells count="9">
    <mergeCell ref="B6:D6"/>
    <mergeCell ref="H6:J6"/>
    <mergeCell ref="H7:J7"/>
    <mergeCell ref="E7:G7"/>
    <mergeCell ref="E6:G6"/>
    <mergeCell ref="A1:J1"/>
    <mergeCell ref="A2:J2"/>
    <mergeCell ref="A3:J3"/>
    <mergeCell ref="A5:J5"/>
  </mergeCells>
  <phoneticPr fontId="0" type="noConversion"/>
  <printOptions verticalCentered="1"/>
  <pageMargins left="1.299212598425197" right="0.75" top="0.39370078740157483" bottom="0.11811023622047245" header="0" footer="0"/>
  <pageSetup orientation="portrait" horizontalDpi="300" verticalDpi="300" r:id="rId1"/>
  <headerFooter alignWithMargins="0">
    <oddFooter xml:space="preserve">&amp;C&amp;"Helv,Negrita"&amp;10
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F32"/>
  <sheetViews>
    <sheetView showGridLines="0" workbookViewId="0">
      <selection activeCell="A12" sqref="A12"/>
    </sheetView>
  </sheetViews>
  <sheetFormatPr baseColWidth="10" defaultColWidth="9.83203125" defaultRowHeight="10.5"/>
  <cols>
    <col min="1" max="1" width="48.1640625" style="1876" customWidth="1"/>
    <col min="2" max="4" width="18.83203125" style="1876" customWidth="1"/>
    <col min="5" max="5" width="16.5" style="1876" customWidth="1"/>
    <col min="6" max="6" width="14" style="1876" customWidth="1"/>
    <col min="7" max="16384" width="9.83203125" style="1876"/>
  </cols>
  <sheetData>
    <row r="1" spans="1:46" ht="15" customHeight="1">
      <c r="A1" s="3476" t="s">
        <v>846</v>
      </c>
      <c r="B1" s="3476"/>
      <c r="C1" s="3476"/>
      <c r="D1" s="3476"/>
      <c r="E1" s="3476"/>
      <c r="F1" s="3476"/>
      <c r="AP1" s="1877" t="s">
        <v>846</v>
      </c>
      <c r="AS1" s="1878" t="s">
        <v>884</v>
      </c>
      <c r="AT1" s="1878" t="s">
        <v>884</v>
      </c>
    </row>
    <row r="2" spans="1:46" ht="15" customHeight="1">
      <c r="A2" s="1918"/>
      <c r="B2" s="1919"/>
      <c r="C2" s="1919"/>
      <c r="D2" s="1919"/>
      <c r="E2" s="1919"/>
      <c r="F2" s="1919"/>
    </row>
    <row r="3" spans="1:46" ht="15" customHeight="1">
      <c r="A3" s="3484" t="s">
        <v>343</v>
      </c>
      <c r="B3" s="3484"/>
      <c r="C3" s="3484"/>
      <c r="D3" s="3484"/>
      <c r="E3" s="3484"/>
      <c r="F3" s="3484"/>
    </row>
    <row r="4" spans="1:46" ht="15" customHeight="1">
      <c r="A4" s="3484" t="s">
        <v>345</v>
      </c>
      <c r="B4" s="3484"/>
      <c r="C4" s="3484"/>
      <c r="D4" s="3484"/>
      <c r="E4" s="3484"/>
      <c r="F4" s="3484"/>
    </row>
    <row r="5" spans="1:46" ht="15" customHeight="1">
      <c r="A5" s="3489" t="s">
        <v>1250</v>
      </c>
      <c r="B5" s="3489"/>
      <c r="C5" s="3489"/>
      <c r="D5" s="3489"/>
      <c r="E5" s="3489"/>
      <c r="F5" s="3489"/>
    </row>
    <row r="6" spans="1:46" ht="15" customHeight="1">
      <c r="A6" s="1920"/>
      <c r="B6" s="1920"/>
      <c r="C6" s="1920"/>
      <c r="D6" s="1920"/>
      <c r="E6" s="1920"/>
      <c r="F6" s="1920"/>
    </row>
    <row r="7" spans="1:46" ht="15" customHeight="1">
      <c r="A7" s="3485" t="s">
        <v>346</v>
      </c>
      <c r="B7" s="3485"/>
      <c r="C7" s="3485"/>
      <c r="D7" s="3485"/>
      <c r="E7" s="3485"/>
      <c r="F7" s="3485"/>
    </row>
    <row r="8" spans="1:46" ht="15" customHeight="1">
      <c r="A8" s="1921"/>
      <c r="B8" s="1922"/>
      <c r="C8" s="1923"/>
      <c r="D8" s="3486"/>
      <c r="E8" s="3487"/>
      <c r="F8" s="3488"/>
    </row>
    <row r="9" spans="1:46" ht="15" customHeight="1">
      <c r="A9" s="1925"/>
      <c r="B9" s="1926"/>
      <c r="C9" s="1927" t="s">
        <v>347</v>
      </c>
      <c r="D9" s="3481" t="s">
        <v>338</v>
      </c>
      <c r="E9" s="3482"/>
      <c r="F9" s="3483"/>
    </row>
    <row r="10" spans="1:46" ht="15" customHeight="1">
      <c r="A10" s="1928" t="s">
        <v>253</v>
      </c>
      <c r="B10" s="1929" t="s">
        <v>950</v>
      </c>
      <c r="C10" s="1927" t="s">
        <v>955</v>
      </c>
      <c r="D10" s="1930"/>
      <c r="E10" s="1930"/>
      <c r="F10" s="1924"/>
    </row>
    <row r="11" spans="1:46" ht="15" customHeight="1">
      <c r="A11" s="1931"/>
      <c r="B11" s="1932" t="s">
        <v>850</v>
      </c>
      <c r="C11" s="1933" t="s">
        <v>958</v>
      </c>
      <c r="D11" s="1933" t="s">
        <v>348</v>
      </c>
      <c r="E11" s="1933" t="s">
        <v>349</v>
      </c>
      <c r="F11" s="1934" t="s">
        <v>350</v>
      </c>
    </row>
    <row r="12" spans="1:46" ht="20.25" customHeight="1">
      <c r="A12" s="1935" t="s">
        <v>868</v>
      </c>
      <c r="B12" s="1936">
        <f>SUM(B14:B30)</f>
        <v>11760</v>
      </c>
      <c r="C12" s="1937">
        <f>SUM(C14:C30)</f>
        <v>5370</v>
      </c>
      <c r="D12" s="1937">
        <f>SUM(D14:D30)</f>
        <v>2955</v>
      </c>
      <c r="E12" s="1937">
        <f>SUM(E14:E30)</f>
        <v>1242</v>
      </c>
      <c r="F12" s="1938">
        <f>SUM(F14:F30)</f>
        <v>1713</v>
      </c>
    </row>
    <row r="13" spans="1:46" ht="10.5" hidden="1" customHeight="1">
      <c r="A13" s="1939"/>
      <c r="B13" s="1940"/>
      <c r="C13" s="1941"/>
      <c r="D13" s="1941"/>
      <c r="E13" s="1941"/>
      <c r="F13" s="1942"/>
    </row>
    <row r="14" spans="1:46" ht="20.100000000000001" customHeight="1">
      <c r="A14" s="1943" t="s">
        <v>923</v>
      </c>
      <c r="B14" s="1944">
        <v>3191</v>
      </c>
      <c r="C14" s="1945">
        <v>1592</v>
      </c>
      <c r="D14" s="1946">
        <f t="shared" ref="D14:D29" si="0">SUM(E14+F14)</f>
        <v>853</v>
      </c>
      <c r="E14" s="1945">
        <v>342</v>
      </c>
      <c r="F14" s="1947">
        <v>511</v>
      </c>
    </row>
    <row r="15" spans="1:46" ht="20.100000000000001" customHeight="1">
      <c r="A15" s="1948" t="s">
        <v>924</v>
      </c>
      <c r="B15" s="1949">
        <v>788</v>
      </c>
      <c r="C15" s="1950">
        <v>370</v>
      </c>
      <c r="D15" s="1951">
        <f t="shared" si="0"/>
        <v>146</v>
      </c>
      <c r="E15" s="1950">
        <v>54</v>
      </c>
      <c r="F15" s="1952">
        <v>92</v>
      </c>
    </row>
    <row r="16" spans="1:46" ht="20.100000000000001" customHeight="1">
      <c r="A16" s="1948" t="s">
        <v>925</v>
      </c>
      <c r="B16" s="1949">
        <v>1095</v>
      </c>
      <c r="C16" s="1950">
        <v>513</v>
      </c>
      <c r="D16" s="1951">
        <f t="shared" si="0"/>
        <v>272</v>
      </c>
      <c r="E16" s="1950">
        <v>137</v>
      </c>
      <c r="F16" s="1952">
        <v>135</v>
      </c>
    </row>
    <row r="17" spans="1:58" ht="20.100000000000001" customHeight="1">
      <c r="A17" s="1948" t="s">
        <v>926</v>
      </c>
      <c r="B17" s="1949">
        <v>838</v>
      </c>
      <c r="C17" s="1950">
        <v>353</v>
      </c>
      <c r="D17" s="1951">
        <f t="shared" si="0"/>
        <v>216</v>
      </c>
      <c r="E17" s="1950">
        <v>97</v>
      </c>
      <c r="F17" s="1952">
        <v>119</v>
      </c>
    </row>
    <row r="18" spans="1:58" ht="20.100000000000001" customHeight="1">
      <c r="A18" s="1948" t="s">
        <v>927</v>
      </c>
      <c r="B18" s="1949">
        <v>1009</v>
      </c>
      <c r="C18" s="1950">
        <v>445</v>
      </c>
      <c r="D18" s="1951">
        <f t="shared" si="0"/>
        <v>326</v>
      </c>
      <c r="E18" s="1950">
        <v>141</v>
      </c>
      <c r="F18" s="1952">
        <v>185</v>
      </c>
    </row>
    <row r="19" spans="1:58" ht="20.100000000000001" customHeight="1">
      <c r="A19" s="1948" t="s">
        <v>339</v>
      </c>
      <c r="B19" s="1949">
        <v>364</v>
      </c>
      <c r="C19" s="1950">
        <v>150</v>
      </c>
      <c r="D19" s="1951">
        <f t="shared" si="0"/>
        <v>102</v>
      </c>
      <c r="E19" s="1950">
        <v>41</v>
      </c>
      <c r="F19" s="1952">
        <v>61</v>
      </c>
    </row>
    <row r="20" spans="1:58" ht="20.100000000000001" customHeight="1">
      <c r="A20" s="1948" t="s">
        <v>929</v>
      </c>
      <c r="B20" s="1949">
        <v>562</v>
      </c>
      <c r="C20" s="1950">
        <v>276</v>
      </c>
      <c r="D20" s="1951">
        <f t="shared" si="0"/>
        <v>113</v>
      </c>
      <c r="E20" s="1950">
        <v>48</v>
      </c>
      <c r="F20" s="1952">
        <v>65</v>
      </c>
    </row>
    <row r="21" spans="1:58" ht="20.100000000000001" customHeight="1">
      <c r="A21" s="1948" t="s">
        <v>56</v>
      </c>
      <c r="B21" s="1949">
        <v>337</v>
      </c>
      <c r="C21" s="1950">
        <v>133</v>
      </c>
      <c r="D21" s="1951">
        <f t="shared" si="0"/>
        <v>88</v>
      </c>
      <c r="E21" s="1950">
        <v>45</v>
      </c>
      <c r="F21" s="1952">
        <v>43</v>
      </c>
    </row>
    <row r="22" spans="1:58" ht="20.100000000000001" customHeight="1">
      <c r="A22" s="1948" t="s">
        <v>930</v>
      </c>
      <c r="B22" s="1949">
        <v>289</v>
      </c>
      <c r="C22" s="1950">
        <v>122</v>
      </c>
      <c r="D22" s="1951">
        <f t="shared" si="0"/>
        <v>77</v>
      </c>
      <c r="E22" s="1950">
        <v>32</v>
      </c>
      <c r="F22" s="1952">
        <v>45</v>
      </c>
    </row>
    <row r="23" spans="1:58" ht="20.100000000000001" customHeight="1">
      <c r="A23" s="1948" t="s">
        <v>931</v>
      </c>
      <c r="B23" s="1949">
        <v>305</v>
      </c>
      <c r="C23" s="1950">
        <v>115</v>
      </c>
      <c r="D23" s="1951">
        <f t="shared" si="0"/>
        <v>61</v>
      </c>
      <c r="E23" s="1950">
        <v>27</v>
      </c>
      <c r="F23" s="1952">
        <v>34</v>
      </c>
    </row>
    <row r="24" spans="1:58" ht="20.100000000000001" customHeight="1">
      <c r="A24" s="1948" t="s">
        <v>951</v>
      </c>
      <c r="B24" s="1949">
        <v>339</v>
      </c>
      <c r="C24" s="1950">
        <v>140</v>
      </c>
      <c r="D24" s="1951">
        <f t="shared" si="0"/>
        <v>109</v>
      </c>
      <c r="E24" s="1950">
        <v>49</v>
      </c>
      <c r="F24" s="1952">
        <v>60</v>
      </c>
    </row>
    <row r="25" spans="1:58" ht="20.100000000000001" customHeight="1">
      <c r="A25" s="1948" t="s">
        <v>932</v>
      </c>
      <c r="B25" s="1949">
        <v>195</v>
      </c>
      <c r="C25" s="1950">
        <v>67</v>
      </c>
      <c r="D25" s="1951">
        <f t="shared" si="0"/>
        <v>40</v>
      </c>
      <c r="E25" s="1950">
        <v>17</v>
      </c>
      <c r="F25" s="1952">
        <v>23</v>
      </c>
    </row>
    <row r="26" spans="1:58" ht="20.100000000000001" customHeight="1">
      <c r="A26" s="1948" t="s">
        <v>936</v>
      </c>
      <c r="B26" s="1949">
        <v>1659</v>
      </c>
      <c r="C26" s="1950">
        <v>692</v>
      </c>
      <c r="D26" s="1951">
        <f t="shared" si="0"/>
        <v>388</v>
      </c>
      <c r="E26" s="1950">
        <v>173</v>
      </c>
      <c r="F26" s="1952">
        <v>215</v>
      </c>
    </row>
    <row r="27" spans="1:58" ht="20.100000000000001" customHeight="1">
      <c r="A27" s="1948" t="s">
        <v>340</v>
      </c>
      <c r="B27" s="1949">
        <v>601</v>
      </c>
      <c r="C27" s="1950">
        <v>294</v>
      </c>
      <c r="D27" s="1951">
        <f t="shared" si="0"/>
        <v>135</v>
      </c>
      <c r="E27" s="1950">
        <v>24</v>
      </c>
      <c r="F27" s="1952">
        <v>111</v>
      </c>
    </row>
    <row r="28" spans="1:58" ht="20.100000000000001" customHeight="1">
      <c r="A28" s="1948" t="s">
        <v>938</v>
      </c>
      <c r="B28" s="1949">
        <v>79</v>
      </c>
      <c r="C28" s="1950">
        <v>45</v>
      </c>
      <c r="D28" s="1951">
        <f t="shared" si="0"/>
        <v>10</v>
      </c>
      <c r="E28" s="1950">
        <v>5</v>
      </c>
      <c r="F28" s="1952">
        <v>5</v>
      </c>
    </row>
    <row r="29" spans="1:58" ht="20.100000000000001" customHeight="1">
      <c r="A29" s="1948" t="s">
        <v>939</v>
      </c>
      <c r="B29" s="1949">
        <v>109</v>
      </c>
      <c r="C29" s="1950">
        <v>63</v>
      </c>
      <c r="D29" s="1951">
        <f t="shared" si="0"/>
        <v>19</v>
      </c>
      <c r="E29" s="1950">
        <v>10</v>
      </c>
      <c r="F29" s="1952">
        <v>9</v>
      </c>
    </row>
    <row r="30" spans="1:58" ht="15" customHeight="1">
      <c r="A30" s="1919" t="s">
        <v>341</v>
      </c>
      <c r="F30" s="1918" t="s">
        <v>912</v>
      </c>
    </row>
    <row r="31" spans="1:58" ht="8.1" customHeight="1">
      <c r="F31" s="1877"/>
    </row>
    <row r="32" spans="1:58" ht="8.1" customHeight="1">
      <c r="BF32" s="1877" t="s">
        <v>342</v>
      </c>
    </row>
  </sheetData>
  <sheetProtection password="CA55" sheet="1" objects="1" scenarios="1"/>
  <mergeCells count="7">
    <mergeCell ref="D9:F9"/>
    <mergeCell ref="A1:F1"/>
    <mergeCell ref="A3:F3"/>
    <mergeCell ref="A4:F4"/>
    <mergeCell ref="A7:F7"/>
    <mergeCell ref="D8:F8"/>
    <mergeCell ref="A5:F5"/>
  </mergeCells>
  <phoneticPr fontId="0" type="noConversion"/>
  <printOptions horizontalCentered="1"/>
  <pageMargins left="0.78740157480314965" right="0.6692913385826772" top="0.59055118110236227" bottom="0.51181102362204722" header="0" footer="0"/>
  <pageSetup orientation="landscape" horizontalDpi="300" verticalDpi="300" r:id="rId1"/>
  <headerFooter alignWithMargins="0">
    <oddHeader>&amp;R&amp;"Helv,Negrita"&amp;12&amp;[39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F53"/>
  <sheetViews>
    <sheetView showGridLines="0" workbookViewId="0">
      <selection activeCell="A28" sqref="A28"/>
    </sheetView>
  </sheetViews>
  <sheetFormatPr baseColWidth="10" defaultColWidth="9.83203125" defaultRowHeight="10.5"/>
  <cols>
    <col min="1" max="1" width="40.6640625" style="1953" customWidth="1"/>
    <col min="2" max="2" width="15.5" style="1953" customWidth="1"/>
    <col min="3" max="3" width="14.5" style="1953" customWidth="1"/>
    <col min="4" max="4" width="13" style="1953" customWidth="1"/>
    <col min="5" max="5" width="1.83203125" style="1953" hidden="1" customWidth="1"/>
    <col min="6" max="6" width="9.83203125" style="1953" hidden="1" customWidth="1"/>
    <col min="7" max="16384" width="9.83203125" style="1953"/>
  </cols>
  <sheetData>
    <row r="1" spans="1:6" ht="16.5" customHeight="1">
      <c r="A1" s="3490" t="s">
        <v>846</v>
      </c>
      <c r="B1" s="3490"/>
      <c r="C1" s="3490"/>
      <c r="D1" s="3490"/>
    </row>
    <row r="2" spans="1:6" ht="5.25" customHeight="1">
      <c r="A2" s="1954"/>
      <c r="B2" s="1954"/>
      <c r="C2" s="1954"/>
      <c r="D2" s="1954"/>
    </row>
    <row r="3" spans="1:6" ht="12.75">
      <c r="A3" s="3491" t="s">
        <v>6</v>
      </c>
      <c r="B3" s="3491"/>
      <c r="C3" s="3491"/>
      <c r="D3" s="3491"/>
      <c r="E3" s="3491"/>
      <c r="F3" s="3491"/>
    </row>
    <row r="4" spans="1:6" ht="14.25">
      <c r="A4" s="3491" t="s">
        <v>7</v>
      </c>
      <c r="B4" s="3491"/>
      <c r="C4" s="3491"/>
      <c r="D4" s="3491"/>
      <c r="E4" s="1955"/>
      <c r="F4" s="1955"/>
    </row>
    <row r="5" spans="1:6" ht="9.75" customHeight="1">
      <c r="A5" s="1956"/>
      <c r="B5" s="1956"/>
      <c r="C5" s="1956"/>
      <c r="D5" s="1956"/>
      <c r="E5" s="1957"/>
      <c r="F5" s="1957"/>
    </row>
    <row r="6" spans="1:6" ht="17.25" customHeight="1">
      <c r="A6" s="3492" t="s">
        <v>351</v>
      </c>
      <c r="B6" s="3492"/>
      <c r="C6" s="3492"/>
      <c r="D6" s="3492"/>
      <c r="E6" s="1957"/>
      <c r="F6" s="1957"/>
    </row>
    <row r="7" spans="1:6" ht="18" customHeight="1">
      <c r="A7" s="1958"/>
      <c r="B7" s="1959"/>
      <c r="C7" s="1960" t="s">
        <v>352</v>
      </c>
      <c r="D7" s="1961"/>
    </row>
    <row r="8" spans="1:6" ht="12" customHeight="1">
      <c r="A8" s="1962" t="s">
        <v>353</v>
      </c>
      <c r="B8" s="1963" t="s">
        <v>354</v>
      </c>
      <c r="C8" s="1964"/>
      <c r="D8" s="1965"/>
    </row>
    <row r="9" spans="1:6" ht="13.5" customHeight="1">
      <c r="A9" s="1966" t="s">
        <v>162</v>
      </c>
      <c r="B9" s="1967" t="s">
        <v>355</v>
      </c>
      <c r="C9" s="1967" t="s">
        <v>306</v>
      </c>
      <c r="D9" s="1968" t="s">
        <v>307</v>
      </c>
    </row>
    <row r="10" spans="1:6" ht="12.75" customHeight="1">
      <c r="A10" s="1969" t="s">
        <v>1234</v>
      </c>
      <c r="B10" s="1970">
        <f>SUM(B11+B26)</f>
        <v>536</v>
      </c>
      <c r="C10" s="1970">
        <f>SUM(C11+C26)</f>
        <v>245</v>
      </c>
      <c r="D10" s="1970">
        <f>SUM(D11+D26)</f>
        <v>291</v>
      </c>
    </row>
    <row r="11" spans="1:6" ht="15" customHeight="1">
      <c r="A11" s="1971" t="s">
        <v>894</v>
      </c>
      <c r="B11" s="1972">
        <f>(B12+B14+B19)</f>
        <v>33</v>
      </c>
      <c r="C11" s="1972">
        <f>(C12+C14+C19)</f>
        <v>23</v>
      </c>
      <c r="D11" s="1973">
        <f>(D12+D14+D19)</f>
        <v>10</v>
      </c>
    </row>
    <row r="12" spans="1:6" ht="15" customHeight="1">
      <c r="A12" s="1971" t="s">
        <v>895</v>
      </c>
      <c r="B12" s="1972">
        <f>SUM(B13)</f>
        <v>1</v>
      </c>
      <c r="C12" s="1972">
        <f>SUM(C13)</f>
        <v>1</v>
      </c>
      <c r="D12" s="1973"/>
    </row>
    <row r="13" spans="1:6" ht="15" customHeight="1">
      <c r="A13" s="1974" t="s">
        <v>853</v>
      </c>
      <c r="B13" s="1975">
        <f>SUM(C13:D13)</f>
        <v>1</v>
      </c>
      <c r="C13" s="1975">
        <v>1</v>
      </c>
      <c r="D13" s="1976"/>
    </row>
    <row r="14" spans="1:6" ht="15" customHeight="1">
      <c r="A14" s="1971" t="s">
        <v>1272</v>
      </c>
      <c r="B14" s="1972">
        <f>SUM(B15:B18)</f>
        <v>13</v>
      </c>
      <c r="C14" s="1972">
        <f>SUM(C15:C18)</f>
        <v>7</v>
      </c>
      <c r="D14" s="1972">
        <f>SUM(D15:D18)</f>
        <v>6</v>
      </c>
      <c r="E14" s="1977"/>
      <c r="F14" s="1977"/>
    </row>
    <row r="15" spans="1:6" ht="15" customHeight="1">
      <c r="A15" s="1974" t="s">
        <v>970</v>
      </c>
      <c r="B15" s="1975">
        <f>SUM(C15:D15)</f>
        <v>1</v>
      </c>
      <c r="C15" s="1975">
        <v>1</v>
      </c>
      <c r="D15" s="1976"/>
      <c r="E15" s="1977"/>
      <c r="F15" s="1977"/>
    </row>
    <row r="16" spans="1:6" ht="15" customHeight="1">
      <c r="A16" s="1974" t="s">
        <v>856</v>
      </c>
      <c r="B16" s="1975">
        <f>SUM(C16:D16)</f>
        <v>6</v>
      </c>
      <c r="C16" s="1978">
        <v>5</v>
      </c>
      <c r="D16" s="1979">
        <v>1</v>
      </c>
    </row>
    <row r="17" spans="1:4" ht="15" customHeight="1">
      <c r="A17" s="1974" t="s">
        <v>974</v>
      </c>
      <c r="B17" s="1975">
        <f>SUM(C17:D17)</f>
        <v>2</v>
      </c>
      <c r="C17" s="1975"/>
      <c r="D17" s="1976">
        <v>2</v>
      </c>
    </row>
    <row r="18" spans="1:4" ht="15" customHeight="1">
      <c r="A18" s="1974" t="s">
        <v>859</v>
      </c>
      <c r="B18" s="1975">
        <f>SUM(C18:D18)</f>
        <v>4</v>
      </c>
      <c r="C18" s="1975">
        <v>1</v>
      </c>
      <c r="D18" s="1976">
        <v>3</v>
      </c>
    </row>
    <row r="19" spans="1:4" ht="15" customHeight="1">
      <c r="A19" s="1971" t="s">
        <v>903</v>
      </c>
      <c r="B19" s="1972">
        <f>SUM(B20:B25)</f>
        <v>19</v>
      </c>
      <c r="C19" s="1972">
        <f>SUM(C20:C25)</f>
        <v>15</v>
      </c>
      <c r="D19" s="1972">
        <f>SUM(D20:D25)</f>
        <v>4</v>
      </c>
    </row>
    <row r="20" spans="1:4" ht="15" customHeight="1">
      <c r="A20" s="1974" t="s">
        <v>976</v>
      </c>
      <c r="B20" s="1975">
        <f t="shared" ref="B20:B25" si="0">SUM(C20:D20)</f>
        <v>2</v>
      </c>
      <c r="C20" s="1975">
        <v>2</v>
      </c>
      <c r="D20" s="1976"/>
    </row>
    <row r="21" spans="1:4" ht="15" customHeight="1">
      <c r="A21" s="1974" t="s">
        <v>978</v>
      </c>
      <c r="B21" s="1975">
        <f t="shared" si="0"/>
        <v>1</v>
      </c>
      <c r="C21" s="1975">
        <v>1</v>
      </c>
      <c r="D21" s="1976"/>
    </row>
    <row r="22" spans="1:4" ht="15" customHeight="1">
      <c r="A22" s="1974" t="s">
        <v>972</v>
      </c>
      <c r="B22" s="1975">
        <f t="shared" si="0"/>
        <v>11</v>
      </c>
      <c r="C22" s="1975">
        <v>8</v>
      </c>
      <c r="D22" s="1976">
        <v>3</v>
      </c>
    </row>
    <row r="23" spans="1:4" ht="15" customHeight="1">
      <c r="A23" s="1974" t="s">
        <v>979</v>
      </c>
      <c r="B23" s="1975">
        <f t="shared" si="0"/>
        <v>2</v>
      </c>
      <c r="C23" s="1975">
        <v>2</v>
      </c>
      <c r="D23" s="1976"/>
    </row>
    <row r="24" spans="1:4" ht="15" customHeight="1">
      <c r="A24" s="1974" t="s">
        <v>980</v>
      </c>
      <c r="B24" s="1975">
        <f t="shared" si="0"/>
        <v>1</v>
      </c>
      <c r="C24" s="1975">
        <v>1</v>
      </c>
      <c r="D24" s="1976"/>
    </row>
    <row r="25" spans="1:4" ht="15" customHeight="1">
      <c r="A25" s="1974" t="s">
        <v>981</v>
      </c>
      <c r="B25" s="1975">
        <f t="shared" si="0"/>
        <v>2</v>
      </c>
      <c r="C25" s="1975">
        <v>1</v>
      </c>
      <c r="D25" s="1976">
        <v>1</v>
      </c>
    </row>
    <row r="26" spans="1:4" ht="15" customHeight="1">
      <c r="A26" s="1971" t="s">
        <v>911</v>
      </c>
      <c r="B26" s="1972">
        <f>SUM(B27+B28+B29+B32+B36+B37+B40+B41+B45+B46+B47+B48+B49)</f>
        <v>503</v>
      </c>
      <c r="C26" s="1972">
        <f>SUM(C27+C28+C29+C32+C36+C37+C40+C41+C45+C46+C47+C48+C49)</f>
        <v>222</v>
      </c>
      <c r="D26" s="1972">
        <f>SUM(D27+D28+D29+D32+D36+D37+D40+D41+D45+D46+D47+D48+D49)</f>
        <v>281</v>
      </c>
    </row>
    <row r="27" spans="1:4" ht="15" customHeight="1">
      <c r="A27" s="1971" t="s">
        <v>1257</v>
      </c>
      <c r="B27" s="1972">
        <f>SUM(C27:D27)</f>
        <v>14</v>
      </c>
      <c r="C27" s="1972">
        <v>14</v>
      </c>
      <c r="D27" s="1973"/>
    </row>
    <row r="28" spans="1:4" ht="15" customHeight="1">
      <c r="A28" s="1980" t="s">
        <v>1371</v>
      </c>
      <c r="B28" s="1981">
        <f>SUM(C28:D28)</f>
        <v>4</v>
      </c>
      <c r="C28" s="1981"/>
      <c r="D28" s="1982">
        <v>4</v>
      </c>
    </row>
    <row r="29" spans="1:4" ht="15" customHeight="1">
      <c r="A29" s="1971" t="s">
        <v>356</v>
      </c>
      <c r="B29" s="1972">
        <f>SUM(B30:B31)</f>
        <v>22</v>
      </c>
      <c r="C29" s="1972">
        <f>SUM(C30:C31)</f>
        <v>9</v>
      </c>
      <c r="D29" s="1973">
        <f>SUM(D30:D31)</f>
        <v>13</v>
      </c>
    </row>
    <row r="30" spans="1:4" ht="15" customHeight="1">
      <c r="A30" s="1983" t="s">
        <v>357</v>
      </c>
      <c r="B30" s="1984">
        <f>SUM(C30:D30)</f>
        <v>10</v>
      </c>
      <c r="C30" s="1985">
        <v>6</v>
      </c>
      <c r="D30" s="1986">
        <v>4</v>
      </c>
    </row>
    <row r="31" spans="1:4" ht="15" customHeight="1">
      <c r="A31" s="1983" t="s">
        <v>358</v>
      </c>
      <c r="B31" s="1984">
        <f>SUM(C31:D31)</f>
        <v>12</v>
      </c>
      <c r="C31" s="1985">
        <v>3</v>
      </c>
      <c r="D31" s="1986">
        <v>9</v>
      </c>
    </row>
    <row r="32" spans="1:4" ht="15" customHeight="1">
      <c r="A32" s="1971" t="s">
        <v>1294</v>
      </c>
      <c r="B32" s="1973">
        <f>SUM(B33:B35)</f>
        <v>159</v>
      </c>
      <c r="C32" s="1973">
        <f>SUM(C33:C35)</f>
        <v>51</v>
      </c>
      <c r="D32" s="1973">
        <f>SUM(D33:D35)</f>
        <v>108</v>
      </c>
    </row>
    <row r="33" spans="1:4" ht="15" customHeight="1">
      <c r="A33" s="1983" t="s">
        <v>359</v>
      </c>
      <c r="B33" s="1987">
        <f>SUM(C33:D33)</f>
        <v>20</v>
      </c>
      <c r="C33" s="1985">
        <v>6</v>
      </c>
      <c r="D33" s="1988">
        <v>14</v>
      </c>
    </row>
    <row r="34" spans="1:4" ht="15" customHeight="1">
      <c r="A34" s="1983" t="s">
        <v>1389</v>
      </c>
      <c r="B34" s="1987">
        <f>SUM(C34:D34)</f>
        <v>136</v>
      </c>
      <c r="C34" s="1987">
        <v>44</v>
      </c>
      <c r="D34" s="1988">
        <v>92</v>
      </c>
    </row>
    <row r="35" spans="1:4" ht="15" customHeight="1">
      <c r="A35" s="1983" t="s">
        <v>1326</v>
      </c>
      <c r="B35" s="1987">
        <f>SUM(C35:D35)</f>
        <v>3</v>
      </c>
      <c r="C35" s="1987">
        <v>1</v>
      </c>
      <c r="D35" s="1988">
        <v>2</v>
      </c>
    </row>
    <row r="36" spans="1:4" ht="15" customHeight="1">
      <c r="A36" s="1971" t="s">
        <v>1258</v>
      </c>
      <c r="B36" s="1972">
        <f>SUM(C36:D36)</f>
        <v>71</v>
      </c>
      <c r="C36" s="1972">
        <v>43</v>
      </c>
      <c r="D36" s="1973">
        <v>28</v>
      </c>
    </row>
    <row r="37" spans="1:4" ht="15" customHeight="1">
      <c r="A37" s="1971" t="s">
        <v>1259</v>
      </c>
      <c r="B37" s="1972">
        <f>SUM(B38:B39)</f>
        <v>17</v>
      </c>
      <c r="C37" s="1972">
        <f>SUM(C38:C39)</f>
        <v>8</v>
      </c>
      <c r="D37" s="1973">
        <f>SUM(D38:D39)</f>
        <v>9</v>
      </c>
    </row>
    <row r="38" spans="1:4" ht="15" customHeight="1">
      <c r="A38" s="1983" t="s">
        <v>1362</v>
      </c>
      <c r="B38" s="1987">
        <f>SUM(C38:D38)</f>
        <v>11</v>
      </c>
      <c r="C38" s="1987">
        <v>5</v>
      </c>
      <c r="D38" s="1988">
        <v>6</v>
      </c>
    </row>
    <row r="39" spans="1:4" ht="15" customHeight="1">
      <c r="A39" s="1983" t="s">
        <v>1363</v>
      </c>
      <c r="B39" s="1987">
        <f>SUM(C39:D39)</f>
        <v>6</v>
      </c>
      <c r="C39" s="1987">
        <v>3</v>
      </c>
      <c r="D39" s="1988">
        <v>3</v>
      </c>
    </row>
    <row r="40" spans="1:4" ht="15" customHeight="1">
      <c r="A40" s="1971" t="s">
        <v>1270</v>
      </c>
      <c r="B40" s="1989">
        <f>SUM(C40:D40)</f>
        <v>40</v>
      </c>
      <c r="C40" s="1972">
        <v>8</v>
      </c>
      <c r="D40" s="1973">
        <v>32</v>
      </c>
    </row>
    <row r="41" spans="1:4" ht="15" customHeight="1">
      <c r="A41" s="1971" t="s">
        <v>1267</v>
      </c>
      <c r="B41" s="1972">
        <f>SUM(B42:B44)</f>
        <v>6</v>
      </c>
      <c r="C41" s="1972">
        <f>SUM(C42:C44)</f>
        <v>6</v>
      </c>
      <c r="D41" s="1990"/>
    </row>
    <row r="42" spans="1:4" ht="15" customHeight="1">
      <c r="A42" s="1983" t="s">
        <v>360</v>
      </c>
      <c r="B42" s="1987">
        <f t="shared" ref="B42:B49" si="1">SUM(C42:D42)</f>
        <v>3</v>
      </c>
      <c r="C42" s="1987">
        <v>3</v>
      </c>
      <c r="D42" s="1986"/>
    </row>
    <row r="43" spans="1:4" ht="15" customHeight="1">
      <c r="A43" s="1983" t="s">
        <v>1368</v>
      </c>
      <c r="B43" s="1987">
        <f t="shared" si="1"/>
        <v>1</v>
      </c>
      <c r="C43" s="1987">
        <v>1</v>
      </c>
      <c r="D43" s="1986"/>
    </row>
    <row r="44" spans="1:4" ht="15" customHeight="1">
      <c r="A44" s="1983" t="s">
        <v>1367</v>
      </c>
      <c r="B44" s="1987">
        <f t="shared" si="1"/>
        <v>2</v>
      </c>
      <c r="C44" s="1987">
        <v>2</v>
      </c>
      <c r="D44" s="1986"/>
    </row>
    <row r="45" spans="1:4" ht="15" customHeight="1">
      <c r="A45" s="1971" t="s">
        <v>43</v>
      </c>
      <c r="B45" s="1989"/>
      <c r="C45" s="1991"/>
      <c r="D45" s="1990"/>
    </row>
    <row r="46" spans="1:4" ht="15" customHeight="1">
      <c r="A46" s="1971" t="s">
        <v>1268</v>
      </c>
      <c r="B46" s="1972">
        <f t="shared" si="1"/>
        <v>104</v>
      </c>
      <c r="C46" s="1972">
        <v>57</v>
      </c>
      <c r="D46" s="1973">
        <v>47</v>
      </c>
    </row>
    <row r="47" spans="1:4" ht="15" customHeight="1">
      <c r="A47" s="1971" t="s">
        <v>361</v>
      </c>
      <c r="B47" s="1972">
        <f t="shared" si="1"/>
        <v>11</v>
      </c>
      <c r="C47" s="1972">
        <v>9</v>
      </c>
      <c r="D47" s="1973">
        <v>2</v>
      </c>
    </row>
    <row r="48" spans="1:4" ht="15" customHeight="1">
      <c r="A48" s="1971" t="s">
        <v>1262</v>
      </c>
      <c r="B48" s="1972">
        <f t="shared" si="1"/>
        <v>19</v>
      </c>
      <c r="C48" s="1972">
        <v>6</v>
      </c>
      <c r="D48" s="1973">
        <v>13</v>
      </c>
    </row>
    <row r="49" spans="1:4" ht="15" customHeight="1">
      <c r="A49" s="1971" t="s">
        <v>1263</v>
      </c>
      <c r="B49" s="1972">
        <f t="shared" si="1"/>
        <v>36</v>
      </c>
      <c r="C49" s="1972">
        <v>11</v>
      </c>
      <c r="D49" s="1973">
        <v>25</v>
      </c>
    </row>
    <row r="50" spans="1:4" ht="10.5" hidden="1" customHeight="1">
      <c r="A50" s="1992"/>
      <c r="B50" s="1993"/>
      <c r="C50" s="1994"/>
      <c r="D50" s="1993"/>
    </row>
    <row r="51" spans="1:4" ht="10.5" hidden="1" customHeight="1"/>
    <row r="52" spans="1:4" ht="18" customHeight="1">
      <c r="B52" s="1977"/>
      <c r="C52" s="1995" t="s">
        <v>698</v>
      </c>
      <c r="D52" s="1995"/>
    </row>
    <row r="53" spans="1:4" ht="10.5" hidden="1" customHeight="1">
      <c r="B53" s="1977"/>
    </row>
  </sheetData>
  <sheetProtection password="CA55" sheet="1" objects="1" scenarios="1"/>
  <mergeCells count="4">
    <mergeCell ref="A1:D1"/>
    <mergeCell ref="A3:F3"/>
    <mergeCell ref="A4:D4"/>
    <mergeCell ref="A6:D6"/>
  </mergeCells>
  <phoneticPr fontId="0" type="noConversion"/>
  <printOptions horizontalCentered="1"/>
  <pageMargins left="1.299212598425197" right="0.59055118110236227" top="0.25" bottom="1" header="0" footer="0"/>
  <pageSetup scale="9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39"/>
  <sheetViews>
    <sheetView showGridLines="0" workbookViewId="0">
      <selection activeCell="B31" sqref="B31"/>
    </sheetView>
  </sheetViews>
  <sheetFormatPr baseColWidth="10" defaultColWidth="9.83203125" defaultRowHeight="10.5"/>
  <cols>
    <col min="1" max="1" width="37.1640625" style="2047" customWidth="1"/>
    <col min="2" max="2" width="8.33203125" style="2047" customWidth="1"/>
    <col min="3" max="3" width="9.33203125" style="2047" customWidth="1"/>
    <col min="4" max="4" width="9.1640625" style="2047" customWidth="1"/>
    <col min="5" max="6" width="9" style="2047" customWidth="1"/>
    <col min="7" max="7" width="9.1640625" style="2047" customWidth="1"/>
    <col min="8" max="8" width="9.33203125" style="2047" customWidth="1"/>
    <col min="9" max="10" width="9" style="2047" customWidth="1"/>
    <col min="11" max="11" width="9.33203125" style="2047" customWidth="1"/>
    <col min="12" max="12" width="9.83203125" style="2047" customWidth="1"/>
    <col min="13" max="13" width="7.83203125" style="2047" customWidth="1"/>
    <col min="14" max="16384" width="9.83203125" style="2047"/>
  </cols>
  <sheetData>
    <row r="1" spans="1:12" ht="18" customHeight="1">
      <c r="A1" s="3498" t="s">
        <v>846</v>
      </c>
      <c r="B1" s="3498"/>
      <c r="C1" s="3498"/>
      <c r="D1" s="3498"/>
      <c r="E1" s="3498"/>
      <c r="F1" s="3498"/>
      <c r="G1" s="3498"/>
      <c r="H1" s="3498"/>
      <c r="I1" s="3498"/>
      <c r="J1" s="3498"/>
      <c r="K1" s="3498"/>
      <c r="L1" s="2046"/>
    </row>
    <row r="2" spans="1:12" ht="3.75" customHeight="1">
      <c r="A2" s="2046"/>
      <c r="E2" s="2046"/>
      <c r="F2" s="2046"/>
      <c r="G2" s="2046"/>
      <c r="H2" s="2046"/>
      <c r="I2" s="2046"/>
      <c r="J2" s="2046"/>
      <c r="K2" s="2046"/>
      <c r="L2" s="2046"/>
    </row>
    <row r="3" spans="1:12" ht="12" customHeight="1">
      <c r="A3" s="3499" t="s">
        <v>8</v>
      </c>
      <c r="B3" s="3499"/>
      <c r="C3" s="3499"/>
      <c r="D3" s="3499"/>
      <c r="E3" s="3499"/>
      <c r="F3" s="3499"/>
      <c r="G3" s="3499"/>
      <c r="H3" s="3499"/>
      <c r="I3" s="3499"/>
      <c r="J3" s="3499"/>
      <c r="K3" s="3499"/>
      <c r="L3" s="2046"/>
    </row>
    <row r="4" spans="1:12" ht="12" customHeight="1">
      <c r="A4" s="3499" t="s">
        <v>395</v>
      </c>
      <c r="B4" s="3499"/>
      <c r="C4" s="3499"/>
      <c r="D4" s="3499"/>
      <c r="E4" s="3499"/>
      <c r="F4" s="3499"/>
      <c r="G4" s="3499"/>
      <c r="H4" s="3499"/>
      <c r="I4" s="3499"/>
      <c r="J4" s="3499"/>
      <c r="K4" s="3499"/>
      <c r="L4" s="2046"/>
    </row>
    <row r="5" spans="1:12" ht="3.75" customHeight="1">
      <c r="A5" s="2048"/>
      <c r="B5" s="2048"/>
      <c r="C5" s="2048"/>
      <c r="D5" s="2048"/>
      <c r="E5" s="2048"/>
      <c r="F5" s="2048"/>
      <c r="G5" s="2048"/>
      <c r="H5" s="2048"/>
      <c r="I5" s="2048"/>
      <c r="J5" s="2048"/>
      <c r="K5" s="2048"/>
      <c r="L5" s="2046"/>
    </row>
    <row r="6" spans="1:12" ht="14.25" customHeight="1">
      <c r="A6" s="3500" t="s">
        <v>396</v>
      </c>
      <c r="B6" s="3500"/>
      <c r="C6" s="3500"/>
      <c r="D6" s="3500"/>
      <c r="E6" s="3500"/>
      <c r="F6" s="3500"/>
      <c r="G6" s="3500"/>
      <c r="H6" s="3500"/>
      <c r="I6" s="3500"/>
      <c r="J6" s="3500"/>
      <c r="K6" s="3500"/>
      <c r="L6" s="2046"/>
    </row>
    <row r="7" spans="1:12" ht="12">
      <c r="A7" s="2049"/>
      <c r="B7" s="2050"/>
      <c r="C7" s="2050"/>
      <c r="D7" s="2051"/>
      <c r="E7" s="2052"/>
      <c r="F7" s="2051"/>
      <c r="G7" s="2052"/>
      <c r="H7" s="2051"/>
      <c r="I7" s="2052"/>
      <c r="J7" s="2051"/>
      <c r="K7" s="2053"/>
      <c r="L7" s="2054"/>
    </row>
    <row r="8" spans="1:12" ht="12">
      <c r="A8" s="2055" t="s">
        <v>983</v>
      </c>
      <c r="B8" s="3495" t="s">
        <v>918</v>
      </c>
      <c r="C8" s="3495"/>
      <c r="D8" s="3496"/>
      <c r="E8" s="3497" t="s">
        <v>397</v>
      </c>
      <c r="F8" s="3495"/>
      <c r="G8" s="3493" t="s">
        <v>398</v>
      </c>
      <c r="H8" s="3496"/>
      <c r="I8" s="3497" t="s">
        <v>399</v>
      </c>
      <c r="J8" s="3495"/>
      <c r="K8" s="3493" t="s">
        <v>400</v>
      </c>
      <c r="L8" s="3494"/>
    </row>
    <row r="9" spans="1:12" ht="12">
      <c r="A9" s="2049"/>
      <c r="B9" s="2056" t="s">
        <v>918</v>
      </c>
      <c r="C9" s="2056" t="s">
        <v>401</v>
      </c>
      <c r="D9" s="2056" t="s">
        <v>402</v>
      </c>
      <c r="E9" s="2057" t="s">
        <v>401</v>
      </c>
      <c r="F9" s="2056" t="s">
        <v>402</v>
      </c>
      <c r="G9" s="2057" t="s">
        <v>401</v>
      </c>
      <c r="H9" s="2056" t="s">
        <v>402</v>
      </c>
      <c r="I9" s="2057" t="s">
        <v>401</v>
      </c>
      <c r="J9" s="2052" t="s">
        <v>402</v>
      </c>
      <c r="K9" s="2058" t="s">
        <v>401</v>
      </c>
      <c r="L9" s="2057" t="s">
        <v>402</v>
      </c>
    </row>
    <row r="10" spans="1:12" ht="12">
      <c r="A10" s="2059"/>
      <c r="B10" s="2060"/>
      <c r="C10" s="2060" t="s">
        <v>403</v>
      </c>
      <c r="D10" s="2060" t="s">
        <v>404</v>
      </c>
      <c r="E10" s="2061" t="s">
        <v>403</v>
      </c>
      <c r="F10" s="2060" t="s">
        <v>404</v>
      </c>
      <c r="G10" s="2061" t="s">
        <v>403</v>
      </c>
      <c r="H10" s="2060" t="s">
        <v>404</v>
      </c>
      <c r="I10" s="2061" t="s">
        <v>403</v>
      </c>
      <c r="J10" s="2062" t="s">
        <v>404</v>
      </c>
      <c r="K10" s="2060" t="s">
        <v>403</v>
      </c>
      <c r="L10" s="2061" t="s">
        <v>404</v>
      </c>
    </row>
    <row r="11" spans="1:12" ht="18.75" customHeight="1">
      <c r="A11" s="2063" t="s">
        <v>911</v>
      </c>
      <c r="B11" s="2064">
        <f t="shared" ref="B11:L11" si="0">SUM(B12+B13+B14+B17+B21+B24+B28+B29+B30+B31+B32+B33+B34)</f>
        <v>2521</v>
      </c>
      <c r="C11" s="2064">
        <f t="shared" si="0"/>
        <v>1470</v>
      </c>
      <c r="D11" s="2064">
        <f t="shared" si="0"/>
        <v>1051</v>
      </c>
      <c r="E11" s="2064">
        <f t="shared" si="0"/>
        <v>1035</v>
      </c>
      <c r="F11" s="2064">
        <f t="shared" si="0"/>
        <v>882</v>
      </c>
      <c r="G11" s="2064">
        <f t="shared" si="0"/>
        <v>117</v>
      </c>
      <c r="H11" s="2064">
        <f t="shared" si="0"/>
        <v>46</v>
      </c>
      <c r="I11" s="2064">
        <f t="shared" si="0"/>
        <v>5</v>
      </c>
      <c r="J11" s="2064">
        <f t="shared" si="0"/>
        <v>2</v>
      </c>
      <c r="K11" s="2064">
        <f t="shared" si="0"/>
        <v>313</v>
      </c>
      <c r="L11" s="2064">
        <f t="shared" si="0"/>
        <v>121</v>
      </c>
    </row>
    <row r="12" spans="1:12" ht="14.1" customHeight="1">
      <c r="A12" s="2065" t="s">
        <v>405</v>
      </c>
      <c r="B12" s="2066">
        <f t="shared" ref="B12:B36" si="1">SUM(C12+D12)</f>
        <v>110</v>
      </c>
      <c r="C12" s="2066">
        <f t="shared" ref="C12:D14" si="2">SUM(E12+G12+I12+K12)</f>
        <v>87</v>
      </c>
      <c r="D12" s="2066">
        <f t="shared" si="2"/>
        <v>23</v>
      </c>
      <c r="E12" s="2067">
        <v>24</v>
      </c>
      <c r="F12" s="2067">
        <v>13</v>
      </c>
      <c r="G12" s="2067">
        <v>1</v>
      </c>
      <c r="H12" s="2067">
        <v>1</v>
      </c>
      <c r="I12" s="2067"/>
      <c r="J12" s="2068">
        <v>1</v>
      </c>
      <c r="K12" s="2069">
        <v>62</v>
      </c>
      <c r="L12" s="2070">
        <v>8</v>
      </c>
    </row>
    <row r="13" spans="1:12" ht="14.1" customHeight="1">
      <c r="A13" s="2065" t="s">
        <v>1371</v>
      </c>
      <c r="B13" s="2066">
        <f t="shared" si="1"/>
        <v>46</v>
      </c>
      <c r="C13" s="2066">
        <f t="shared" si="2"/>
        <v>34</v>
      </c>
      <c r="D13" s="2066">
        <f t="shared" si="2"/>
        <v>12</v>
      </c>
      <c r="E13" s="2067">
        <v>20</v>
      </c>
      <c r="F13" s="2067">
        <v>6</v>
      </c>
      <c r="G13" s="2067">
        <v>1</v>
      </c>
      <c r="H13" s="2067"/>
      <c r="I13" s="2067"/>
      <c r="J13" s="2068"/>
      <c r="K13" s="2069">
        <v>13</v>
      </c>
      <c r="L13" s="2071">
        <v>6</v>
      </c>
    </row>
    <row r="14" spans="1:12" ht="14.1" customHeight="1">
      <c r="A14" s="2065" t="s">
        <v>1265</v>
      </c>
      <c r="B14" s="2066">
        <f t="shared" si="1"/>
        <v>148</v>
      </c>
      <c r="C14" s="2066">
        <f t="shared" si="2"/>
        <v>98</v>
      </c>
      <c r="D14" s="2066">
        <f t="shared" si="2"/>
        <v>50</v>
      </c>
      <c r="E14" s="2067">
        <f>SUM(E15:E16)</f>
        <v>72</v>
      </c>
      <c r="F14" s="2067">
        <f>SUM(F15:F16)</f>
        <v>33</v>
      </c>
      <c r="G14" s="2067">
        <f>SUM(G15:G16)</f>
        <v>6</v>
      </c>
      <c r="H14" s="2067">
        <f>SUM(H15:H16)</f>
        <v>6</v>
      </c>
      <c r="I14" s="2067"/>
      <c r="J14" s="2067"/>
      <c r="K14" s="2069">
        <f>SUM(K15:K16)</f>
        <v>20</v>
      </c>
      <c r="L14" s="2067">
        <f>SUM(L15:L16)</f>
        <v>11</v>
      </c>
    </row>
    <row r="15" spans="1:12" ht="14.1" customHeight="1">
      <c r="A15" s="2072" t="s">
        <v>1337</v>
      </c>
      <c r="B15" s="2073">
        <f t="shared" si="1"/>
        <v>2</v>
      </c>
      <c r="C15" s="2073">
        <f t="shared" ref="C15:C36" si="3">SUM(E15+G15+I15+K15)</f>
        <v>2</v>
      </c>
      <c r="D15" s="2073"/>
      <c r="E15" s="2074">
        <v>2</v>
      </c>
      <c r="F15" s="2074"/>
      <c r="G15" s="2074"/>
      <c r="H15" s="2074"/>
      <c r="I15" s="2074"/>
      <c r="J15" s="2075"/>
      <c r="K15" s="2076"/>
      <c r="L15" s="2077"/>
    </row>
    <row r="16" spans="1:12" ht="14.1" customHeight="1">
      <c r="A16" s="2072" t="s">
        <v>358</v>
      </c>
      <c r="B16" s="2073">
        <f t="shared" si="1"/>
        <v>146</v>
      </c>
      <c r="C16" s="2073">
        <f t="shared" si="3"/>
        <v>96</v>
      </c>
      <c r="D16" s="2073">
        <f t="shared" ref="D16:D29" si="4">SUM(F16+H16+J16+L16)</f>
        <v>50</v>
      </c>
      <c r="E16" s="2074">
        <v>70</v>
      </c>
      <c r="F16" s="2074">
        <v>33</v>
      </c>
      <c r="G16" s="2074">
        <v>6</v>
      </c>
      <c r="H16" s="2074">
        <v>6</v>
      </c>
      <c r="I16" s="2074"/>
      <c r="J16" s="2075"/>
      <c r="K16" s="2076">
        <v>20</v>
      </c>
      <c r="L16" s="2078">
        <v>11</v>
      </c>
    </row>
    <row r="17" spans="1:12" ht="14.1" customHeight="1">
      <c r="A17" s="2065" t="s">
        <v>1294</v>
      </c>
      <c r="B17" s="2066">
        <f t="shared" si="1"/>
        <v>617</v>
      </c>
      <c r="C17" s="2066">
        <f t="shared" si="3"/>
        <v>358</v>
      </c>
      <c r="D17" s="2066">
        <f t="shared" si="4"/>
        <v>259</v>
      </c>
      <c r="E17" s="2066">
        <f>SUM(E18:E20)</f>
        <v>232</v>
      </c>
      <c r="F17" s="2079">
        <f>SUM(F18:F20)</f>
        <v>202</v>
      </c>
      <c r="G17" s="2066">
        <f>SUM(G18:G20)</f>
        <v>76</v>
      </c>
      <c r="H17" s="2079">
        <f>SUM(H18:H20)</f>
        <v>30</v>
      </c>
      <c r="I17" s="2066">
        <f>SUM(I18:I20)</f>
        <v>2</v>
      </c>
      <c r="J17" s="2080"/>
      <c r="K17" s="2079">
        <f>SUM(K18:K20)</f>
        <v>48</v>
      </c>
      <c r="L17" s="2079">
        <f>SUM(L18:L20)</f>
        <v>27</v>
      </c>
    </row>
    <row r="18" spans="1:12" ht="14.1" customHeight="1">
      <c r="A18" s="2072" t="s">
        <v>1404</v>
      </c>
      <c r="B18" s="2073">
        <f t="shared" si="1"/>
        <v>128</v>
      </c>
      <c r="C18" s="2073">
        <f t="shared" si="3"/>
        <v>83</v>
      </c>
      <c r="D18" s="2073">
        <f t="shared" si="4"/>
        <v>45</v>
      </c>
      <c r="E18" s="2074">
        <v>69</v>
      </c>
      <c r="F18" s="2074">
        <v>37</v>
      </c>
      <c r="G18" s="2074">
        <v>10</v>
      </c>
      <c r="H18" s="2074">
        <v>3</v>
      </c>
      <c r="I18" s="2074">
        <v>1</v>
      </c>
      <c r="J18" s="2075"/>
      <c r="K18" s="2076">
        <v>3</v>
      </c>
      <c r="L18" s="2078">
        <v>5</v>
      </c>
    </row>
    <row r="19" spans="1:12" ht="14.1" customHeight="1">
      <c r="A19" s="2072" t="s">
        <v>1389</v>
      </c>
      <c r="B19" s="2073">
        <f t="shared" si="1"/>
        <v>480</v>
      </c>
      <c r="C19" s="2073">
        <f t="shared" si="3"/>
        <v>274</v>
      </c>
      <c r="D19" s="2073">
        <f t="shared" si="4"/>
        <v>206</v>
      </c>
      <c r="E19" s="2074">
        <v>162</v>
      </c>
      <c r="F19" s="2074">
        <v>157</v>
      </c>
      <c r="G19" s="2074">
        <v>66</v>
      </c>
      <c r="H19" s="2074">
        <v>27</v>
      </c>
      <c r="I19" s="2074">
        <v>1</v>
      </c>
      <c r="J19" s="2075"/>
      <c r="K19" s="2076">
        <v>45</v>
      </c>
      <c r="L19" s="2078">
        <v>22</v>
      </c>
    </row>
    <row r="20" spans="1:12" ht="14.1" customHeight="1">
      <c r="A20" s="2072" t="s">
        <v>1406</v>
      </c>
      <c r="B20" s="2073">
        <f t="shared" si="1"/>
        <v>9</v>
      </c>
      <c r="C20" s="2073">
        <f t="shared" si="3"/>
        <v>1</v>
      </c>
      <c r="D20" s="2073">
        <f t="shared" si="4"/>
        <v>8</v>
      </c>
      <c r="E20" s="2074">
        <v>1</v>
      </c>
      <c r="F20" s="2074">
        <v>8</v>
      </c>
      <c r="G20" s="2074"/>
      <c r="H20" s="2074"/>
      <c r="I20" s="2074"/>
      <c r="J20" s="2075"/>
      <c r="K20" s="2076"/>
      <c r="L20" s="2077"/>
    </row>
    <row r="21" spans="1:12" ht="14.1" customHeight="1">
      <c r="A21" s="2065" t="s">
        <v>1258</v>
      </c>
      <c r="B21" s="2066">
        <f t="shared" si="1"/>
        <v>432</v>
      </c>
      <c r="C21" s="2066">
        <f t="shared" si="3"/>
        <v>256</v>
      </c>
      <c r="D21" s="2066">
        <f t="shared" si="4"/>
        <v>176</v>
      </c>
      <c r="E21" s="2066">
        <f>SUM(E22:E23)</f>
        <v>208</v>
      </c>
      <c r="F21" s="2081">
        <f>SUM(F22:F23)</f>
        <v>155</v>
      </c>
      <c r="G21" s="2066">
        <f>SUM(G22:G23)</f>
        <v>20</v>
      </c>
      <c r="H21" s="2081">
        <f>SUM(H22:H23)</f>
        <v>1</v>
      </c>
      <c r="I21" s="2066"/>
      <c r="J21" s="2080"/>
      <c r="K21" s="2081">
        <f>SUM(K22:K23)</f>
        <v>28</v>
      </c>
      <c r="L21" s="2081">
        <f>SUM(L22:L23)</f>
        <v>20</v>
      </c>
    </row>
    <row r="22" spans="1:12" ht="14.1" customHeight="1">
      <c r="A22" s="2072" t="s">
        <v>1407</v>
      </c>
      <c r="B22" s="2073">
        <f t="shared" si="1"/>
        <v>412</v>
      </c>
      <c r="C22" s="2073">
        <f t="shared" si="3"/>
        <v>243</v>
      </c>
      <c r="D22" s="2073">
        <f t="shared" si="4"/>
        <v>169</v>
      </c>
      <c r="E22" s="2074">
        <v>195</v>
      </c>
      <c r="F22" s="2074">
        <v>148</v>
      </c>
      <c r="G22" s="2074">
        <v>20</v>
      </c>
      <c r="H22" s="2074">
        <v>1</v>
      </c>
      <c r="I22" s="2074"/>
      <c r="J22" s="2075"/>
      <c r="K22" s="2076">
        <v>28</v>
      </c>
      <c r="L22" s="2078">
        <v>20</v>
      </c>
    </row>
    <row r="23" spans="1:12" ht="14.1" customHeight="1">
      <c r="A23" s="2072" t="s">
        <v>1360</v>
      </c>
      <c r="B23" s="2073">
        <f t="shared" si="1"/>
        <v>20</v>
      </c>
      <c r="C23" s="2073">
        <f t="shared" si="3"/>
        <v>13</v>
      </c>
      <c r="D23" s="2073">
        <f t="shared" si="4"/>
        <v>7</v>
      </c>
      <c r="E23" s="2074">
        <v>13</v>
      </c>
      <c r="F23" s="2074">
        <v>7</v>
      </c>
      <c r="G23" s="2074"/>
      <c r="H23" s="2074"/>
      <c r="I23" s="2074"/>
      <c r="J23" s="2075"/>
      <c r="K23" s="2076"/>
      <c r="L23" s="2077"/>
    </row>
    <row r="24" spans="1:12" ht="14.1" customHeight="1">
      <c r="A24" s="2065" t="s">
        <v>1259</v>
      </c>
      <c r="B24" s="2066">
        <f t="shared" si="1"/>
        <v>246</v>
      </c>
      <c r="C24" s="2066">
        <f t="shared" si="3"/>
        <v>161</v>
      </c>
      <c r="D24" s="2066">
        <f t="shared" si="4"/>
        <v>85</v>
      </c>
      <c r="E24" s="2066">
        <f>SUM(E25:E27)</f>
        <v>109</v>
      </c>
      <c r="F24" s="2066">
        <f>SUM(F25:F27)</f>
        <v>63</v>
      </c>
      <c r="G24" s="2066">
        <f>SUM(G25:G27)</f>
        <v>6</v>
      </c>
      <c r="H24" s="2066">
        <f>SUM(H25:H27)</f>
        <v>4</v>
      </c>
      <c r="I24" s="2066">
        <f>SUM(I25:I27)</f>
        <v>1</v>
      </c>
      <c r="J24" s="2068"/>
      <c r="K24" s="2079">
        <f>SUM(K25:K27)</f>
        <v>45</v>
      </c>
      <c r="L24" s="2077">
        <f>SUM(L25:L27)</f>
        <v>18</v>
      </c>
    </row>
    <row r="25" spans="1:12" ht="14.1" customHeight="1">
      <c r="A25" s="2072" t="s">
        <v>387</v>
      </c>
      <c r="B25" s="2073">
        <f t="shared" si="1"/>
        <v>70</v>
      </c>
      <c r="C25" s="2073">
        <f t="shared" si="3"/>
        <v>47</v>
      </c>
      <c r="D25" s="2073">
        <f t="shared" si="4"/>
        <v>23</v>
      </c>
      <c r="E25" s="2074">
        <v>37</v>
      </c>
      <c r="F25" s="2074">
        <v>19</v>
      </c>
      <c r="G25" s="2074"/>
      <c r="H25" s="2074"/>
      <c r="I25" s="2074"/>
      <c r="J25" s="2075"/>
      <c r="K25" s="2076">
        <v>10</v>
      </c>
      <c r="L25" s="2078">
        <v>4</v>
      </c>
    </row>
    <row r="26" spans="1:12" ht="14.1" customHeight="1">
      <c r="A26" s="2072" t="s">
        <v>406</v>
      </c>
      <c r="B26" s="2073">
        <f t="shared" si="1"/>
        <v>167</v>
      </c>
      <c r="C26" s="2073">
        <f t="shared" si="3"/>
        <v>106</v>
      </c>
      <c r="D26" s="2073">
        <f t="shared" si="4"/>
        <v>61</v>
      </c>
      <c r="E26" s="2074">
        <v>65</v>
      </c>
      <c r="F26" s="2074">
        <v>44</v>
      </c>
      <c r="G26" s="2074">
        <v>5</v>
      </c>
      <c r="H26" s="2074">
        <v>3</v>
      </c>
      <c r="I26" s="2074">
        <v>1</v>
      </c>
      <c r="J26" s="2075"/>
      <c r="K26" s="2076">
        <v>35</v>
      </c>
      <c r="L26" s="2078">
        <v>14</v>
      </c>
    </row>
    <row r="27" spans="1:12" ht="14.1" customHeight="1">
      <c r="A27" s="2072" t="s">
        <v>407</v>
      </c>
      <c r="B27" s="2073">
        <f t="shared" si="1"/>
        <v>9</v>
      </c>
      <c r="C27" s="2073">
        <f t="shared" si="3"/>
        <v>8</v>
      </c>
      <c r="D27" s="2073">
        <f t="shared" si="4"/>
        <v>1</v>
      </c>
      <c r="E27" s="2074">
        <v>7</v>
      </c>
      <c r="F27" s="2074"/>
      <c r="G27" s="2074">
        <v>1</v>
      </c>
      <c r="H27" s="2074">
        <v>1</v>
      </c>
      <c r="I27" s="2074"/>
      <c r="J27" s="2075"/>
      <c r="K27" s="2076"/>
      <c r="L27" s="2078"/>
    </row>
    <row r="28" spans="1:12" ht="14.1" customHeight="1">
      <c r="A28" s="2065" t="s">
        <v>1270</v>
      </c>
      <c r="B28" s="2066">
        <f t="shared" si="1"/>
        <v>402</v>
      </c>
      <c r="C28" s="2066">
        <f t="shared" si="3"/>
        <v>193</v>
      </c>
      <c r="D28" s="2066">
        <f t="shared" si="4"/>
        <v>209</v>
      </c>
      <c r="E28" s="2067">
        <v>173</v>
      </c>
      <c r="F28" s="2067">
        <v>197</v>
      </c>
      <c r="G28" s="2067"/>
      <c r="H28" s="2067"/>
      <c r="I28" s="2067">
        <v>1</v>
      </c>
      <c r="J28" s="2068">
        <v>1</v>
      </c>
      <c r="K28" s="2069">
        <v>19</v>
      </c>
      <c r="L28" s="2077">
        <v>11</v>
      </c>
    </row>
    <row r="29" spans="1:12" ht="14.1" customHeight="1">
      <c r="A29" s="2065" t="s">
        <v>40</v>
      </c>
      <c r="B29" s="2066">
        <f t="shared" si="1"/>
        <v>37</v>
      </c>
      <c r="C29" s="2066">
        <f t="shared" si="3"/>
        <v>29</v>
      </c>
      <c r="D29" s="2066">
        <f t="shared" si="4"/>
        <v>8</v>
      </c>
      <c r="E29" s="2067">
        <v>21</v>
      </c>
      <c r="F29" s="2067">
        <v>6</v>
      </c>
      <c r="G29" s="2067"/>
      <c r="H29" s="2067"/>
      <c r="I29" s="2067"/>
      <c r="J29" s="2068"/>
      <c r="K29" s="2069">
        <v>8</v>
      </c>
      <c r="L29" s="2077">
        <v>2</v>
      </c>
    </row>
    <row r="30" spans="1:12" ht="14.1" customHeight="1">
      <c r="A30" s="2065" t="s">
        <v>408</v>
      </c>
      <c r="B30" s="2066">
        <f t="shared" si="1"/>
        <v>18</v>
      </c>
      <c r="C30" s="2066">
        <f t="shared" si="3"/>
        <v>18</v>
      </c>
      <c r="D30" s="2066"/>
      <c r="E30" s="2067"/>
      <c r="F30" s="2067"/>
      <c r="G30" s="2067"/>
      <c r="H30" s="2067"/>
      <c r="I30" s="2067"/>
      <c r="J30" s="2068"/>
      <c r="K30" s="2069">
        <v>18</v>
      </c>
      <c r="L30" s="2077"/>
    </row>
    <row r="31" spans="1:12" ht="14.1" customHeight="1">
      <c r="A31" s="2065" t="s">
        <v>1268</v>
      </c>
      <c r="B31" s="2066">
        <f t="shared" si="1"/>
        <v>181</v>
      </c>
      <c r="C31" s="2066">
        <f t="shared" si="3"/>
        <v>76</v>
      </c>
      <c r="D31" s="2066">
        <f>SUM(F31+H31+J31+L31)</f>
        <v>105</v>
      </c>
      <c r="E31" s="2067">
        <v>72</v>
      </c>
      <c r="F31" s="2067">
        <v>105</v>
      </c>
      <c r="G31" s="2067"/>
      <c r="H31" s="2067"/>
      <c r="I31" s="2067"/>
      <c r="J31" s="2068"/>
      <c r="K31" s="2069">
        <v>4</v>
      </c>
      <c r="L31" s="2077"/>
    </row>
    <row r="32" spans="1:12" ht="14.1" customHeight="1">
      <c r="A32" s="2065" t="s">
        <v>38</v>
      </c>
      <c r="B32" s="2066">
        <f t="shared" si="1"/>
        <v>47</v>
      </c>
      <c r="C32" s="2066">
        <f t="shared" si="3"/>
        <v>37</v>
      </c>
      <c r="D32" s="2066">
        <f>SUM(F32+H32+J32+L32)</f>
        <v>10</v>
      </c>
      <c r="E32" s="2067">
        <v>19</v>
      </c>
      <c r="F32" s="2067">
        <v>8</v>
      </c>
      <c r="G32" s="2067">
        <v>3</v>
      </c>
      <c r="H32" s="2067">
        <v>1</v>
      </c>
      <c r="I32" s="2067">
        <v>1</v>
      </c>
      <c r="J32" s="2068"/>
      <c r="K32" s="2069">
        <v>14</v>
      </c>
      <c r="L32" s="2077">
        <v>1</v>
      </c>
    </row>
    <row r="33" spans="1:16" ht="14.1" customHeight="1">
      <c r="A33" s="2065" t="s">
        <v>1262</v>
      </c>
      <c r="B33" s="2066">
        <f t="shared" si="1"/>
        <v>94</v>
      </c>
      <c r="C33" s="2066">
        <f t="shared" si="3"/>
        <v>39</v>
      </c>
      <c r="D33" s="2066">
        <f>SUM(F33+H33+J33+L33)</f>
        <v>55</v>
      </c>
      <c r="E33" s="2067">
        <v>28</v>
      </c>
      <c r="F33" s="2067">
        <v>43</v>
      </c>
      <c r="G33" s="2067"/>
      <c r="H33" s="2067"/>
      <c r="I33" s="2067"/>
      <c r="J33" s="2068"/>
      <c r="K33" s="2069">
        <v>11</v>
      </c>
      <c r="L33" s="2077">
        <v>12</v>
      </c>
    </row>
    <row r="34" spans="1:16" ht="14.1" customHeight="1">
      <c r="A34" s="2065" t="s">
        <v>1263</v>
      </c>
      <c r="B34" s="2066">
        <f t="shared" si="1"/>
        <v>143</v>
      </c>
      <c r="C34" s="2066">
        <f t="shared" si="3"/>
        <v>84</v>
      </c>
      <c r="D34" s="2066">
        <f>SUM(F34+H34+J34+L34)</f>
        <v>59</v>
      </c>
      <c r="E34" s="2067">
        <f>SUM(E35:E36)</f>
        <v>57</v>
      </c>
      <c r="F34" s="2067">
        <f>SUM(F35:F36)</f>
        <v>51</v>
      </c>
      <c r="G34" s="2067">
        <f>SUM(G35:G36)</f>
        <v>4</v>
      </c>
      <c r="H34" s="2067">
        <f>SUM(H35:H36)</f>
        <v>3</v>
      </c>
      <c r="I34" s="2067"/>
      <c r="J34" s="2068"/>
      <c r="K34" s="2069">
        <f>SUM(K35:K36)</f>
        <v>23</v>
      </c>
      <c r="L34" s="2067">
        <f>SUM(L35:L36)</f>
        <v>5</v>
      </c>
    </row>
    <row r="35" spans="1:16" ht="14.1" customHeight="1">
      <c r="A35" s="2072" t="s">
        <v>34</v>
      </c>
      <c r="B35" s="2073">
        <f t="shared" si="1"/>
        <v>135</v>
      </c>
      <c r="C35" s="2073">
        <f t="shared" si="3"/>
        <v>76</v>
      </c>
      <c r="D35" s="2073">
        <f>SUM(F35+H35+J35+L35)</f>
        <v>59</v>
      </c>
      <c r="E35" s="2074">
        <v>49</v>
      </c>
      <c r="F35" s="2074">
        <v>51</v>
      </c>
      <c r="G35" s="2074">
        <v>4</v>
      </c>
      <c r="H35" s="2074">
        <v>3</v>
      </c>
      <c r="I35" s="2074"/>
      <c r="J35" s="2075"/>
      <c r="K35" s="2076">
        <v>23</v>
      </c>
      <c r="L35" s="2078">
        <v>5</v>
      </c>
    </row>
    <row r="36" spans="1:16" ht="14.1" customHeight="1">
      <c r="A36" s="2072" t="s">
        <v>35</v>
      </c>
      <c r="B36" s="2073">
        <f t="shared" si="1"/>
        <v>8</v>
      </c>
      <c r="C36" s="2073">
        <f t="shared" si="3"/>
        <v>8</v>
      </c>
      <c r="D36" s="2073"/>
      <c r="E36" s="2074">
        <v>8</v>
      </c>
      <c r="F36" s="2074"/>
      <c r="G36" s="2074"/>
      <c r="H36" s="2074"/>
      <c r="I36" s="2074"/>
      <c r="J36" s="2075"/>
      <c r="K36" s="2082"/>
      <c r="L36" s="2083"/>
    </row>
    <row r="37" spans="1:16" ht="16.5" customHeight="1">
      <c r="A37" s="2084" t="s">
        <v>409</v>
      </c>
      <c r="B37" s="2085"/>
      <c r="C37" s="2085"/>
      <c r="D37" s="2085"/>
      <c r="E37" s="2085"/>
      <c r="F37" s="2085"/>
      <c r="G37" s="2085"/>
      <c r="H37" s="2085"/>
      <c r="I37" s="2086"/>
      <c r="J37" s="2086"/>
      <c r="K37" s="2087" t="s">
        <v>985</v>
      </c>
      <c r="O37" s="2088" t="s">
        <v>884</v>
      </c>
      <c r="P37" s="2088" t="s">
        <v>884</v>
      </c>
    </row>
    <row r="38" spans="1:16">
      <c r="K38" s="2089"/>
    </row>
    <row r="39" spans="1:16">
      <c r="A39" s="2089"/>
      <c r="B39" s="2089"/>
      <c r="C39" s="2089"/>
      <c r="D39" s="2089"/>
      <c r="E39" s="2089"/>
      <c r="F39" s="2089"/>
      <c r="G39" s="2089"/>
      <c r="H39" s="2089"/>
      <c r="I39" s="2089"/>
      <c r="J39" s="2089"/>
      <c r="K39" s="2089"/>
    </row>
  </sheetData>
  <sheetProtection password="CA55" sheet="1" objects="1" scenarios="1"/>
  <mergeCells count="9">
    <mergeCell ref="K8:L8"/>
    <mergeCell ref="B8:D8"/>
    <mergeCell ref="E8:F8"/>
    <mergeCell ref="G8:H8"/>
    <mergeCell ref="I8:J8"/>
    <mergeCell ref="A1:K1"/>
    <mergeCell ref="A3:K3"/>
    <mergeCell ref="A4:K4"/>
    <mergeCell ref="A6:K6"/>
  </mergeCells>
  <phoneticPr fontId="0" type="noConversion"/>
  <printOptions horizontalCentered="1" verticalCentered="1"/>
  <pageMargins left="0.78740157480314965" right="0.75" top="0.19685039370078741" bottom="1" header="0.27559055118110237" footer="0"/>
  <pageSetup orientation="landscape" horizontalDpi="300" verticalDpi="300" r:id="rId1"/>
  <headerFooter alignWithMargins="0">
    <oddHeader>&amp;R&amp;"Helv,Negrita"&amp;12&amp;[41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N76"/>
  <sheetViews>
    <sheetView showGridLines="0" workbookViewId="0">
      <selection activeCell="C35" sqref="C35"/>
    </sheetView>
  </sheetViews>
  <sheetFormatPr baseColWidth="10" defaultColWidth="9.83203125" defaultRowHeight="10.5"/>
  <cols>
    <col min="1" max="1" width="32.5" style="2090" customWidth="1"/>
    <col min="2" max="2" width="8.33203125" style="2090" customWidth="1"/>
    <col min="3" max="3" width="17.1640625" style="2090" customWidth="1"/>
    <col min="4" max="4" width="14.33203125" style="2090" customWidth="1"/>
    <col min="5" max="5" width="11" style="2090" customWidth="1"/>
    <col min="6" max="7" width="12" style="2090" customWidth="1"/>
    <col min="8" max="8" width="11.6640625" style="2090" customWidth="1"/>
    <col min="9" max="16384" width="9.83203125" style="2090"/>
  </cols>
  <sheetData>
    <row r="1" spans="1:9" ht="16.5" customHeight="1">
      <c r="A1" s="3508" t="s">
        <v>846</v>
      </c>
      <c r="B1" s="3508"/>
      <c r="C1" s="3508"/>
      <c r="D1" s="3508"/>
      <c r="E1" s="3508"/>
      <c r="F1" s="3508"/>
      <c r="G1" s="3508"/>
      <c r="H1" s="3508"/>
    </row>
    <row r="2" spans="1:9" ht="12" customHeight="1">
      <c r="A2" s="2091"/>
    </row>
    <row r="3" spans="1:9" ht="12" customHeight="1">
      <c r="A3" s="3509" t="s">
        <v>410</v>
      </c>
      <c r="B3" s="3509"/>
      <c r="C3" s="3509"/>
      <c r="D3" s="3509"/>
      <c r="E3" s="3509"/>
      <c r="F3" s="3509"/>
      <c r="G3" s="3509"/>
      <c r="H3" s="3509"/>
    </row>
    <row r="4" spans="1:9" ht="12" customHeight="1">
      <c r="A4" s="3509" t="s">
        <v>411</v>
      </c>
      <c r="B4" s="3509"/>
      <c r="C4" s="3509"/>
      <c r="D4" s="3509"/>
      <c r="E4" s="3509"/>
      <c r="F4" s="3509"/>
      <c r="G4" s="3509"/>
      <c r="H4" s="3509"/>
    </row>
    <row r="5" spans="1:9" ht="12" customHeight="1">
      <c r="A5" s="2092"/>
    </row>
    <row r="6" spans="1:9" ht="15" customHeight="1">
      <c r="A6" s="3507" t="s">
        <v>413</v>
      </c>
      <c r="B6" s="3507"/>
      <c r="C6" s="3507"/>
      <c r="D6" s="3507"/>
      <c r="E6" s="3507"/>
      <c r="F6" s="3507"/>
      <c r="G6" s="3507"/>
      <c r="H6" s="3507"/>
    </row>
    <row r="7" spans="1:9" ht="12" customHeight="1">
      <c r="A7" s="2093"/>
      <c r="B7" s="3501" t="s">
        <v>414</v>
      </c>
      <c r="C7" s="3502"/>
      <c r="D7" s="3503"/>
      <c r="E7" s="3504" t="s">
        <v>415</v>
      </c>
      <c r="F7" s="3505"/>
      <c r="G7" s="3505"/>
      <c r="H7" s="3506"/>
    </row>
    <row r="8" spans="1:9" ht="12" customHeight="1">
      <c r="A8" s="2094" t="s">
        <v>888</v>
      </c>
      <c r="B8" s="2095" t="s">
        <v>1251</v>
      </c>
      <c r="C8" s="2095" t="s">
        <v>416</v>
      </c>
      <c r="D8" s="2096"/>
      <c r="E8" s="2095" t="s">
        <v>700</v>
      </c>
      <c r="F8" s="2095" t="s">
        <v>417</v>
      </c>
      <c r="G8" s="2095" t="s">
        <v>418</v>
      </c>
      <c r="H8" s="2097" t="s">
        <v>418</v>
      </c>
      <c r="I8" s="2098"/>
    </row>
    <row r="9" spans="1:9" ht="12" customHeight="1">
      <c r="A9" s="2099"/>
      <c r="B9" s="2100" t="s">
        <v>1252</v>
      </c>
      <c r="C9" s="2101" t="s">
        <v>699</v>
      </c>
      <c r="D9" s="2101" t="s">
        <v>419</v>
      </c>
      <c r="E9" s="2100" t="s">
        <v>701</v>
      </c>
      <c r="F9" s="2100" t="s">
        <v>420</v>
      </c>
      <c r="G9" s="2100" t="s">
        <v>947</v>
      </c>
      <c r="H9" s="2102" t="s">
        <v>702</v>
      </c>
      <c r="I9" s="2098"/>
    </row>
    <row r="10" spans="1:9" ht="12" customHeight="1">
      <c r="A10" s="2103" t="s">
        <v>893</v>
      </c>
      <c r="B10" s="2104">
        <f>SUM(B11+B31+B51)</f>
        <v>20968</v>
      </c>
      <c r="C10" s="2104">
        <f>SUM(C11+C31+C51)</f>
        <v>803</v>
      </c>
      <c r="D10" s="2104">
        <f>SUM(D11+D31+D51)</f>
        <v>143</v>
      </c>
      <c r="E10" s="2105"/>
      <c r="F10" s="2106">
        <f>(C10/B10)*100</f>
        <v>3.8296451735978634</v>
      </c>
      <c r="G10" s="2106"/>
      <c r="H10" s="2107">
        <f>(C10/B10)*100</f>
        <v>3.8296451735978634</v>
      </c>
    </row>
    <row r="11" spans="1:9" ht="9.9499999999999993" customHeight="1">
      <c r="A11" s="2108" t="s">
        <v>894</v>
      </c>
      <c r="B11" s="2109">
        <f>SUM(B12+B14+B22)</f>
        <v>195</v>
      </c>
      <c r="C11" s="2110"/>
      <c r="D11" s="2110"/>
      <c r="E11" s="2110"/>
      <c r="F11" s="2110"/>
      <c r="G11" s="2110"/>
      <c r="H11" s="2111"/>
    </row>
    <row r="12" spans="1:9" ht="9.9499999999999993" customHeight="1">
      <c r="A12" s="2108" t="s">
        <v>895</v>
      </c>
      <c r="B12" s="2109">
        <f>SUM(B13:B13)</f>
        <v>2</v>
      </c>
      <c r="C12" s="2110"/>
      <c r="D12" s="2110"/>
      <c r="E12" s="2110"/>
      <c r="F12" s="2110"/>
      <c r="G12" s="2110"/>
      <c r="H12" s="2111"/>
    </row>
    <row r="13" spans="1:9" ht="9.9499999999999993" customHeight="1">
      <c r="A13" s="2112" t="s">
        <v>200</v>
      </c>
      <c r="B13" s="2113">
        <v>2</v>
      </c>
      <c r="C13" s="2110"/>
      <c r="D13" s="2110"/>
      <c r="E13" s="2110"/>
      <c r="F13" s="2110"/>
      <c r="G13" s="2110"/>
      <c r="H13" s="2111"/>
    </row>
    <row r="14" spans="1:9" ht="9.9499999999999993" customHeight="1">
      <c r="A14" s="2108" t="s">
        <v>1272</v>
      </c>
      <c r="B14" s="2109">
        <f>SUM(B15:B21)</f>
        <v>142</v>
      </c>
      <c r="C14" s="2110"/>
      <c r="D14" s="2110"/>
      <c r="E14" s="2110"/>
      <c r="F14" s="2110"/>
      <c r="G14" s="2110"/>
      <c r="H14" s="2111"/>
    </row>
    <row r="15" spans="1:9" ht="9.9499999999999993" customHeight="1">
      <c r="A15" s="2112" t="s">
        <v>202</v>
      </c>
      <c r="B15" s="2113">
        <v>45</v>
      </c>
      <c r="C15" s="2110"/>
      <c r="D15" s="2110"/>
      <c r="E15" s="2110"/>
      <c r="F15" s="2110"/>
      <c r="G15" s="2110"/>
      <c r="H15" s="2111"/>
    </row>
    <row r="16" spans="1:9" ht="9.9499999999999993" customHeight="1">
      <c r="A16" s="2112" t="s">
        <v>200</v>
      </c>
      <c r="B16" s="2113">
        <v>2</v>
      </c>
      <c r="C16" s="2110"/>
      <c r="D16" s="2110"/>
      <c r="E16" s="2110"/>
      <c r="F16" s="2110"/>
      <c r="G16" s="2110"/>
      <c r="H16" s="2111"/>
    </row>
    <row r="17" spans="1:12" ht="9.9499999999999993" customHeight="1">
      <c r="A17" s="2112" t="s">
        <v>203</v>
      </c>
      <c r="B17" s="2113">
        <v>16</v>
      </c>
      <c r="C17" s="2110"/>
      <c r="D17" s="2110"/>
      <c r="E17" s="2110"/>
      <c r="F17" s="2110"/>
      <c r="G17" s="2110"/>
      <c r="H17" s="2111"/>
    </row>
    <row r="18" spans="1:12" ht="9.9499999999999993" customHeight="1">
      <c r="A18" s="2112" t="s">
        <v>204</v>
      </c>
      <c r="B18" s="2113">
        <v>22</v>
      </c>
      <c r="C18" s="2110"/>
      <c r="D18" s="2110"/>
      <c r="E18" s="2110"/>
      <c r="F18" s="2110"/>
      <c r="G18" s="2110"/>
      <c r="H18" s="2111"/>
    </row>
    <row r="19" spans="1:12" ht="9.9499999999999993" customHeight="1">
      <c r="A19" s="2112" t="s">
        <v>205</v>
      </c>
      <c r="B19" s="2113">
        <v>4</v>
      </c>
      <c r="C19" s="2110"/>
      <c r="D19" s="2110"/>
      <c r="E19" s="2110"/>
      <c r="F19" s="2110"/>
      <c r="G19" s="2110"/>
      <c r="H19" s="2111"/>
    </row>
    <row r="20" spans="1:12" ht="9.9499999999999993" customHeight="1">
      <c r="A20" s="2112" t="s">
        <v>206</v>
      </c>
      <c r="B20" s="2113">
        <v>27</v>
      </c>
      <c r="C20" s="2110"/>
      <c r="D20" s="2110"/>
      <c r="E20" s="2110"/>
      <c r="F20" s="2110"/>
      <c r="G20" s="2110"/>
      <c r="H20" s="2111"/>
    </row>
    <row r="21" spans="1:12" ht="9.9499999999999993" customHeight="1">
      <c r="A21" s="2112" t="s">
        <v>421</v>
      </c>
      <c r="B21" s="2113">
        <v>26</v>
      </c>
      <c r="C21" s="2110"/>
      <c r="D21" s="2110"/>
      <c r="E21" s="2110"/>
      <c r="F21" s="2110"/>
      <c r="G21" s="2110"/>
      <c r="H21" s="2111"/>
    </row>
    <row r="22" spans="1:12" ht="9.9499999999999993" customHeight="1">
      <c r="A22" s="2108" t="s">
        <v>903</v>
      </c>
      <c r="B22" s="2109">
        <f>SUM(B23:B30)</f>
        <v>51</v>
      </c>
      <c r="C22" s="2110"/>
      <c r="D22" s="2110"/>
      <c r="E22" s="2114"/>
      <c r="F22" s="2110"/>
      <c r="G22" s="2110"/>
      <c r="H22" s="2111"/>
    </row>
    <row r="23" spans="1:12" ht="9.9499999999999993" customHeight="1">
      <c r="A23" s="2112" t="s">
        <v>209</v>
      </c>
      <c r="B23" s="2113">
        <v>6</v>
      </c>
      <c r="C23" s="2110"/>
      <c r="D23" s="2110"/>
      <c r="E23" s="2114"/>
      <c r="F23" s="2110"/>
      <c r="G23" s="2110"/>
      <c r="H23" s="2111"/>
      <c r="I23" s="2115"/>
      <c r="J23" s="2115"/>
      <c r="K23" s="2115"/>
      <c r="L23" s="2115"/>
    </row>
    <row r="24" spans="1:12" ht="9.9499999999999993" customHeight="1">
      <c r="A24" s="2112" t="s">
        <v>210</v>
      </c>
      <c r="B24" s="2113">
        <v>6</v>
      </c>
      <c r="C24" s="2110"/>
      <c r="D24" s="2110"/>
      <c r="E24" s="2110"/>
      <c r="F24" s="2110"/>
      <c r="G24" s="2110"/>
      <c r="H24" s="2111"/>
      <c r="I24" s="2115"/>
      <c r="J24" s="2115"/>
      <c r="K24" s="2115"/>
      <c r="L24" s="2115"/>
    </row>
    <row r="25" spans="1:12" ht="9.9499999999999993" customHeight="1">
      <c r="A25" s="2112" t="s">
        <v>211</v>
      </c>
      <c r="B25" s="2113">
        <v>6</v>
      </c>
      <c r="C25" s="2110"/>
      <c r="D25" s="2110"/>
      <c r="E25" s="2114"/>
      <c r="F25" s="2110"/>
      <c r="G25" s="2110"/>
      <c r="H25" s="2111"/>
      <c r="I25" s="2115"/>
      <c r="J25" s="2115"/>
      <c r="K25" s="2115"/>
      <c r="L25" s="2115"/>
    </row>
    <row r="26" spans="1:12" ht="9.9499999999999993" customHeight="1">
      <c r="A26" s="2112" t="s">
        <v>203</v>
      </c>
      <c r="B26" s="2113">
        <v>11</v>
      </c>
      <c r="C26" s="2110"/>
      <c r="D26" s="2110"/>
      <c r="E26" s="2110"/>
      <c r="F26" s="2110"/>
      <c r="G26" s="2110"/>
      <c r="H26" s="2111"/>
      <c r="I26" s="2115"/>
      <c r="J26" s="2115"/>
      <c r="K26" s="2115"/>
      <c r="L26" s="2115"/>
    </row>
    <row r="27" spans="1:12" ht="9.9499999999999993" customHeight="1">
      <c r="A27" s="2112" t="s">
        <v>212</v>
      </c>
      <c r="B27" s="2113">
        <v>6</v>
      </c>
      <c r="C27" s="2110"/>
      <c r="D27" s="2110"/>
      <c r="E27" s="2114"/>
      <c r="F27" s="2110"/>
      <c r="G27" s="2110"/>
      <c r="H27" s="2111"/>
      <c r="I27" s="2115"/>
      <c r="J27" s="2115"/>
      <c r="K27" s="2115"/>
      <c r="L27" s="2115"/>
    </row>
    <row r="28" spans="1:12" ht="9.9499999999999993" customHeight="1">
      <c r="A28" s="2112" t="s">
        <v>213</v>
      </c>
      <c r="B28" s="2113">
        <v>8</v>
      </c>
      <c r="C28" s="2110"/>
      <c r="D28" s="2110"/>
      <c r="E28" s="2114"/>
      <c r="F28" s="2110"/>
      <c r="G28" s="2110"/>
      <c r="H28" s="2111"/>
      <c r="I28" s="2115"/>
      <c r="J28" s="2115"/>
      <c r="K28" s="2115"/>
      <c r="L28" s="2115"/>
    </row>
    <row r="29" spans="1:12" ht="9.9499999999999993" customHeight="1">
      <c r="A29" s="2112" t="s">
        <v>214</v>
      </c>
      <c r="B29" s="2113">
        <v>4</v>
      </c>
      <c r="C29" s="2110"/>
      <c r="D29" s="2110"/>
      <c r="E29" s="2114"/>
      <c r="F29" s="2110"/>
      <c r="G29" s="2110"/>
      <c r="H29" s="2111"/>
      <c r="I29" s="2115"/>
      <c r="J29" s="2115"/>
      <c r="K29" s="2115"/>
      <c r="L29" s="2115"/>
    </row>
    <row r="30" spans="1:12" ht="9.9499999999999993" customHeight="1">
      <c r="A30" s="2112" t="s">
        <v>218</v>
      </c>
      <c r="B30" s="2113">
        <v>4</v>
      </c>
      <c r="C30" s="2110"/>
      <c r="D30" s="2110"/>
      <c r="E30" s="2110"/>
      <c r="F30" s="2110"/>
      <c r="G30" s="2110"/>
      <c r="H30" s="2111"/>
    </row>
    <row r="31" spans="1:12" ht="9.9499999999999993" customHeight="1">
      <c r="A31" s="2116" t="s">
        <v>911</v>
      </c>
      <c r="B31" s="2117">
        <f>SUM(B32+B33+B34+B35+B36+B39+B42+B43+B44+B45+B46+B47+B48)</f>
        <v>9013</v>
      </c>
      <c r="C31" s="2117">
        <f>SUM(C32+C33+C34+C35+C36+C39+C42+C43+C44+C45+C46+C47+C48)</f>
        <v>416</v>
      </c>
      <c r="D31" s="2117">
        <f>SUM(D32+D33+D34+D35+D36+D39+D42+D43+D44+D45+D46+D47+D48)</f>
        <v>57</v>
      </c>
      <c r="E31" s="2118">
        <f>SUM(E32:E48)/12</f>
        <v>37.832241694560032</v>
      </c>
      <c r="F31" s="2118">
        <f>(C31/B10)*100</f>
        <v>1.9839755818389926</v>
      </c>
      <c r="G31" s="2118">
        <f>(C31/B31)*100</f>
        <v>4.6155553089981138</v>
      </c>
      <c r="H31" s="2119">
        <f t="shared" ref="H31:H36" si="0">(C31/B31)*100</f>
        <v>4.6155553089981138</v>
      </c>
      <c r="I31" s="2120"/>
      <c r="J31" s="2120"/>
      <c r="K31" s="2120"/>
      <c r="L31" s="2120"/>
    </row>
    <row r="32" spans="1:12" ht="9.9499999999999993" customHeight="1">
      <c r="A32" s="2108" t="s">
        <v>1271</v>
      </c>
      <c r="B32" s="2109">
        <v>244</v>
      </c>
      <c r="C32" s="2109">
        <v>25</v>
      </c>
      <c r="D32" s="2109">
        <v>3</v>
      </c>
      <c r="E32" s="2121">
        <f t="shared" ref="E32:E50" si="1">(B32/C32)</f>
        <v>9.76</v>
      </c>
      <c r="F32" s="2121">
        <f>(C32/B10)*100</f>
        <v>0.11922930179320869</v>
      </c>
      <c r="G32" s="2121">
        <f>(C32/B31)*100</f>
        <v>0.27737712193498282</v>
      </c>
      <c r="H32" s="2122">
        <f t="shared" si="0"/>
        <v>10.245901639344263</v>
      </c>
    </row>
    <row r="33" spans="1:8" ht="9.9499999999999993" customHeight="1">
      <c r="A33" s="2108" t="s">
        <v>1371</v>
      </c>
      <c r="B33" s="2109">
        <v>299</v>
      </c>
      <c r="C33" s="2109">
        <v>22</v>
      </c>
      <c r="D33" s="2123">
        <v>3</v>
      </c>
      <c r="E33" s="2121">
        <f t="shared" si="1"/>
        <v>13.590909090909092</v>
      </c>
      <c r="F33" s="2121">
        <f>(C33/B10)*100</f>
        <v>0.10492178557802365</v>
      </c>
      <c r="G33" s="2121">
        <f>(C33/B31)*100</f>
        <v>0.24409186730278484</v>
      </c>
      <c r="H33" s="2122">
        <f t="shared" si="0"/>
        <v>7.3578595317725757</v>
      </c>
    </row>
    <row r="34" spans="1:8" ht="9.9499999999999993" customHeight="1">
      <c r="A34" s="2108" t="s">
        <v>422</v>
      </c>
      <c r="B34" s="2109">
        <v>954</v>
      </c>
      <c r="C34" s="2109">
        <v>59</v>
      </c>
      <c r="D34" s="2109">
        <v>3</v>
      </c>
      <c r="E34" s="2121">
        <f t="shared" si="1"/>
        <v>16.16949152542373</v>
      </c>
      <c r="F34" s="2121">
        <f>(C34/B10)*100</f>
        <v>0.28138115223197258</v>
      </c>
      <c r="G34" s="2121">
        <f>(C34/B31)*100</f>
        <v>0.65461000776655942</v>
      </c>
      <c r="H34" s="2122">
        <f t="shared" si="0"/>
        <v>6.184486373165619</v>
      </c>
    </row>
    <row r="35" spans="1:8" ht="9.9499999999999993" customHeight="1">
      <c r="A35" s="2108" t="s">
        <v>1294</v>
      </c>
      <c r="B35" s="2109">
        <v>2506</v>
      </c>
      <c r="C35" s="2109">
        <v>24</v>
      </c>
      <c r="D35" s="2109">
        <v>6</v>
      </c>
      <c r="E35" s="2121">
        <f t="shared" si="1"/>
        <v>104.41666666666667</v>
      </c>
      <c r="F35" s="2121">
        <f>(C35/B10)*100</f>
        <v>0.11446012972148034</v>
      </c>
      <c r="G35" s="2121">
        <f>(C35/B31)*100</f>
        <v>0.26628203705758352</v>
      </c>
      <c r="H35" s="2122">
        <f t="shared" si="0"/>
        <v>0.9577015163607342</v>
      </c>
    </row>
    <row r="36" spans="1:8" ht="9.9499999999999993" customHeight="1">
      <c r="A36" s="2108" t="s">
        <v>1258</v>
      </c>
      <c r="B36" s="2109">
        <f>SUM(B37:B38)</f>
        <v>1515</v>
      </c>
      <c r="C36" s="2109">
        <f>SUM(C37:C38)</f>
        <v>37</v>
      </c>
      <c r="D36" s="2109">
        <f>SUM(D37:D38)</f>
        <v>8</v>
      </c>
      <c r="E36" s="2121">
        <f t="shared" si="1"/>
        <v>40.945945945945944</v>
      </c>
      <c r="F36" s="2121">
        <f>(C36/B10)*100</f>
        <v>0.17645936665394887</v>
      </c>
      <c r="G36" s="2121">
        <f>(C36/B31)*100</f>
        <v>0.41051814046377455</v>
      </c>
      <c r="H36" s="2122">
        <f t="shared" si="0"/>
        <v>2.442244224422442</v>
      </c>
    </row>
    <row r="37" spans="1:8" ht="9.9499999999999993" customHeight="1">
      <c r="A37" s="2112" t="s">
        <v>1407</v>
      </c>
      <c r="B37" s="2113">
        <v>1358</v>
      </c>
      <c r="C37" s="2113">
        <v>15</v>
      </c>
      <c r="D37" s="2113">
        <v>6</v>
      </c>
      <c r="E37" s="2114">
        <f t="shared" si="1"/>
        <v>90.533333333333331</v>
      </c>
      <c r="F37" s="2114">
        <f>(C37/B10)*100</f>
        <v>7.1537581075925227E-2</v>
      </c>
      <c r="G37" s="2114">
        <f>(C37/B32)*100</f>
        <v>6.1475409836065573</v>
      </c>
      <c r="H37" s="2124">
        <f t="shared" ref="H37:H50" si="2">(C37/B37)*100</f>
        <v>1.1045655375552283</v>
      </c>
    </row>
    <row r="38" spans="1:8" ht="9.9499999999999993" customHeight="1">
      <c r="A38" s="2112" t="s">
        <v>1360</v>
      </c>
      <c r="B38" s="2113">
        <v>157</v>
      </c>
      <c r="C38" s="2113">
        <v>22</v>
      </c>
      <c r="D38" s="2113">
        <v>2</v>
      </c>
      <c r="E38" s="2114">
        <f t="shared" si="1"/>
        <v>7.1363636363636367</v>
      </c>
      <c r="F38" s="2114">
        <f>(C38/B10)*100</f>
        <v>0.10492178557802365</v>
      </c>
      <c r="G38" s="2114">
        <f>(C38/B33)*100</f>
        <v>7.3578595317725757</v>
      </c>
      <c r="H38" s="2124">
        <f t="shared" si="2"/>
        <v>14.012738853503185</v>
      </c>
    </row>
    <row r="39" spans="1:8" ht="9.9499999999999993" customHeight="1">
      <c r="A39" s="2108" t="s">
        <v>1259</v>
      </c>
      <c r="B39" s="2109">
        <f>SUM(B40:B41)</f>
        <v>928</v>
      </c>
      <c r="C39" s="2109">
        <f>SUM(C40:C41)</f>
        <v>92</v>
      </c>
      <c r="D39" s="2109">
        <v>5</v>
      </c>
      <c r="E39" s="2121">
        <f t="shared" si="1"/>
        <v>10.086956521739131</v>
      </c>
      <c r="F39" s="2121">
        <f>(C39/B10)*100</f>
        <v>0.43876383059900798</v>
      </c>
      <c r="G39" s="2121">
        <f>(C39/B31)*100</f>
        <v>1.0207478087207367</v>
      </c>
      <c r="H39" s="2122">
        <f t="shared" si="2"/>
        <v>9.9137931034482758</v>
      </c>
    </row>
    <row r="40" spans="1:8" ht="9.9499999999999993" customHeight="1">
      <c r="A40" s="2112" t="s">
        <v>1329</v>
      </c>
      <c r="B40" s="2113">
        <v>833</v>
      </c>
      <c r="C40" s="2113">
        <v>70</v>
      </c>
      <c r="D40" s="2113">
        <v>5</v>
      </c>
      <c r="E40" s="2121">
        <f t="shared" si="1"/>
        <v>11.9</v>
      </c>
      <c r="F40" s="2121">
        <f>(C40/B10)*100</f>
        <v>0.33384204502098436</v>
      </c>
      <c r="G40" s="2121">
        <f>(C40/B32)*100</f>
        <v>28.688524590163933</v>
      </c>
      <c r="H40" s="2122">
        <f t="shared" si="2"/>
        <v>8.4033613445378155</v>
      </c>
    </row>
    <row r="41" spans="1:8" ht="9.9499999999999993" customHeight="1">
      <c r="A41" s="2112" t="s">
        <v>423</v>
      </c>
      <c r="B41" s="2113">
        <v>95</v>
      </c>
      <c r="C41" s="2113">
        <v>22</v>
      </c>
      <c r="D41" s="2113">
        <v>2</v>
      </c>
      <c r="E41" s="2114">
        <f t="shared" si="1"/>
        <v>4.3181818181818183</v>
      </c>
      <c r="F41" s="2114">
        <f>(C41/B10)*100</f>
        <v>0.10492178557802365</v>
      </c>
      <c r="G41" s="2114">
        <f>(C41/B33)*100</f>
        <v>7.3578595317725757</v>
      </c>
      <c r="H41" s="2124">
        <f t="shared" si="2"/>
        <v>23.157894736842106</v>
      </c>
    </row>
    <row r="42" spans="1:8" ht="9.9499999999999993" customHeight="1">
      <c r="A42" s="2108" t="s">
        <v>1270</v>
      </c>
      <c r="B42" s="2109">
        <v>435</v>
      </c>
      <c r="C42" s="2109">
        <v>21</v>
      </c>
      <c r="D42" s="2109">
        <v>2</v>
      </c>
      <c r="E42" s="2121">
        <f t="shared" si="1"/>
        <v>20.714285714285715</v>
      </c>
      <c r="F42" s="2121">
        <f>(C42/B10)*100</f>
        <v>0.1001526135062953</v>
      </c>
      <c r="G42" s="2121">
        <f>(C42/B31)*100</f>
        <v>0.23299678242538555</v>
      </c>
      <c r="H42" s="2122">
        <f t="shared" si="2"/>
        <v>4.8275862068965516</v>
      </c>
    </row>
    <row r="43" spans="1:8" ht="9.9499999999999993" customHeight="1">
      <c r="A43" s="2108" t="s">
        <v>40</v>
      </c>
      <c r="B43" s="2109">
        <v>117</v>
      </c>
      <c r="C43" s="2109">
        <v>40</v>
      </c>
      <c r="D43" s="2109">
        <v>10</v>
      </c>
      <c r="E43" s="2121">
        <f t="shared" si="1"/>
        <v>2.9249999999999998</v>
      </c>
      <c r="F43" s="2121">
        <f>(C43/B10)*100</f>
        <v>0.19076688286913393</v>
      </c>
      <c r="G43" s="2121">
        <f>(C43/B31)*100</f>
        <v>0.4438033950959725</v>
      </c>
      <c r="H43" s="2122">
        <f t="shared" si="2"/>
        <v>34.188034188034187</v>
      </c>
    </row>
    <row r="44" spans="1:8" ht="9.9499999999999993" customHeight="1">
      <c r="A44" s="2108" t="s">
        <v>408</v>
      </c>
      <c r="B44" s="2109">
        <v>65</v>
      </c>
      <c r="C44" s="2123">
        <v>4</v>
      </c>
      <c r="D44" s="2123"/>
      <c r="E44" s="2121">
        <f t="shared" si="1"/>
        <v>16.25</v>
      </c>
      <c r="F44" s="2121">
        <f>(C44/B10)*100</f>
        <v>1.9076688286913394E-2</v>
      </c>
      <c r="G44" s="2121">
        <f>(C44/B32)*100</f>
        <v>1.639344262295082</v>
      </c>
      <c r="H44" s="2122">
        <f t="shared" si="2"/>
        <v>6.1538461538461542</v>
      </c>
    </row>
    <row r="45" spans="1:8" ht="9.9499999999999993" customHeight="1">
      <c r="A45" s="2108" t="s">
        <v>1268</v>
      </c>
      <c r="B45" s="2109">
        <v>741</v>
      </c>
      <c r="C45" s="2109">
        <v>13</v>
      </c>
      <c r="D45" s="2109">
        <v>4</v>
      </c>
      <c r="E45" s="2121">
        <f t="shared" si="1"/>
        <v>57</v>
      </c>
      <c r="F45" s="2121">
        <f>(C45/B10)*100</f>
        <v>6.1999236932468518E-2</v>
      </c>
      <c r="G45" s="2121">
        <f>(C45/B31)*100</f>
        <v>0.14423610340619106</v>
      </c>
      <c r="H45" s="2122">
        <f t="shared" si="2"/>
        <v>1.7543859649122806</v>
      </c>
    </row>
    <row r="46" spans="1:8" ht="9.9499999999999993" customHeight="1">
      <c r="A46" s="2108" t="s">
        <v>38</v>
      </c>
      <c r="B46" s="2109">
        <v>264</v>
      </c>
      <c r="C46" s="2109">
        <v>15</v>
      </c>
      <c r="D46" s="2109">
        <v>1</v>
      </c>
      <c r="E46" s="2121">
        <f t="shared" si="1"/>
        <v>17.600000000000001</v>
      </c>
      <c r="F46" s="2121">
        <f>(C46/B10)*100</f>
        <v>7.1537581075925227E-2</v>
      </c>
      <c r="G46" s="2121">
        <f>(C46/B31)*100</f>
        <v>0.16642627316098968</v>
      </c>
      <c r="H46" s="2122">
        <f t="shared" si="2"/>
        <v>5.6818181818181817</v>
      </c>
    </row>
    <row r="47" spans="1:8" ht="9.9499999999999993" customHeight="1">
      <c r="A47" s="2108" t="s">
        <v>1262</v>
      </c>
      <c r="B47" s="2109">
        <v>317</v>
      </c>
      <c r="C47" s="2109">
        <v>19</v>
      </c>
      <c r="D47" s="2109">
        <v>8</v>
      </c>
      <c r="E47" s="2121">
        <f t="shared" si="1"/>
        <v>16.684210526315791</v>
      </c>
      <c r="F47" s="2121">
        <f>(C47/B10)*100</f>
        <v>9.0614269362838618E-2</v>
      </c>
      <c r="G47" s="2121">
        <f>(C47/B31)*100</f>
        <v>0.21080661267058692</v>
      </c>
      <c r="H47" s="2122">
        <f t="shared" si="2"/>
        <v>5.9936908517350158</v>
      </c>
    </row>
    <row r="48" spans="1:8" ht="9.9499999999999993" customHeight="1">
      <c r="A48" s="2108" t="s">
        <v>1263</v>
      </c>
      <c r="B48" s="2109">
        <f>SUM(B49:B50)</f>
        <v>628</v>
      </c>
      <c r="C48" s="2109">
        <f>SUM(C49:C50)</f>
        <v>45</v>
      </c>
      <c r="D48" s="2109">
        <f>SUM(D49:D50)</f>
        <v>4</v>
      </c>
      <c r="E48" s="2121">
        <f t="shared" si="1"/>
        <v>13.955555555555556</v>
      </c>
      <c r="F48" s="2121">
        <f>(C48/B10)*100</f>
        <v>0.21461274322777563</v>
      </c>
      <c r="G48" s="2121">
        <f>(C48/B31)*100</f>
        <v>0.49927881948296904</v>
      </c>
      <c r="H48" s="2122">
        <f t="shared" si="2"/>
        <v>7.1656050955414008</v>
      </c>
    </row>
    <row r="49" spans="1:14" ht="9.9499999999999993" customHeight="1">
      <c r="A49" s="2112" t="s">
        <v>34</v>
      </c>
      <c r="B49" s="2113">
        <v>572</v>
      </c>
      <c r="C49" s="2113">
        <v>22</v>
      </c>
      <c r="D49" s="2113">
        <v>4</v>
      </c>
      <c r="E49" s="2114">
        <f t="shared" si="1"/>
        <v>26</v>
      </c>
      <c r="F49" s="2114">
        <f>(C49/B10)*100</f>
        <v>0.10492178557802365</v>
      </c>
      <c r="G49" s="2114">
        <f>(C49/B32)*100</f>
        <v>9.0163934426229506</v>
      </c>
      <c r="H49" s="2124">
        <f t="shared" si="2"/>
        <v>3.8461538461538463</v>
      </c>
    </row>
    <row r="50" spans="1:14" ht="9.9499999999999993" customHeight="1">
      <c r="A50" s="2112" t="s">
        <v>35</v>
      </c>
      <c r="B50" s="2113">
        <v>56</v>
      </c>
      <c r="C50" s="2113">
        <v>23</v>
      </c>
      <c r="D50" s="2113"/>
      <c r="E50" s="2114">
        <f t="shared" si="1"/>
        <v>2.4347826086956523</v>
      </c>
      <c r="F50" s="2114">
        <f>(C50/B10)*100</f>
        <v>0.10969095764975199</v>
      </c>
      <c r="G50" s="2114">
        <f>(C50/B33)*100</f>
        <v>7.6923076923076925</v>
      </c>
      <c r="H50" s="2124">
        <f t="shared" si="2"/>
        <v>41.071428571428569</v>
      </c>
    </row>
    <row r="51" spans="1:14" ht="9.9499999999999993" customHeight="1">
      <c r="A51" s="2116" t="s">
        <v>1147</v>
      </c>
      <c r="B51" s="2117">
        <f>SUM(B52:B67)</f>
        <v>11760</v>
      </c>
      <c r="C51" s="2117">
        <f>SUM(C52:C67)</f>
        <v>387</v>
      </c>
      <c r="D51" s="2117">
        <f>SUM(D52:D67)</f>
        <v>86</v>
      </c>
      <c r="E51" s="2118">
        <f>SUM(E52:E66)/15</f>
        <v>62.71556112409467</v>
      </c>
      <c r="F51" s="2118">
        <f>(C51/B10)*100</f>
        <v>1.8456695917588706</v>
      </c>
      <c r="G51" s="2118">
        <f>(C51/B31)*100</f>
        <v>4.2937978475535337</v>
      </c>
      <c r="H51" s="2122">
        <f t="shared" ref="H51:H66" si="3">(C51/B51)*100</f>
        <v>3.2908163265306123</v>
      </c>
      <c r="I51" s="2120"/>
      <c r="J51" s="2120"/>
      <c r="K51" s="2120"/>
      <c r="L51" s="2120"/>
      <c r="M51" s="2120"/>
      <c r="N51" s="2120"/>
    </row>
    <row r="52" spans="1:14" ht="9.9499999999999993" customHeight="1">
      <c r="A52" s="2112" t="s">
        <v>424</v>
      </c>
      <c r="B52" s="2113">
        <v>3191</v>
      </c>
      <c r="C52" s="2113">
        <v>146</v>
      </c>
      <c r="D52" s="2113">
        <v>23</v>
      </c>
      <c r="E52" s="2114">
        <f t="shared" ref="E52:E66" si="4">(B52/C52)</f>
        <v>21.856164383561644</v>
      </c>
      <c r="F52" s="2114">
        <f>(C52/B10)*100</f>
        <v>0.69629912247233883</v>
      </c>
      <c r="G52" s="2114">
        <f>(C52/B31)*100</f>
        <v>1.6198823921002998</v>
      </c>
      <c r="H52" s="2124">
        <f t="shared" si="3"/>
        <v>4.5753682231275459</v>
      </c>
      <c r="I52" s="2115"/>
      <c r="J52" s="2115"/>
      <c r="K52" s="2115"/>
    </row>
    <row r="53" spans="1:14" ht="9.9499999999999993" customHeight="1">
      <c r="A53" s="2112" t="s">
        <v>425</v>
      </c>
      <c r="B53" s="2113">
        <v>788</v>
      </c>
      <c r="C53" s="2113">
        <v>23</v>
      </c>
      <c r="D53" s="2113">
        <v>4</v>
      </c>
      <c r="E53" s="2114">
        <f t="shared" si="4"/>
        <v>34.260869565217391</v>
      </c>
      <c r="F53" s="2114">
        <f>(C53/B10)*100</f>
        <v>0.10969095764975199</v>
      </c>
      <c r="G53" s="2114">
        <f>(C53/B31)*100</f>
        <v>0.25518695218018417</v>
      </c>
      <c r="H53" s="2124">
        <f t="shared" si="3"/>
        <v>2.9187817258883251</v>
      </c>
      <c r="I53" s="2115"/>
      <c r="J53" s="2115"/>
      <c r="K53" s="2115"/>
    </row>
    <row r="54" spans="1:14" ht="9.9499999999999993" customHeight="1">
      <c r="A54" s="2112" t="s">
        <v>426</v>
      </c>
      <c r="B54" s="2113">
        <v>1095</v>
      </c>
      <c r="C54" s="2113">
        <v>18</v>
      </c>
      <c r="D54" s="2113">
        <v>5</v>
      </c>
      <c r="E54" s="2114">
        <f t="shared" si="4"/>
        <v>60.833333333333336</v>
      </c>
      <c r="F54" s="2114">
        <f>(C54/B10)*100</f>
        <v>8.584509729111027E-2</v>
      </c>
      <c r="G54" s="2114">
        <f>(C54/B31)*100</f>
        <v>0.19971152779318763</v>
      </c>
      <c r="H54" s="2124">
        <f t="shared" si="3"/>
        <v>1.6438356164383561</v>
      </c>
      <c r="I54" s="2115"/>
      <c r="J54" s="2115"/>
      <c r="K54" s="2115"/>
    </row>
    <row r="55" spans="1:14" ht="9.9499999999999993" customHeight="1">
      <c r="A55" s="2112" t="s">
        <v>427</v>
      </c>
      <c r="B55" s="2113">
        <v>838</v>
      </c>
      <c r="C55" s="2113">
        <v>2</v>
      </c>
      <c r="D55" s="2113">
        <v>2</v>
      </c>
      <c r="E55" s="2114">
        <f t="shared" si="4"/>
        <v>419</v>
      </c>
      <c r="F55" s="2114">
        <f>(C55/B10)*100</f>
        <v>9.5383441434566969E-3</v>
      </c>
      <c r="G55" s="2114">
        <f>(C55/B31)*100</f>
        <v>2.2190169754798626E-2</v>
      </c>
      <c r="H55" s="2124">
        <f t="shared" si="3"/>
        <v>0.23866348448687352</v>
      </c>
      <c r="I55" s="2115"/>
      <c r="J55" s="2115"/>
      <c r="K55" s="2115"/>
    </row>
    <row r="56" spans="1:14" ht="9.9499999999999993" customHeight="1">
      <c r="A56" s="2112" t="s">
        <v>428</v>
      </c>
      <c r="B56" s="2113">
        <v>1009</v>
      </c>
      <c r="C56" s="2113">
        <v>19</v>
      </c>
      <c r="D56" s="2110">
        <v>7</v>
      </c>
      <c r="E56" s="2114">
        <f t="shared" si="4"/>
        <v>53.10526315789474</v>
      </c>
      <c r="F56" s="2114">
        <f>(C56/B10)*100</f>
        <v>9.0614269362838618E-2</v>
      </c>
      <c r="G56" s="2114">
        <f>(C56/B31)*100</f>
        <v>0.21080661267058692</v>
      </c>
      <c r="H56" s="2124">
        <f t="shared" si="3"/>
        <v>1.8830525272547076</v>
      </c>
      <c r="I56" s="2115"/>
      <c r="J56" s="2115"/>
      <c r="K56" s="2115"/>
    </row>
    <row r="57" spans="1:14" ht="9.9499999999999993" customHeight="1">
      <c r="A57" s="2112" t="s">
        <v>429</v>
      </c>
      <c r="B57" s="2113">
        <v>364</v>
      </c>
      <c r="C57" s="2113">
        <v>34</v>
      </c>
      <c r="D57" s="2113">
        <v>4</v>
      </c>
      <c r="E57" s="2114">
        <f t="shared" si="4"/>
        <v>10.705882352941176</v>
      </c>
      <c r="F57" s="2114">
        <f>(C57/B10)*100</f>
        <v>0.16215185043876384</v>
      </c>
      <c r="G57" s="2114">
        <f>(C57/B31)*100</f>
        <v>0.3772328858315766</v>
      </c>
      <c r="H57" s="2124">
        <f t="shared" si="3"/>
        <v>9.3406593406593412</v>
      </c>
      <c r="I57" s="2115"/>
      <c r="J57" s="2115"/>
      <c r="K57" s="2115"/>
    </row>
    <row r="58" spans="1:14" ht="9.9499999999999993" customHeight="1">
      <c r="A58" s="2112" t="s">
        <v>430</v>
      </c>
      <c r="B58" s="2113">
        <v>562</v>
      </c>
      <c r="C58" s="2113">
        <v>36</v>
      </c>
      <c r="D58" s="2113">
        <v>4</v>
      </c>
      <c r="E58" s="2114">
        <f t="shared" si="4"/>
        <v>15.611111111111111</v>
      </c>
      <c r="F58" s="2114">
        <f>(C58/B10)*100</f>
        <v>0.17169019458222054</v>
      </c>
      <c r="G58" s="2114">
        <f>(C58/B31)*100</f>
        <v>0.39942305558637525</v>
      </c>
      <c r="H58" s="2124">
        <f t="shared" si="3"/>
        <v>6.4056939501779357</v>
      </c>
      <c r="I58" s="2115"/>
      <c r="J58" s="2115"/>
      <c r="K58" s="2115"/>
    </row>
    <row r="59" spans="1:14" ht="9.9499999999999993" customHeight="1">
      <c r="A59" s="2112" t="s">
        <v>431</v>
      </c>
      <c r="B59" s="2113">
        <v>337</v>
      </c>
      <c r="C59" s="2113">
        <v>11</v>
      </c>
      <c r="D59" s="2113">
        <v>6</v>
      </c>
      <c r="E59" s="2114">
        <f t="shared" si="4"/>
        <v>30.636363636363637</v>
      </c>
      <c r="F59" s="2114">
        <f>(C59/B10)*100</f>
        <v>5.2460892789011823E-2</v>
      </c>
      <c r="G59" s="2114">
        <f>(C59/B31)*100</f>
        <v>0.12204593365139242</v>
      </c>
      <c r="H59" s="2124">
        <f t="shared" si="3"/>
        <v>3.2640949554896146</v>
      </c>
      <c r="I59" s="2115"/>
      <c r="J59" s="2115"/>
      <c r="K59" s="2115"/>
    </row>
    <row r="60" spans="1:14" ht="9.9499999999999993" customHeight="1">
      <c r="A60" s="2112" t="s">
        <v>432</v>
      </c>
      <c r="B60" s="2113">
        <v>289</v>
      </c>
      <c r="C60" s="2113">
        <v>19</v>
      </c>
      <c r="D60" s="2113">
        <v>6</v>
      </c>
      <c r="E60" s="2114">
        <f t="shared" si="4"/>
        <v>15.210526315789474</v>
      </c>
      <c r="F60" s="2114">
        <f>(C60/B10)*100</f>
        <v>9.0614269362838618E-2</v>
      </c>
      <c r="G60" s="2114">
        <f>(C60/B31)*100</f>
        <v>0.21080661267058692</v>
      </c>
      <c r="H60" s="2124">
        <f t="shared" si="3"/>
        <v>6.5743944636678195</v>
      </c>
      <c r="I60" s="2115"/>
      <c r="J60" s="2115"/>
      <c r="K60" s="2115"/>
    </row>
    <row r="61" spans="1:14" ht="9.9499999999999993" customHeight="1">
      <c r="A61" s="2112" t="s">
        <v>433</v>
      </c>
      <c r="B61" s="2113">
        <v>305</v>
      </c>
      <c r="C61" s="2113">
        <v>10</v>
      </c>
      <c r="D61" s="2113">
        <v>5</v>
      </c>
      <c r="E61" s="2114">
        <f t="shared" si="4"/>
        <v>30.5</v>
      </c>
      <c r="F61" s="2114">
        <f>(C61/B10)*100</f>
        <v>4.7691720717283483E-2</v>
      </c>
      <c r="G61" s="2114">
        <f>(C61/B31)*100</f>
        <v>0.11095084877399312</v>
      </c>
      <c r="H61" s="2124">
        <f t="shared" si="3"/>
        <v>3.278688524590164</v>
      </c>
      <c r="I61" s="2115"/>
      <c r="J61" s="2115"/>
      <c r="K61" s="2115"/>
    </row>
    <row r="62" spans="1:14" ht="9.9499999999999993" customHeight="1">
      <c r="A62" s="2112" t="s">
        <v>434</v>
      </c>
      <c r="B62" s="2113">
        <v>339</v>
      </c>
      <c r="C62" s="2113">
        <v>7</v>
      </c>
      <c r="D62" s="2113">
        <v>7</v>
      </c>
      <c r="E62" s="2114">
        <f t="shared" si="4"/>
        <v>48.428571428571431</v>
      </c>
      <c r="F62" s="2114">
        <f>(C62/B10)*100</f>
        <v>3.338420450209844E-2</v>
      </c>
      <c r="G62" s="2114">
        <f>(C62/B31)*100</f>
        <v>7.7665594141795191E-2</v>
      </c>
      <c r="H62" s="2124">
        <f t="shared" si="3"/>
        <v>2.0648967551622417</v>
      </c>
      <c r="I62" s="2115"/>
      <c r="J62" s="2115"/>
      <c r="K62" s="2115"/>
    </row>
    <row r="63" spans="1:14" ht="9.9499999999999993" customHeight="1">
      <c r="A63" s="2112" t="s">
        <v>435</v>
      </c>
      <c r="B63" s="2113">
        <v>195</v>
      </c>
      <c r="C63" s="2113">
        <v>23</v>
      </c>
      <c r="D63" s="2113">
        <v>6</v>
      </c>
      <c r="E63" s="2114">
        <f t="shared" si="4"/>
        <v>8.4782608695652169</v>
      </c>
      <c r="F63" s="2114">
        <f>(C63/B10)*100</f>
        <v>0.10969095764975199</v>
      </c>
      <c r="G63" s="2114">
        <f>(C63/B31)*100</f>
        <v>0.25518695218018417</v>
      </c>
      <c r="H63" s="2124">
        <f t="shared" si="3"/>
        <v>11.794871794871794</v>
      </c>
      <c r="I63" s="2115"/>
      <c r="J63" s="2115"/>
      <c r="K63" s="2115"/>
    </row>
    <row r="64" spans="1:14" ht="9.9499999999999993" customHeight="1">
      <c r="A64" s="2112" t="s">
        <v>436</v>
      </c>
      <c r="B64" s="2113">
        <v>1659</v>
      </c>
      <c r="C64" s="2113">
        <v>11</v>
      </c>
      <c r="D64" s="2113">
        <v>3</v>
      </c>
      <c r="E64" s="2114">
        <f t="shared" si="4"/>
        <v>150.81818181818181</v>
      </c>
      <c r="F64" s="2114">
        <f>(C64/B10)*100</f>
        <v>5.2460892789011823E-2</v>
      </c>
      <c r="G64" s="2114">
        <f>(C64/B31)*100</f>
        <v>0.12204593365139242</v>
      </c>
      <c r="H64" s="2124">
        <f t="shared" si="3"/>
        <v>0.66305003013863772</v>
      </c>
      <c r="I64" s="2115"/>
      <c r="J64" s="2115"/>
      <c r="K64" s="2115"/>
    </row>
    <row r="65" spans="1:11" ht="9.9499999999999993" customHeight="1">
      <c r="A65" s="2112" t="s">
        <v>437</v>
      </c>
      <c r="B65" s="2113">
        <v>601</v>
      </c>
      <c r="C65" s="2113">
        <v>18</v>
      </c>
      <c r="D65" s="2113">
        <v>3</v>
      </c>
      <c r="E65" s="2114">
        <f t="shared" si="4"/>
        <v>33.388888888888886</v>
      </c>
      <c r="F65" s="2114">
        <f>(C65/B10)*100</f>
        <v>8.584509729111027E-2</v>
      </c>
      <c r="G65" s="2114">
        <f>(C65/B31)*100</f>
        <v>0.19971152779318763</v>
      </c>
      <c r="H65" s="2124">
        <f t="shared" si="3"/>
        <v>2.9950083194675541</v>
      </c>
      <c r="I65" s="2115"/>
      <c r="J65" s="2115"/>
      <c r="K65" s="2115"/>
    </row>
    <row r="66" spans="1:11" ht="9.9499999999999993" customHeight="1">
      <c r="A66" s="2112" t="s">
        <v>438</v>
      </c>
      <c r="B66" s="2113">
        <v>79</v>
      </c>
      <c r="C66" s="2113">
        <v>10</v>
      </c>
      <c r="D66" s="2113">
        <v>1</v>
      </c>
      <c r="E66" s="2114">
        <f t="shared" si="4"/>
        <v>7.9</v>
      </c>
      <c r="F66" s="2114">
        <f>(C66/B11)*100</f>
        <v>5.1282051282051277</v>
      </c>
      <c r="G66" s="2114">
        <f>(C66/B31)*100</f>
        <v>0.11095084877399312</v>
      </c>
      <c r="H66" s="2124">
        <f t="shared" si="3"/>
        <v>12.658227848101266</v>
      </c>
      <c r="I66" s="2115"/>
      <c r="J66" s="2115"/>
      <c r="K66" s="2115"/>
    </row>
    <row r="67" spans="1:11" ht="9.9499999999999993" customHeight="1">
      <c r="A67" s="2112" t="s">
        <v>439</v>
      </c>
      <c r="B67" s="2113">
        <v>109</v>
      </c>
      <c r="C67" s="2110"/>
      <c r="D67" s="2110"/>
      <c r="E67" s="2114"/>
      <c r="F67" s="2114"/>
      <c r="G67" s="2114"/>
      <c r="H67" s="2125"/>
      <c r="I67" s="2115"/>
      <c r="J67" s="2115"/>
      <c r="K67" s="2115"/>
    </row>
    <row r="68" spans="1:11" ht="12" customHeight="1">
      <c r="F68" s="2126"/>
      <c r="G68" s="2127" t="s">
        <v>912</v>
      </c>
      <c r="H68" s="2128"/>
    </row>
    <row r="69" spans="1:11">
      <c r="F69" s="2126"/>
      <c r="G69" s="2126"/>
    </row>
    <row r="70" spans="1:11">
      <c r="F70" s="2126"/>
      <c r="G70" s="2126"/>
    </row>
    <row r="71" spans="1:11">
      <c r="F71" s="2126"/>
      <c r="G71" s="2126"/>
    </row>
    <row r="72" spans="1:11">
      <c r="F72" s="2126"/>
      <c r="G72" s="2126"/>
    </row>
    <row r="73" spans="1:11">
      <c r="F73" s="2126"/>
      <c r="G73" s="2126"/>
    </row>
    <row r="74" spans="1:11">
      <c r="F74" s="2126"/>
      <c r="G74" s="2126"/>
    </row>
    <row r="75" spans="1:11">
      <c r="F75" s="2126"/>
      <c r="G75" s="2126"/>
    </row>
    <row r="76" spans="1:11">
      <c r="F76" s="2126"/>
    </row>
  </sheetData>
  <sheetProtection password="CA55" sheet="1" objects="1" scenarios="1"/>
  <mergeCells count="6">
    <mergeCell ref="B7:D7"/>
    <mergeCell ref="E7:H7"/>
    <mergeCell ref="A6:H6"/>
    <mergeCell ref="A1:H1"/>
    <mergeCell ref="A3:H3"/>
    <mergeCell ref="A4:H4"/>
  </mergeCells>
  <phoneticPr fontId="0" type="noConversion"/>
  <printOptions horizontalCentered="1"/>
  <pageMargins left="0.59055118110236227" right="0.75" top="0.70866141732283472" bottom="0.31496062992125984" header="0" footer="0"/>
  <pageSetup scale="9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syncVertical="1" syncRef="A4" transitionEvaluation="1"/>
  <dimension ref="A1:AR65"/>
  <sheetViews>
    <sheetView showGridLines="0" topLeftCell="A4" zoomScale="85" workbookViewId="0">
      <selection activeCell="D62" sqref="D62"/>
    </sheetView>
  </sheetViews>
  <sheetFormatPr baseColWidth="10" defaultColWidth="9.83203125" defaultRowHeight="10.5"/>
  <cols>
    <col min="1" max="1" width="41.1640625" style="2129" customWidth="1"/>
    <col min="2" max="2" width="15.33203125" style="2129" customWidth="1"/>
    <col min="3" max="3" width="15.1640625" style="2129" customWidth="1"/>
    <col min="4" max="4" width="11.5" style="2129" customWidth="1"/>
    <col min="5" max="5" width="12.83203125" style="2129" customWidth="1"/>
    <col min="6" max="6" width="12" style="2129" customWidth="1"/>
    <col min="7" max="7" width="12.33203125" style="2129" customWidth="1"/>
    <col min="8" max="8" width="16.1640625" style="2129" customWidth="1"/>
    <col min="9" max="9" width="9.5" style="2129" customWidth="1"/>
    <col min="10" max="10" width="8.1640625" style="2129" customWidth="1"/>
    <col min="11" max="11" width="9.33203125" style="2129" customWidth="1"/>
    <col min="12" max="16384" width="9.83203125" style="2129"/>
  </cols>
  <sheetData>
    <row r="1" spans="1:11" ht="16.5" customHeight="1">
      <c r="A1" s="3510" t="s">
        <v>846</v>
      </c>
      <c r="B1" s="3510"/>
      <c r="C1" s="3510"/>
      <c r="D1" s="3510"/>
      <c r="E1" s="3510"/>
      <c r="F1" s="3510"/>
      <c r="G1" s="3510"/>
      <c r="H1" s="3510"/>
      <c r="I1" s="3510"/>
      <c r="J1" s="3510"/>
      <c r="K1" s="3510"/>
    </row>
    <row r="2" spans="1:11" ht="6.75" customHeight="1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</row>
    <row r="3" spans="1:11" ht="12" customHeight="1">
      <c r="A3" s="3511" t="s">
        <v>440</v>
      </c>
      <c r="B3" s="3511"/>
      <c r="C3" s="3511"/>
      <c r="D3" s="3511"/>
      <c r="E3" s="3511"/>
      <c r="F3" s="3511"/>
      <c r="G3" s="3511"/>
      <c r="H3" s="3511"/>
      <c r="I3" s="3511"/>
      <c r="J3" s="3511"/>
      <c r="K3" s="3511"/>
    </row>
    <row r="4" spans="1:11" ht="15" customHeight="1">
      <c r="A4" s="3511" t="s">
        <v>441</v>
      </c>
      <c r="B4" s="3511"/>
      <c r="C4" s="3511"/>
      <c r="D4" s="3511"/>
      <c r="E4" s="3511"/>
      <c r="F4" s="3511"/>
      <c r="G4" s="3511"/>
      <c r="H4" s="3511"/>
      <c r="I4" s="3511"/>
      <c r="J4" s="3511"/>
      <c r="K4" s="3511"/>
    </row>
    <row r="5" spans="1:11" ht="6" customHeight="1">
      <c r="A5" s="2131"/>
      <c r="B5" s="2131"/>
      <c r="C5" s="2131"/>
      <c r="D5" s="2131"/>
      <c r="E5" s="2131"/>
      <c r="F5" s="2131"/>
      <c r="G5" s="2131"/>
      <c r="H5" s="2131"/>
      <c r="I5" s="2131"/>
      <c r="J5" s="2131"/>
      <c r="K5" s="2131"/>
    </row>
    <row r="6" spans="1:11" ht="19.5" customHeight="1">
      <c r="A6" s="3512" t="s">
        <v>442</v>
      </c>
      <c r="B6" s="3512"/>
      <c r="C6" s="3512"/>
      <c r="D6" s="3512"/>
      <c r="E6" s="3512"/>
      <c r="F6" s="3512"/>
      <c r="G6" s="3512"/>
      <c r="H6" s="3512"/>
      <c r="I6" s="3512"/>
      <c r="J6" s="3512"/>
      <c r="K6" s="3512"/>
    </row>
    <row r="7" spans="1:11" ht="12.75" customHeight="1">
      <c r="A7" s="2132"/>
      <c r="B7" s="2133"/>
      <c r="C7" s="2134" t="s">
        <v>893</v>
      </c>
      <c r="D7" s="2135"/>
      <c r="E7" s="2136" t="s">
        <v>443</v>
      </c>
      <c r="F7" s="2137"/>
      <c r="G7" s="2138"/>
      <c r="H7" s="2139" t="s">
        <v>444</v>
      </c>
      <c r="I7" s="2140" t="s">
        <v>445</v>
      </c>
      <c r="J7" s="2140"/>
      <c r="K7" s="2141"/>
    </row>
    <row r="8" spans="1:11" ht="11.25" customHeight="1">
      <c r="A8" s="2142"/>
      <c r="B8" s="2143" t="s">
        <v>849</v>
      </c>
      <c r="C8" s="2144" t="s">
        <v>446</v>
      </c>
      <c r="D8" s="2145" t="s">
        <v>447</v>
      </c>
      <c r="E8" s="2146" t="s">
        <v>448</v>
      </c>
      <c r="F8" s="2146" t="s">
        <v>448</v>
      </c>
      <c r="G8" s="2146" t="s">
        <v>448</v>
      </c>
      <c r="H8" s="2147" t="s">
        <v>449</v>
      </c>
      <c r="I8" s="2148" t="s">
        <v>450</v>
      </c>
      <c r="J8" s="2147" t="s">
        <v>890</v>
      </c>
      <c r="K8" s="2148" t="s">
        <v>451</v>
      </c>
    </row>
    <row r="9" spans="1:11" ht="11.25" customHeight="1">
      <c r="A9" s="2149" t="s">
        <v>915</v>
      </c>
      <c r="B9" s="2150" t="s">
        <v>850</v>
      </c>
      <c r="C9" s="2151" t="s">
        <v>452</v>
      </c>
      <c r="D9" s="2152" t="s">
        <v>261</v>
      </c>
      <c r="E9" s="2153" t="s">
        <v>453</v>
      </c>
      <c r="F9" s="2153" t="s">
        <v>454</v>
      </c>
      <c r="G9" s="2153" t="s">
        <v>455</v>
      </c>
      <c r="H9" s="2154" t="s">
        <v>456</v>
      </c>
      <c r="I9" s="2138" t="s">
        <v>457</v>
      </c>
      <c r="J9" s="2154" t="s">
        <v>458</v>
      </c>
      <c r="K9" s="2138" t="s">
        <v>459</v>
      </c>
    </row>
    <row r="10" spans="1:11" ht="15" customHeight="1">
      <c r="A10" s="2155" t="s">
        <v>9</v>
      </c>
      <c r="B10" s="2156">
        <f>SUM(B11+B31+B46)</f>
        <v>20968</v>
      </c>
      <c r="C10" s="2157">
        <f>SUM(C31+C46)</f>
        <v>94179</v>
      </c>
      <c r="D10" s="2158">
        <f>SUM(C10/$C$10)*100</f>
        <v>100</v>
      </c>
      <c r="E10" s="2159">
        <f>(C10/$B$10)</f>
        <v>4.4915585654330412</v>
      </c>
      <c r="F10" s="2160">
        <f>SUM(C10/$B$31)</f>
        <v>10.449239986685898</v>
      </c>
      <c r="G10" s="2161">
        <f>SUM(C10/B10)</f>
        <v>4.4915585654330412</v>
      </c>
      <c r="H10" s="2156">
        <f>SUM(H11+H31+H46)</f>
        <v>1085</v>
      </c>
      <c r="I10" s="2156">
        <f>SUM(I11+I31+I46)</f>
        <v>345373</v>
      </c>
      <c r="J10" s="2156">
        <f>SUM(J11+J31+J46)</f>
        <v>9111</v>
      </c>
      <c r="K10" s="2156">
        <f>SUM(K11+K31+K46)</f>
        <v>336565</v>
      </c>
    </row>
    <row r="11" spans="1:11" ht="15" hidden="1" customHeight="1">
      <c r="A11" s="2155" t="s">
        <v>851</v>
      </c>
      <c r="B11" s="2156">
        <f>(B12+B14+B22)</f>
        <v>195</v>
      </c>
      <c r="C11" s="2157"/>
      <c r="D11" s="2158"/>
      <c r="E11" s="2159"/>
      <c r="F11" s="2162"/>
      <c r="G11" s="2163"/>
      <c r="H11" s="2164"/>
      <c r="I11" s="2164"/>
      <c r="J11" s="2162"/>
      <c r="K11" s="2164"/>
    </row>
    <row r="12" spans="1:11" ht="11.1" hidden="1" customHeight="1">
      <c r="A12" s="2165" t="s">
        <v>852</v>
      </c>
      <c r="B12" s="2166">
        <f>SUM(B13)</f>
        <v>2</v>
      </c>
      <c r="C12" s="2167"/>
      <c r="D12" s="2168"/>
      <c r="E12" s="2169"/>
      <c r="F12" s="2170"/>
      <c r="G12" s="2171"/>
      <c r="H12" s="2172"/>
      <c r="I12" s="2172"/>
      <c r="J12" s="2170"/>
      <c r="K12" s="2172"/>
    </row>
    <row r="13" spans="1:11" ht="9.9499999999999993" hidden="1" customHeight="1">
      <c r="A13" s="2173" t="s">
        <v>853</v>
      </c>
      <c r="B13" s="2174">
        <v>2</v>
      </c>
      <c r="C13" s="2175"/>
      <c r="D13" s="2176"/>
      <c r="E13" s="2177"/>
      <c r="F13" s="2178"/>
      <c r="G13" s="2179"/>
      <c r="H13" s="2180"/>
      <c r="I13" s="2180"/>
      <c r="J13" s="2178"/>
      <c r="K13" s="2180"/>
    </row>
    <row r="14" spans="1:11" ht="9.9499999999999993" hidden="1" customHeight="1">
      <c r="A14" s="2165" t="s">
        <v>854</v>
      </c>
      <c r="B14" s="2166">
        <f>SUM(B15:B21)</f>
        <v>142</v>
      </c>
      <c r="C14" s="2167"/>
      <c r="D14" s="2168"/>
      <c r="E14" s="2169"/>
      <c r="F14" s="2170"/>
      <c r="G14" s="2171"/>
      <c r="H14" s="2172"/>
      <c r="I14" s="2172"/>
      <c r="J14" s="2170"/>
      <c r="K14" s="2172"/>
    </row>
    <row r="15" spans="1:11" ht="9.9499999999999993" hidden="1" customHeight="1">
      <c r="A15" s="2173" t="s">
        <v>855</v>
      </c>
      <c r="B15" s="2174">
        <v>45</v>
      </c>
      <c r="C15" s="2175"/>
      <c r="D15" s="2176"/>
      <c r="E15" s="2177"/>
      <c r="F15" s="2178"/>
      <c r="G15" s="2179"/>
      <c r="H15" s="2180"/>
      <c r="I15" s="2180"/>
      <c r="J15" s="2178"/>
      <c r="K15" s="2180"/>
    </row>
    <row r="16" spans="1:11" ht="9.9499999999999993" hidden="1" customHeight="1">
      <c r="A16" s="2173" t="s">
        <v>853</v>
      </c>
      <c r="B16" s="2174">
        <v>2</v>
      </c>
      <c r="C16" s="2175"/>
      <c r="D16" s="2176"/>
      <c r="E16" s="2177"/>
      <c r="F16" s="2178"/>
      <c r="G16" s="2179"/>
      <c r="H16" s="2180"/>
      <c r="I16" s="2180"/>
      <c r="J16" s="2178"/>
      <c r="K16" s="2180"/>
    </row>
    <row r="17" spans="1:44" ht="9.9499999999999993" hidden="1" customHeight="1">
      <c r="A17" s="2173" t="s">
        <v>856</v>
      </c>
      <c r="B17" s="2174">
        <v>16</v>
      </c>
      <c r="C17" s="2175"/>
      <c r="D17" s="2176"/>
      <c r="E17" s="2177"/>
      <c r="F17" s="2178"/>
      <c r="G17" s="2179"/>
      <c r="H17" s="2180"/>
      <c r="I17" s="2180"/>
      <c r="J17" s="2178"/>
      <c r="K17" s="2180"/>
    </row>
    <row r="18" spans="1:44" ht="9.9499999999999993" hidden="1" customHeight="1">
      <c r="A18" s="2173" t="s">
        <v>857</v>
      </c>
      <c r="B18" s="2174">
        <v>22</v>
      </c>
      <c r="C18" s="2175"/>
      <c r="D18" s="2176"/>
      <c r="E18" s="2177"/>
      <c r="F18" s="2170"/>
      <c r="G18" s="2171"/>
      <c r="H18" s="2172"/>
      <c r="I18" s="2172"/>
      <c r="J18" s="2170"/>
      <c r="K18" s="2172"/>
    </row>
    <row r="19" spans="1:44" ht="9.9499999999999993" hidden="1" customHeight="1">
      <c r="A19" s="2173" t="s">
        <v>858</v>
      </c>
      <c r="B19" s="2174">
        <v>4</v>
      </c>
      <c r="C19" s="2175"/>
      <c r="D19" s="2176"/>
      <c r="E19" s="2177"/>
      <c r="F19" s="2178"/>
      <c r="G19" s="2179"/>
      <c r="H19" s="2180"/>
      <c r="I19" s="2180"/>
      <c r="J19" s="2178"/>
      <c r="K19" s="2180"/>
    </row>
    <row r="20" spans="1:44" ht="9.9499999999999993" hidden="1" customHeight="1">
      <c r="A20" s="2173" t="s">
        <v>859</v>
      </c>
      <c r="B20" s="2174">
        <v>27</v>
      </c>
      <c r="C20" s="2175"/>
      <c r="D20" s="2176"/>
      <c r="E20" s="2177"/>
      <c r="F20" s="2178"/>
      <c r="G20" s="2179"/>
      <c r="H20" s="2180"/>
      <c r="I20" s="2180"/>
      <c r="J20" s="2178"/>
      <c r="K20" s="2180"/>
    </row>
    <row r="21" spans="1:44" ht="9.9499999999999993" hidden="1" customHeight="1">
      <c r="A21" s="2173" t="s">
        <v>1359</v>
      </c>
      <c r="B21" s="2174">
        <v>26</v>
      </c>
      <c r="C21" s="2175"/>
      <c r="D21" s="2176"/>
      <c r="E21" s="2177"/>
      <c r="F21" s="2178"/>
      <c r="G21" s="2179"/>
      <c r="H21" s="2178"/>
      <c r="I21" s="2178"/>
      <c r="J21" s="2178"/>
      <c r="K21" s="2178"/>
    </row>
    <row r="22" spans="1:44" ht="9.9499999999999993" hidden="1" customHeight="1">
      <c r="A22" s="2165" t="s">
        <v>860</v>
      </c>
      <c r="B22" s="2166">
        <f>SUM(B23:B30)</f>
        <v>51</v>
      </c>
      <c r="C22" s="2167"/>
      <c r="D22" s="2168"/>
      <c r="E22" s="2169"/>
      <c r="F22" s="2178"/>
      <c r="G22" s="2179"/>
      <c r="H22" s="2178"/>
      <c r="I22" s="2178"/>
      <c r="J22" s="2178"/>
      <c r="K22" s="2178"/>
    </row>
    <row r="23" spans="1:44" ht="9.9499999999999993" hidden="1" customHeight="1">
      <c r="A23" s="2173" t="s">
        <v>861</v>
      </c>
      <c r="B23" s="2174">
        <v>6</v>
      </c>
      <c r="C23" s="2175"/>
      <c r="D23" s="2176"/>
      <c r="E23" s="2177"/>
      <c r="F23" s="2178"/>
      <c r="G23" s="2179"/>
      <c r="H23" s="2178"/>
      <c r="I23" s="2178"/>
      <c r="J23" s="2178"/>
      <c r="K23" s="2178"/>
    </row>
    <row r="24" spans="1:44" ht="9.9499999999999993" hidden="1" customHeight="1">
      <c r="A24" s="2173" t="s">
        <v>862</v>
      </c>
      <c r="B24" s="2174">
        <v>6</v>
      </c>
      <c r="C24" s="2175"/>
      <c r="D24" s="2176"/>
      <c r="E24" s="2177"/>
      <c r="F24" s="2178"/>
      <c r="G24" s="2179"/>
      <c r="H24" s="2180"/>
      <c r="I24" s="2180"/>
      <c r="J24" s="2178"/>
      <c r="K24" s="2180"/>
    </row>
    <row r="25" spans="1:44" ht="9.9499999999999993" hidden="1" customHeight="1">
      <c r="A25" s="2173" t="s">
        <v>863</v>
      </c>
      <c r="B25" s="2174">
        <v>6</v>
      </c>
      <c r="C25" s="2175"/>
      <c r="D25" s="2176"/>
      <c r="E25" s="2177"/>
      <c r="F25" s="2170"/>
      <c r="G25" s="2171"/>
      <c r="H25" s="2172"/>
      <c r="I25" s="2172"/>
      <c r="J25" s="2170"/>
      <c r="K25" s="2172"/>
    </row>
    <row r="26" spans="1:44" ht="9.9499999999999993" hidden="1" customHeight="1">
      <c r="A26" s="2173" t="s">
        <v>856</v>
      </c>
      <c r="B26" s="2174">
        <v>11</v>
      </c>
      <c r="C26" s="2175"/>
      <c r="D26" s="2176"/>
      <c r="E26" s="2177"/>
      <c r="F26" s="2178"/>
      <c r="G26" s="2179"/>
      <c r="H26" s="2180"/>
      <c r="I26" s="2180"/>
      <c r="J26" s="2178"/>
      <c r="K26" s="2180"/>
    </row>
    <row r="27" spans="1:44" ht="9.9499999999999993" hidden="1" customHeight="1">
      <c r="A27" s="2173" t="s">
        <v>864</v>
      </c>
      <c r="B27" s="2174">
        <v>6</v>
      </c>
      <c r="C27" s="2175"/>
      <c r="D27" s="2176"/>
      <c r="E27" s="2177"/>
      <c r="F27" s="2170"/>
      <c r="G27" s="2171"/>
      <c r="H27" s="2172"/>
      <c r="I27" s="2172"/>
      <c r="J27" s="2170"/>
      <c r="K27" s="2172"/>
    </row>
    <row r="28" spans="1:44" ht="9.9499999999999993" hidden="1" customHeight="1">
      <c r="A28" s="2173" t="s">
        <v>865</v>
      </c>
      <c r="B28" s="2174">
        <v>8</v>
      </c>
      <c r="C28" s="2175"/>
      <c r="D28" s="2176"/>
      <c r="E28" s="2177"/>
      <c r="F28" s="2178"/>
      <c r="G28" s="2179"/>
      <c r="H28" s="2180"/>
      <c r="I28" s="2180"/>
      <c r="J28" s="2178"/>
      <c r="K28" s="2180"/>
    </row>
    <row r="29" spans="1:44" ht="9.9499999999999993" hidden="1" customHeight="1">
      <c r="A29" s="2173" t="s">
        <v>866</v>
      </c>
      <c r="B29" s="2174">
        <v>4</v>
      </c>
      <c r="C29" s="2175"/>
      <c r="D29" s="2176"/>
      <c r="E29" s="2177"/>
      <c r="F29" s="2170"/>
      <c r="G29" s="2171"/>
      <c r="H29" s="2172"/>
      <c r="I29" s="2172"/>
      <c r="J29" s="2170"/>
      <c r="K29" s="2172"/>
    </row>
    <row r="30" spans="1:44" ht="9.9499999999999993" hidden="1" customHeight="1">
      <c r="A30" s="2173" t="s">
        <v>867</v>
      </c>
      <c r="B30" s="2174">
        <v>4</v>
      </c>
      <c r="C30" s="2175"/>
      <c r="D30" s="2176"/>
      <c r="E30" s="2177"/>
      <c r="F30" s="2178"/>
      <c r="G30" s="2179"/>
      <c r="H30" s="2180"/>
      <c r="I30" s="2180"/>
      <c r="J30" s="2178"/>
      <c r="K30" s="2180"/>
    </row>
    <row r="31" spans="1:44" ht="12" customHeight="1">
      <c r="A31" s="2165" t="s">
        <v>576</v>
      </c>
      <c r="B31" s="2166">
        <f>(B32+B33+B34+B35+B36+B37+B38+B39+B40+B41+B42+B43+B44)</f>
        <v>9013</v>
      </c>
      <c r="C31" s="2167">
        <f>SUM(C32:C45)</f>
        <v>56800</v>
      </c>
      <c r="D31" s="2168">
        <f t="shared" ref="D31:D39" si="0">SUM(C31/$C$10)*100</f>
        <v>60.31068497223373</v>
      </c>
      <c r="E31" s="2169">
        <f t="shared" ref="E31:E39" si="1">(C31/$B$10)</f>
        <v>2.7088897367417015</v>
      </c>
      <c r="F31" s="2181">
        <f t="shared" ref="F31:F39" si="2">SUM(C31/$B$31)</f>
        <v>6.3020082103628097</v>
      </c>
      <c r="G31" s="2182">
        <f t="shared" ref="G31:G39" si="3">SUM(C31/B31)</f>
        <v>6.3020082103628097</v>
      </c>
      <c r="H31" s="2183">
        <f>SUM(H32:H45)</f>
        <v>660</v>
      </c>
      <c r="I31" s="2183">
        <f>SUM(I32:I45)</f>
        <v>311748</v>
      </c>
      <c r="J31" s="2183">
        <f>SUM(J32:J45)</f>
        <v>6929</v>
      </c>
      <c r="K31" s="2183">
        <f>SUM(K32:K45)</f>
        <v>295514</v>
      </c>
      <c r="L31" s="2184"/>
      <c r="M31" s="2184"/>
      <c r="N31" s="2184"/>
      <c r="O31" s="2184"/>
      <c r="P31" s="2184"/>
      <c r="Q31" s="2184"/>
      <c r="R31" s="2184"/>
      <c r="S31" s="2184"/>
      <c r="T31" s="2184"/>
      <c r="U31" s="2184"/>
      <c r="V31" s="2184"/>
      <c r="W31" s="2184"/>
      <c r="X31" s="2184"/>
      <c r="Y31" s="2184"/>
      <c r="Z31" s="2184"/>
      <c r="AA31" s="2184"/>
      <c r="AB31" s="2184"/>
      <c r="AC31" s="2184"/>
      <c r="AD31" s="2184"/>
      <c r="AE31" s="2184"/>
      <c r="AF31" s="2184"/>
      <c r="AG31" s="2184"/>
      <c r="AH31" s="2184"/>
      <c r="AI31" s="2184"/>
      <c r="AJ31" s="2184"/>
      <c r="AK31" s="2184"/>
      <c r="AL31" s="2184"/>
      <c r="AM31" s="2184"/>
      <c r="AN31" s="2184"/>
      <c r="AO31" s="2184"/>
      <c r="AP31" s="2184"/>
      <c r="AQ31" s="2184"/>
      <c r="AR31" s="2184"/>
    </row>
    <row r="32" spans="1:44" ht="11.1" customHeight="1">
      <c r="A32" s="2173" t="s">
        <v>460</v>
      </c>
      <c r="B32" s="2174">
        <v>244</v>
      </c>
      <c r="C32" s="2175">
        <v>2967</v>
      </c>
      <c r="D32" s="2176">
        <f t="shared" si="0"/>
        <v>3.1503838435319973</v>
      </c>
      <c r="E32" s="2177">
        <f t="shared" si="1"/>
        <v>0.14150133536818008</v>
      </c>
      <c r="F32" s="2185">
        <f t="shared" si="2"/>
        <v>0.32919116831243761</v>
      </c>
      <c r="G32" s="2171">
        <f t="shared" si="3"/>
        <v>12.159836065573771</v>
      </c>
      <c r="H32" s="2172">
        <v>60</v>
      </c>
      <c r="I32" s="2172">
        <v>930</v>
      </c>
      <c r="J32" s="2170">
        <v>730</v>
      </c>
      <c r="K32" s="2172">
        <v>1834</v>
      </c>
    </row>
    <row r="33" spans="1:11" ht="11.1" customHeight="1">
      <c r="A33" s="2186" t="s">
        <v>1379</v>
      </c>
      <c r="B33" s="2187">
        <v>299</v>
      </c>
      <c r="C33" s="2188">
        <v>2255</v>
      </c>
      <c r="D33" s="2176">
        <f t="shared" si="0"/>
        <v>2.3943766657110395</v>
      </c>
      <c r="E33" s="2177">
        <f t="shared" si="1"/>
        <v>0.10754483021747424</v>
      </c>
      <c r="F33" s="2171">
        <f t="shared" si="2"/>
        <v>0.25019416398535449</v>
      </c>
      <c r="G33" s="2179">
        <f t="shared" si="3"/>
        <v>7.5418060200668897</v>
      </c>
      <c r="H33" s="2180">
        <v>30</v>
      </c>
      <c r="I33" s="2180">
        <v>520</v>
      </c>
      <c r="J33" s="2178">
        <v>330</v>
      </c>
      <c r="K33" s="2180">
        <v>2349</v>
      </c>
    </row>
    <row r="34" spans="1:11" ht="11.1" customHeight="1">
      <c r="A34" s="2186" t="s">
        <v>461</v>
      </c>
      <c r="B34" s="2187">
        <v>954</v>
      </c>
      <c r="C34" s="2188">
        <v>3539</v>
      </c>
      <c r="D34" s="2176">
        <f t="shared" si="0"/>
        <v>3.7577379245904075</v>
      </c>
      <c r="E34" s="2177">
        <f t="shared" si="1"/>
        <v>0.16878099961846624</v>
      </c>
      <c r="F34" s="2179">
        <f t="shared" si="2"/>
        <v>0.39265505381116167</v>
      </c>
      <c r="G34" s="2171">
        <f t="shared" si="3"/>
        <v>3.7096436058700211</v>
      </c>
      <c r="H34" s="2172">
        <v>56</v>
      </c>
      <c r="I34" s="2172">
        <v>17300</v>
      </c>
      <c r="J34" s="2170">
        <v>1230</v>
      </c>
      <c r="K34" s="2172">
        <v>4794</v>
      </c>
    </row>
    <row r="35" spans="1:11" ht="11.1" customHeight="1">
      <c r="A35" s="2186" t="s">
        <v>462</v>
      </c>
      <c r="B35" s="2187">
        <v>2506</v>
      </c>
      <c r="C35" s="2188">
        <v>2380</v>
      </c>
      <c r="D35" s="2176">
        <f t="shared" si="0"/>
        <v>2.5271026449633145</v>
      </c>
      <c r="E35" s="2177">
        <f t="shared" si="1"/>
        <v>0.11350629530713469</v>
      </c>
      <c r="F35" s="2171">
        <f t="shared" si="2"/>
        <v>0.26406302008210364</v>
      </c>
      <c r="G35" s="2179">
        <f t="shared" si="3"/>
        <v>0.94972067039106145</v>
      </c>
      <c r="H35" s="2180">
        <v>40</v>
      </c>
      <c r="I35" s="2180">
        <v>5620</v>
      </c>
      <c r="J35" s="2178"/>
      <c r="K35" s="2180">
        <v>4939</v>
      </c>
    </row>
    <row r="36" spans="1:11" ht="11.1" customHeight="1">
      <c r="A36" s="2186" t="s">
        <v>463</v>
      </c>
      <c r="B36" s="2187">
        <v>1515</v>
      </c>
      <c r="C36" s="2188">
        <v>2500</v>
      </c>
      <c r="D36" s="2176">
        <f t="shared" si="0"/>
        <v>2.6545195850454983</v>
      </c>
      <c r="E36" s="2177">
        <f t="shared" si="1"/>
        <v>0.1192293017932087</v>
      </c>
      <c r="F36" s="2179">
        <f t="shared" si="2"/>
        <v>0.27737712193498282</v>
      </c>
      <c r="G36" s="2179">
        <f t="shared" si="3"/>
        <v>1.6501650165016502</v>
      </c>
      <c r="H36" s="2172">
        <v>40</v>
      </c>
      <c r="I36" s="2172">
        <v>5983</v>
      </c>
      <c r="J36" s="2170"/>
      <c r="K36" s="2172">
        <v>2342</v>
      </c>
    </row>
    <row r="37" spans="1:11" ht="11.1" customHeight="1">
      <c r="A37" s="2186" t="s">
        <v>228</v>
      </c>
      <c r="B37" s="2187">
        <v>928</v>
      </c>
      <c r="C37" s="2188">
        <v>6226</v>
      </c>
      <c r="D37" s="2176">
        <f t="shared" si="0"/>
        <v>6.610815574597309</v>
      </c>
      <c r="E37" s="2177">
        <f t="shared" si="1"/>
        <v>0.29692865318580697</v>
      </c>
      <c r="F37" s="2171">
        <f t="shared" si="2"/>
        <v>0.69077998446688116</v>
      </c>
      <c r="G37" s="2171">
        <f t="shared" si="3"/>
        <v>6.7090517241379306</v>
      </c>
      <c r="H37" s="2180">
        <v>45</v>
      </c>
      <c r="I37" s="2180"/>
      <c r="J37" s="2178"/>
      <c r="K37" s="2180">
        <v>6343</v>
      </c>
    </row>
    <row r="38" spans="1:11" ht="11.1" customHeight="1">
      <c r="A38" s="2189" t="s">
        <v>464</v>
      </c>
      <c r="B38" s="2190">
        <v>435</v>
      </c>
      <c r="C38" s="2191">
        <v>2079</v>
      </c>
      <c r="D38" s="2176">
        <f t="shared" si="0"/>
        <v>2.2074984869238365</v>
      </c>
      <c r="E38" s="2177">
        <f t="shared" si="1"/>
        <v>9.9151087371232349E-2</v>
      </c>
      <c r="F38" s="2179">
        <f t="shared" si="2"/>
        <v>0.2306668146011317</v>
      </c>
      <c r="G38" s="2179">
        <f t="shared" si="3"/>
        <v>4.7793103448275858</v>
      </c>
      <c r="H38" s="2172">
        <v>28</v>
      </c>
      <c r="I38" s="2172">
        <v>4824</v>
      </c>
      <c r="J38" s="2170">
        <v>1231</v>
      </c>
      <c r="K38" s="2172">
        <v>7439</v>
      </c>
    </row>
    <row r="39" spans="1:11" ht="11.1" customHeight="1">
      <c r="A39" s="2189" t="s">
        <v>465</v>
      </c>
      <c r="B39" s="2190">
        <v>117</v>
      </c>
      <c r="C39" s="2191">
        <v>3122</v>
      </c>
      <c r="D39" s="2176">
        <f t="shared" si="0"/>
        <v>3.3149640578048185</v>
      </c>
      <c r="E39" s="2177">
        <f t="shared" si="1"/>
        <v>0.14889355207935903</v>
      </c>
      <c r="F39" s="2171">
        <f t="shared" si="2"/>
        <v>0.34638854987240653</v>
      </c>
      <c r="G39" s="2171">
        <f t="shared" si="3"/>
        <v>26.683760683760685</v>
      </c>
      <c r="H39" s="2180">
        <v>40</v>
      </c>
      <c r="I39" s="2180"/>
      <c r="J39" s="2178"/>
      <c r="K39" s="2180">
        <v>1723</v>
      </c>
    </row>
    <row r="40" spans="1:11" ht="11.1" customHeight="1">
      <c r="A40" s="2189" t="s">
        <v>466</v>
      </c>
      <c r="B40" s="2190">
        <v>65</v>
      </c>
      <c r="C40" s="2191"/>
      <c r="D40" s="2176"/>
      <c r="E40" s="2177"/>
      <c r="F40" s="2179"/>
      <c r="G40" s="2179"/>
      <c r="H40" s="2172"/>
      <c r="I40" s="2172"/>
      <c r="J40" s="2170"/>
      <c r="K40" s="2172"/>
    </row>
    <row r="41" spans="1:11" ht="11.1" customHeight="1">
      <c r="A41" s="2189" t="s">
        <v>467</v>
      </c>
      <c r="B41" s="2190">
        <v>741</v>
      </c>
      <c r="C41" s="2191">
        <v>2942</v>
      </c>
      <c r="D41" s="2176">
        <f t="shared" ref="D41:D61" si="4">SUM(C41/$C$10)*100</f>
        <v>3.1238386476815427</v>
      </c>
      <c r="E41" s="2177">
        <f>(C41/$B$10)</f>
        <v>0.14030904235024799</v>
      </c>
      <c r="F41" s="2171">
        <f>SUM(C41/$B$31)</f>
        <v>0.32641739709308776</v>
      </c>
      <c r="G41" s="2171">
        <f>SUM(C41/B41)</f>
        <v>3.9703103913630229</v>
      </c>
      <c r="H41" s="2180">
        <v>50</v>
      </c>
      <c r="I41" s="2180">
        <v>6023</v>
      </c>
      <c r="J41" s="2178">
        <v>2984</v>
      </c>
      <c r="K41" s="2180">
        <v>6329</v>
      </c>
    </row>
    <row r="42" spans="1:11" ht="11.1" customHeight="1">
      <c r="A42" s="2189" t="s">
        <v>468</v>
      </c>
      <c r="B42" s="2190">
        <v>264</v>
      </c>
      <c r="C42" s="2191">
        <v>2756</v>
      </c>
      <c r="D42" s="2176">
        <f t="shared" si="4"/>
        <v>2.9263423905541575</v>
      </c>
      <c r="E42" s="2177">
        <f>(C42/$B$10)</f>
        <v>0.13143838229683327</v>
      </c>
      <c r="F42" s="2179">
        <f>SUM(C42/$B$31)</f>
        <v>0.30578053922112503</v>
      </c>
      <c r="G42" s="2179">
        <f>SUM(C42/B42)</f>
        <v>10.439393939393939</v>
      </c>
      <c r="H42" s="2172">
        <v>40</v>
      </c>
      <c r="I42" s="2172"/>
      <c r="J42" s="2170"/>
      <c r="K42" s="2172">
        <v>3428</v>
      </c>
    </row>
    <row r="43" spans="1:11" ht="11.1" customHeight="1">
      <c r="A43" s="2189" t="s">
        <v>469</v>
      </c>
      <c r="B43" s="2190">
        <v>317</v>
      </c>
      <c r="C43" s="2191">
        <v>1341</v>
      </c>
      <c r="D43" s="2176">
        <f t="shared" si="4"/>
        <v>1.4238843054184054</v>
      </c>
      <c r="E43" s="2177"/>
      <c r="F43" s="2179">
        <f>SUM(C43/$B$31)</f>
        <v>0.14878508820592479</v>
      </c>
      <c r="G43" s="2171">
        <f>SUM(C43/B43)</f>
        <v>4.2302839116719246</v>
      </c>
      <c r="H43" s="2180">
        <v>25</v>
      </c>
      <c r="I43" s="2180"/>
      <c r="J43" s="2178"/>
      <c r="K43" s="2180">
        <v>1325</v>
      </c>
    </row>
    <row r="44" spans="1:11" ht="11.1" customHeight="1">
      <c r="A44" s="2189" t="s">
        <v>1396</v>
      </c>
      <c r="B44" s="2192">
        <v>628</v>
      </c>
      <c r="C44" s="2191">
        <v>2007</v>
      </c>
      <c r="D44" s="2176">
        <f t="shared" si="4"/>
        <v>2.1310483228745261</v>
      </c>
      <c r="E44" s="2177">
        <f t="shared" ref="E44:E56" si="5">(C44/$B$10)</f>
        <v>9.5717283479587939E-2</v>
      </c>
      <c r="F44" s="2171">
        <f>SUM(C44/$B$31)</f>
        <v>0.22267835348940421</v>
      </c>
      <c r="G44" s="2179">
        <f>SUM(C44/B44)</f>
        <v>3.1958598726114649</v>
      </c>
      <c r="H44" s="2172">
        <v>38</v>
      </c>
      <c r="I44" s="2172">
        <v>4120</v>
      </c>
      <c r="J44" s="2170">
        <v>424</v>
      </c>
      <c r="K44" s="2172">
        <v>2324</v>
      </c>
    </row>
    <row r="45" spans="1:11" ht="11.1" customHeight="1">
      <c r="A45" s="2193" t="s">
        <v>470</v>
      </c>
      <c r="B45" s="2194"/>
      <c r="C45" s="2191">
        <v>22686</v>
      </c>
      <c r="D45" s="2176">
        <f t="shared" si="4"/>
        <v>24.088172522536873</v>
      </c>
      <c r="E45" s="2177">
        <f t="shared" si="5"/>
        <v>1.081934376192293</v>
      </c>
      <c r="F45" s="2179">
        <f>SUM(C45/$B$31)</f>
        <v>2.517030955286808</v>
      </c>
      <c r="G45" s="2170"/>
      <c r="H45" s="2180">
        <v>168</v>
      </c>
      <c r="I45" s="2180">
        <v>266428</v>
      </c>
      <c r="J45" s="2178"/>
      <c r="K45" s="2180">
        <v>250345</v>
      </c>
    </row>
    <row r="46" spans="1:11" ht="12" customHeight="1">
      <c r="A46" s="2195" t="s">
        <v>868</v>
      </c>
      <c r="B46" s="2192">
        <f>SUM(B47:B62)</f>
        <v>11760</v>
      </c>
      <c r="C46" s="2196">
        <f>SUM(C47:C61)</f>
        <v>37379</v>
      </c>
      <c r="D46" s="2168">
        <f t="shared" si="4"/>
        <v>39.689315027766277</v>
      </c>
      <c r="E46" s="2169">
        <f t="shared" si="5"/>
        <v>1.7826688286913392</v>
      </c>
      <c r="F46" s="2182">
        <f t="shared" ref="F46:F61" si="6">SUM(C46/$B$46)</f>
        <v>3.1784863945578232</v>
      </c>
      <c r="G46" s="2197">
        <f t="shared" ref="G46:G61" si="7">SUM(C46/B46)</f>
        <v>3.1784863945578232</v>
      </c>
      <c r="H46" s="2198">
        <f>SUM(H47:H61)</f>
        <v>425</v>
      </c>
      <c r="I46" s="2198">
        <f>SUM(I47:I62)</f>
        <v>33625</v>
      </c>
      <c r="J46" s="2198">
        <f>SUM(J47:J61)</f>
        <v>2182</v>
      </c>
      <c r="K46" s="2198">
        <f>SUM(K47:K61)</f>
        <v>41051</v>
      </c>
    </row>
    <row r="47" spans="1:11" ht="11.1" customHeight="1">
      <c r="A47" s="2189" t="s">
        <v>869</v>
      </c>
      <c r="B47" s="2190">
        <v>3191</v>
      </c>
      <c r="C47" s="2191">
        <v>7082</v>
      </c>
      <c r="D47" s="2176">
        <f t="shared" si="4"/>
        <v>7.5197230805168882</v>
      </c>
      <c r="E47" s="2177">
        <f t="shared" si="5"/>
        <v>0.3377527661198016</v>
      </c>
      <c r="F47" s="2179">
        <f t="shared" si="6"/>
        <v>0.60221088435374148</v>
      </c>
      <c r="G47" s="2199">
        <f t="shared" si="7"/>
        <v>2.2193669696020057</v>
      </c>
      <c r="H47" s="2180">
        <v>50</v>
      </c>
      <c r="I47" s="2180">
        <v>3494</v>
      </c>
      <c r="J47" s="2178">
        <v>943</v>
      </c>
      <c r="K47" s="2180">
        <v>5829</v>
      </c>
    </row>
    <row r="48" spans="1:11" ht="11.1" customHeight="1">
      <c r="A48" s="2189" t="s">
        <v>870</v>
      </c>
      <c r="B48" s="2190">
        <v>788</v>
      </c>
      <c r="C48" s="2191">
        <v>3352</v>
      </c>
      <c r="D48" s="2176">
        <f t="shared" si="4"/>
        <v>3.5591798596290047</v>
      </c>
      <c r="E48" s="2177">
        <f t="shared" si="5"/>
        <v>0.15986264784433421</v>
      </c>
      <c r="F48" s="2179">
        <f t="shared" si="6"/>
        <v>0.28503401360544217</v>
      </c>
      <c r="G48" s="2200">
        <f t="shared" si="7"/>
        <v>4.2538071065989849</v>
      </c>
      <c r="H48" s="2172">
        <v>35</v>
      </c>
      <c r="I48" s="2172">
        <v>2420</v>
      </c>
      <c r="J48" s="2170">
        <v>742</v>
      </c>
      <c r="K48" s="2172">
        <v>1223</v>
      </c>
    </row>
    <row r="49" spans="1:11" ht="11.1" customHeight="1">
      <c r="A49" s="2189" t="s">
        <v>871</v>
      </c>
      <c r="B49" s="2190">
        <v>1095</v>
      </c>
      <c r="C49" s="2191">
        <v>2948</v>
      </c>
      <c r="D49" s="2176">
        <f t="shared" si="4"/>
        <v>3.1302094946856518</v>
      </c>
      <c r="E49" s="2177">
        <f t="shared" si="5"/>
        <v>0.1405951926745517</v>
      </c>
      <c r="F49" s="2179">
        <f t="shared" si="6"/>
        <v>0.25068027210884353</v>
      </c>
      <c r="G49" s="2199">
        <f t="shared" si="7"/>
        <v>2.6922374429223743</v>
      </c>
      <c r="H49" s="2180">
        <v>28</v>
      </c>
      <c r="I49" s="2180">
        <v>2631</v>
      </c>
      <c r="J49" s="2178"/>
      <c r="K49" s="2180">
        <v>2421</v>
      </c>
    </row>
    <row r="50" spans="1:11" ht="11.1" customHeight="1">
      <c r="A50" s="2189" t="s">
        <v>872</v>
      </c>
      <c r="B50" s="2190">
        <v>838</v>
      </c>
      <c r="C50" s="2191">
        <v>2668</v>
      </c>
      <c r="D50" s="2176">
        <f t="shared" si="4"/>
        <v>2.832903301160556</v>
      </c>
      <c r="E50" s="2177">
        <f t="shared" si="5"/>
        <v>0.12724151087371233</v>
      </c>
      <c r="F50" s="2179">
        <f t="shared" si="6"/>
        <v>0.22687074829931972</v>
      </c>
      <c r="G50" s="2200">
        <f t="shared" si="7"/>
        <v>3.1837708830548928</v>
      </c>
      <c r="H50" s="2172">
        <v>40</v>
      </c>
      <c r="I50" s="2172">
        <v>3124</v>
      </c>
      <c r="J50" s="2170"/>
      <c r="K50" s="2172">
        <v>3422</v>
      </c>
    </row>
    <row r="51" spans="1:11" ht="11.1" customHeight="1">
      <c r="A51" s="2189" t="s">
        <v>873</v>
      </c>
      <c r="B51" s="2190">
        <v>1009</v>
      </c>
      <c r="C51" s="2191">
        <v>2151</v>
      </c>
      <c r="D51" s="2176">
        <f t="shared" si="4"/>
        <v>2.2839486509731466</v>
      </c>
      <c r="E51" s="2177">
        <f t="shared" si="5"/>
        <v>0.10258489126287676</v>
      </c>
      <c r="F51" s="2179">
        <f t="shared" si="6"/>
        <v>0.18290816326530612</v>
      </c>
      <c r="G51" s="2199">
        <f t="shared" si="7"/>
        <v>2.1318136769078295</v>
      </c>
      <c r="H51" s="2180">
        <v>30</v>
      </c>
      <c r="I51" s="2180">
        <v>2343</v>
      </c>
      <c r="J51" s="2178"/>
      <c r="K51" s="2180">
        <v>3922</v>
      </c>
    </row>
    <row r="52" spans="1:11" ht="11.1" customHeight="1">
      <c r="A52" s="2189" t="s">
        <v>874</v>
      </c>
      <c r="B52" s="2190">
        <v>364</v>
      </c>
      <c r="C52" s="2191">
        <v>3173</v>
      </c>
      <c r="D52" s="2176">
        <f t="shared" si="4"/>
        <v>3.3691162573397464</v>
      </c>
      <c r="E52" s="2177">
        <f t="shared" si="5"/>
        <v>0.15132582983594048</v>
      </c>
      <c r="F52" s="2179">
        <f t="shared" si="6"/>
        <v>0.26981292517006805</v>
      </c>
      <c r="G52" s="2200">
        <f t="shared" si="7"/>
        <v>8.7170329670329672</v>
      </c>
      <c r="H52" s="2172">
        <v>22</v>
      </c>
      <c r="I52" s="2172">
        <v>1643</v>
      </c>
      <c r="J52" s="2170"/>
      <c r="K52" s="2172">
        <v>2929</v>
      </c>
    </row>
    <row r="53" spans="1:11" ht="11.1" customHeight="1">
      <c r="A53" s="2189" t="s">
        <v>875</v>
      </c>
      <c r="B53" s="2190">
        <v>562</v>
      </c>
      <c r="C53" s="2191">
        <v>2155</v>
      </c>
      <c r="D53" s="2176">
        <f t="shared" si="4"/>
        <v>2.2881958823092194</v>
      </c>
      <c r="E53" s="2177">
        <f t="shared" si="5"/>
        <v>0.10277565814574589</v>
      </c>
      <c r="F53" s="2179">
        <f t="shared" si="6"/>
        <v>0.18324829931972789</v>
      </c>
      <c r="G53" s="2199">
        <f t="shared" si="7"/>
        <v>3.8345195729537367</v>
      </c>
      <c r="H53" s="2180">
        <v>30</v>
      </c>
      <c r="I53" s="2180">
        <v>1492</v>
      </c>
      <c r="J53" s="2178"/>
      <c r="K53" s="2180">
        <v>3394</v>
      </c>
    </row>
    <row r="54" spans="1:11" ht="11.1" customHeight="1">
      <c r="A54" s="2189" t="s">
        <v>876</v>
      </c>
      <c r="B54" s="2190">
        <v>337</v>
      </c>
      <c r="C54" s="2191">
        <v>2201</v>
      </c>
      <c r="D54" s="2176">
        <f t="shared" si="4"/>
        <v>2.3370390426740566</v>
      </c>
      <c r="E54" s="2177">
        <f t="shared" si="5"/>
        <v>0.10496947729874094</v>
      </c>
      <c r="F54" s="2179">
        <f t="shared" si="6"/>
        <v>0.18715986394557824</v>
      </c>
      <c r="G54" s="2200">
        <f t="shared" si="7"/>
        <v>6.5311572700296736</v>
      </c>
      <c r="H54" s="2172">
        <v>25</v>
      </c>
      <c r="I54" s="2172">
        <v>934</v>
      </c>
      <c r="J54" s="2170"/>
      <c r="K54" s="2172">
        <v>1223</v>
      </c>
    </row>
    <row r="55" spans="1:11" ht="11.1" customHeight="1">
      <c r="A55" s="2189" t="s">
        <v>877</v>
      </c>
      <c r="B55" s="2190">
        <v>289</v>
      </c>
      <c r="C55" s="2191">
        <v>759</v>
      </c>
      <c r="D55" s="2176">
        <f t="shared" si="4"/>
        <v>0.80591214601981342</v>
      </c>
      <c r="E55" s="2177">
        <f t="shared" si="5"/>
        <v>3.6198016024418161E-2</v>
      </c>
      <c r="F55" s="2179">
        <f t="shared" si="6"/>
        <v>6.4540816326530609E-2</v>
      </c>
      <c r="G55" s="2199">
        <f t="shared" si="7"/>
        <v>2.6262975778546713</v>
      </c>
      <c r="H55" s="2180">
        <v>30</v>
      </c>
      <c r="I55" s="2180">
        <v>3122</v>
      </c>
      <c r="J55" s="2178"/>
      <c r="K55" s="2180">
        <v>985</v>
      </c>
    </row>
    <row r="56" spans="1:11" ht="11.1" customHeight="1">
      <c r="A56" s="2189" t="s">
        <v>878</v>
      </c>
      <c r="B56" s="2190">
        <v>305</v>
      </c>
      <c r="C56" s="2191">
        <v>2372</v>
      </c>
      <c r="D56" s="2176">
        <f t="shared" si="4"/>
        <v>2.5186081822911688</v>
      </c>
      <c r="E56" s="2177">
        <f t="shared" si="5"/>
        <v>0.11312476154139642</v>
      </c>
      <c r="F56" s="2179">
        <f t="shared" si="6"/>
        <v>0.20170068027210886</v>
      </c>
      <c r="G56" s="2200">
        <f t="shared" si="7"/>
        <v>7.777049180327869</v>
      </c>
      <c r="H56" s="2172">
        <v>20</v>
      </c>
      <c r="I56" s="2172">
        <v>931</v>
      </c>
      <c r="J56" s="2170"/>
      <c r="K56" s="2172">
        <v>1233</v>
      </c>
    </row>
    <row r="57" spans="1:11" ht="11.1" customHeight="1">
      <c r="A57" s="2189" t="s">
        <v>879</v>
      </c>
      <c r="B57" s="2190">
        <v>339</v>
      </c>
      <c r="C57" s="2191">
        <v>1204</v>
      </c>
      <c r="D57" s="2176">
        <f t="shared" si="4"/>
        <v>1.278416632157912</v>
      </c>
      <c r="E57" s="2177">
        <f>(C57/$B$10)</f>
        <v>5.7420831743609312E-2</v>
      </c>
      <c r="F57" s="2179">
        <f t="shared" si="6"/>
        <v>0.10238095238095238</v>
      </c>
      <c r="G57" s="2199">
        <f t="shared" si="7"/>
        <v>3.5516224188790559</v>
      </c>
      <c r="H57" s="2180">
        <v>20</v>
      </c>
      <c r="I57" s="2180">
        <v>724</v>
      </c>
      <c r="J57" s="2178"/>
      <c r="K57" s="2180">
        <v>1121</v>
      </c>
    </row>
    <row r="58" spans="1:11" ht="11.1" customHeight="1">
      <c r="A58" s="2189" t="s">
        <v>880</v>
      </c>
      <c r="B58" s="2190">
        <v>195</v>
      </c>
      <c r="C58" s="2191">
        <v>1461</v>
      </c>
      <c r="D58" s="2176">
        <f t="shared" si="4"/>
        <v>1.5513012455005895</v>
      </c>
      <c r="E58" s="2177">
        <f>(C58/$B$10)</f>
        <v>6.9677603967951168E-2</v>
      </c>
      <c r="F58" s="2179">
        <f t="shared" si="6"/>
        <v>0.12423469387755103</v>
      </c>
      <c r="G58" s="2200">
        <f t="shared" si="7"/>
        <v>7.4923076923076923</v>
      </c>
      <c r="H58" s="2172">
        <v>30</v>
      </c>
      <c r="I58" s="2172">
        <v>1952</v>
      </c>
      <c r="J58" s="2170"/>
      <c r="K58" s="2172">
        <v>2301</v>
      </c>
    </row>
    <row r="59" spans="1:11" ht="11.1" customHeight="1">
      <c r="A59" s="2189" t="s">
        <v>881</v>
      </c>
      <c r="B59" s="2190">
        <v>1659</v>
      </c>
      <c r="C59" s="2191">
        <v>2966</v>
      </c>
      <c r="D59" s="2176">
        <f t="shared" si="4"/>
        <v>3.1493220356979794</v>
      </c>
      <c r="E59" s="2177">
        <f>(C59/$B$10)</f>
        <v>0.1414536436474628</v>
      </c>
      <c r="F59" s="2179">
        <f t="shared" si="6"/>
        <v>0.2522108843537415</v>
      </c>
      <c r="G59" s="2199">
        <f t="shared" si="7"/>
        <v>1.7878239903556359</v>
      </c>
      <c r="H59" s="2180">
        <v>18</v>
      </c>
      <c r="I59" s="2180">
        <v>5984</v>
      </c>
      <c r="J59" s="2178"/>
      <c r="K59" s="2180">
        <v>4983</v>
      </c>
    </row>
    <row r="60" spans="1:11" ht="11.1" customHeight="1">
      <c r="A60" s="2189" t="s">
        <v>882</v>
      </c>
      <c r="B60" s="2190">
        <v>601</v>
      </c>
      <c r="C60" s="2191">
        <v>1844</v>
      </c>
      <c r="D60" s="2176">
        <f t="shared" si="4"/>
        <v>1.9579736459295596</v>
      </c>
      <c r="E60" s="2177">
        <f>(C60/$B$10)</f>
        <v>8.7943533002670743E-2</v>
      </c>
      <c r="F60" s="2179">
        <f t="shared" si="6"/>
        <v>0.15680272108843538</v>
      </c>
      <c r="G60" s="2200">
        <f t="shared" si="7"/>
        <v>3.0682196339434276</v>
      </c>
      <c r="H60" s="2172">
        <v>27</v>
      </c>
      <c r="I60" s="2172">
        <v>1729</v>
      </c>
      <c r="J60" s="2170"/>
      <c r="K60" s="2172">
        <v>3429</v>
      </c>
    </row>
    <row r="61" spans="1:11" ht="11.1" customHeight="1">
      <c r="A61" s="2189" t="s">
        <v>883</v>
      </c>
      <c r="B61" s="2190">
        <v>79</v>
      </c>
      <c r="C61" s="2191">
        <v>1043</v>
      </c>
      <c r="D61" s="2176">
        <f t="shared" si="4"/>
        <v>1.107465570880982</v>
      </c>
      <c r="E61" s="2177"/>
      <c r="F61" s="2179">
        <f t="shared" si="6"/>
        <v>8.8690476190476195E-2</v>
      </c>
      <c r="G61" s="2200">
        <f t="shared" si="7"/>
        <v>13.20253164556962</v>
      </c>
      <c r="H61" s="2180">
        <v>20</v>
      </c>
      <c r="I61" s="2180">
        <v>980</v>
      </c>
      <c r="J61" s="2178">
        <v>497</v>
      </c>
      <c r="K61" s="2180">
        <v>2636</v>
      </c>
    </row>
    <row r="62" spans="1:11" ht="11.1" customHeight="1">
      <c r="A62" s="2189" t="s">
        <v>1301</v>
      </c>
      <c r="B62" s="2190">
        <v>109</v>
      </c>
      <c r="C62" s="2191">
        <v>130</v>
      </c>
      <c r="D62" s="2201"/>
      <c r="E62" s="2177"/>
      <c r="F62" s="2179"/>
      <c r="G62" s="2202"/>
      <c r="H62" s="2178"/>
      <c r="I62" s="2203">
        <v>122</v>
      </c>
      <c r="J62" s="2204"/>
      <c r="K62" s="2203"/>
    </row>
    <row r="63" spans="1:11" ht="15" customHeight="1">
      <c r="A63" s="2205" t="s">
        <v>471</v>
      </c>
      <c r="B63" s="2206"/>
      <c r="C63" s="2207"/>
      <c r="D63" s="2208"/>
      <c r="E63" s="2209"/>
      <c r="F63" s="2210"/>
      <c r="G63" s="2211"/>
      <c r="H63" s="2212"/>
      <c r="I63" s="2212"/>
      <c r="J63" s="2213" t="s">
        <v>912</v>
      </c>
      <c r="K63" s="2212"/>
    </row>
    <row r="64" spans="1:11" ht="9.9499999999999993" customHeight="1">
      <c r="A64" s="2214" t="s">
        <v>472</v>
      </c>
      <c r="B64" s="2206"/>
      <c r="C64" s="2207"/>
      <c r="D64" s="2208"/>
      <c r="E64" s="2208"/>
      <c r="F64" s="2208"/>
      <c r="G64" s="2208"/>
      <c r="H64" s="2208"/>
      <c r="I64" s="2208"/>
      <c r="J64" s="2208"/>
      <c r="K64" s="2208"/>
    </row>
    <row r="65" spans="1:11" ht="9.9499999999999993" customHeight="1">
      <c r="A65" s="2214" t="s">
        <v>473</v>
      </c>
      <c r="B65" s="2206"/>
      <c r="C65" s="2207"/>
      <c r="D65" s="2208"/>
      <c r="E65" s="2208"/>
      <c r="F65" s="2208"/>
      <c r="G65" s="2208"/>
      <c r="H65" s="2208"/>
      <c r="I65" s="2208"/>
      <c r="J65" s="2208"/>
      <c r="K65" s="2208"/>
    </row>
  </sheetData>
  <sheetProtection password="CA55" sheet="1" objects="1" scenarios="1"/>
  <mergeCells count="4">
    <mergeCell ref="A1:K1"/>
    <mergeCell ref="A3:K3"/>
    <mergeCell ref="A4:K4"/>
    <mergeCell ref="A6:K6"/>
  </mergeCells>
  <phoneticPr fontId="0" type="noConversion"/>
  <printOptions verticalCentered="1"/>
  <pageMargins left="0.98425196850393704" right="0.75" top="0.27" bottom="1" header="0.27559055118110237" footer="0"/>
  <pageSetup scale="90" firstPageNumber="42" pageOrder="overThenDown" orientation="landscape" useFirstPageNumber="1" horizontalDpi="300" verticalDpi="300" r:id="rId1"/>
  <headerFooter alignWithMargins="0">
    <oddHeader>&amp;R&amp;"Helv,Negrita"&amp;12&amp;[43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syncVertical="1" syncRef="A34" transitionEvaluation="1"/>
  <dimension ref="A1:BI139"/>
  <sheetViews>
    <sheetView showGridLines="0" topLeftCell="A34" workbookViewId="0">
      <pane xSplit="11580" topLeftCell="M1"/>
      <selection activeCell="A11" sqref="A11"/>
      <selection pane="topRight" activeCell="M31" sqref="M31"/>
    </sheetView>
  </sheetViews>
  <sheetFormatPr baseColWidth="10" defaultColWidth="9.83203125" defaultRowHeight="10.5"/>
  <cols>
    <col min="1" max="1" width="35.6640625" style="2215" customWidth="1"/>
    <col min="2" max="2" width="13" style="2215" customWidth="1"/>
    <col min="3" max="3" width="7.5" style="2215" customWidth="1"/>
    <col min="4" max="5" width="7" style="2215" customWidth="1"/>
    <col min="6" max="6" width="6.83203125" style="2215" customWidth="1"/>
    <col min="7" max="7" width="6.1640625" style="2215" customWidth="1"/>
    <col min="8" max="8" width="6" style="2215" customWidth="1"/>
    <col min="9" max="9" width="8.83203125" style="2215" customWidth="1"/>
    <col min="10" max="10" width="5.6640625" style="2215" customWidth="1"/>
    <col min="11" max="11" width="9.5" style="2215" customWidth="1"/>
    <col min="12" max="12" width="9" style="2215" customWidth="1"/>
    <col min="13" max="13" width="9.33203125" style="2215" customWidth="1"/>
    <col min="14" max="14" width="8.5" style="2215" customWidth="1"/>
    <col min="15" max="15" width="12.33203125" style="2215" customWidth="1"/>
    <col min="16" max="16" width="9.1640625" style="2215" customWidth="1"/>
    <col min="17" max="20" width="9.83203125" style="2215"/>
    <col min="21" max="21" width="2.83203125" style="2215" customWidth="1"/>
    <col min="22" max="22" width="36.83203125" style="2215" customWidth="1"/>
    <col min="23" max="16384" width="9.83203125" style="2215"/>
  </cols>
  <sheetData>
    <row r="1" spans="1:48" ht="17.25" customHeight="1">
      <c r="A1" s="3516" t="s">
        <v>846</v>
      </c>
      <c r="B1" s="3516"/>
      <c r="C1" s="3516"/>
      <c r="D1" s="3516"/>
      <c r="E1" s="3516"/>
      <c r="F1" s="3516"/>
      <c r="G1" s="3516"/>
      <c r="H1" s="3516"/>
      <c r="I1" s="3516"/>
      <c r="J1" s="3516"/>
      <c r="K1" s="3516"/>
      <c r="L1" s="3516"/>
      <c r="M1" s="3516"/>
      <c r="N1" s="3516"/>
      <c r="O1" s="3516"/>
      <c r="P1" s="3516"/>
    </row>
    <row r="2" spans="1:48" ht="11.1" customHeight="1">
      <c r="A2" s="3517" t="s">
        <v>474</v>
      </c>
      <c r="B2" s="3517"/>
      <c r="C2" s="3517"/>
      <c r="D2" s="3517"/>
      <c r="E2" s="3517"/>
      <c r="F2" s="3517"/>
      <c r="G2" s="3517"/>
      <c r="H2" s="3517"/>
      <c r="I2" s="3517"/>
      <c r="J2" s="3517"/>
      <c r="K2" s="3517"/>
      <c r="L2" s="3517"/>
      <c r="M2" s="3517"/>
      <c r="N2" s="3517"/>
      <c r="O2" s="3517"/>
      <c r="P2" s="3517"/>
    </row>
    <row r="3" spans="1:48" ht="11.1" customHeight="1">
      <c r="A3" s="3517" t="s">
        <v>475</v>
      </c>
      <c r="B3" s="3517"/>
      <c r="C3" s="3517"/>
      <c r="D3" s="3517"/>
      <c r="E3" s="3517"/>
      <c r="F3" s="3517"/>
      <c r="G3" s="3517"/>
      <c r="H3" s="3517"/>
      <c r="I3" s="3517"/>
      <c r="J3" s="3517"/>
      <c r="K3" s="3517"/>
      <c r="L3" s="3517"/>
      <c r="M3" s="3517"/>
      <c r="N3" s="3517"/>
      <c r="O3" s="3517"/>
      <c r="P3" s="3517"/>
    </row>
    <row r="4" spans="1:48" ht="4.5" customHeight="1">
      <c r="A4" s="2216"/>
      <c r="B4" s="2216"/>
      <c r="C4" s="2216"/>
      <c r="D4" s="2216"/>
      <c r="E4" s="2216"/>
      <c r="F4" s="2216"/>
      <c r="G4" s="2216"/>
      <c r="H4" s="2216"/>
      <c r="I4" s="2216"/>
      <c r="J4" s="2216"/>
      <c r="K4" s="2216"/>
      <c r="L4" s="2216"/>
      <c r="M4" s="2216"/>
      <c r="N4" s="2216"/>
      <c r="O4" s="2216"/>
      <c r="P4" s="2216"/>
    </row>
    <row r="5" spans="1:48" ht="15" customHeight="1">
      <c r="A5" s="3518" t="s">
        <v>476</v>
      </c>
      <c r="B5" s="3518"/>
      <c r="C5" s="3518"/>
      <c r="D5" s="3518"/>
      <c r="E5" s="3518"/>
      <c r="F5" s="3518"/>
      <c r="G5" s="3518"/>
      <c r="H5" s="3518"/>
      <c r="I5" s="3518"/>
      <c r="J5" s="3518"/>
      <c r="K5" s="3518"/>
      <c r="L5" s="3518"/>
      <c r="M5" s="3518"/>
      <c r="N5" s="3518"/>
      <c r="O5" s="3518"/>
      <c r="P5" s="3518"/>
      <c r="AV5" s="2217" t="s">
        <v>884</v>
      </c>
    </row>
    <row r="6" spans="1:48" ht="11.1" customHeight="1">
      <c r="A6" s="2218"/>
      <c r="B6" s="2219" t="s">
        <v>950</v>
      </c>
      <c r="C6" s="3513" t="s">
        <v>477</v>
      </c>
      <c r="D6" s="3514"/>
      <c r="E6" s="3514"/>
      <c r="F6" s="3514"/>
      <c r="G6" s="3514"/>
      <c r="H6" s="3514"/>
      <c r="I6" s="3514"/>
      <c r="J6" s="3515"/>
      <c r="K6" s="2220"/>
      <c r="L6" s="2221" t="s">
        <v>478</v>
      </c>
      <c r="M6" s="2222"/>
      <c r="N6" s="2223"/>
      <c r="O6" s="2224"/>
      <c r="P6" s="2225" t="s">
        <v>479</v>
      </c>
    </row>
    <row r="7" spans="1:48" ht="11.1" customHeight="1">
      <c r="A7" s="2226" t="s">
        <v>915</v>
      </c>
      <c r="B7" s="2227" t="s">
        <v>850</v>
      </c>
      <c r="C7" s="2225" t="s">
        <v>480</v>
      </c>
      <c r="D7" s="2224"/>
      <c r="E7" s="2225" t="s">
        <v>481</v>
      </c>
      <c r="F7" s="2224"/>
      <c r="G7" s="2225" t="s">
        <v>482</v>
      </c>
      <c r="H7" s="2224"/>
      <c r="I7" s="2228" t="s">
        <v>483</v>
      </c>
      <c r="J7" s="2229"/>
      <c r="K7" s="2230" t="s">
        <v>484</v>
      </c>
      <c r="L7" s="2225" t="s">
        <v>485</v>
      </c>
      <c r="M7" s="2225" t="s">
        <v>486</v>
      </c>
      <c r="N7" s="2225" t="s">
        <v>999</v>
      </c>
      <c r="O7" s="2225" t="s">
        <v>487</v>
      </c>
      <c r="P7" s="2231" t="s">
        <v>488</v>
      </c>
      <c r="S7" s="2217" t="s">
        <v>884</v>
      </c>
    </row>
    <row r="8" spans="1:48" ht="11.1" customHeight="1">
      <c r="A8" s="2232"/>
      <c r="B8" s="2223"/>
      <c r="C8" s="2233" t="s">
        <v>489</v>
      </c>
      <c r="D8" s="2234" t="s">
        <v>261</v>
      </c>
      <c r="E8" s="2233" t="s">
        <v>490</v>
      </c>
      <c r="F8" s="2234" t="s">
        <v>261</v>
      </c>
      <c r="G8" s="2233" t="s">
        <v>491</v>
      </c>
      <c r="H8" s="2234" t="s">
        <v>261</v>
      </c>
      <c r="I8" s="2235" t="s">
        <v>492</v>
      </c>
      <c r="J8" s="2236" t="s">
        <v>261</v>
      </c>
      <c r="K8" s="2237"/>
      <c r="L8" s="2233" t="s">
        <v>493</v>
      </c>
      <c r="M8" s="2233" t="s">
        <v>494</v>
      </c>
      <c r="N8" s="2238"/>
      <c r="O8" s="2233" t="s">
        <v>495</v>
      </c>
      <c r="P8" s="2233" t="s">
        <v>1198</v>
      </c>
    </row>
    <row r="9" spans="1:48" ht="11.25" customHeight="1">
      <c r="A9" s="2239"/>
      <c r="B9" s="2240"/>
      <c r="C9" s="2240"/>
      <c r="D9" s="2240"/>
      <c r="E9" s="2240"/>
      <c r="F9" s="2240"/>
      <c r="G9" s="2240"/>
      <c r="H9" s="2240"/>
      <c r="I9" s="2241"/>
      <c r="J9" s="2242"/>
      <c r="K9" s="2243"/>
      <c r="L9" s="2240"/>
      <c r="M9" s="2240"/>
      <c r="N9" s="2240"/>
      <c r="O9" s="2244"/>
      <c r="P9" s="2240"/>
    </row>
    <row r="10" spans="1:48" ht="11.1" customHeight="1">
      <c r="A10" s="2245" t="s">
        <v>1412</v>
      </c>
      <c r="B10" s="2246">
        <f>SUM(B11+B14+B17+B23+B32+B35+B41+B42+B47+B48+B49+B50+B51)</f>
        <v>9013</v>
      </c>
      <c r="C10" s="2246">
        <f>SUM(C11+C14+C17+C23+C32+C35+C41+C42+C47+C48+C49+C50+C51)</f>
        <v>8413</v>
      </c>
      <c r="D10" s="2247">
        <f t="shared" ref="D10:D25" si="0">(C10/B10)*100</f>
        <v>93.342949073560405</v>
      </c>
      <c r="E10" s="2246">
        <f>SUM(E11+E14+E17+E23+E32+E35+E41+E42+E47+E48+E49+E50+E51)</f>
        <v>586</v>
      </c>
      <c r="F10" s="2247">
        <f>(E10/B10)*100</f>
        <v>6.5017197381559964</v>
      </c>
      <c r="G10" s="2246">
        <f>SUM(G11+G14+G17+G23+G32+G35+G41+G42+G47+G48+G49+G50+G51)</f>
        <v>5</v>
      </c>
      <c r="H10" s="2247">
        <f>(G10/D10)*100</f>
        <v>5.3565909901343165</v>
      </c>
      <c r="I10" s="2246">
        <f>SUM(I11+I14+I17+I23+I32+I35+I41+I42+I47+I48+I49+I50+I51)</f>
        <v>9</v>
      </c>
      <c r="J10" s="2248">
        <f>(I10/B10)*100</f>
        <v>9.9855763896593813E-2</v>
      </c>
      <c r="K10" s="2246">
        <f t="shared" ref="K10:P10" si="1">SUM(K11+K14+K17+K23+K32+K35+K41+K42+K47+K48+K49+K50+K51)</f>
        <v>7547</v>
      </c>
      <c r="L10" s="2246">
        <f t="shared" si="1"/>
        <v>462</v>
      </c>
      <c r="M10" s="2246">
        <f t="shared" si="1"/>
        <v>355</v>
      </c>
      <c r="N10" s="2246">
        <f t="shared" si="1"/>
        <v>649</v>
      </c>
      <c r="O10" s="2246">
        <f t="shared" si="1"/>
        <v>8191</v>
      </c>
      <c r="P10" s="2246">
        <f t="shared" si="1"/>
        <v>822</v>
      </c>
    </row>
    <row r="11" spans="1:48" ht="10.5" customHeight="1">
      <c r="A11" s="2249" t="s">
        <v>1257</v>
      </c>
      <c r="B11" s="2250">
        <f>SUM(B12:B13)</f>
        <v>244</v>
      </c>
      <c r="C11" s="2250">
        <f>SUM(C12:C13)</f>
        <v>217</v>
      </c>
      <c r="D11" s="2247">
        <f t="shared" si="0"/>
        <v>88.934426229508205</v>
      </c>
      <c r="E11" s="2250">
        <f>SUM(E12:E13)</f>
        <v>27</v>
      </c>
      <c r="F11" s="2247">
        <f>(E11/B11)*100</f>
        <v>11.065573770491802</v>
      </c>
      <c r="G11" s="2250"/>
      <c r="H11" s="2247"/>
      <c r="I11" s="2251"/>
      <c r="J11" s="2252"/>
      <c r="K11" s="2250">
        <f>SUM(K12:K13)</f>
        <v>217</v>
      </c>
      <c r="L11" s="2250">
        <f>SUM(L12:L13)</f>
        <v>27</v>
      </c>
      <c r="M11" s="2250"/>
      <c r="N11" s="2250"/>
      <c r="O11" s="2250">
        <f>SUM(O12:O13)</f>
        <v>217</v>
      </c>
      <c r="P11" s="2250">
        <f>SUM(P12:P13)</f>
        <v>27</v>
      </c>
      <c r="Q11" s="2253"/>
      <c r="X11" s="2254"/>
      <c r="Z11" s="2254"/>
    </row>
    <row r="12" spans="1:48" ht="10.5" customHeight="1">
      <c r="A12" s="2255" t="s">
        <v>1310</v>
      </c>
      <c r="B12" s="2256">
        <v>188</v>
      </c>
      <c r="C12" s="2256">
        <v>188</v>
      </c>
      <c r="D12" s="2257">
        <f t="shared" si="0"/>
        <v>100</v>
      </c>
      <c r="E12" s="2258"/>
      <c r="F12" s="2257"/>
      <c r="G12" s="2256"/>
      <c r="H12" s="2257"/>
      <c r="I12" s="2259"/>
      <c r="J12" s="2260"/>
      <c r="K12" s="2261">
        <v>188</v>
      </c>
      <c r="L12" s="2258"/>
      <c r="M12" s="2262"/>
      <c r="N12" s="2258"/>
      <c r="O12" s="2262">
        <v>188</v>
      </c>
      <c r="P12" s="2258"/>
      <c r="Q12" s="2253"/>
      <c r="X12" s="2254"/>
      <c r="Z12" s="2254"/>
    </row>
    <row r="13" spans="1:48" ht="10.5" customHeight="1">
      <c r="A13" s="2255" t="s">
        <v>1378</v>
      </c>
      <c r="B13" s="2256">
        <v>56</v>
      </c>
      <c r="C13" s="2256">
        <v>29</v>
      </c>
      <c r="D13" s="2257">
        <f t="shared" si="0"/>
        <v>51.785714285714292</v>
      </c>
      <c r="E13" s="2258">
        <v>27</v>
      </c>
      <c r="F13" s="2257">
        <f t="shared" ref="F13:F24" si="2">(E13/B13)*100</f>
        <v>48.214285714285715</v>
      </c>
      <c r="G13" s="2256"/>
      <c r="H13" s="2257"/>
      <c r="I13" s="2259"/>
      <c r="J13" s="2260"/>
      <c r="K13" s="2261">
        <v>29</v>
      </c>
      <c r="L13" s="2258">
        <v>27</v>
      </c>
      <c r="M13" s="2262"/>
      <c r="N13" s="2258"/>
      <c r="O13" s="2262">
        <v>29</v>
      </c>
      <c r="P13" s="2258">
        <v>27</v>
      </c>
      <c r="Q13" s="2253"/>
      <c r="X13" s="2254"/>
      <c r="Z13" s="2254"/>
    </row>
    <row r="14" spans="1:48" ht="10.5" customHeight="1">
      <c r="A14" s="2249" t="s">
        <v>496</v>
      </c>
      <c r="B14" s="2246">
        <f>SUM(B15:B16)</f>
        <v>299</v>
      </c>
      <c r="C14" s="2246">
        <f>SUM(C15:C16)</f>
        <v>228</v>
      </c>
      <c r="D14" s="2247">
        <f t="shared" si="0"/>
        <v>76.254180602006699</v>
      </c>
      <c r="E14" s="2246">
        <f>SUM(E15:E16)</f>
        <v>71</v>
      </c>
      <c r="F14" s="2247">
        <f t="shared" si="2"/>
        <v>23.745819397993312</v>
      </c>
      <c r="G14" s="2250"/>
      <c r="H14" s="2247"/>
      <c r="I14" s="2263"/>
      <c r="J14" s="2264"/>
      <c r="K14" s="2265">
        <f>SUM(K15:K16)</f>
        <v>223</v>
      </c>
      <c r="L14" s="2246">
        <f>SUM(L15:L16)</f>
        <v>71</v>
      </c>
      <c r="M14" s="2246"/>
      <c r="N14" s="2246">
        <f>SUM(N15:N16)</f>
        <v>5</v>
      </c>
      <c r="O14" s="2246">
        <f>SUM(O15:O16)</f>
        <v>228</v>
      </c>
      <c r="P14" s="2246">
        <f>SUM(P15:P16)</f>
        <v>71</v>
      </c>
      <c r="X14" s="2254"/>
      <c r="Z14" s="2254"/>
    </row>
    <row r="15" spans="1:48" ht="10.5" customHeight="1">
      <c r="A15" s="2255" t="s">
        <v>385</v>
      </c>
      <c r="B15" s="2256">
        <v>173</v>
      </c>
      <c r="C15" s="2256">
        <v>121</v>
      </c>
      <c r="D15" s="2257">
        <f t="shared" si="0"/>
        <v>69.942196531791907</v>
      </c>
      <c r="E15" s="2256">
        <v>52</v>
      </c>
      <c r="F15" s="2257">
        <f t="shared" si="2"/>
        <v>30.057803468208093</v>
      </c>
      <c r="G15" s="2256"/>
      <c r="H15" s="2256"/>
      <c r="I15" s="2266"/>
      <c r="J15" s="2260"/>
      <c r="K15" s="2261">
        <v>121</v>
      </c>
      <c r="L15" s="2256">
        <v>52</v>
      </c>
      <c r="M15" s="2256"/>
      <c r="N15" s="2256"/>
      <c r="O15" s="2256">
        <v>121</v>
      </c>
      <c r="P15" s="2256">
        <v>52</v>
      </c>
    </row>
    <row r="16" spans="1:48" ht="10.5" customHeight="1">
      <c r="A16" s="2255" t="s">
        <v>386</v>
      </c>
      <c r="B16" s="2256">
        <v>126</v>
      </c>
      <c r="C16" s="2256">
        <v>107</v>
      </c>
      <c r="D16" s="2257">
        <f t="shared" si="0"/>
        <v>84.920634920634924</v>
      </c>
      <c r="E16" s="2256">
        <v>19</v>
      </c>
      <c r="F16" s="2257">
        <f t="shared" si="2"/>
        <v>15.079365079365079</v>
      </c>
      <c r="G16" s="2256"/>
      <c r="H16" s="2256"/>
      <c r="I16" s="2266"/>
      <c r="J16" s="2267"/>
      <c r="K16" s="2261">
        <v>102</v>
      </c>
      <c r="L16" s="2256">
        <v>19</v>
      </c>
      <c r="M16" s="2256"/>
      <c r="N16" s="2256">
        <v>5</v>
      </c>
      <c r="O16" s="2256">
        <v>107</v>
      </c>
      <c r="P16" s="2256">
        <v>19</v>
      </c>
    </row>
    <row r="17" spans="1:46" ht="10.5" customHeight="1">
      <c r="A17" s="2249" t="s">
        <v>1265</v>
      </c>
      <c r="B17" s="2246">
        <f>SUM(B18:B22)</f>
        <v>954</v>
      </c>
      <c r="C17" s="2246">
        <f>SUM(C18:C22)</f>
        <v>902</v>
      </c>
      <c r="D17" s="2247">
        <f t="shared" si="0"/>
        <v>94.549266247379464</v>
      </c>
      <c r="E17" s="2246">
        <f>SUM(E18:E22)</f>
        <v>52</v>
      </c>
      <c r="F17" s="2247">
        <f t="shared" si="2"/>
        <v>5.450733752620545</v>
      </c>
      <c r="G17" s="2250"/>
      <c r="H17" s="2247"/>
      <c r="I17" s="2268"/>
      <c r="J17" s="2264"/>
      <c r="K17" s="2265">
        <f t="shared" ref="K17:P17" si="3">SUM(K18:K22)</f>
        <v>760</v>
      </c>
      <c r="L17" s="2246">
        <f t="shared" si="3"/>
        <v>45</v>
      </c>
      <c r="M17" s="2246">
        <f t="shared" si="3"/>
        <v>107</v>
      </c>
      <c r="N17" s="2246">
        <f t="shared" si="3"/>
        <v>42</v>
      </c>
      <c r="O17" s="2246">
        <f t="shared" si="3"/>
        <v>907</v>
      </c>
      <c r="P17" s="2246">
        <f t="shared" si="3"/>
        <v>47</v>
      </c>
      <c r="Q17" s="2253"/>
    </row>
    <row r="18" spans="1:46" ht="10.5" customHeight="1">
      <c r="A18" s="2255" t="s">
        <v>1337</v>
      </c>
      <c r="B18" s="2256">
        <v>204</v>
      </c>
      <c r="C18" s="2256">
        <v>194</v>
      </c>
      <c r="D18" s="2257">
        <f t="shared" si="0"/>
        <v>95.098039215686271</v>
      </c>
      <c r="E18" s="2256">
        <v>10</v>
      </c>
      <c r="F18" s="2257">
        <f t="shared" si="2"/>
        <v>4.9019607843137258</v>
      </c>
      <c r="G18" s="2256"/>
      <c r="H18" s="2257"/>
      <c r="I18" s="2269"/>
      <c r="J18" s="2260"/>
      <c r="K18" s="2261">
        <v>162</v>
      </c>
      <c r="L18" s="2258">
        <v>8</v>
      </c>
      <c r="M18" s="2256">
        <v>19</v>
      </c>
      <c r="N18" s="2258">
        <v>15</v>
      </c>
      <c r="O18" s="2256">
        <v>194</v>
      </c>
      <c r="P18" s="2258">
        <v>10</v>
      </c>
    </row>
    <row r="19" spans="1:46" ht="10.5" customHeight="1">
      <c r="A19" s="2255" t="s">
        <v>1398</v>
      </c>
      <c r="B19" s="2256">
        <v>169</v>
      </c>
      <c r="C19" s="2256">
        <v>157</v>
      </c>
      <c r="D19" s="2257">
        <f t="shared" si="0"/>
        <v>92.899408284023664</v>
      </c>
      <c r="E19" s="2256">
        <v>12</v>
      </c>
      <c r="F19" s="2257">
        <f t="shared" si="2"/>
        <v>7.1005917159763312</v>
      </c>
      <c r="G19" s="2256"/>
      <c r="H19" s="2257"/>
      <c r="I19" s="2269"/>
      <c r="J19" s="2260"/>
      <c r="K19" s="2261">
        <v>126</v>
      </c>
      <c r="L19" s="2258">
        <v>11</v>
      </c>
      <c r="M19" s="2256">
        <v>20</v>
      </c>
      <c r="N19" s="2258">
        <v>12</v>
      </c>
      <c r="O19" s="2256">
        <v>162</v>
      </c>
      <c r="P19" s="2258">
        <v>7</v>
      </c>
      <c r="X19" s="2254"/>
      <c r="Z19" s="2254"/>
    </row>
    <row r="20" spans="1:46" ht="10.5" customHeight="1">
      <c r="A20" s="2255" t="s">
        <v>1399</v>
      </c>
      <c r="B20" s="2256">
        <v>163</v>
      </c>
      <c r="C20" s="2256">
        <v>158</v>
      </c>
      <c r="D20" s="2257">
        <f t="shared" si="0"/>
        <v>96.932515337423311</v>
      </c>
      <c r="E20" s="2256">
        <v>5</v>
      </c>
      <c r="F20" s="2257">
        <f t="shared" si="2"/>
        <v>3.0674846625766872</v>
      </c>
      <c r="G20" s="2256"/>
      <c r="H20" s="2270"/>
      <c r="I20" s="2269"/>
      <c r="J20" s="2260"/>
      <c r="K20" s="2261">
        <v>132</v>
      </c>
      <c r="L20" s="2258"/>
      <c r="M20" s="2256">
        <v>23</v>
      </c>
      <c r="N20" s="2258">
        <v>8</v>
      </c>
      <c r="O20" s="2256">
        <v>158</v>
      </c>
      <c r="P20" s="2258">
        <v>5</v>
      </c>
      <c r="X20" s="2254"/>
      <c r="Z20" s="2254"/>
    </row>
    <row r="21" spans="1:46" ht="10.5" customHeight="1">
      <c r="A21" s="2255" t="s">
        <v>1401</v>
      </c>
      <c r="B21" s="2256">
        <v>341</v>
      </c>
      <c r="C21" s="2256">
        <v>318</v>
      </c>
      <c r="D21" s="2257">
        <f t="shared" si="0"/>
        <v>93.255131964809379</v>
      </c>
      <c r="E21" s="2258">
        <v>23</v>
      </c>
      <c r="F21" s="2257">
        <f t="shared" si="2"/>
        <v>6.7448680351906152</v>
      </c>
      <c r="G21" s="2256"/>
      <c r="H21" s="2257"/>
      <c r="I21" s="2269"/>
      <c r="J21" s="2260"/>
      <c r="K21" s="2261">
        <v>288</v>
      </c>
      <c r="L21" s="2258">
        <v>23</v>
      </c>
      <c r="M21" s="2256">
        <v>30</v>
      </c>
      <c r="N21" s="2258"/>
      <c r="O21" s="2256">
        <v>318</v>
      </c>
      <c r="P21" s="2258">
        <v>23</v>
      </c>
      <c r="X21" s="2254"/>
      <c r="Z21" s="2254"/>
    </row>
    <row r="22" spans="1:46" ht="10.5" customHeight="1">
      <c r="A22" s="2255" t="s">
        <v>1400</v>
      </c>
      <c r="B22" s="2256">
        <v>77</v>
      </c>
      <c r="C22" s="2256">
        <v>75</v>
      </c>
      <c r="D22" s="2257">
        <f t="shared" si="0"/>
        <v>97.402597402597408</v>
      </c>
      <c r="E22" s="2256">
        <v>2</v>
      </c>
      <c r="F22" s="2257">
        <f t="shared" si="2"/>
        <v>2.5974025974025974</v>
      </c>
      <c r="G22" s="2256"/>
      <c r="H22" s="2257"/>
      <c r="I22" s="2269"/>
      <c r="J22" s="2260"/>
      <c r="K22" s="2261">
        <v>52</v>
      </c>
      <c r="L22" s="2258">
        <v>3</v>
      </c>
      <c r="M22" s="2256">
        <v>15</v>
      </c>
      <c r="N22" s="2258">
        <v>7</v>
      </c>
      <c r="O22" s="2256">
        <v>75</v>
      </c>
      <c r="P22" s="2258">
        <v>2</v>
      </c>
      <c r="X22" s="2254"/>
      <c r="Z22" s="2254"/>
    </row>
    <row r="23" spans="1:46" ht="10.5" customHeight="1">
      <c r="A23" s="2249" t="s">
        <v>1294</v>
      </c>
      <c r="B23" s="2246">
        <f>SUM(B24:B31)</f>
        <v>2506</v>
      </c>
      <c r="C23" s="2246">
        <f>SUM(C24:C31)</f>
        <v>2334</v>
      </c>
      <c r="D23" s="2247">
        <f t="shared" si="0"/>
        <v>93.136472466081401</v>
      </c>
      <c r="E23" s="2246">
        <f>SUM(E24:E31)</f>
        <v>164</v>
      </c>
      <c r="F23" s="2247">
        <f t="shared" si="2"/>
        <v>6.5442936951316835</v>
      </c>
      <c r="G23" s="2246">
        <f>SUM(G24:G31)</f>
        <v>1</v>
      </c>
      <c r="H23" s="2270">
        <f>(G23/D23)*100</f>
        <v>1.07369323050557</v>
      </c>
      <c r="I23" s="2263">
        <f>SUM(I24:I31)</f>
        <v>7</v>
      </c>
      <c r="J23" s="2271">
        <f>(I23/B23)*100</f>
        <v>0.27932960893854747</v>
      </c>
      <c r="K23" s="2265">
        <f t="shared" ref="K23:P23" si="4">SUM(K24:K31)</f>
        <v>2245</v>
      </c>
      <c r="L23" s="2246">
        <f t="shared" si="4"/>
        <v>97</v>
      </c>
      <c r="M23" s="2246">
        <f t="shared" si="4"/>
        <v>57</v>
      </c>
      <c r="N23" s="2246">
        <f t="shared" si="4"/>
        <v>107</v>
      </c>
      <c r="O23" s="2246">
        <f t="shared" si="4"/>
        <v>2334</v>
      </c>
      <c r="P23" s="2246">
        <f t="shared" si="4"/>
        <v>172</v>
      </c>
      <c r="X23" s="2254"/>
      <c r="Z23" s="2254"/>
    </row>
    <row r="24" spans="1:46" ht="10.5" customHeight="1">
      <c r="A24" s="2255" t="s">
        <v>1361</v>
      </c>
      <c r="B24" s="2256">
        <v>624</v>
      </c>
      <c r="C24" s="2256">
        <v>623</v>
      </c>
      <c r="D24" s="2257">
        <f t="shared" si="0"/>
        <v>99.839743589743591</v>
      </c>
      <c r="E24" s="2256">
        <v>1</v>
      </c>
      <c r="F24" s="2257">
        <f t="shared" si="2"/>
        <v>0.16025641025641024</v>
      </c>
      <c r="G24" s="2256"/>
      <c r="H24" s="2257"/>
      <c r="I24" s="2269"/>
      <c r="J24" s="2260"/>
      <c r="K24" s="2261">
        <v>623</v>
      </c>
      <c r="L24" s="2258">
        <v>1</v>
      </c>
      <c r="M24" s="2256"/>
      <c r="N24" s="2258"/>
      <c r="O24" s="2256">
        <v>623</v>
      </c>
      <c r="P24" s="2258">
        <v>1</v>
      </c>
      <c r="X24" s="2254"/>
      <c r="Z24" s="2254"/>
    </row>
    <row r="25" spans="1:46" ht="10.5" customHeight="1">
      <c r="A25" s="2255" t="s">
        <v>1403</v>
      </c>
      <c r="B25" s="2256">
        <v>71</v>
      </c>
      <c r="C25" s="2256">
        <v>71</v>
      </c>
      <c r="D25" s="2257">
        <f t="shared" si="0"/>
        <v>100</v>
      </c>
      <c r="E25" s="2256"/>
      <c r="F25" s="2257"/>
      <c r="G25" s="2256"/>
      <c r="H25" s="2257"/>
      <c r="I25" s="2269"/>
      <c r="J25" s="2260"/>
      <c r="K25" s="2261">
        <v>61</v>
      </c>
      <c r="L25" s="2258"/>
      <c r="M25" s="2256">
        <v>5</v>
      </c>
      <c r="N25" s="2258">
        <v>5</v>
      </c>
      <c r="O25" s="2256">
        <v>71</v>
      </c>
      <c r="P25" s="2258"/>
      <c r="X25" s="2254"/>
      <c r="Z25" s="2254"/>
    </row>
    <row r="26" spans="1:46" ht="10.5" customHeight="1">
      <c r="A26" s="2255" t="s">
        <v>1321</v>
      </c>
      <c r="B26" s="2256">
        <v>41</v>
      </c>
      <c r="C26" s="2256">
        <v>41</v>
      </c>
      <c r="D26" s="2257">
        <f>(C26/B26)*100</f>
        <v>100</v>
      </c>
      <c r="E26" s="2256"/>
      <c r="F26" s="2257">
        <f>(E26/B26)*100</f>
        <v>0</v>
      </c>
      <c r="G26" s="2256"/>
      <c r="H26" s="2257"/>
      <c r="I26" s="2269"/>
      <c r="J26" s="2260"/>
      <c r="K26" s="2261">
        <v>41</v>
      </c>
      <c r="L26" s="2258"/>
      <c r="M26" s="2256"/>
      <c r="N26" s="2258"/>
      <c r="O26" s="2256">
        <v>41</v>
      </c>
      <c r="P26" s="2258"/>
      <c r="X26" s="2254"/>
      <c r="Z26" s="2254"/>
    </row>
    <row r="27" spans="1:46" ht="10.5" customHeight="1">
      <c r="A27" s="2255" t="s">
        <v>1404</v>
      </c>
      <c r="B27" s="2256">
        <v>500</v>
      </c>
      <c r="C27" s="2256">
        <v>472</v>
      </c>
      <c r="D27" s="2257">
        <f>(C27/B27)*100</f>
        <v>94.399999999999991</v>
      </c>
      <c r="E27" s="2256">
        <v>28</v>
      </c>
      <c r="F27" s="2257">
        <f>(E27/B27)*100</f>
        <v>5.6000000000000005</v>
      </c>
      <c r="G27" s="2256"/>
      <c r="H27" s="2257"/>
      <c r="I27" s="2269"/>
      <c r="J27" s="2260"/>
      <c r="K27" s="2261">
        <v>462</v>
      </c>
      <c r="L27" s="2258">
        <v>28</v>
      </c>
      <c r="M27" s="2256">
        <v>6</v>
      </c>
      <c r="N27" s="2258">
        <v>4</v>
      </c>
      <c r="O27" s="2256">
        <v>472</v>
      </c>
      <c r="P27" s="2258">
        <v>28</v>
      </c>
      <c r="Q27" s="2253"/>
      <c r="X27" s="2254"/>
      <c r="Z27" s="2254"/>
    </row>
    <row r="28" spans="1:46" ht="10.5" customHeight="1">
      <c r="A28" s="2255" t="s">
        <v>1388</v>
      </c>
      <c r="B28" s="2256">
        <v>23</v>
      </c>
      <c r="C28" s="2256">
        <v>22</v>
      </c>
      <c r="D28" s="2257">
        <f>(C28/B28)*100</f>
        <v>95.652173913043484</v>
      </c>
      <c r="E28" s="2256">
        <v>1</v>
      </c>
      <c r="F28" s="2257">
        <f>(E28/B28)*100</f>
        <v>4.3478260869565215</v>
      </c>
      <c r="G28" s="2256"/>
      <c r="H28" s="2257"/>
      <c r="I28" s="2269"/>
      <c r="J28" s="2260"/>
      <c r="K28" s="2261">
        <v>20</v>
      </c>
      <c r="L28" s="2258">
        <v>1</v>
      </c>
      <c r="M28" s="2258">
        <v>1</v>
      </c>
      <c r="N28" s="2258">
        <v>1</v>
      </c>
      <c r="O28" s="2256">
        <v>22</v>
      </c>
      <c r="P28" s="2258">
        <v>1</v>
      </c>
      <c r="Q28" s="2253"/>
      <c r="X28" s="2254"/>
      <c r="Z28" s="2254"/>
    </row>
    <row r="29" spans="1:46" ht="10.5" customHeight="1">
      <c r="A29" s="2255" t="s">
        <v>1389</v>
      </c>
      <c r="B29" s="2256">
        <v>1131</v>
      </c>
      <c r="C29" s="2256">
        <v>993</v>
      </c>
      <c r="D29" s="2257">
        <f>(C29/B29)*100</f>
        <v>87.798408488063657</v>
      </c>
      <c r="E29" s="2256">
        <v>130</v>
      </c>
      <c r="F29" s="2257">
        <f>(E29/B29)*100</f>
        <v>11.494252873563218</v>
      </c>
      <c r="G29" s="2256">
        <v>1</v>
      </c>
      <c r="H29" s="2257">
        <f>(G29/D29)*100</f>
        <v>1.1389728096676737</v>
      </c>
      <c r="I29" s="2269">
        <v>7</v>
      </c>
      <c r="J29" s="2260">
        <f>(I29/B29)*100</f>
        <v>0.61892130857648098</v>
      </c>
      <c r="K29" s="2261">
        <v>926</v>
      </c>
      <c r="L29" s="2258">
        <v>63</v>
      </c>
      <c r="M29" s="2258">
        <v>45</v>
      </c>
      <c r="N29" s="2258">
        <v>97</v>
      </c>
      <c r="O29" s="2256">
        <v>993</v>
      </c>
      <c r="P29" s="2258">
        <v>138</v>
      </c>
      <c r="Q29" s="2253"/>
      <c r="X29" s="2254"/>
      <c r="Z29" s="2254"/>
    </row>
    <row r="30" spans="1:46" ht="10.5" customHeight="1">
      <c r="A30" s="2255" t="s">
        <v>1324</v>
      </c>
      <c r="B30" s="2256">
        <v>33</v>
      </c>
      <c r="C30" s="2256">
        <v>32</v>
      </c>
      <c r="D30" s="2257">
        <f>(C30/B30)*100</f>
        <v>96.969696969696969</v>
      </c>
      <c r="E30" s="2256">
        <v>1</v>
      </c>
      <c r="F30" s="2257">
        <f>(E30/B30)*100</f>
        <v>3.0303030303030303</v>
      </c>
      <c r="G30" s="2256"/>
      <c r="H30" s="2257"/>
      <c r="I30" s="2269"/>
      <c r="J30" s="2260"/>
      <c r="K30" s="2261">
        <v>32</v>
      </c>
      <c r="L30" s="2258">
        <v>1</v>
      </c>
      <c r="M30" s="2258"/>
      <c r="N30" s="2258"/>
      <c r="O30" s="2256">
        <v>32</v>
      </c>
      <c r="P30" s="2258">
        <v>1</v>
      </c>
      <c r="Q30" s="2253"/>
      <c r="X30" s="2254"/>
      <c r="Z30" s="2254"/>
    </row>
    <row r="31" spans="1:46" ht="10.5" customHeight="1">
      <c r="A31" s="2255" t="s">
        <v>1326</v>
      </c>
      <c r="B31" s="2256">
        <v>83</v>
      </c>
      <c r="C31" s="2256">
        <v>80</v>
      </c>
      <c r="D31" s="2257">
        <f t="shared" ref="D31:D53" si="5">(C31/B31)*100</f>
        <v>96.385542168674704</v>
      </c>
      <c r="E31" s="2256">
        <v>3</v>
      </c>
      <c r="F31" s="2257">
        <f t="shared" ref="F31:F36" si="6">(E31/B31)*100</f>
        <v>3.6144578313253009</v>
      </c>
      <c r="G31" s="2256"/>
      <c r="H31" s="2257"/>
      <c r="I31" s="2269"/>
      <c r="J31" s="2260"/>
      <c r="K31" s="2261">
        <v>80</v>
      </c>
      <c r="L31" s="2258">
        <v>3</v>
      </c>
      <c r="M31" s="2258"/>
      <c r="N31" s="2258"/>
      <c r="O31" s="2256">
        <v>80</v>
      </c>
      <c r="P31" s="2258">
        <v>3</v>
      </c>
      <c r="X31" s="2254"/>
      <c r="Z31" s="2254"/>
    </row>
    <row r="32" spans="1:46" ht="10.5" customHeight="1">
      <c r="A32" s="2249" t="s">
        <v>1258</v>
      </c>
      <c r="B32" s="2250">
        <f>SUM(B33:B34)</f>
        <v>1515</v>
      </c>
      <c r="C32" s="2250">
        <f>SUM(C33:C34)</f>
        <v>1427</v>
      </c>
      <c r="D32" s="2247">
        <f t="shared" si="5"/>
        <v>94.191419141914196</v>
      </c>
      <c r="E32" s="2250">
        <f>SUM(E33:E34)</f>
        <v>85</v>
      </c>
      <c r="F32" s="2247">
        <f t="shared" si="6"/>
        <v>5.6105610561056105</v>
      </c>
      <c r="G32" s="2250">
        <f>SUM(G33:G34)</f>
        <v>3</v>
      </c>
      <c r="H32" s="2247">
        <f>(G32/D32)*100</f>
        <v>3.1850035038542397</v>
      </c>
      <c r="I32" s="2250"/>
      <c r="J32" s="2250"/>
      <c r="K32" s="2250">
        <f t="shared" ref="K32:P32" si="7">SUM(K33:K34)</f>
        <v>1262</v>
      </c>
      <c r="L32" s="2250">
        <f t="shared" si="7"/>
        <v>92</v>
      </c>
      <c r="M32" s="2250">
        <f t="shared" si="7"/>
        <v>96</v>
      </c>
      <c r="N32" s="2250">
        <f t="shared" si="7"/>
        <v>65</v>
      </c>
      <c r="O32" s="2250">
        <f t="shared" si="7"/>
        <v>1280</v>
      </c>
      <c r="P32" s="2250">
        <f t="shared" si="7"/>
        <v>235</v>
      </c>
      <c r="Q32" s="2253"/>
      <c r="X32" s="2254"/>
      <c r="Z32" s="2254"/>
      <c r="AB32" s="2254"/>
      <c r="AD32" s="2254"/>
      <c r="AF32" s="2254"/>
      <c r="AH32" s="2254"/>
      <c r="AJ32" s="2254"/>
      <c r="AL32" s="2254"/>
      <c r="AN32" s="2254"/>
      <c r="AP32" s="2254"/>
      <c r="AR32" s="2254"/>
      <c r="AT32" s="2254"/>
    </row>
    <row r="33" spans="1:46" ht="10.5" customHeight="1">
      <c r="A33" s="2255" t="s">
        <v>1407</v>
      </c>
      <c r="B33" s="2256">
        <v>1358</v>
      </c>
      <c r="C33" s="2256">
        <v>1283</v>
      </c>
      <c r="D33" s="2257">
        <f t="shared" si="5"/>
        <v>94.477172312223857</v>
      </c>
      <c r="E33" s="2256">
        <v>72</v>
      </c>
      <c r="F33" s="2257">
        <f t="shared" si="6"/>
        <v>5.3019145802650955</v>
      </c>
      <c r="G33" s="2256">
        <v>3</v>
      </c>
      <c r="H33" s="2257">
        <f>(G33/D33)*100</f>
        <v>3.1753702260327357</v>
      </c>
      <c r="I33" s="2269"/>
      <c r="J33" s="2260"/>
      <c r="K33" s="2261">
        <v>1160</v>
      </c>
      <c r="L33" s="2258">
        <v>75</v>
      </c>
      <c r="M33" s="2258">
        <v>86</v>
      </c>
      <c r="N33" s="2258">
        <v>37</v>
      </c>
      <c r="O33" s="2256">
        <v>1136</v>
      </c>
      <c r="P33" s="2258">
        <v>222</v>
      </c>
      <c r="Q33" s="2253"/>
      <c r="X33" s="2254"/>
      <c r="Z33" s="2254"/>
      <c r="AB33" s="2254"/>
      <c r="AD33" s="2254"/>
      <c r="AF33" s="2254"/>
      <c r="AH33" s="2254"/>
      <c r="AJ33" s="2254"/>
      <c r="AL33" s="2254"/>
      <c r="AN33" s="2254"/>
      <c r="AP33" s="2254"/>
      <c r="AR33" s="2254"/>
      <c r="AT33" s="2254"/>
    </row>
    <row r="34" spans="1:46" ht="10.5" customHeight="1">
      <c r="A34" s="2255" t="s">
        <v>1360</v>
      </c>
      <c r="B34" s="2256">
        <v>157</v>
      </c>
      <c r="C34" s="2256">
        <v>144</v>
      </c>
      <c r="D34" s="2257">
        <f t="shared" si="5"/>
        <v>91.719745222929944</v>
      </c>
      <c r="E34" s="2256">
        <v>13</v>
      </c>
      <c r="F34" s="2257">
        <f t="shared" si="6"/>
        <v>8.2802547770700627</v>
      </c>
      <c r="G34" s="2256"/>
      <c r="H34" s="2257"/>
      <c r="I34" s="2269"/>
      <c r="J34" s="2260"/>
      <c r="K34" s="2261">
        <v>102</v>
      </c>
      <c r="L34" s="2258">
        <v>17</v>
      </c>
      <c r="M34" s="2258">
        <v>10</v>
      </c>
      <c r="N34" s="2258">
        <v>28</v>
      </c>
      <c r="O34" s="2256">
        <v>144</v>
      </c>
      <c r="P34" s="2258">
        <v>13</v>
      </c>
      <c r="Q34" s="2253"/>
      <c r="X34" s="2254"/>
      <c r="Z34" s="2254"/>
      <c r="AB34" s="2254"/>
      <c r="AD34" s="2254"/>
      <c r="AF34" s="2254"/>
      <c r="AH34" s="2254"/>
      <c r="AJ34" s="2254"/>
      <c r="AL34" s="2254"/>
      <c r="AN34" s="2254"/>
      <c r="AP34" s="2254"/>
      <c r="AR34" s="2254"/>
      <c r="AT34" s="2254"/>
    </row>
    <row r="35" spans="1:46" ht="10.5" customHeight="1">
      <c r="A35" s="2249" t="s">
        <v>1259</v>
      </c>
      <c r="B35" s="2246">
        <f>SUM(B36:B40)</f>
        <v>928</v>
      </c>
      <c r="C35" s="2246">
        <f>SUM(C36:C40)</f>
        <v>871</v>
      </c>
      <c r="D35" s="2247">
        <f t="shared" si="5"/>
        <v>93.857758620689651</v>
      </c>
      <c r="E35" s="2246">
        <f>SUM(E36:E40)</f>
        <v>56</v>
      </c>
      <c r="F35" s="2247">
        <f t="shared" si="6"/>
        <v>6.0344827586206895</v>
      </c>
      <c r="G35" s="2246">
        <f>SUM(G36:G40)</f>
        <v>1</v>
      </c>
      <c r="H35" s="2247">
        <f>(G35/D35)*100</f>
        <v>1.0654420206659012</v>
      </c>
      <c r="I35" s="2272"/>
      <c r="J35" s="2264"/>
      <c r="K35" s="2273">
        <f t="shared" ref="K35:P35" si="8">SUM(K36:K40)</f>
        <v>851</v>
      </c>
      <c r="L35" s="2273">
        <f t="shared" si="8"/>
        <v>57</v>
      </c>
      <c r="M35" s="2273">
        <f t="shared" si="8"/>
        <v>10</v>
      </c>
      <c r="N35" s="2273">
        <f t="shared" si="8"/>
        <v>10</v>
      </c>
      <c r="O35" s="2273">
        <f t="shared" si="8"/>
        <v>870</v>
      </c>
      <c r="P35" s="2273">
        <f t="shared" si="8"/>
        <v>58</v>
      </c>
      <c r="Q35" s="2253"/>
      <c r="X35" s="2254"/>
      <c r="Z35" s="2254"/>
      <c r="AB35" s="2254"/>
      <c r="AD35" s="2254"/>
    </row>
    <row r="36" spans="1:46" ht="10.5" customHeight="1">
      <c r="A36" s="2255" t="s">
        <v>1361</v>
      </c>
      <c r="B36" s="2256">
        <v>367</v>
      </c>
      <c r="C36" s="2256">
        <v>343</v>
      </c>
      <c r="D36" s="2257">
        <f t="shared" si="5"/>
        <v>93.460490463215265</v>
      </c>
      <c r="E36" s="2256">
        <v>23</v>
      </c>
      <c r="F36" s="2257">
        <f t="shared" si="6"/>
        <v>6.2670299727520433</v>
      </c>
      <c r="G36" s="2256">
        <v>1</v>
      </c>
      <c r="H36" s="2257">
        <f>(G36/D36)*100</f>
        <v>1.0699708454810495</v>
      </c>
      <c r="I36" s="2269"/>
      <c r="J36" s="2260"/>
      <c r="K36" s="2261">
        <v>340</v>
      </c>
      <c r="L36" s="2258">
        <v>24</v>
      </c>
      <c r="M36" s="2258">
        <v>2</v>
      </c>
      <c r="N36" s="2258">
        <v>1</v>
      </c>
      <c r="O36" s="2256">
        <v>343</v>
      </c>
      <c r="P36" s="2258">
        <v>24</v>
      </c>
      <c r="Q36" s="2253"/>
      <c r="X36" s="2254"/>
      <c r="Z36" s="2254"/>
    </row>
    <row r="37" spans="1:46" ht="10.5" customHeight="1">
      <c r="A37" s="2255" t="s">
        <v>1321</v>
      </c>
      <c r="B37" s="2256">
        <v>36</v>
      </c>
      <c r="C37" s="2256">
        <v>36</v>
      </c>
      <c r="D37" s="2257">
        <f t="shared" si="5"/>
        <v>100</v>
      </c>
      <c r="E37" s="2256"/>
      <c r="F37" s="2257"/>
      <c r="G37" s="2256"/>
      <c r="H37" s="2257"/>
      <c r="I37" s="2269"/>
      <c r="J37" s="2260"/>
      <c r="K37" s="2261">
        <v>36</v>
      </c>
      <c r="L37" s="2258"/>
      <c r="M37" s="2258"/>
      <c r="N37" s="2258"/>
      <c r="O37" s="2256">
        <v>36</v>
      </c>
      <c r="P37" s="2258"/>
      <c r="Q37" s="2253"/>
      <c r="X37" s="2254"/>
      <c r="Z37" s="2254"/>
    </row>
    <row r="38" spans="1:46" ht="10.5" customHeight="1">
      <c r="A38" s="2255" t="s">
        <v>387</v>
      </c>
      <c r="B38" s="2256">
        <v>79</v>
      </c>
      <c r="C38" s="2256">
        <v>73</v>
      </c>
      <c r="D38" s="2257">
        <f t="shared" si="5"/>
        <v>92.405063291139243</v>
      </c>
      <c r="E38" s="2256">
        <v>6</v>
      </c>
      <c r="F38" s="2257">
        <f>(E38/B38)*100</f>
        <v>7.59493670886076</v>
      </c>
      <c r="G38" s="2256"/>
      <c r="H38" s="2257"/>
      <c r="I38" s="2269"/>
      <c r="J38" s="2260"/>
      <c r="K38" s="2261">
        <v>63</v>
      </c>
      <c r="L38" s="2258">
        <v>6</v>
      </c>
      <c r="M38" s="2258">
        <v>5</v>
      </c>
      <c r="N38" s="2258">
        <v>5</v>
      </c>
      <c r="O38" s="2256">
        <v>72</v>
      </c>
      <c r="P38" s="2258">
        <v>7</v>
      </c>
      <c r="Q38" s="2253"/>
      <c r="X38" s="2254"/>
      <c r="Z38" s="2254"/>
    </row>
    <row r="39" spans="1:46" ht="10.5" customHeight="1">
      <c r="A39" s="2255" t="s">
        <v>388</v>
      </c>
      <c r="B39" s="2256">
        <v>387</v>
      </c>
      <c r="C39" s="2256">
        <v>364</v>
      </c>
      <c r="D39" s="2257">
        <f t="shared" si="5"/>
        <v>94.05684754521964</v>
      </c>
      <c r="E39" s="2256">
        <v>23</v>
      </c>
      <c r="F39" s="2257">
        <f t="shared" ref="F39:F44" si="9">(E39/B39)*100</f>
        <v>5.9431524547803614</v>
      </c>
      <c r="G39" s="2256"/>
      <c r="H39" s="2257"/>
      <c r="I39" s="2269"/>
      <c r="J39" s="2260"/>
      <c r="K39" s="2261">
        <v>360</v>
      </c>
      <c r="L39" s="2258">
        <v>23</v>
      </c>
      <c r="M39" s="2256">
        <v>2</v>
      </c>
      <c r="N39" s="2256">
        <v>2</v>
      </c>
      <c r="O39" s="2256">
        <v>364</v>
      </c>
      <c r="P39" s="2258">
        <v>23</v>
      </c>
      <c r="Q39" s="2253"/>
      <c r="X39" s="2254"/>
      <c r="Z39" s="2254"/>
    </row>
    <row r="40" spans="1:46" ht="10.5" customHeight="1">
      <c r="A40" s="2255" t="s">
        <v>389</v>
      </c>
      <c r="B40" s="2256">
        <v>59</v>
      </c>
      <c r="C40" s="2256">
        <v>55</v>
      </c>
      <c r="D40" s="2257">
        <f t="shared" si="5"/>
        <v>93.220338983050837</v>
      </c>
      <c r="E40" s="2256">
        <v>4</v>
      </c>
      <c r="F40" s="2257">
        <f t="shared" si="9"/>
        <v>6.7796610169491522</v>
      </c>
      <c r="G40" s="2256"/>
      <c r="H40" s="2257"/>
      <c r="I40" s="2269"/>
      <c r="J40" s="2260"/>
      <c r="K40" s="2261">
        <v>52</v>
      </c>
      <c r="L40" s="2258">
        <v>4</v>
      </c>
      <c r="M40" s="2256">
        <v>1</v>
      </c>
      <c r="N40" s="2256">
        <v>2</v>
      </c>
      <c r="O40" s="2256">
        <v>55</v>
      </c>
      <c r="P40" s="2258">
        <v>4</v>
      </c>
    </row>
    <row r="41" spans="1:46" ht="10.5" customHeight="1">
      <c r="A41" s="2249" t="s">
        <v>1266</v>
      </c>
      <c r="B41" s="2250">
        <v>435</v>
      </c>
      <c r="C41" s="2250">
        <v>414</v>
      </c>
      <c r="D41" s="2247">
        <f t="shared" si="5"/>
        <v>95.172413793103445</v>
      </c>
      <c r="E41" s="2250">
        <v>21</v>
      </c>
      <c r="F41" s="2247">
        <f t="shared" si="9"/>
        <v>4.8275862068965516</v>
      </c>
      <c r="G41" s="2250"/>
      <c r="H41" s="2247"/>
      <c r="I41" s="2268"/>
      <c r="J41" s="2274"/>
      <c r="K41" s="2250">
        <v>374</v>
      </c>
      <c r="L41" s="2250">
        <v>21</v>
      </c>
      <c r="M41" s="2250">
        <v>12</v>
      </c>
      <c r="N41" s="2250">
        <v>28</v>
      </c>
      <c r="O41" s="2250">
        <v>414</v>
      </c>
      <c r="P41" s="2250">
        <v>21</v>
      </c>
    </row>
    <row r="42" spans="1:46" ht="10.5" customHeight="1">
      <c r="A42" s="2249" t="s">
        <v>1267</v>
      </c>
      <c r="B42" s="2246">
        <f>SUM(B43:B46)</f>
        <v>117</v>
      </c>
      <c r="C42" s="2246">
        <f>SUM(C43:C46)</f>
        <v>105</v>
      </c>
      <c r="D42" s="2247">
        <f t="shared" si="5"/>
        <v>89.743589743589752</v>
      </c>
      <c r="E42" s="2246">
        <f>SUM(E43:E46)</f>
        <v>12</v>
      </c>
      <c r="F42" s="2247">
        <f t="shared" si="9"/>
        <v>10.256410256410255</v>
      </c>
      <c r="G42" s="2250"/>
      <c r="H42" s="2247"/>
      <c r="I42" s="2246"/>
      <c r="J42" s="2275"/>
      <c r="K42" s="2265">
        <f t="shared" ref="K42:P42" si="10">SUM(K43:K46)</f>
        <v>19</v>
      </c>
      <c r="L42" s="2246">
        <f t="shared" si="10"/>
        <v>8</v>
      </c>
      <c r="M42" s="2250">
        <f t="shared" si="10"/>
        <v>2</v>
      </c>
      <c r="N42" s="2250">
        <f t="shared" si="10"/>
        <v>88</v>
      </c>
      <c r="O42" s="2246">
        <f t="shared" si="10"/>
        <v>107</v>
      </c>
      <c r="P42" s="2246">
        <f t="shared" si="10"/>
        <v>10</v>
      </c>
    </row>
    <row r="43" spans="1:46" ht="10.5" customHeight="1">
      <c r="A43" s="2255" t="s">
        <v>1361</v>
      </c>
      <c r="B43" s="2256">
        <v>68</v>
      </c>
      <c r="C43" s="2256">
        <v>65</v>
      </c>
      <c r="D43" s="2257">
        <f t="shared" si="5"/>
        <v>95.588235294117652</v>
      </c>
      <c r="E43" s="2256">
        <v>3</v>
      </c>
      <c r="F43" s="2257">
        <f t="shared" si="9"/>
        <v>4.4117647058823533</v>
      </c>
      <c r="G43" s="2256"/>
      <c r="H43" s="2257"/>
      <c r="I43" s="2269"/>
      <c r="J43" s="2260"/>
      <c r="K43" s="2261">
        <v>5</v>
      </c>
      <c r="L43" s="2258">
        <v>3</v>
      </c>
      <c r="M43" s="2258"/>
      <c r="N43" s="2258">
        <v>60</v>
      </c>
      <c r="O43" s="2256">
        <v>65</v>
      </c>
      <c r="P43" s="2258">
        <v>3</v>
      </c>
    </row>
    <row r="44" spans="1:46" ht="10.5" customHeight="1">
      <c r="A44" s="2255" t="s">
        <v>390</v>
      </c>
      <c r="B44" s="2256">
        <v>10</v>
      </c>
      <c r="C44" s="2256">
        <v>4</v>
      </c>
      <c r="D44" s="2257">
        <f t="shared" si="5"/>
        <v>40</v>
      </c>
      <c r="E44" s="2256">
        <v>6</v>
      </c>
      <c r="F44" s="2257">
        <f t="shared" si="9"/>
        <v>60</v>
      </c>
      <c r="G44" s="2256"/>
      <c r="H44" s="2257"/>
      <c r="I44" s="2269"/>
      <c r="J44" s="2260"/>
      <c r="K44" s="2261">
        <v>2</v>
      </c>
      <c r="L44" s="2258">
        <v>2</v>
      </c>
      <c r="M44" s="2258"/>
      <c r="N44" s="2258">
        <v>6</v>
      </c>
      <c r="O44" s="2256">
        <v>6</v>
      </c>
      <c r="P44" s="2258">
        <v>4</v>
      </c>
    </row>
    <row r="45" spans="1:46" ht="10.5" customHeight="1">
      <c r="A45" s="2255" t="s">
        <v>391</v>
      </c>
      <c r="B45" s="2256">
        <v>21</v>
      </c>
      <c r="C45" s="2256">
        <v>21</v>
      </c>
      <c r="D45" s="2257">
        <f t="shared" si="5"/>
        <v>100</v>
      </c>
      <c r="E45" s="2256"/>
      <c r="F45" s="2257"/>
      <c r="G45" s="2256"/>
      <c r="H45" s="2257"/>
      <c r="I45" s="2269"/>
      <c r="J45" s="2260"/>
      <c r="K45" s="2261">
        <v>8</v>
      </c>
      <c r="L45" s="2258"/>
      <c r="M45" s="2258"/>
      <c r="N45" s="2258">
        <v>13</v>
      </c>
      <c r="O45" s="2256">
        <v>21</v>
      </c>
      <c r="P45" s="2258"/>
    </row>
    <row r="46" spans="1:46" ht="10.5" customHeight="1">
      <c r="A46" s="2255" t="s">
        <v>392</v>
      </c>
      <c r="B46" s="2256">
        <v>18</v>
      </c>
      <c r="C46" s="2256">
        <v>15</v>
      </c>
      <c r="D46" s="2257">
        <f t="shared" si="5"/>
        <v>83.333333333333343</v>
      </c>
      <c r="E46" s="2256">
        <v>3</v>
      </c>
      <c r="F46" s="2257">
        <f t="shared" ref="F46:F53" si="11">(E46/B46)*100</f>
        <v>16.666666666666664</v>
      </c>
      <c r="G46" s="2256"/>
      <c r="H46" s="2257"/>
      <c r="I46" s="2269"/>
      <c r="J46" s="2260"/>
      <c r="K46" s="2261">
        <v>4</v>
      </c>
      <c r="L46" s="2258">
        <v>3</v>
      </c>
      <c r="M46" s="2258">
        <v>2</v>
      </c>
      <c r="N46" s="2258">
        <v>9</v>
      </c>
      <c r="O46" s="2256">
        <v>15</v>
      </c>
      <c r="P46" s="2258">
        <v>3</v>
      </c>
    </row>
    <row r="47" spans="1:46" ht="10.5" customHeight="1">
      <c r="A47" s="2249" t="s">
        <v>408</v>
      </c>
      <c r="B47" s="2250">
        <v>65</v>
      </c>
      <c r="C47" s="2250">
        <v>49</v>
      </c>
      <c r="D47" s="2247">
        <f t="shared" si="5"/>
        <v>75.384615384615387</v>
      </c>
      <c r="E47" s="2250">
        <v>16</v>
      </c>
      <c r="F47" s="2247">
        <f t="shared" si="11"/>
        <v>24.615384615384617</v>
      </c>
      <c r="G47" s="2250"/>
      <c r="H47" s="2247"/>
      <c r="I47" s="2268"/>
      <c r="J47" s="2264"/>
      <c r="K47" s="2273">
        <v>45</v>
      </c>
      <c r="L47" s="2276"/>
      <c r="M47" s="2276">
        <v>2</v>
      </c>
      <c r="N47" s="2276">
        <v>18</v>
      </c>
      <c r="O47" s="2250">
        <v>49</v>
      </c>
      <c r="P47" s="2276">
        <v>16</v>
      </c>
    </row>
    <row r="48" spans="1:46" ht="10.5" customHeight="1">
      <c r="A48" s="2249" t="s">
        <v>1268</v>
      </c>
      <c r="B48" s="2250">
        <v>741</v>
      </c>
      <c r="C48" s="2250">
        <v>716</v>
      </c>
      <c r="D48" s="2247">
        <f t="shared" si="5"/>
        <v>96.62618083670715</v>
      </c>
      <c r="E48" s="2250">
        <v>25</v>
      </c>
      <c r="F48" s="2247">
        <f t="shared" si="11"/>
        <v>3.3738191632928474</v>
      </c>
      <c r="G48" s="2250"/>
      <c r="H48" s="2247"/>
      <c r="I48" s="2268"/>
      <c r="J48" s="2264"/>
      <c r="K48" s="2273">
        <v>624</v>
      </c>
      <c r="L48" s="2276">
        <v>25</v>
      </c>
      <c r="M48" s="2276">
        <v>42</v>
      </c>
      <c r="N48" s="2276">
        <v>50</v>
      </c>
      <c r="O48" s="2250">
        <v>729</v>
      </c>
      <c r="P48" s="2276">
        <v>12</v>
      </c>
    </row>
    <row r="49" spans="1:30" ht="10.5" customHeight="1">
      <c r="A49" s="2249" t="s">
        <v>497</v>
      </c>
      <c r="B49" s="2250">
        <v>264</v>
      </c>
      <c r="C49" s="2250">
        <v>245</v>
      </c>
      <c r="D49" s="2247">
        <f t="shared" si="5"/>
        <v>92.803030303030297</v>
      </c>
      <c r="E49" s="2250">
        <v>18</v>
      </c>
      <c r="F49" s="2247">
        <f t="shared" si="11"/>
        <v>6.8181818181818175</v>
      </c>
      <c r="G49" s="2250"/>
      <c r="H49" s="2247"/>
      <c r="I49" s="2268">
        <v>1</v>
      </c>
      <c r="J49" s="2271">
        <f>(I49/B49)*100</f>
        <v>0.37878787878787878</v>
      </c>
      <c r="K49" s="2273">
        <v>239</v>
      </c>
      <c r="L49" s="2276">
        <v>14</v>
      </c>
      <c r="M49" s="2276">
        <v>5</v>
      </c>
      <c r="N49" s="2276">
        <v>6</v>
      </c>
      <c r="O49" s="2250">
        <v>250</v>
      </c>
      <c r="P49" s="2276">
        <v>14</v>
      </c>
    </row>
    <row r="50" spans="1:30" ht="10.5" customHeight="1">
      <c r="A50" s="2249" t="s">
        <v>1262</v>
      </c>
      <c r="B50" s="2250">
        <v>317</v>
      </c>
      <c r="C50" s="2250">
        <v>308</v>
      </c>
      <c r="D50" s="2247">
        <f t="shared" si="5"/>
        <v>97.160883280757091</v>
      </c>
      <c r="E50" s="2250">
        <v>9</v>
      </c>
      <c r="F50" s="2247">
        <f t="shared" si="11"/>
        <v>2.8391167192429023</v>
      </c>
      <c r="G50" s="2250"/>
      <c r="H50" s="2247"/>
      <c r="I50" s="2268"/>
      <c r="J50" s="2264"/>
      <c r="K50" s="2273">
        <v>137</v>
      </c>
      <c r="L50" s="2276"/>
      <c r="M50" s="2276"/>
      <c r="N50" s="2276">
        <v>180</v>
      </c>
      <c r="O50" s="2250">
        <v>180</v>
      </c>
      <c r="P50" s="2277">
        <v>137</v>
      </c>
    </row>
    <row r="51" spans="1:30" ht="10.5" customHeight="1">
      <c r="A51" s="2249" t="s">
        <v>1263</v>
      </c>
      <c r="B51" s="2250">
        <f>SUM(B52:B53)</f>
        <v>628</v>
      </c>
      <c r="C51" s="2250">
        <f>SUM(C52:C53)</f>
        <v>597</v>
      </c>
      <c r="D51" s="2247">
        <f t="shared" si="5"/>
        <v>95.063694267515913</v>
      </c>
      <c r="E51" s="2250">
        <f>SUM(E52:E53)</f>
        <v>30</v>
      </c>
      <c r="F51" s="2247">
        <f t="shared" si="11"/>
        <v>4.7770700636942678</v>
      </c>
      <c r="G51" s="2250"/>
      <c r="H51" s="2247"/>
      <c r="I51" s="2268">
        <f>SUM(I52:I53)</f>
        <v>1</v>
      </c>
      <c r="J51" s="2271">
        <f>(I51/B51)*100</f>
        <v>0.15923566878980894</v>
      </c>
      <c r="K51" s="2273">
        <f t="shared" ref="K51:P51" si="12">SUM(K52:K53)</f>
        <v>551</v>
      </c>
      <c r="L51" s="2276">
        <f t="shared" si="12"/>
        <v>5</v>
      </c>
      <c r="M51" s="2276">
        <f t="shared" si="12"/>
        <v>22</v>
      </c>
      <c r="N51" s="2276">
        <f t="shared" si="12"/>
        <v>50</v>
      </c>
      <c r="O51" s="2276">
        <f t="shared" si="12"/>
        <v>626</v>
      </c>
      <c r="P51" s="2276">
        <f t="shared" si="12"/>
        <v>2</v>
      </c>
    </row>
    <row r="52" spans="1:30" ht="10.5" customHeight="1">
      <c r="A52" s="2255" t="s">
        <v>34</v>
      </c>
      <c r="B52" s="2278">
        <v>572</v>
      </c>
      <c r="C52" s="2256">
        <v>545</v>
      </c>
      <c r="D52" s="2257">
        <f t="shared" si="5"/>
        <v>95.27972027972028</v>
      </c>
      <c r="E52" s="2279">
        <v>27</v>
      </c>
      <c r="F52" s="2257">
        <f t="shared" si="11"/>
        <v>4.72027972027972</v>
      </c>
      <c r="G52" s="2280"/>
      <c r="H52" s="2281"/>
      <c r="I52" s="2282"/>
      <c r="J52" s="2281"/>
      <c r="K52" s="2283">
        <v>502</v>
      </c>
      <c r="L52" s="2282">
        <v>1</v>
      </c>
      <c r="M52" s="2284">
        <v>19</v>
      </c>
      <c r="N52" s="2284">
        <v>50</v>
      </c>
      <c r="O52" s="2256">
        <v>570</v>
      </c>
      <c r="P52" s="2285">
        <v>2</v>
      </c>
    </row>
    <row r="53" spans="1:30" ht="10.5" customHeight="1">
      <c r="A53" s="2286" t="s">
        <v>1397</v>
      </c>
      <c r="B53" s="2287">
        <v>56</v>
      </c>
      <c r="C53" s="2256">
        <v>52</v>
      </c>
      <c r="D53" s="2257">
        <f t="shared" si="5"/>
        <v>92.857142857142861</v>
      </c>
      <c r="E53" s="2288">
        <v>3</v>
      </c>
      <c r="F53" s="2257">
        <f t="shared" si="11"/>
        <v>5.3571428571428568</v>
      </c>
      <c r="G53" s="2266"/>
      <c r="H53" s="2289"/>
      <c r="I53" s="2266">
        <v>1</v>
      </c>
      <c r="J53" s="2281">
        <f>(I53/B53)*100</f>
        <v>1.7857142857142856</v>
      </c>
      <c r="K53" s="2256">
        <v>49</v>
      </c>
      <c r="L53" s="2266">
        <v>4</v>
      </c>
      <c r="M53" s="2287">
        <v>3</v>
      </c>
      <c r="N53" s="2287"/>
      <c r="O53" s="2256">
        <v>56</v>
      </c>
      <c r="P53" s="2290"/>
    </row>
    <row r="54" spans="1:30" ht="15" customHeight="1">
      <c r="A54" s="2291"/>
      <c r="H54" s="2253"/>
      <c r="O54" s="2292" t="s">
        <v>912</v>
      </c>
      <c r="P54" s="2293"/>
    </row>
    <row r="55" spans="1:30">
      <c r="A55" s="2294"/>
      <c r="B55" s="2295"/>
      <c r="C55" s="2295"/>
      <c r="D55" s="2295"/>
      <c r="E55" s="2295"/>
      <c r="F55" s="2295"/>
      <c r="G55" s="2295"/>
      <c r="H55" s="2296"/>
      <c r="I55" s="2295"/>
      <c r="J55" s="2295"/>
      <c r="K55" s="2295"/>
      <c r="L55" s="2295"/>
      <c r="M55" s="2295"/>
      <c r="N55" s="2295"/>
      <c r="O55" s="2295"/>
      <c r="P55" s="2254"/>
    </row>
    <row r="56" spans="1:30" ht="11.25" customHeight="1">
      <c r="A56" s="2295"/>
      <c r="B56" s="2295"/>
      <c r="C56" s="2295"/>
      <c r="D56" s="2295"/>
      <c r="E56" s="2295"/>
      <c r="F56" s="2295"/>
      <c r="G56" s="2295"/>
      <c r="H56" s="2296"/>
      <c r="I56" s="2295"/>
      <c r="J56" s="2295"/>
      <c r="K56" s="2295"/>
      <c r="L56" s="2295"/>
      <c r="M56" s="2295"/>
      <c r="N56" s="2295"/>
      <c r="O56" s="2295"/>
      <c r="P56" s="2254"/>
    </row>
    <row r="57" spans="1:30" ht="11.25" customHeight="1">
      <c r="H57" s="2253"/>
      <c r="P57" s="2254"/>
    </row>
    <row r="58" spans="1:30">
      <c r="H58" s="2253"/>
      <c r="P58" s="2254"/>
    </row>
    <row r="59" spans="1:30">
      <c r="H59" s="2253"/>
      <c r="P59" s="2254"/>
      <c r="AB59" s="2254"/>
      <c r="AD59" s="2254"/>
    </row>
    <row r="60" spans="1:30">
      <c r="B60" s="2297"/>
      <c r="E60" s="2297"/>
      <c r="H60" s="2253"/>
      <c r="P60" s="2254"/>
      <c r="AB60" s="2254"/>
      <c r="AD60" s="2254"/>
    </row>
    <row r="61" spans="1:30">
      <c r="H61" s="2253"/>
      <c r="P61" s="2254"/>
      <c r="AB61" s="2254"/>
      <c r="AD61" s="2254"/>
    </row>
    <row r="62" spans="1:30">
      <c r="H62" s="2253"/>
      <c r="P62" s="2254"/>
      <c r="AB62" s="2254"/>
      <c r="AD62" s="2254"/>
    </row>
    <row r="63" spans="1:30">
      <c r="P63" s="2254"/>
      <c r="AB63" s="2254"/>
      <c r="AD63" s="2254"/>
    </row>
    <row r="64" spans="1:30">
      <c r="P64" s="2254"/>
      <c r="AB64" s="2254"/>
      <c r="AD64" s="2254"/>
    </row>
    <row r="65" spans="16:36">
      <c r="P65" s="2254"/>
      <c r="AH65" s="2254"/>
      <c r="AJ65" s="2254"/>
    </row>
    <row r="66" spans="16:36">
      <c r="P66" s="2254"/>
    </row>
    <row r="67" spans="16:36">
      <c r="P67" s="2254"/>
      <c r="AB67" s="2254"/>
      <c r="AD67" s="2254"/>
    </row>
    <row r="68" spans="16:36">
      <c r="P68" s="2254"/>
    </row>
    <row r="95" spans="22:22">
      <c r="V95" s="2217" t="s">
        <v>884</v>
      </c>
    </row>
    <row r="139" spans="61:61">
      <c r="BI139" s="2217" t="s">
        <v>884</v>
      </c>
    </row>
  </sheetData>
  <sheetProtection password="CA55" sheet="1" objects="1" scenarios="1"/>
  <mergeCells count="5">
    <mergeCell ref="C6:J6"/>
    <mergeCell ref="A1:P1"/>
    <mergeCell ref="A2:P2"/>
    <mergeCell ref="A3:P3"/>
    <mergeCell ref="A5:P5"/>
  </mergeCells>
  <phoneticPr fontId="0" type="noConversion"/>
  <printOptions horizontalCentered="1"/>
  <pageMargins left="0.7165354330708662" right="0.75" top="0.78740157480314965" bottom="1" header="0.19685039370078741" footer="0"/>
  <pageSetup scale="85" firstPageNumber="43" orientation="landscape" useFirstPageNumber="1" horizontalDpi="300" verticalDpi="300" r:id="rId1"/>
  <headerFooter alignWithMargins="0">
    <oddHeader>&amp;R&amp;"Helv,Negrita"&amp;12&amp;[44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syncVertical="1" syncRef="A5" transitionEvaluation="1"/>
  <dimension ref="A1:BI117"/>
  <sheetViews>
    <sheetView showGridLines="0" topLeftCell="A5" workbookViewId="0">
      <selection activeCell="B20" sqref="B20"/>
    </sheetView>
  </sheetViews>
  <sheetFormatPr baseColWidth="10" defaultColWidth="9.83203125" defaultRowHeight="10.5"/>
  <cols>
    <col min="1" max="1" width="32.5" style="2298" customWidth="1"/>
    <col min="2" max="2" width="14.6640625" style="2298" customWidth="1"/>
    <col min="3" max="3" width="8.83203125" style="2298" customWidth="1"/>
    <col min="4" max="6" width="6.83203125" style="2298" customWidth="1"/>
    <col min="7" max="8" width="5.83203125" style="2298" customWidth="1"/>
    <col min="9" max="9" width="9.33203125" style="2298" customWidth="1"/>
    <col min="10" max="10" width="6.83203125" style="2298" customWidth="1"/>
    <col min="11" max="11" width="11" style="2298" customWidth="1"/>
    <col min="12" max="13" width="10.1640625" style="2298" customWidth="1"/>
    <col min="14" max="14" width="7.83203125" style="2298" customWidth="1"/>
    <col min="15" max="15" width="0" style="2298" hidden="1" customWidth="1"/>
    <col min="16" max="16" width="12.6640625" style="2298" customWidth="1"/>
    <col min="17" max="20" width="9.83203125" style="2298"/>
    <col min="21" max="21" width="2.83203125" style="2298" customWidth="1"/>
    <col min="22" max="22" width="36.83203125" style="2298" customWidth="1"/>
    <col min="23" max="16384" width="9.83203125" style="2298"/>
  </cols>
  <sheetData>
    <row r="1" spans="1:48" ht="20.25" customHeight="1">
      <c r="A1" s="3522" t="s">
        <v>846</v>
      </c>
      <c r="B1" s="3522"/>
      <c r="C1" s="3522"/>
      <c r="D1" s="3522"/>
      <c r="E1" s="3522"/>
      <c r="F1" s="3522"/>
      <c r="G1" s="3522"/>
      <c r="H1" s="3522"/>
      <c r="I1" s="3522"/>
      <c r="J1" s="3522"/>
      <c r="K1" s="3522"/>
      <c r="L1" s="3522"/>
      <c r="M1" s="3522"/>
      <c r="N1" s="3522"/>
      <c r="O1" s="3522"/>
      <c r="P1" s="3522"/>
    </row>
    <row r="2" spans="1:48" ht="12" customHeight="1">
      <c r="A2" s="2299"/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  <c r="N2" s="2300"/>
      <c r="O2" s="2301"/>
      <c r="P2" s="2299"/>
    </row>
    <row r="3" spans="1:48" ht="12" customHeight="1">
      <c r="A3" s="3523" t="s">
        <v>499</v>
      </c>
      <c r="B3" s="3523"/>
      <c r="C3" s="3523"/>
      <c r="D3" s="3523"/>
      <c r="E3" s="3523"/>
      <c r="F3" s="3523"/>
      <c r="G3" s="3523"/>
      <c r="H3" s="3523"/>
      <c r="I3" s="3523"/>
      <c r="J3" s="3523"/>
      <c r="K3" s="3523"/>
      <c r="L3" s="3523"/>
      <c r="M3" s="3523"/>
      <c r="N3" s="3523"/>
      <c r="O3" s="3523"/>
      <c r="P3" s="3523"/>
    </row>
    <row r="4" spans="1:48" ht="12" customHeight="1">
      <c r="A4" s="3523" t="s">
        <v>475</v>
      </c>
      <c r="B4" s="3523"/>
      <c r="C4" s="3523"/>
      <c r="D4" s="3523"/>
      <c r="E4" s="3523"/>
      <c r="F4" s="3523"/>
      <c r="G4" s="3523"/>
      <c r="H4" s="3523"/>
      <c r="I4" s="3523"/>
      <c r="J4" s="3523"/>
      <c r="K4" s="3523"/>
      <c r="L4" s="3523"/>
      <c r="M4" s="3523"/>
      <c r="N4" s="3523"/>
      <c r="O4" s="3523"/>
      <c r="P4" s="3523"/>
    </row>
    <row r="5" spans="1:48" ht="12" customHeight="1">
      <c r="A5" s="2299"/>
      <c r="B5" s="2299"/>
      <c r="C5" s="2299"/>
      <c r="D5" s="2299"/>
      <c r="E5" s="2299"/>
      <c r="F5" s="2299"/>
      <c r="G5" s="2299"/>
      <c r="H5" s="2299"/>
      <c r="I5" s="2299"/>
      <c r="J5" s="2299"/>
      <c r="K5" s="2299"/>
      <c r="L5" s="2299"/>
      <c r="M5" s="2299"/>
      <c r="N5" s="2299"/>
      <c r="O5" s="2299"/>
      <c r="P5" s="2299"/>
      <c r="AV5" s="2302" t="s">
        <v>884</v>
      </c>
    </row>
    <row r="6" spans="1:48" ht="12" customHeight="1">
      <c r="A6" s="3524" t="s">
        <v>500</v>
      </c>
      <c r="B6" s="3524"/>
      <c r="C6" s="3524"/>
      <c r="D6" s="3524"/>
      <c r="E6" s="3524"/>
      <c r="F6" s="3524"/>
      <c r="G6" s="3524"/>
      <c r="H6" s="3524"/>
      <c r="I6" s="3524"/>
      <c r="J6" s="3524"/>
      <c r="K6" s="3524"/>
      <c r="L6" s="3524"/>
      <c r="M6" s="3524"/>
      <c r="N6" s="3524"/>
      <c r="O6" s="3524"/>
      <c r="P6" s="3524"/>
    </row>
    <row r="7" spans="1:48" ht="10.5" hidden="1" customHeight="1">
      <c r="A7" s="2303"/>
      <c r="B7" s="2304"/>
      <c r="C7" s="2303"/>
      <c r="D7" s="2305"/>
      <c r="E7" s="2305"/>
      <c r="F7" s="2305"/>
      <c r="G7" s="2304"/>
      <c r="H7" s="2304"/>
      <c r="I7" s="2304"/>
      <c r="J7" s="2304"/>
      <c r="K7" s="2304"/>
      <c r="L7" s="2304"/>
      <c r="M7" s="2304"/>
      <c r="N7" s="2304"/>
      <c r="O7" s="2304"/>
      <c r="P7" s="2306"/>
    </row>
    <row r="8" spans="1:48" ht="15" customHeight="1">
      <c r="A8" s="2307"/>
      <c r="B8" s="2308"/>
      <c r="C8" s="2309"/>
      <c r="D8" s="2309"/>
      <c r="E8" s="2309"/>
      <c r="F8" s="2309"/>
      <c r="G8" s="2310"/>
      <c r="H8" s="2310"/>
      <c r="I8" s="2310"/>
      <c r="J8" s="2308"/>
      <c r="K8" s="2310"/>
      <c r="L8" s="2310"/>
      <c r="M8" s="2310"/>
      <c r="N8" s="2311"/>
      <c r="O8" s="2312"/>
      <c r="P8" s="2313"/>
    </row>
    <row r="9" spans="1:48" ht="15" customHeight="1">
      <c r="A9" s="2307"/>
      <c r="B9" s="2314" t="s">
        <v>950</v>
      </c>
      <c r="C9" s="2315"/>
      <c r="D9" s="2316"/>
      <c r="E9" s="2317" t="s">
        <v>477</v>
      </c>
      <c r="F9" s="2316"/>
      <c r="G9" s="2316"/>
      <c r="H9" s="2316"/>
      <c r="I9" s="2316"/>
      <c r="J9" s="2312"/>
      <c r="K9" s="3519" t="s">
        <v>478</v>
      </c>
      <c r="L9" s="3520"/>
      <c r="M9" s="3520"/>
      <c r="N9" s="3521"/>
      <c r="O9" s="2318"/>
      <c r="P9" s="2314" t="s">
        <v>479</v>
      </c>
    </row>
    <row r="10" spans="1:48" ht="15" customHeight="1">
      <c r="A10" s="2319" t="s">
        <v>915</v>
      </c>
      <c r="B10" s="2314" t="s">
        <v>850</v>
      </c>
      <c r="C10" s="2320" t="s">
        <v>480</v>
      </c>
      <c r="D10" s="2321"/>
      <c r="E10" s="2322" t="s">
        <v>481</v>
      </c>
      <c r="F10" s="2323"/>
      <c r="G10" s="2320" t="s">
        <v>482</v>
      </c>
      <c r="H10" s="2324"/>
      <c r="I10" s="2325" t="s">
        <v>483</v>
      </c>
      <c r="J10" s="2326"/>
      <c r="K10" s="2327" t="s">
        <v>484</v>
      </c>
      <c r="L10" s="2322" t="s">
        <v>485</v>
      </c>
      <c r="M10" s="2322" t="s">
        <v>486</v>
      </c>
      <c r="N10" s="2328" t="s">
        <v>369</v>
      </c>
      <c r="O10" s="2329" t="s">
        <v>487</v>
      </c>
      <c r="P10" s="2330" t="s">
        <v>488</v>
      </c>
      <c r="S10" s="2302" t="s">
        <v>884</v>
      </c>
    </row>
    <row r="11" spans="1:48" ht="15" customHeight="1">
      <c r="A11" s="2331"/>
      <c r="B11" s="2332"/>
      <c r="C11" s="2333" t="s">
        <v>489</v>
      </c>
      <c r="D11" s="2334" t="s">
        <v>261</v>
      </c>
      <c r="E11" s="2335" t="s">
        <v>490</v>
      </c>
      <c r="F11" s="2335" t="s">
        <v>261</v>
      </c>
      <c r="G11" s="2333" t="s">
        <v>491</v>
      </c>
      <c r="H11" s="2336" t="s">
        <v>261</v>
      </c>
      <c r="I11" s="2336" t="s">
        <v>492</v>
      </c>
      <c r="J11" s="2337" t="s">
        <v>261</v>
      </c>
      <c r="K11" s="2338"/>
      <c r="L11" s="2335" t="s">
        <v>493</v>
      </c>
      <c r="M11" s="2335" t="s">
        <v>494</v>
      </c>
      <c r="N11" s="2339"/>
      <c r="O11" s="2340" t="s">
        <v>495</v>
      </c>
      <c r="P11" s="2334" t="s">
        <v>1289</v>
      </c>
    </row>
    <row r="12" spans="1:48" ht="20.100000000000001" customHeight="1">
      <c r="A12" s="2341" t="s">
        <v>868</v>
      </c>
      <c r="B12" s="2342">
        <f>SUM(B13:B28)</f>
        <v>11760</v>
      </c>
      <c r="C12" s="2342">
        <f>SUM(C13:C28)</f>
        <v>11488</v>
      </c>
      <c r="D12" s="2343">
        <f t="shared" ref="D12:D21" si="0">(C12/B12)*100</f>
        <v>97.687074829931973</v>
      </c>
      <c r="E12" s="2342">
        <f>SUM(E13:E28)</f>
        <v>261</v>
      </c>
      <c r="F12" s="2344">
        <f t="shared" ref="F12:F21" si="1">(E12/B12)*100</f>
        <v>2.2193877551020407</v>
      </c>
      <c r="G12" s="2342"/>
      <c r="H12" s="2344"/>
      <c r="I12" s="2342">
        <f>SUM(I13:I28)</f>
        <v>11</v>
      </c>
      <c r="J12" s="2344">
        <f>(I12/B12)*100</f>
        <v>9.3537414965986387E-2</v>
      </c>
      <c r="K12" s="2342">
        <f>SUM(K13:K28)</f>
        <v>10993</v>
      </c>
      <c r="L12" s="2342">
        <f>SUM(L13:L28)</f>
        <v>243</v>
      </c>
      <c r="M12" s="2342">
        <f>SUM(M13:M28)</f>
        <v>426</v>
      </c>
      <c r="N12" s="2342">
        <f>SUM(N13:N28)</f>
        <v>109</v>
      </c>
      <c r="O12" s="2345"/>
      <c r="P12" s="2346">
        <f>SUM(P13:P28)</f>
        <v>114</v>
      </c>
    </row>
    <row r="13" spans="1:48" ht="20.100000000000001" customHeight="1">
      <c r="A13" s="2347" t="s">
        <v>501</v>
      </c>
      <c r="B13" s="2348">
        <f t="shared" ref="B13:B28" si="2">SUM(C13+E13+G13+I13)</f>
        <v>3191</v>
      </c>
      <c r="C13" s="2348">
        <v>3177</v>
      </c>
      <c r="D13" s="2349">
        <f t="shared" si="0"/>
        <v>99.561266060795987</v>
      </c>
      <c r="E13" s="2348">
        <v>14</v>
      </c>
      <c r="F13" s="2350">
        <f t="shared" si="1"/>
        <v>0.43873393920401127</v>
      </c>
      <c r="G13" s="2348"/>
      <c r="H13" s="2351"/>
      <c r="I13" s="2348"/>
      <c r="J13" s="2351"/>
      <c r="K13" s="2348">
        <v>3004</v>
      </c>
      <c r="L13" s="2348">
        <v>7</v>
      </c>
      <c r="M13" s="2348">
        <v>119</v>
      </c>
      <c r="N13" s="2348">
        <v>61</v>
      </c>
      <c r="O13" s="2351"/>
      <c r="P13" s="2348"/>
      <c r="Q13" s="2352"/>
      <c r="X13" s="2353"/>
      <c r="Z13" s="2353"/>
    </row>
    <row r="14" spans="1:48" ht="20.100000000000001" customHeight="1">
      <c r="A14" s="2347" t="s">
        <v>502</v>
      </c>
      <c r="B14" s="2348">
        <f t="shared" si="2"/>
        <v>788</v>
      </c>
      <c r="C14" s="2348">
        <v>788</v>
      </c>
      <c r="D14" s="2349">
        <f t="shared" si="0"/>
        <v>100</v>
      </c>
      <c r="E14" s="2348"/>
      <c r="F14" s="2350">
        <f t="shared" si="1"/>
        <v>0</v>
      </c>
      <c r="G14" s="2348"/>
      <c r="H14" s="2351"/>
      <c r="I14" s="2348"/>
      <c r="J14" s="2351"/>
      <c r="K14" s="2348">
        <v>771</v>
      </c>
      <c r="L14" s="2348"/>
      <c r="M14" s="2348">
        <v>17</v>
      </c>
      <c r="N14" s="2348"/>
      <c r="O14" s="2351"/>
      <c r="P14" s="2348"/>
      <c r="X14" s="2353"/>
      <c r="Z14" s="2353"/>
    </row>
    <row r="15" spans="1:48" ht="20.100000000000001" customHeight="1">
      <c r="A15" s="2347" t="s">
        <v>503</v>
      </c>
      <c r="B15" s="2348">
        <f t="shared" si="2"/>
        <v>1095</v>
      </c>
      <c r="C15" s="2348">
        <v>1095</v>
      </c>
      <c r="D15" s="2349">
        <f t="shared" si="0"/>
        <v>100</v>
      </c>
      <c r="E15" s="2348"/>
      <c r="F15" s="2350">
        <f t="shared" si="1"/>
        <v>0</v>
      </c>
      <c r="G15" s="2348"/>
      <c r="H15" s="2351"/>
      <c r="I15" s="2348"/>
      <c r="J15" s="2354"/>
      <c r="K15" s="2348">
        <v>1029</v>
      </c>
      <c r="L15" s="2348"/>
      <c r="M15" s="2348">
        <v>6</v>
      </c>
      <c r="N15" s="2348"/>
      <c r="O15" s="2351"/>
      <c r="P15" s="2351"/>
      <c r="Q15" s="2352"/>
    </row>
    <row r="16" spans="1:48" ht="20.100000000000001" customHeight="1">
      <c r="A16" s="2347" t="s">
        <v>504</v>
      </c>
      <c r="B16" s="2348">
        <f t="shared" si="2"/>
        <v>838</v>
      </c>
      <c r="C16" s="2348">
        <v>835</v>
      </c>
      <c r="D16" s="2349">
        <f t="shared" si="0"/>
        <v>99.64200477326969</v>
      </c>
      <c r="E16" s="2348">
        <v>3</v>
      </c>
      <c r="F16" s="2350">
        <f t="shared" si="1"/>
        <v>0.35799522673031026</v>
      </c>
      <c r="G16" s="2348"/>
      <c r="H16" s="2351"/>
      <c r="I16" s="2348"/>
      <c r="J16" s="2351"/>
      <c r="K16" s="2348">
        <v>798</v>
      </c>
      <c r="L16" s="2348"/>
      <c r="M16" s="2348">
        <v>6</v>
      </c>
      <c r="N16" s="2348"/>
      <c r="O16" s="2351"/>
      <c r="P16" s="2348"/>
    </row>
    <row r="17" spans="1:46" ht="20.100000000000001" customHeight="1">
      <c r="A17" s="2347" t="s">
        <v>505</v>
      </c>
      <c r="B17" s="2348">
        <f t="shared" si="2"/>
        <v>1009</v>
      </c>
      <c r="C17" s="2348">
        <v>1007</v>
      </c>
      <c r="D17" s="2349">
        <f t="shared" si="0"/>
        <v>99.801783944499505</v>
      </c>
      <c r="E17" s="2348">
        <v>2</v>
      </c>
      <c r="F17" s="2350">
        <f t="shared" si="1"/>
        <v>0.19821605550049554</v>
      </c>
      <c r="G17" s="2348"/>
      <c r="H17" s="2351"/>
      <c r="I17" s="2348"/>
      <c r="J17" s="2350"/>
      <c r="K17" s="2348">
        <v>934</v>
      </c>
      <c r="L17" s="2348">
        <v>2</v>
      </c>
      <c r="M17" s="2348">
        <v>55</v>
      </c>
      <c r="N17" s="2348">
        <v>18</v>
      </c>
      <c r="O17" s="2351"/>
      <c r="P17" s="2348"/>
      <c r="X17" s="2353"/>
      <c r="Z17" s="2353"/>
    </row>
    <row r="18" spans="1:46" ht="20.100000000000001" customHeight="1">
      <c r="A18" s="2347" t="s">
        <v>506</v>
      </c>
      <c r="B18" s="2348">
        <f t="shared" si="2"/>
        <v>364</v>
      </c>
      <c r="C18" s="2348">
        <v>364</v>
      </c>
      <c r="D18" s="2349">
        <f t="shared" si="0"/>
        <v>100</v>
      </c>
      <c r="E18" s="2348"/>
      <c r="F18" s="2350">
        <f t="shared" si="1"/>
        <v>0</v>
      </c>
      <c r="G18" s="2348"/>
      <c r="H18" s="2351"/>
      <c r="I18" s="2348"/>
      <c r="J18" s="2351"/>
      <c r="K18" s="2348">
        <v>331</v>
      </c>
      <c r="L18" s="2348"/>
      <c r="M18" s="2348">
        <v>28</v>
      </c>
      <c r="N18" s="2348">
        <v>5</v>
      </c>
      <c r="O18" s="2351"/>
      <c r="P18" s="2348"/>
      <c r="X18" s="2353"/>
      <c r="Z18" s="2353"/>
    </row>
    <row r="19" spans="1:46" ht="20.100000000000001" customHeight="1">
      <c r="A19" s="2347" t="s">
        <v>507</v>
      </c>
      <c r="B19" s="2348">
        <f t="shared" si="2"/>
        <v>562</v>
      </c>
      <c r="C19" s="2348">
        <v>562</v>
      </c>
      <c r="D19" s="2349">
        <f t="shared" si="0"/>
        <v>100</v>
      </c>
      <c r="E19" s="2348"/>
      <c r="F19" s="2350">
        <f t="shared" si="1"/>
        <v>0</v>
      </c>
      <c r="G19" s="2348"/>
      <c r="H19" s="2351"/>
      <c r="I19" s="2348"/>
      <c r="J19" s="2351"/>
      <c r="K19" s="2348">
        <v>544</v>
      </c>
      <c r="L19" s="2348"/>
      <c r="M19" s="2348">
        <v>18</v>
      </c>
      <c r="N19" s="2348"/>
      <c r="O19" s="2351"/>
      <c r="P19" s="2348"/>
      <c r="Q19" s="2352"/>
    </row>
    <row r="20" spans="1:46" ht="20.100000000000001" customHeight="1">
      <c r="A20" s="2347" t="s">
        <v>508</v>
      </c>
      <c r="B20" s="2348">
        <f t="shared" si="2"/>
        <v>337</v>
      </c>
      <c r="C20" s="2348">
        <v>333</v>
      </c>
      <c r="D20" s="2349">
        <f t="shared" si="0"/>
        <v>98.813056379821958</v>
      </c>
      <c r="E20" s="2348">
        <v>4</v>
      </c>
      <c r="F20" s="2350">
        <f t="shared" si="1"/>
        <v>1.1869436201780417</v>
      </c>
      <c r="G20" s="2348"/>
      <c r="H20" s="2351"/>
      <c r="I20" s="2348"/>
      <c r="J20" s="2351"/>
      <c r="K20" s="2348">
        <v>325</v>
      </c>
      <c r="L20" s="2348">
        <v>4</v>
      </c>
      <c r="M20" s="2348">
        <v>6</v>
      </c>
      <c r="N20" s="2348">
        <v>2</v>
      </c>
      <c r="O20" s="2351"/>
      <c r="P20" s="2348"/>
      <c r="Q20" s="2352"/>
      <c r="X20" s="2353"/>
      <c r="Z20" s="2353"/>
    </row>
    <row r="21" spans="1:46" ht="20.100000000000001" customHeight="1">
      <c r="A21" s="2347" t="s">
        <v>509</v>
      </c>
      <c r="B21" s="2348">
        <f t="shared" si="2"/>
        <v>289</v>
      </c>
      <c r="C21" s="2348">
        <v>289</v>
      </c>
      <c r="D21" s="2349">
        <f t="shared" si="0"/>
        <v>100</v>
      </c>
      <c r="E21" s="2348"/>
      <c r="F21" s="2350">
        <f t="shared" si="1"/>
        <v>0</v>
      </c>
      <c r="G21" s="2348"/>
      <c r="H21" s="2351"/>
      <c r="I21" s="2348"/>
      <c r="J21" s="2351"/>
      <c r="K21" s="2348">
        <v>274</v>
      </c>
      <c r="L21" s="2348"/>
      <c r="M21" s="2348">
        <v>15</v>
      </c>
      <c r="N21" s="2348"/>
      <c r="O21" s="2351"/>
      <c r="P21" s="2351"/>
      <c r="X21" s="2353"/>
      <c r="Z21" s="2353"/>
    </row>
    <row r="22" spans="1:46" ht="20.100000000000001" customHeight="1">
      <c r="A22" s="2347" t="s">
        <v>510</v>
      </c>
      <c r="B22" s="2348">
        <f t="shared" si="2"/>
        <v>305</v>
      </c>
      <c r="C22" s="2348">
        <v>305</v>
      </c>
      <c r="D22" s="2349">
        <f>(C22/B24)*100</f>
        <v>156.41025641025641</v>
      </c>
      <c r="E22" s="2348"/>
      <c r="F22" s="2350">
        <f>(E22/B24)*100</f>
        <v>0</v>
      </c>
      <c r="G22" s="2348"/>
      <c r="H22" s="2351"/>
      <c r="I22" s="2348"/>
      <c r="J22" s="2351"/>
      <c r="K22" s="2348">
        <v>380</v>
      </c>
      <c r="L22" s="2348"/>
      <c r="M22" s="2348">
        <v>15</v>
      </c>
      <c r="N22" s="2348">
        <v>10</v>
      </c>
      <c r="O22" s="2351"/>
      <c r="P22" s="2348"/>
      <c r="X22" s="2353"/>
      <c r="Z22" s="2353"/>
    </row>
    <row r="23" spans="1:46" ht="20.100000000000001" customHeight="1">
      <c r="A23" s="2347" t="s">
        <v>511</v>
      </c>
      <c r="B23" s="2348">
        <f t="shared" si="2"/>
        <v>339</v>
      </c>
      <c r="C23" s="2348">
        <v>338</v>
      </c>
      <c r="D23" s="2349">
        <f t="shared" ref="D23:D28" si="3">(C23/B23)*100</f>
        <v>99.705014749262531</v>
      </c>
      <c r="E23" s="2348">
        <v>1</v>
      </c>
      <c r="F23" s="2350">
        <f t="shared" ref="F23:F28" si="4">(E23/B23)*100</f>
        <v>0.29498525073746312</v>
      </c>
      <c r="G23" s="2348"/>
      <c r="H23" s="2351"/>
      <c r="I23" s="2348"/>
      <c r="J23" s="2351"/>
      <c r="K23" s="2348">
        <v>338</v>
      </c>
      <c r="L23" s="2348">
        <v>1</v>
      </c>
      <c r="M23" s="2348">
        <v>6</v>
      </c>
      <c r="N23" s="2348"/>
      <c r="O23" s="2351"/>
      <c r="P23" s="2348"/>
      <c r="Q23" s="2352"/>
      <c r="X23" s="2353"/>
      <c r="Z23" s="2353"/>
    </row>
    <row r="24" spans="1:46" ht="20.100000000000001" customHeight="1">
      <c r="A24" s="2347" t="s">
        <v>512</v>
      </c>
      <c r="B24" s="2348">
        <f t="shared" si="2"/>
        <v>195</v>
      </c>
      <c r="C24" s="2348">
        <v>194</v>
      </c>
      <c r="D24" s="2349">
        <f t="shared" si="3"/>
        <v>99.487179487179489</v>
      </c>
      <c r="E24" s="2348">
        <v>1</v>
      </c>
      <c r="F24" s="2350">
        <f t="shared" si="4"/>
        <v>0.51282051282051277</v>
      </c>
      <c r="G24" s="2348"/>
      <c r="H24" s="2351"/>
      <c r="I24" s="2348"/>
      <c r="J24" s="2351"/>
      <c r="K24" s="2348">
        <v>194</v>
      </c>
      <c r="L24" s="2348"/>
      <c r="M24" s="2348"/>
      <c r="N24" s="2348">
        <v>1</v>
      </c>
      <c r="O24" s="2351"/>
      <c r="P24" s="2348"/>
      <c r="X24" s="2353"/>
      <c r="Z24" s="2353"/>
    </row>
    <row r="25" spans="1:46" ht="20.100000000000001" customHeight="1">
      <c r="A25" s="2347" t="s">
        <v>513</v>
      </c>
      <c r="B25" s="2348">
        <f t="shared" si="2"/>
        <v>1659</v>
      </c>
      <c r="C25" s="2348">
        <v>1657</v>
      </c>
      <c r="D25" s="2349">
        <f t="shared" si="3"/>
        <v>99.879445449065713</v>
      </c>
      <c r="E25" s="2348">
        <v>2</v>
      </c>
      <c r="F25" s="2350">
        <f t="shared" si="4"/>
        <v>0.12055455093429776</v>
      </c>
      <c r="G25" s="2348"/>
      <c r="H25" s="2351"/>
      <c r="I25" s="2348"/>
      <c r="J25" s="2351"/>
      <c r="K25" s="2348">
        <v>1521</v>
      </c>
      <c r="L25" s="2348">
        <v>1</v>
      </c>
      <c r="M25" s="2348">
        <v>131</v>
      </c>
      <c r="N25" s="2348">
        <v>6</v>
      </c>
      <c r="O25" s="2351"/>
      <c r="P25" s="2348"/>
      <c r="Q25" s="2352"/>
      <c r="X25" s="2353"/>
      <c r="Z25" s="2353"/>
      <c r="AB25" s="2353"/>
      <c r="AD25" s="2353"/>
      <c r="AF25" s="2353"/>
      <c r="AH25" s="2353"/>
      <c r="AJ25" s="2353"/>
      <c r="AL25" s="2353"/>
      <c r="AN25" s="2353"/>
      <c r="AP25" s="2353"/>
      <c r="AR25" s="2353"/>
      <c r="AT25" s="2353"/>
    </row>
    <row r="26" spans="1:46" ht="20.100000000000001" customHeight="1">
      <c r="A26" s="2347" t="s">
        <v>514</v>
      </c>
      <c r="B26" s="2348">
        <f t="shared" si="2"/>
        <v>601</v>
      </c>
      <c r="C26" s="2348">
        <v>368</v>
      </c>
      <c r="D26" s="2349">
        <f t="shared" si="3"/>
        <v>61.23128119800333</v>
      </c>
      <c r="E26" s="2348">
        <v>222</v>
      </c>
      <c r="F26" s="2350">
        <f t="shared" si="4"/>
        <v>36.938435940099836</v>
      </c>
      <c r="G26" s="2348"/>
      <c r="H26" s="2350"/>
      <c r="I26" s="2348">
        <v>11</v>
      </c>
      <c r="J26" s="2350">
        <f>(I26/B26)*100</f>
        <v>1.8302828618968388</v>
      </c>
      <c r="K26" s="2348">
        <v>376</v>
      </c>
      <c r="L26" s="2348">
        <v>217</v>
      </c>
      <c r="M26" s="2348">
        <v>2</v>
      </c>
      <c r="N26" s="2348">
        <v>6</v>
      </c>
      <c r="O26" s="2351"/>
      <c r="P26" s="2355">
        <v>113</v>
      </c>
      <c r="Q26" s="2352"/>
      <c r="X26" s="2353"/>
      <c r="Z26" s="2353"/>
      <c r="AB26" s="2353"/>
      <c r="AD26" s="2353"/>
    </row>
    <row r="27" spans="1:46" ht="20.100000000000001" customHeight="1">
      <c r="A27" s="2347" t="s">
        <v>515</v>
      </c>
      <c r="B27" s="2348">
        <f t="shared" si="2"/>
        <v>79</v>
      </c>
      <c r="C27" s="2348">
        <v>78</v>
      </c>
      <c r="D27" s="2349">
        <f t="shared" si="3"/>
        <v>98.734177215189874</v>
      </c>
      <c r="E27" s="2348">
        <v>1</v>
      </c>
      <c r="F27" s="2350">
        <f t="shared" si="4"/>
        <v>1.2658227848101267</v>
      </c>
      <c r="G27" s="2348"/>
      <c r="H27" s="2351"/>
      <c r="I27" s="2348"/>
      <c r="J27" s="2351"/>
      <c r="K27" s="2348">
        <v>76</v>
      </c>
      <c r="L27" s="2348"/>
      <c r="M27" s="2348">
        <v>2</v>
      </c>
      <c r="N27" s="2348"/>
      <c r="O27" s="2351"/>
      <c r="P27" s="2348">
        <v>1</v>
      </c>
      <c r="Q27" s="2352"/>
      <c r="X27" s="2353"/>
      <c r="Z27" s="2353"/>
    </row>
    <row r="28" spans="1:46" ht="20.100000000000001" customHeight="1">
      <c r="A28" s="2347" t="s">
        <v>120</v>
      </c>
      <c r="B28" s="2348">
        <f t="shared" si="2"/>
        <v>109</v>
      </c>
      <c r="C28" s="2348">
        <v>98</v>
      </c>
      <c r="D28" s="2349">
        <f t="shared" si="3"/>
        <v>89.908256880733944</v>
      </c>
      <c r="E28" s="2348">
        <v>11</v>
      </c>
      <c r="F28" s="2350">
        <f t="shared" si="4"/>
        <v>10.091743119266056</v>
      </c>
      <c r="G28" s="2348"/>
      <c r="H28" s="2351"/>
      <c r="I28" s="2348"/>
      <c r="J28" s="2351"/>
      <c r="K28" s="2348">
        <v>98</v>
      </c>
      <c r="L28" s="2348">
        <v>11</v>
      </c>
      <c r="M28" s="2348"/>
      <c r="N28" s="2348"/>
      <c r="O28" s="2351"/>
      <c r="P28" s="2348"/>
      <c r="Q28" s="2352"/>
      <c r="X28" s="2353"/>
      <c r="Z28" s="2353"/>
    </row>
    <row r="29" spans="1:46" ht="20.100000000000001" customHeight="1">
      <c r="A29" s="2356"/>
      <c r="B29" s="2357"/>
      <c r="C29" s="2356"/>
      <c r="D29" s="2356"/>
      <c r="E29" s="2357"/>
      <c r="F29" s="2356"/>
      <c r="G29" s="2357"/>
      <c r="H29" s="2356"/>
      <c r="I29" s="2357"/>
      <c r="J29" s="2356"/>
      <c r="K29" s="2357"/>
      <c r="L29" s="2357"/>
      <c r="M29" s="2356"/>
      <c r="O29" s="2356"/>
      <c r="P29" s="2357"/>
    </row>
    <row r="30" spans="1:46" ht="20.100000000000001" customHeight="1">
      <c r="A30" s="2356"/>
      <c r="B30" s="2357"/>
      <c r="C30" s="2356"/>
      <c r="D30" s="2356"/>
      <c r="E30" s="2357"/>
      <c r="F30" s="2356"/>
      <c r="G30" s="2357"/>
      <c r="H30" s="2356"/>
      <c r="I30" s="2357"/>
      <c r="J30" s="2356"/>
      <c r="K30" s="2357"/>
      <c r="L30" s="2357"/>
      <c r="M30" s="2356"/>
      <c r="N30" s="2358" t="s">
        <v>912</v>
      </c>
      <c r="O30" s="2356"/>
      <c r="P30" s="2357"/>
    </row>
    <row r="31" spans="1:46" ht="8.1" customHeight="1">
      <c r="A31" s="2356"/>
      <c r="B31" s="2356"/>
      <c r="C31" s="2356"/>
      <c r="D31" s="2356"/>
      <c r="E31" s="2357"/>
      <c r="F31" s="2356"/>
      <c r="G31" s="2357"/>
      <c r="H31" s="2356"/>
      <c r="I31" s="2357"/>
      <c r="J31" s="2356"/>
      <c r="K31" s="2357"/>
      <c r="L31" s="2356"/>
      <c r="M31" s="2356"/>
      <c r="N31" s="2356"/>
      <c r="O31" s="2356"/>
      <c r="P31" s="2356"/>
    </row>
    <row r="32" spans="1:46" ht="8.1" customHeight="1">
      <c r="A32" s="2356"/>
      <c r="B32" s="2356"/>
      <c r="C32" s="2356"/>
      <c r="D32" s="2356"/>
      <c r="E32" s="2357"/>
      <c r="F32" s="2356"/>
      <c r="G32" s="2357"/>
      <c r="H32" s="2356"/>
      <c r="I32" s="2357"/>
      <c r="J32" s="2356"/>
      <c r="K32" s="2357"/>
      <c r="L32" s="2357"/>
      <c r="M32" s="2356"/>
      <c r="N32" s="2357"/>
      <c r="O32" s="2356"/>
      <c r="P32" s="2357"/>
    </row>
    <row r="33" spans="1:36">
      <c r="A33" s="2356"/>
      <c r="B33" s="2356"/>
      <c r="C33" s="2356"/>
      <c r="D33" s="2356"/>
      <c r="E33" s="2356"/>
      <c r="F33" s="2356"/>
      <c r="G33" s="2356"/>
      <c r="H33" s="2356"/>
      <c r="I33" s="2356"/>
      <c r="J33" s="2356"/>
      <c r="K33" s="2356"/>
      <c r="L33" s="2356"/>
      <c r="M33" s="2356"/>
      <c r="N33" s="2356"/>
      <c r="O33" s="2356"/>
      <c r="P33" s="2353"/>
    </row>
    <row r="34" spans="1:36" ht="8.1" customHeight="1">
      <c r="A34" s="2356"/>
      <c r="B34" s="2356"/>
      <c r="C34" s="2356"/>
      <c r="D34" s="2356"/>
      <c r="E34" s="2356"/>
      <c r="F34" s="2356"/>
      <c r="G34" s="2356"/>
      <c r="H34" s="2356"/>
      <c r="I34" s="2356"/>
      <c r="J34" s="2356"/>
      <c r="K34" s="2356"/>
      <c r="L34" s="2356"/>
      <c r="M34" s="2356"/>
      <c r="N34" s="2356"/>
      <c r="O34" s="2356"/>
      <c r="P34" s="2353"/>
    </row>
    <row r="35" spans="1:36" ht="10.5" hidden="1" customHeight="1">
      <c r="P35" s="2353"/>
    </row>
    <row r="36" spans="1:36">
      <c r="P36" s="2353"/>
    </row>
    <row r="37" spans="1:36">
      <c r="P37" s="2353"/>
      <c r="AB37" s="2353"/>
      <c r="AD37" s="2353"/>
    </row>
    <row r="38" spans="1:36">
      <c r="B38" s="2359"/>
      <c r="E38" s="2359"/>
      <c r="P38" s="2353"/>
      <c r="AB38" s="2353"/>
      <c r="AD38" s="2353"/>
    </row>
    <row r="39" spans="1:36">
      <c r="P39" s="2353"/>
      <c r="AB39" s="2353"/>
      <c r="AD39" s="2353"/>
    </row>
    <row r="40" spans="1:36">
      <c r="P40" s="2353"/>
      <c r="AB40" s="2353"/>
      <c r="AD40" s="2353"/>
    </row>
    <row r="41" spans="1:36">
      <c r="P41" s="2353"/>
      <c r="AB41" s="2353"/>
      <c r="AD41" s="2353"/>
    </row>
    <row r="42" spans="1:36">
      <c r="P42" s="2353"/>
      <c r="AB42" s="2353"/>
      <c r="AD42" s="2353"/>
    </row>
    <row r="43" spans="1:36">
      <c r="P43" s="2353"/>
      <c r="AH43" s="2353"/>
      <c r="AJ43" s="2353"/>
    </row>
    <row r="44" spans="1:36">
      <c r="P44" s="2353"/>
    </row>
    <row r="45" spans="1:36">
      <c r="P45" s="2353"/>
      <c r="AB45" s="2353"/>
      <c r="AD45" s="2353"/>
    </row>
    <row r="46" spans="1:36">
      <c r="P46" s="2353"/>
    </row>
    <row r="73" spans="22:22">
      <c r="V73" s="2302" t="s">
        <v>884</v>
      </c>
    </row>
    <row r="117" spans="61:61">
      <c r="BI117" s="2302" t="s">
        <v>884</v>
      </c>
    </row>
  </sheetData>
  <sheetProtection password="CA55" sheet="1" objects="1" scenarios="1"/>
  <mergeCells count="5">
    <mergeCell ref="K9:N9"/>
    <mergeCell ref="A1:P1"/>
    <mergeCell ref="A3:P3"/>
    <mergeCell ref="A4:P4"/>
    <mergeCell ref="A6:P6"/>
  </mergeCells>
  <phoneticPr fontId="0" type="noConversion"/>
  <printOptions horizontalCentered="1"/>
  <pageMargins left="0.51181102362204722" right="0.31496062992125984" top="0.82677165354330717" bottom="0.59055118110236227" header="0" footer="0"/>
  <pageSetup scale="95" orientation="landscape" horizontalDpi="300" verticalDpi="300" r:id="rId1"/>
  <headerFooter alignWithMargins="0">
    <oddHeader>&amp;R&amp;"Helv,Negrita"&amp;12&amp;[45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C141"/>
  <sheetViews>
    <sheetView showGridLines="0" workbookViewId="0">
      <selection activeCell="A12" sqref="A12"/>
    </sheetView>
  </sheetViews>
  <sheetFormatPr baseColWidth="10" defaultColWidth="9.83203125" defaultRowHeight="10.5"/>
  <cols>
    <col min="1" max="1" width="40.6640625" style="2360" customWidth="1"/>
    <col min="2" max="2" width="14.83203125" style="2360" customWidth="1"/>
    <col min="3" max="3" width="11.5" style="2360" customWidth="1"/>
    <col min="4" max="4" width="12.5" style="2360" customWidth="1"/>
    <col min="5" max="5" width="8.83203125" style="2360" customWidth="1"/>
    <col min="6" max="6" width="9" style="2360" customWidth="1"/>
    <col min="7" max="7" width="7.5" style="2360" customWidth="1"/>
    <col min="8" max="8" width="9.83203125" style="2360" customWidth="1"/>
    <col min="9" max="9" width="16.5" style="2360" customWidth="1"/>
    <col min="10" max="14" width="9.83203125" style="2360"/>
    <col min="15" max="15" width="2.83203125" style="2360" customWidth="1"/>
    <col min="16" max="16" width="36.83203125" style="2360" customWidth="1"/>
    <col min="17" max="16384" width="9.83203125" style="2360"/>
  </cols>
  <sheetData>
    <row r="1" spans="1:20" ht="16.5" customHeight="1">
      <c r="A1" s="3525" t="s">
        <v>846</v>
      </c>
      <c r="B1" s="3525"/>
      <c r="C1" s="3525"/>
      <c r="D1" s="3525"/>
      <c r="E1" s="3525"/>
      <c r="F1" s="3525"/>
      <c r="G1" s="3525"/>
      <c r="H1" s="3525"/>
      <c r="I1" s="3525"/>
    </row>
    <row r="2" spans="1:20" ht="3.75" customHeight="1">
      <c r="A2" s="2361"/>
      <c r="B2" s="2362"/>
      <c r="C2" s="2362"/>
      <c r="D2" s="2362"/>
      <c r="E2" s="2361"/>
      <c r="F2" s="2362"/>
      <c r="G2" s="2362"/>
      <c r="H2" s="2362"/>
      <c r="I2" s="2362"/>
    </row>
    <row r="3" spans="1:20" ht="12" customHeight="1">
      <c r="A3" s="3526" t="s">
        <v>516</v>
      </c>
      <c r="B3" s="3526"/>
      <c r="C3" s="3526"/>
      <c r="D3" s="3526"/>
      <c r="E3" s="3526"/>
      <c r="F3" s="3526"/>
      <c r="G3" s="3526"/>
      <c r="H3" s="3526"/>
      <c r="I3" s="3526"/>
    </row>
    <row r="4" spans="1:20" ht="12.75" customHeight="1">
      <c r="A4" s="3526" t="s">
        <v>517</v>
      </c>
      <c r="B4" s="3526"/>
      <c r="C4" s="3526"/>
      <c r="D4" s="3526"/>
      <c r="E4" s="3526"/>
      <c r="F4" s="3526"/>
      <c r="G4" s="3526"/>
      <c r="H4" s="3526"/>
      <c r="I4" s="3526"/>
    </row>
    <row r="5" spans="1:20" ht="3" customHeight="1">
      <c r="A5" s="2363"/>
      <c r="B5" s="2362"/>
      <c r="C5" s="2362"/>
      <c r="D5" s="2362"/>
      <c r="E5" s="2363"/>
      <c r="F5" s="2362"/>
      <c r="G5" s="2362"/>
      <c r="H5" s="2362"/>
      <c r="I5" s="2362"/>
    </row>
    <row r="6" spans="1:20" ht="18.75">
      <c r="A6" s="3527" t="s">
        <v>518</v>
      </c>
      <c r="B6" s="3527"/>
      <c r="C6" s="3527"/>
      <c r="D6" s="3527"/>
      <c r="E6" s="3527"/>
      <c r="F6" s="3527"/>
      <c r="G6" s="3527"/>
      <c r="H6" s="3527"/>
      <c r="I6" s="3527"/>
    </row>
    <row r="7" spans="1:20" ht="12.75" customHeight="1">
      <c r="A7" s="2364"/>
      <c r="B7" s="2365" t="s">
        <v>950</v>
      </c>
      <c r="C7" s="2366" t="s">
        <v>519</v>
      </c>
      <c r="D7" s="2367"/>
      <c r="E7" s="2368" t="s">
        <v>520</v>
      </c>
      <c r="F7" s="2369"/>
      <c r="G7" s="2369"/>
      <c r="H7" s="2370" t="s">
        <v>521</v>
      </c>
      <c r="I7" s="2371"/>
      <c r="J7" s="2361"/>
    </row>
    <row r="8" spans="1:20" ht="12" customHeight="1">
      <c r="A8" s="2372" t="s">
        <v>915</v>
      </c>
      <c r="B8" s="2373" t="s">
        <v>850</v>
      </c>
      <c r="C8" s="2365" t="s">
        <v>522</v>
      </c>
      <c r="D8" s="2365" t="s">
        <v>261</v>
      </c>
      <c r="E8" s="2373" t="s">
        <v>523</v>
      </c>
      <c r="F8" s="2373" t="s">
        <v>524</v>
      </c>
      <c r="G8" s="2373" t="s">
        <v>525</v>
      </c>
      <c r="H8" s="2374" t="s">
        <v>526</v>
      </c>
      <c r="I8" s="2373" t="s">
        <v>527</v>
      </c>
      <c r="J8" s="2361"/>
      <c r="M8" s="2375" t="s">
        <v>884</v>
      </c>
    </row>
    <row r="9" spans="1:20" ht="15">
      <c r="A9" s="2376"/>
      <c r="B9" s="2377"/>
      <c r="C9" s="2377"/>
      <c r="D9" s="2377"/>
      <c r="E9" s="2378" t="s">
        <v>528</v>
      </c>
      <c r="F9" s="2378" t="s">
        <v>491</v>
      </c>
      <c r="G9" s="2378" t="s">
        <v>529</v>
      </c>
      <c r="H9" s="2379"/>
      <c r="I9" s="2377"/>
      <c r="J9" s="2361"/>
    </row>
    <row r="10" spans="1:20" ht="11.25" customHeight="1">
      <c r="A10" s="2380"/>
      <c r="B10" s="2381"/>
      <c r="C10" s="2381"/>
      <c r="D10" s="2381"/>
      <c r="E10" s="2381"/>
      <c r="F10" s="2381"/>
      <c r="G10" s="2381"/>
      <c r="H10" s="2382"/>
      <c r="I10" s="2381"/>
    </row>
    <row r="11" spans="1:20" ht="12.75" customHeight="1">
      <c r="A11" s="2383" t="s">
        <v>1412</v>
      </c>
      <c r="B11" s="2384">
        <f>SUM(B12+B15+B18+B24+B33+B36+B42+B43+B48+B49+B50+B51+B52)</f>
        <v>9013</v>
      </c>
      <c r="C11" s="2384">
        <f>SUM(C12+C15+C18+C24+C33+C36+C42+C43+C48+C49+C50+C51+C52)</f>
        <v>2188</v>
      </c>
      <c r="D11" s="2385">
        <f t="shared" ref="D11:D25" si="0">(C11/B11)*100</f>
        <v>24.276045711749695</v>
      </c>
      <c r="E11" s="2384">
        <f>SUM(E12+E15+E18+E24+E33+E36+E42+E43+E48+E49+E50+E51+E52)</f>
        <v>1205</v>
      </c>
      <c r="F11" s="2384">
        <f>SUM(F12+F15+F18+F24+F33+F36+F42+F43+F48+F49+F50+F51+F52)</f>
        <v>806</v>
      </c>
      <c r="G11" s="2384">
        <f>SUM(G12+G15+G18+G24+G33+G36+G42+G43+G48+G49+G50+G51+G52)</f>
        <v>177</v>
      </c>
      <c r="H11" s="2384">
        <f>SUM(H12+H15+H18+H24+H33+H36+H42+H43+H48+H49+H50+H51+H52)</f>
        <v>983</v>
      </c>
      <c r="I11" s="2384">
        <f>SUM(I12+I15+I18+I24+I33+I36+I42+I43+I48+I49+I50+I51+I52)</f>
        <v>1205</v>
      </c>
    </row>
    <row r="12" spans="1:20" ht="9.9499999999999993" customHeight="1">
      <c r="A12" s="2386" t="s">
        <v>1257</v>
      </c>
      <c r="B12" s="2387">
        <f>SUM(B13:B14)</f>
        <v>244</v>
      </c>
      <c r="C12" s="2387">
        <f>SUM(C13:C14)</f>
        <v>84</v>
      </c>
      <c r="D12" s="2388">
        <f t="shared" si="0"/>
        <v>34.42622950819672</v>
      </c>
      <c r="E12" s="2387">
        <f>SUM(E13:E14)</f>
        <v>28</v>
      </c>
      <c r="F12" s="2387">
        <f>SUM(F13:F14)</f>
        <v>54</v>
      </c>
      <c r="G12" s="2387">
        <f>SUM(G13:G14)</f>
        <v>2</v>
      </c>
      <c r="H12" s="2387">
        <f>SUM(H13:H14)</f>
        <v>22</v>
      </c>
      <c r="I12" s="2387">
        <f>SUM(I13:I14)</f>
        <v>62</v>
      </c>
    </row>
    <row r="13" spans="1:20" ht="9.9499999999999993" customHeight="1">
      <c r="A13" s="2389" t="s">
        <v>270</v>
      </c>
      <c r="B13" s="2390">
        <v>188</v>
      </c>
      <c r="C13" s="2390">
        <v>34</v>
      </c>
      <c r="D13" s="2391">
        <f t="shared" si="0"/>
        <v>18.085106382978726</v>
      </c>
      <c r="E13" s="2390">
        <v>7</v>
      </c>
      <c r="F13" s="2392">
        <v>27</v>
      </c>
      <c r="G13" s="2390"/>
      <c r="H13" s="2393">
        <v>1</v>
      </c>
      <c r="I13" s="2392">
        <v>33</v>
      </c>
      <c r="K13" s="2394"/>
      <c r="R13" s="2395"/>
      <c r="T13" s="2395"/>
    </row>
    <row r="14" spans="1:20" ht="9.9499999999999993" customHeight="1">
      <c r="A14" s="2389" t="s">
        <v>1378</v>
      </c>
      <c r="B14" s="2390">
        <v>56</v>
      </c>
      <c r="C14" s="2390">
        <v>50</v>
      </c>
      <c r="D14" s="2391">
        <f t="shared" si="0"/>
        <v>89.285714285714292</v>
      </c>
      <c r="E14" s="2390">
        <v>21</v>
      </c>
      <c r="F14" s="2392">
        <v>27</v>
      </c>
      <c r="G14" s="2390">
        <v>2</v>
      </c>
      <c r="H14" s="2393">
        <v>21</v>
      </c>
      <c r="I14" s="2392">
        <v>29</v>
      </c>
      <c r="K14" s="2394"/>
      <c r="R14" s="2395"/>
      <c r="T14" s="2395"/>
    </row>
    <row r="15" spans="1:20" ht="9.9499999999999993" customHeight="1">
      <c r="A15" s="2386" t="s">
        <v>1371</v>
      </c>
      <c r="B15" s="2387">
        <f>SUM(B16:B17)</f>
        <v>299</v>
      </c>
      <c r="C15" s="2387">
        <f>SUM(C16:C17)</f>
        <v>94</v>
      </c>
      <c r="D15" s="2388">
        <f t="shared" si="0"/>
        <v>31.438127090301005</v>
      </c>
      <c r="E15" s="2387">
        <f>SUM(E16:E17)</f>
        <v>40</v>
      </c>
      <c r="F15" s="2396">
        <f>SUM(F16:F17)</f>
        <v>51</v>
      </c>
      <c r="G15" s="2387">
        <f>SUM(G16:G17)</f>
        <v>3</v>
      </c>
      <c r="H15" s="2397">
        <f>SUM(H16:H17)</f>
        <v>20</v>
      </c>
      <c r="I15" s="2387">
        <f>SUM(I16:I17)</f>
        <v>74</v>
      </c>
      <c r="R15" s="2395"/>
      <c r="T15" s="2395"/>
    </row>
    <row r="16" spans="1:20" ht="9.9499999999999993" customHeight="1">
      <c r="A16" s="2389" t="s">
        <v>385</v>
      </c>
      <c r="B16" s="2390">
        <v>173</v>
      </c>
      <c r="C16" s="2390">
        <v>69</v>
      </c>
      <c r="D16" s="2391">
        <f t="shared" si="0"/>
        <v>39.884393063583815</v>
      </c>
      <c r="E16" s="2390">
        <v>30</v>
      </c>
      <c r="F16" s="2398">
        <v>36</v>
      </c>
      <c r="G16" s="2390">
        <v>3</v>
      </c>
      <c r="H16" s="2393">
        <v>17</v>
      </c>
      <c r="I16" s="2390">
        <v>52</v>
      </c>
    </row>
    <row r="17" spans="1:20" ht="9.9499999999999993" customHeight="1">
      <c r="A17" s="2389" t="s">
        <v>386</v>
      </c>
      <c r="B17" s="2390">
        <v>126</v>
      </c>
      <c r="C17" s="2390">
        <v>25</v>
      </c>
      <c r="D17" s="2391">
        <f t="shared" si="0"/>
        <v>19.841269841269842</v>
      </c>
      <c r="E17" s="2390">
        <v>10</v>
      </c>
      <c r="F17" s="2398">
        <v>15</v>
      </c>
      <c r="G17" s="2390"/>
      <c r="H17" s="2393">
        <v>3</v>
      </c>
      <c r="I17" s="2390">
        <v>22</v>
      </c>
    </row>
    <row r="18" spans="1:20" ht="9.9499999999999993" customHeight="1">
      <c r="A18" s="2386" t="s">
        <v>1265</v>
      </c>
      <c r="B18" s="2387">
        <f>SUM(B19:B23)</f>
        <v>954</v>
      </c>
      <c r="C18" s="2387">
        <f>SUM(C19:C23)</f>
        <v>160</v>
      </c>
      <c r="D18" s="2388">
        <f t="shared" si="0"/>
        <v>16.771488469601678</v>
      </c>
      <c r="E18" s="2387">
        <f>SUM(E19:E23)</f>
        <v>54</v>
      </c>
      <c r="F18" s="2396">
        <f>SUM(F19:F23)</f>
        <v>106</v>
      </c>
      <c r="G18" s="2387"/>
      <c r="H18" s="2397">
        <f>SUM(H19:H23)</f>
        <v>95</v>
      </c>
      <c r="I18" s="2387">
        <f>SUM(I19:I23)</f>
        <v>65</v>
      </c>
      <c r="K18" s="2394"/>
    </row>
    <row r="19" spans="1:20" ht="9.9499999999999993" customHeight="1">
      <c r="A19" s="2389" t="s">
        <v>1337</v>
      </c>
      <c r="B19" s="2390">
        <v>204</v>
      </c>
      <c r="C19" s="2390">
        <v>45</v>
      </c>
      <c r="D19" s="2391">
        <f t="shared" si="0"/>
        <v>22.058823529411764</v>
      </c>
      <c r="E19" s="2390">
        <v>13</v>
      </c>
      <c r="F19" s="2398">
        <v>32</v>
      </c>
      <c r="G19" s="2390"/>
      <c r="H19" s="2393">
        <v>35</v>
      </c>
      <c r="I19" s="2392">
        <v>10</v>
      </c>
    </row>
    <row r="20" spans="1:20" ht="9.9499999999999993" customHeight="1">
      <c r="A20" s="2389" t="s">
        <v>1398</v>
      </c>
      <c r="B20" s="2390">
        <v>169</v>
      </c>
      <c r="C20" s="2390">
        <v>30</v>
      </c>
      <c r="D20" s="2391">
        <f t="shared" si="0"/>
        <v>17.751479289940828</v>
      </c>
      <c r="E20" s="2390">
        <v>4</v>
      </c>
      <c r="F20" s="2398">
        <v>26</v>
      </c>
      <c r="G20" s="2390"/>
      <c r="H20" s="2393">
        <v>20</v>
      </c>
      <c r="I20" s="2392">
        <v>10</v>
      </c>
      <c r="R20" s="2395"/>
      <c r="T20" s="2395"/>
    </row>
    <row r="21" spans="1:20" ht="9.9499999999999993" customHeight="1">
      <c r="A21" s="2389" t="s">
        <v>1399</v>
      </c>
      <c r="B21" s="2390">
        <v>163</v>
      </c>
      <c r="C21" s="2390">
        <v>31</v>
      </c>
      <c r="D21" s="2391">
        <f t="shared" si="0"/>
        <v>19.018404907975462</v>
      </c>
      <c r="E21" s="2390">
        <v>5</v>
      </c>
      <c r="F21" s="2398">
        <v>26</v>
      </c>
      <c r="G21" s="2390"/>
      <c r="H21" s="2393">
        <v>11</v>
      </c>
      <c r="I21" s="2392">
        <v>20</v>
      </c>
      <c r="R21" s="2395"/>
      <c r="T21" s="2395"/>
    </row>
    <row r="22" spans="1:20" ht="9.9499999999999993" customHeight="1">
      <c r="A22" s="2389" t="s">
        <v>1400</v>
      </c>
      <c r="B22" s="2390">
        <v>77</v>
      </c>
      <c r="C22" s="2390">
        <v>4</v>
      </c>
      <c r="D22" s="2391">
        <f t="shared" si="0"/>
        <v>5.1948051948051948</v>
      </c>
      <c r="E22" s="2390">
        <v>1</v>
      </c>
      <c r="F22" s="2398">
        <v>3</v>
      </c>
      <c r="G22" s="2390"/>
      <c r="H22" s="2393"/>
      <c r="I22" s="2392">
        <v>4</v>
      </c>
      <c r="R22" s="2395"/>
      <c r="T22" s="2395"/>
    </row>
    <row r="23" spans="1:20" ht="9.9499999999999993" customHeight="1">
      <c r="A23" s="2389" t="s">
        <v>1401</v>
      </c>
      <c r="B23" s="2390">
        <v>341</v>
      </c>
      <c r="C23" s="2390">
        <v>50</v>
      </c>
      <c r="D23" s="2391">
        <f t="shared" si="0"/>
        <v>14.66275659824047</v>
      </c>
      <c r="E23" s="2390">
        <v>31</v>
      </c>
      <c r="F23" s="2392">
        <v>19</v>
      </c>
      <c r="G23" s="2390"/>
      <c r="H23" s="2393">
        <v>29</v>
      </c>
      <c r="I23" s="2392">
        <v>21</v>
      </c>
      <c r="K23" s="2394"/>
    </row>
    <row r="24" spans="1:20" ht="9.9499999999999993" customHeight="1">
      <c r="A24" s="2386" t="s">
        <v>1294</v>
      </c>
      <c r="B24" s="2387">
        <f>SUM(B25:B32)</f>
        <v>2506</v>
      </c>
      <c r="C24" s="2387">
        <f>SUM(C25:C32)</f>
        <v>1081</v>
      </c>
      <c r="D24" s="2388">
        <f t="shared" si="0"/>
        <v>43.136472466081408</v>
      </c>
      <c r="E24" s="2387">
        <f>SUM(E25:E32)</f>
        <v>741</v>
      </c>
      <c r="F24" s="2396">
        <f>SUM(F25:F32)</f>
        <v>221</v>
      </c>
      <c r="G24" s="2387">
        <f>SUM(G25:G32)</f>
        <v>119</v>
      </c>
      <c r="H24" s="2397">
        <f>SUM(H25:H32)</f>
        <v>641</v>
      </c>
      <c r="I24" s="2387">
        <f>SUM(I25:I32)</f>
        <v>440</v>
      </c>
      <c r="R24" s="2395"/>
      <c r="T24" s="2395"/>
    </row>
    <row r="25" spans="1:20" ht="9.9499999999999993" customHeight="1">
      <c r="A25" s="2389" t="s">
        <v>1361</v>
      </c>
      <c r="B25" s="2390">
        <v>624</v>
      </c>
      <c r="C25" s="2390">
        <v>452</v>
      </c>
      <c r="D25" s="2391">
        <f t="shared" si="0"/>
        <v>72.435897435897431</v>
      </c>
      <c r="E25" s="2390">
        <v>249</v>
      </c>
      <c r="F25" s="2398">
        <v>136</v>
      </c>
      <c r="G25" s="2390">
        <v>67</v>
      </c>
      <c r="H25" s="2393">
        <v>256</v>
      </c>
      <c r="I25" s="2392">
        <v>196</v>
      </c>
      <c r="R25" s="2395"/>
      <c r="T25" s="2395"/>
    </row>
    <row r="26" spans="1:20" ht="9.9499999999999993" customHeight="1">
      <c r="A26" s="2389" t="s">
        <v>530</v>
      </c>
      <c r="B26" s="2390">
        <v>71</v>
      </c>
      <c r="C26" s="2390"/>
      <c r="D26" s="2391"/>
      <c r="E26" s="2390"/>
      <c r="F26" s="2398"/>
      <c r="G26" s="2390"/>
      <c r="H26" s="2393"/>
      <c r="I26" s="2392"/>
      <c r="R26" s="2395"/>
      <c r="T26" s="2395"/>
    </row>
    <row r="27" spans="1:20" ht="9.9499999999999993" customHeight="1">
      <c r="A27" s="2389" t="s">
        <v>531</v>
      </c>
      <c r="B27" s="2390">
        <v>41</v>
      </c>
      <c r="C27" s="2390"/>
      <c r="D27" s="2391"/>
      <c r="E27" s="2390"/>
      <c r="F27" s="2398"/>
      <c r="G27" s="2390"/>
      <c r="H27" s="2393"/>
      <c r="I27" s="2392"/>
      <c r="R27" s="2395"/>
      <c r="T27" s="2395"/>
    </row>
    <row r="28" spans="1:20" ht="9.9499999999999993" customHeight="1">
      <c r="A28" s="2389" t="s">
        <v>1404</v>
      </c>
      <c r="B28" s="2390">
        <v>500</v>
      </c>
      <c r="C28" s="2390">
        <v>49</v>
      </c>
      <c r="D28" s="2391">
        <f>(C28/B28)*100</f>
        <v>9.8000000000000007</v>
      </c>
      <c r="E28" s="2390">
        <v>16</v>
      </c>
      <c r="F28" s="2398">
        <v>21</v>
      </c>
      <c r="G28" s="2390">
        <v>12</v>
      </c>
      <c r="H28" s="2393">
        <v>9</v>
      </c>
      <c r="I28" s="2392">
        <v>40</v>
      </c>
      <c r="K28" s="2394"/>
      <c r="R28" s="2395"/>
      <c r="T28" s="2395"/>
    </row>
    <row r="29" spans="1:20" ht="9.9499999999999993" customHeight="1">
      <c r="A29" s="2389" t="s">
        <v>1388</v>
      </c>
      <c r="B29" s="2390">
        <v>23</v>
      </c>
      <c r="C29" s="2390">
        <v>7</v>
      </c>
      <c r="D29" s="2391">
        <f>(C29/B29)*100</f>
        <v>30.434782608695656</v>
      </c>
      <c r="E29" s="2390">
        <v>7</v>
      </c>
      <c r="F29" s="2398"/>
      <c r="G29" s="2390"/>
      <c r="H29" s="2393">
        <v>2</v>
      </c>
      <c r="I29" s="2392">
        <v>5</v>
      </c>
      <c r="K29" s="2394"/>
      <c r="R29" s="2395"/>
      <c r="T29" s="2395"/>
    </row>
    <row r="30" spans="1:20" ht="9.9499999999999993" customHeight="1">
      <c r="A30" s="2389" t="s">
        <v>532</v>
      </c>
      <c r="B30" s="2390">
        <v>1131</v>
      </c>
      <c r="C30" s="2390">
        <v>518</v>
      </c>
      <c r="D30" s="2391">
        <f>(C30/B30)*100</f>
        <v>45.800176834659595</v>
      </c>
      <c r="E30" s="2390">
        <v>424</v>
      </c>
      <c r="F30" s="2398">
        <v>54</v>
      </c>
      <c r="G30" s="2390">
        <v>40</v>
      </c>
      <c r="H30" s="2393">
        <v>351</v>
      </c>
      <c r="I30" s="2392">
        <v>167</v>
      </c>
      <c r="K30" s="2394"/>
      <c r="R30" s="2395"/>
      <c r="T30" s="2395"/>
    </row>
    <row r="31" spans="1:20" ht="9.9499999999999993" customHeight="1">
      <c r="A31" s="2389" t="s">
        <v>1405</v>
      </c>
      <c r="B31" s="2390">
        <v>33</v>
      </c>
      <c r="C31" s="2390">
        <v>10</v>
      </c>
      <c r="D31" s="2391">
        <f>(C31/B31)*100</f>
        <v>30.303030303030305</v>
      </c>
      <c r="E31" s="2390">
        <v>3</v>
      </c>
      <c r="F31" s="2398">
        <v>7</v>
      </c>
      <c r="G31" s="2390"/>
      <c r="H31" s="2393"/>
      <c r="I31" s="2392">
        <v>10</v>
      </c>
      <c r="K31" s="2394"/>
      <c r="R31" s="2395"/>
      <c r="T31" s="2395"/>
    </row>
    <row r="32" spans="1:20" ht="9.9499999999999993" customHeight="1">
      <c r="A32" s="2389" t="s">
        <v>1406</v>
      </c>
      <c r="B32" s="2390">
        <v>83</v>
      </c>
      <c r="C32" s="2390">
        <v>45</v>
      </c>
      <c r="D32" s="2391">
        <f t="shared" ref="D32:D54" si="1">(C32/B32)*100</f>
        <v>54.216867469879517</v>
      </c>
      <c r="E32" s="2390">
        <v>42</v>
      </c>
      <c r="F32" s="2398">
        <v>3</v>
      </c>
      <c r="G32" s="2390"/>
      <c r="H32" s="2393">
        <v>23</v>
      </c>
      <c r="I32" s="2392">
        <v>22</v>
      </c>
      <c r="R32" s="2395"/>
      <c r="T32" s="2395"/>
    </row>
    <row r="33" spans="1:40" ht="9.9499999999999993" customHeight="1">
      <c r="A33" s="2386" t="s">
        <v>1258</v>
      </c>
      <c r="B33" s="2399">
        <f>SUM(B34:B35)</f>
        <v>1515</v>
      </c>
      <c r="C33" s="2399">
        <f>SUM(C34:C35)</f>
        <v>242</v>
      </c>
      <c r="D33" s="2388">
        <f t="shared" si="1"/>
        <v>15.973597359735974</v>
      </c>
      <c r="E33" s="2399">
        <f>SUM(E34:E35)</f>
        <v>117</v>
      </c>
      <c r="F33" s="2399">
        <f>SUM(F34:F35)</f>
        <v>86</v>
      </c>
      <c r="G33" s="2399">
        <f>SUM(G34:G35)</f>
        <v>39</v>
      </c>
      <c r="H33" s="2399">
        <f>SUM(H34:H35)</f>
        <v>104</v>
      </c>
      <c r="I33" s="2399">
        <f>SUM(I34:I35)</f>
        <v>138</v>
      </c>
      <c r="K33" s="2394"/>
      <c r="R33" s="2395"/>
      <c r="T33" s="2395"/>
      <c r="V33" s="2395"/>
      <c r="X33" s="2395"/>
      <c r="Z33" s="2395"/>
      <c r="AB33" s="2395"/>
      <c r="AD33" s="2395"/>
      <c r="AF33" s="2395"/>
      <c r="AH33" s="2395"/>
      <c r="AJ33" s="2395"/>
      <c r="AL33" s="2395"/>
      <c r="AN33" s="2395"/>
    </row>
    <row r="34" spans="1:40" ht="9.9499999999999993" customHeight="1">
      <c r="A34" s="2389" t="s">
        <v>463</v>
      </c>
      <c r="B34" s="2390">
        <v>1358</v>
      </c>
      <c r="C34" s="2390">
        <v>222</v>
      </c>
      <c r="D34" s="2391">
        <f t="shared" si="1"/>
        <v>16.347569955817377</v>
      </c>
      <c r="E34" s="2390">
        <v>108</v>
      </c>
      <c r="F34" s="2398">
        <v>75</v>
      </c>
      <c r="G34" s="2390">
        <v>39</v>
      </c>
      <c r="H34" s="2393">
        <v>104</v>
      </c>
      <c r="I34" s="2392">
        <v>118</v>
      </c>
      <c r="K34" s="2394"/>
      <c r="R34" s="2395"/>
      <c r="T34" s="2395"/>
      <c r="V34" s="2395"/>
      <c r="X34" s="2395"/>
      <c r="Z34" s="2395"/>
      <c r="AB34" s="2395"/>
      <c r="AD34" s="2395"/>
      <c r="AF34" s="2395"/>
      <c r="AH34" s="2395"/>
      <c r="AJ34" s="2395"/>
      <c r="AL34" s="2395"/>
      <c r="AN34" s="2395"/>
    </row>
    <row r="35" spans="1:40" ht="9.9499999999999993" customHeight="1">
      <c r="A35" s="2389" t="s">
        <v>29</v>
      </c>
      <c r="B35" s="2390">
        <v>157</v>
      </c>
      <c r="C35" s="2390">
        <v>20</v>
      </c>
      <c r="D35" s="2391">
        <f t="shared" si="1"/>
        <v>12.738853503184714</v>
      </c>
      <c r="E35" s="2390">
        <v>9</v>
      </c>
      <c r="F35" s="2398">
        <v>11</v>
      </c>
      <c r="G35" s="2390"/>
      <c r="H35" s="2393"/>
      <c r="I35" s="2392">
        <v>20</v>
      </c>
      <c r="K35" s="2394"/>
      <c r="R35" s="2395"/>
      <c r="T35" s="2395"/>
      <c r="V35" s="2395"/>
      <c r="X35" s="2395"/>
      <c r="Z35" s="2395"/>
      <c r="AB35" s="2395"/>
      <c r="AD35" s="2395"/>
      <c r="AF35" s="2395"/>
      <c r="AH35" s="2395"/>
      <c r="AJ35" s="2395"/>
      <c r="AL35" s="2395"/>
      <c r="AN35" s="2395"/>
    </row>
    <row r="36" spans="1:40" ht="9.9499999999999993" customHeight="1">
      <c r="A36" s="2386" t="s">
        <v>1259</v>
      </c>
      <c r="B36" s="2387">
        <f>SUM(B37:B41)</f>
        <v>928</v>
      </c>
      <c r="C36" s="2387">
        <f>SUM(C37:C41)</f>
        <v>227</v>
      </c>
      <c r="D36" s="2388">
        <f t="shared" si="1"/>
        <v>24.461206896551722</v>
      </c>
      <c r="E36" s="2387">
        <f>SUM(E37:E41)</f>
        <v>100</v>
      </c>
      <c r="F36" s="2396">
        <f>SUM(F37:F41)</f>
        <v>124</v>
      </c>
      <c r="G36" s="2387">
        <f>SUM(G37:G41)</f>
        <v>3</v>
      </c>
      <c r="H36" s="2397">
        <f>SUM(H37:H41)</f>
        <v>4</v>
      </c>
      <c r="I36" s="2387">
        <f>SUM(I37:I41)</f>
        <v>223</v>
      </c>
      <c r="K36" s="2394"/>
      <c r="R36" s="2395"/>
      <c r="T36" s="2395"/>
      <c r="V36" s="2395"/>
      <c r="X36" s="2395"/>
    </row>
    <row r="37" spans="1:40" ht="9.9499999999999993" customHeight="1">
      <c r="A37" s="2389" t="s">
        <v>1361</v>
      </c>
      <c r="B37" s="2390">
        <v>367</v>
      </c>
      <c r="C37" s="2390">
        <v>89</v>
      </c>
      <c r="D37" s="2391">
        <f t="shared" si="1"/>
        <v>24.250681198910083</v>
      </c>
      <c r="E37" s="2390">
        <v>48</v>
      </c>
      <c r="F37" s="2398">
        <v>39</v>
      </c>
      <c r="G37" s="2390">
        <v>2</v>
      </c>
      <c r="H37" s="2393"/>
      <c r="I37" s="2392">
        <v>89</v>
      </c>
      <c r="K37" s="2394"/>
      <c r="R37" s="2395"/>
      <c r="T37" s="2395"/>
    </row>
    <row r="38" spans="1:40" ht="9.9499999999999993" customHeight="1">
      <c r="A38" s="2389" t="s">
        <v>531</v>
      </c>
      <c r="B38" s="2390">
        <v>36</v>
      </c>
      <c r="C38" s="2390">
        <v>4</v>
      </c>
      <c r="D38" s="2391">
        <f t="shared" si="1"/>
        <v>11.111111111111111</v>
      </c>
      <c r="E38" s="2390">
        <v>1</v>
      </c>
      <c r="F38" s="2398">
        <v>3</v>
      </c>
      <c r="G38" s="2390"/>
      <c r="H38" s="2393"/>
      <c r="I38" s="2392">
        <v>4</v>
      </c>
      <c r="K38" s="2394"/>
      <c r="R38" s="2395"/>
      <c r="T38" s="2395"/>
    </row>
    <row r="39" spans="1:40" ht="9.9499999999999993" customHeight="1">
      <c r="A39" s="2389" t="s">
        <v>387</v>
      </c>
      <c r="B39" s="2390">
        <v>79</v>
      </c>
      <c r="C39" s="2390">
        <v>27</v>
      </c>
      <c r="D39" s="2391">
        <f t="shared" si="1"/>
        <v>34.177215189873415</v>
      </c>
      <c r="E39" s="2390">
        <v>12</v>
      </c>
      <c r="F39" s="2398">
        <v>15</v>
      </c>
      <c r="G39" s="2390"/>
      <c r="H39" s="2393">
        <v>2</v>
      </c>
      <c r="I39" s="2392">
        <v>25</v>
      </c>
      <c r="K39" s="2394"/>
      <c r="R39" s="2395"/>
      <c r="T39" s="2395"/>
    </row>
    <row r="40" spans="1:40" ht="9.9499999999999993" customHeight="1">
      <c r="A40" s="2389" t="s">
        <v>388</v>
      </c>
      <c r="B40" s="2390">
        <v>387</v>
      </c>
      <c r="C40" s="2390">
        <v>68</v>
      </c>
      <c r="D40" s="2391">
        <f t="shared" si="1"/>
        <v>17.571059431524546</v>
      </c>
      <c r="E40" s="2390">
        <v>23</v>
      </c>
      <c r="F40" s="2398">
        <v>44</v>
      </c>
      <c r="G40" s="2390">
        <v>1</v>
      </c>
      <c r="H40" s="2393">
        <v>1</v>
      </c>
      <c r="I40" s="2392">
        <v>67</v>
      </c>
      <c r="K40" s="2394"/>
      <c r="R40" s="2395"/>
      <c r="T40" s="2395"/>
    </row>
    <row r="41" spans="1:40" ht="9.9499999999999993" customHeight="1">
      <c r="A41" s="2389" t="s">
        <v>533</v>
      </c>
      <c r="B41" s="2390">
        <v>59</v>
      </c>
      <c r="C41" s="2390">
        <v>39</v>
      </c>
      <c r="D41" s="2391">
        <f t="shared" si="1"/>
        <v>66.101694915254242</v>
      </c>
      <c r="E41" s="2390">
        <v>16</v>
      </c>
      <c r="F41" s="2398">
        <v>23</v>
      </c>
      <c r="G41" s="2390"/>
      <c r="H41" s="2393">
        <v>1</v>
      </c>
      <c r="I41" s="2392">
        <v>38</v>
      </c>
    </row>
    <row r="42" spans="1:40" ht="9.9499999999999993" customHeight="1">
      <c r="A42" s="2386" t="s">
        <v>536</v>
      </c>
      <c r="B42" s="2399">
        <v>435</v>
      </c>
      <c r="C42" s="2399">
        <v>12</v>
      </c>
      <c r="D42" s="2388">
        <f t="shared" si="1"/>
        <v>2.7586206896551726</v>
      </c>
      <c r="E42" s="2399"/>
      <c r="F42" s="2399">
        <v>10</v>
      </c>
      <c r="G42" s="2399">
        <v>2</v>
      </c>
      <c r="H42" s="2399">
        <v>12</v>
      </c>
      <c r="I42" s="2396"/>
    </row>
    <row r="43" spans="1:40" ht="9.9499999999999993" customHeight="1">
      <c r="A43" s="2386" t="s">
        <v>537</v>
      </c>
      <c r="B43" s="2387">
        <f>SUM(B44:B47)</f>
        <v>117</v>
      </c>
      <c r="C43" s="2387">
        <f>SUM(C44:C47)</f>
        <v>39</v>
      </c>
      <c r="D43" s="2388">
        <f t="shared" si="1"/>
        <v>33.333333333333329</v>
      </c>
      <c r="E43" s="2387">
        <f>SUM(E44:E47)</f>
        <v>22</v>
      </c>
      <c r="F43" s="2396">
        <f>SUM(F44:F47)</f>
        <v>16</v>
      </c>
      <c r="G43" s="2387">
        <f>SUM(G44:G47)</f>
        <v>1</v>
      </c>
      <c r="H43" s="2397">
        <f>SUM(H44:H47)</f>
        <v>17</v>
      </c>
      <c r="I43" s="2387">
        <f>SUM(I44:I47)</f>
        <v>22</v>
      </c>
    </row>
    <row r="44" spans="1:40" ht="9.9499999999999993" customHeight="1">
      <c r="A44" s="2389" t="s">
        <v>1361</v>
      </c>
      <c r="B44" s="2390">
        <v>68</v>
      </c>
      <c r="C44" s="2390">
        <v>5</v>
      </c>
      <c r="D44" s="2391">
        <f t="shared" si="1"/>
        <v>7.3529411764705888</v>
      </c>
      <c r="E44" s="2390">
        <v>5</v>
      </c>
      <c r="F44" s="2398"/>
      <c r="G44" s="2390"/>
      <c r="H44" s="2393">
        <v>3</v>
      </c>
      <c r="I44" s="2392">
        <v>2</v>
      </c>
    </row>
    <row r="45" spans="1:40" ht="9.9499999999999993" customHeight="1">
      <c r="A45" s="2389" t="s">
        <v>390</v>
      </c>
      <c r="B45" s="2390">
        <v>10</v>
      </c>
      <c r="C45" s="2390">
        <v>9</v>
      </c>
      <c r="D45" s="2391">
        <f t="shared" si="1"/>
        <v>90</v>
      </c>
      <c r="E45" s="2390">
        <v>5</v>
      </c>
      <c r="F45" s="2398">
        <v>4</v>
      </c>
      <c r="G45" s="2390"/>
      <c r="H45" s="2393">
        <v>5</v>
      </c>
      <c r="I45" s="2392">
        <v>4</v>
      </c>
    </row>
    <row r="46" spans="1:40" ht="9.9499999999999993" customHeight="1">
      <c r="A46" s="2389" t="s">
        <v>391</v>
      </c>
      <c r="B46" s="2390">
        <v>21</v>
      </c>
      <c r="C46" s="2390">
        <v>15</v>
      </c>
      <c r="D46" s="2391">
        <f t="shared" si="1"/>
        <v>71.428571428571431</v>
      </c>
      <c r="E46" s="2390">
        <v>8</v>
      </c>
      <c r="F46" s="2398">
        <v>7</v>
      </c>
      <c r="G46" s="2390"/>
      <c r="H46" s="2393">
        <v>5</v>
      </c>
      <c r="I46" s="2392">
        <v>10</v>
      </c>
    </row>
    <row r="47" spans="1:40" ht="9.9499999999999993" customHeight="1">
      <c r="A47" s="2389" t="s">
        <v>538</v>
      </c>
      <c r="B47" s="2390">
        <v>18</v>
      </c>
      <c r="C47" s="2390">
        <v>10</v>
      </c>
      <c r="D47" s="2391">
        <f t="shared" si="1"/>
        <v>55.555555555555557</v>
      </c>
      <c r="E47" s="2390">
        <v>4</v>
      </c>
      <c r="F47" s="2398">
        <v>5</v>
      </c>
      <c r="G47" s="2390">
        <v>1</v>
      </c>
      <c r="H47" s="2393">
        <v>4</v>
      </c>
      <c r="I47" s="2392">
        <v>6</v>
      </c>
    </row>
    <row r="48" spans="1:40" ht="9.9499999999999993" customHeight="1">
      <c r="A48" s="2386" t="s">
        <v>1303</v>
      </c>
      <c r="B48" s="2399">
        <v>65</v>
      </c>
      <c r="C48" s="2399">
        <v>28</v>
      </c>
      <c r="D48" s="2388">
        <f t="shared" si="1"/>
        <v>43.07692307692308</v>
      </c>
      <c r="E48" s="2399">
        <v>21</v>
      </c>
      <c r="F48" s="2400">
        <v>7</v>
      </c>
      <c r="G48" s="2399"/>
      <c r="H48" s="2401">
        <v>5</v>
      </c>
      <c r="I48" s="2396">
        <v>23</v>
      </c>
    </row>
    <row r="49" spans="1:24" ht="9.9499999999999993" customHeight="1">
      <c r="A49" s="2386" t="s">
        <v>1268</v>
      </c>
      <c r="B49" s="2399">
        <v>741</v>
      </c>
      <c r="C49" s="2399">
        <v>44</v>
      </c>
      <c r="D49" s="2388">
        <f t="shared" si="1"/>
        <v>5.9379217273954117</v>
      </c>
      <c r="E49" s="2399">
        <v>30</v>
      </c>
      <c r="F49" s="2400">
        <v>14</v>
      </c>
      <c r="G49" s="2399"/>
      <c r="H49" s="2401">
        <v>14</v>
      </c>
      <c r="I49" s="2396">
        <v>30</v>
      </c>
    </row>
    <row r="50" spans="1:24" ht="9.9499999999999993" customHeight="1">
      <c r="A50" s="2386" t="s">
        <v>38</v>
      </c>
      <c r="B50" s="2399">
        <v>264</v>
      </c>
      <c r="C50" s="2399">
        <v>54</v>
      </c>
      <c r="D50" s="2388">
        <f t="shared" si="1"/>
        <v>20.454545454545457</v>
      </c>
      <c r="E50" s="2399">
        <v>16</v>
      </c>
      <c r="F50" s="2400">
        <v>32</v>
      </c>
      <c r="G50" s="2399">
        <v>6</v>
      </c>
      <c r="H50" s="2401">
        <v>18</v>
      </c>
      <c r="I50" s="2396">
        <v>36</v>
      </c>
    </row>
    <row r="51" spans="1:24" ht="9.9499999999999993" customHeight="1">
      <c r="A51" s="2386" t="s">
        <v>1262</v>
      </c>
      <c r="B51" s="2399">
        <v>317</v>
      </c>
      <c r="C51" s="2399">
        <v>20</v>
      </c>
      <c r="D51" s="2388">
        <f t="shared" si="1"/>
        <v>6.309148264984227</v>
      </c>
      <c r="E51" s="2399">
        <v>6</v>
      </c>
      <c r="F51" s="2400">
        <v>12</v>
      </c>
      <c r="G51" s="2399">
        <v>2</v>
      </c>
      <c r="H51" s="2401">
        <v>10</v>
      </c>
      <c r="I51" s="2396">
        <v>10</v>
      </c>
    </row>
    <row r="52" spans="1:24" ht="9.9499999999999993" customHeight="1">
      <c r="A52" s="2386" t="s">
        <v>1263</v>
      </c>
      <c r="B52" s="2399">
        <f>SUM(B53:B54)</f>
        <v>628</v>
      </c>
      <c r="C52" s="2399">
        <f>SUM(C53:C54)</f>
        <v>103</v>
      </c>
      <c r="D52" s="2388">
        <f t="shared" si="1"/>
        <v>16.401273885350317</v>
      </c>
      <c r="E52" s="2399">
        <f>SUM(E53:E54)</f>
        <v>30</v>
      </c>
      <c r="F52" s="2399">
        <f>SUM(F53:F54)</f>
        <v>73</v>
      </c>
      <c r="G52" s="2399"/>
      <c r="H52" s="2399">
        <f>SUM(H53:H54)</f>
        <v>21</v>
      </c>
      <c r="I52" s="2399">
        <f>SUM(I53:I54)</f>
        <v>82</v>
      </c>
    </row>
    <row r="53" spans="1:24" ht="9.9499999999999993" customHeight="1">
      <c r="A53" s="2389" t="s">
        <v>34</v>
      </c>
      <c r="B53" s="2390">
        <v>572</v>
      </c>
      <c r="C53" s="2390">
        <v>93</v>
      </c>
      <c r="D53" s="2391">
        <f t="shared" si="1"/>
        <v>16.258741258741257</v>
      </c>
      <c r="E53" s="2390">
        <v>28</v>
      </c>
      <c r="F53" s="2398">
        <v>65</v>
      </c>
      <c r="G53" s="2390"/>
      <c r="H53" s="2393">
        <v>20</v>
      </c>
      <c r="I53" s="2392">
        <v>73</v>
      </c>
    </row>
    <row r="54" spans="1:24" ht="9.9499999999999993" customHeight="1">
      <c r="A54" s="2389" t="s">
        <v>35</v>
      </c>
      <c r="B54" s="2390">
        <v>56</v>
      </c>
      <c r="C54" s="2390">
        <v>10</v>
      </c>
      <c r="D54" s="2391">
        <f t="shared" si="1"/>
        <v>17.857142857142858</v>
      </c>
      <c r="E54" s="2390">
        <v>2</v>
      </c>
      <c r="F54" s="2398">
        <v>8</v>
      </c>
      <c r="G54" s="2390"/>
      <c r="H54" s="2393">
        <v>1</v>
      </c>
      <c r="I54" s="2392">
        <v>9</v>
      </c>
    </row>
    <row r="55" spans="1:24" ht="15" customHeight="1">
      <c r="A55" s="2402"/>
      <c r="B55" s="2402"/>
      <c r="C55" s="2402"/>
      <c r="D55" s="2403"/>
      <c r="E55" s="2402"/>
      <c r="F55" s="2402"/>
      <c r="G55" s="2404"/>
      <c r="H55" s="2405" t="s">
        <v>912</v>
      </c>
      <c r="I55" s="2406"/>
    </row>
    <row r="56" spans="1:24">
      <c r="A56" s="2407"/>
      <c r="B56" s="2407"/>
      <c r="C56" s="2407"/>
      <c r="D56" s="2408"/>
      <c r="E56" s="2407"/>
      <c r="F56" s="2407"/>
      <c r="G56" s="2407"/>
      <c r="H56" s="2407"/>
      <c r="I56" s="2409"/>
      <c r="J56" s="2407"/>
    </row>
    <row r="57" spans="1:24">
      <c r="A57" s="2407"/>
      <c r="B57" s="2407"/>
      <c r="C57" s="2407"/>
      <c r="D57" s="2408"/>
      <c r="E57" s="2407"/>
      <c r="F57" s="2407"/>
      <c r="G57" s="2407"/>
      <c r="H57" s="2407"/>
      <c r="I57" s="2407"/>
    </row>
    <row r="58" spans="1:24" ht="8.1" customHeight="1">
      <c r="A58" s="2407"/>
      <c r="B58" s="2407"/>
      <c r="C58" s="2407"/>
      <c r="D58" s="2408"/>
      <c r="E58" s="2407"/>
      <c r="F58" s="2407"/>
      <c r="G58" s="2407"/>
      <c r="H58" s="2407"/>
      <c r="I58" s="2407"/>
    </row>
    <row r="59" spans="1:24" ht="10.5" hidden="1" customHeight="1">
      <c r="D59" s="2394"/>
    </row>
    <row r="60" spans="1:24">
      <c r="D60" s="2394"/>
    </row>
    <row r="61" spans="1:24">
      <c r="D61" s="2394"/>
      <c r="V61" s="2395"/>
      <c r="X61" s="2395"/>
    </row>
    <row r="62" spans="1:24">
      <c r="B62" s="2410"/>
      <c r="D62" s="2394"/>
      <c r="F62" s="2410"/>
      <c r="V62" s="2395"/>
      <c r="X62" s="2395"/>
    </row>
    <row r="63" spans="1:24">
      <c r="D63" s="2394"/>
      <c r="V63" s="2395"/>
      <c r="X63" s="2395"/>
    </row>
    <row r="64" spans="1:24">
      <c r="D64" s="2394"/>
      <c r="V64" s="2395"/>
      <c r="X64" s="2395"/>
    </row>
    <row r="65" spans="4:30">
      <c r="D65" s="2395"/>
      <c r="V65" s="2395"/>
      <c r="X65" s="2395"/>
    </row>
    <row r="66" spans="4:30">
      <c r="V66" s="2395"/>
      <c r="X66" s="2395"/>
    </row>
    <row r="67" spans="4:30">
      <c r="AB67" s="2395"/>
      <c r="AD67" s="2395"/>
    </row>
    <row r="69" spans="4:30">
      <c r="V69" s="2395"/>
      <c r="X69" s="2395"/>
    </row>
    <row r="97" spans="16:16">
      <c r="P97" s="2375" t="s">
        <v>884</v>
      </c>
    </row>
    <row r="141" spans="55:55">
      <c r="BC141" s="2375" t="s">
        <v>884</v>
      </c>
    </row>
  </sheetData>
  <sheetProtection password="CA55" sheet="1" objects="1" scenarios="1"/>
  <mergeCells count="4">
    <mergeCell ref="A1:I1"/>
    <mergeCell ref="A3:I3"/>
    <mergeCell ref="A4:I4"/>
    <mergeCell ref="A6:I6"/>
  </mergeCells>
  <phoneticPr fontId="0" type="noConversion"/>
  <printOptions horizontalCentered="1"/>
  <pageMargins left="0.51181102362204722" right="0.75" top="0.39370078740157483" bottom="0.11811023622047245" header="0" footer="0"/>
  <pageSetup scale="95" firstPageNumber="45" orientation="landscape" useFirstPageNumber="1" horizontalDpi="300" verticalDpi="300" r:id="rId1"/>
  <headerFooter alignWithMargins="0">
    <oddHeader>&amp;R&amp;"Helv,Negrita"&amp;14&amp;[46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I126"/>
  <sheetViews>
    <sheetView showGridLines="0" workbookViewId="0">
      <selection activeCell="A6" sqref="A6:G6"/>
    </sheetView>
  </sheetViews>
  <sheetFormatPr baseColWidth="10" defaultColWidth="9.83203125" defaultRowHeight="10.5"/>
  <cols>
    <col min="1" max="1" width="36.83203125" style="1245" customWidth="1"/>
    <col min="2" max="2" width="15.1640625" style="1245" bestFit="1" customWidth="1"/>
    <col min="3" max="7" width="12.83203125" style="1245" customWidth="1"/>
    <col min="8" max="9" width="8.83203125" style="1245" customWidth="1"/>
    <col min="10" max="10" width="5.83203125" style="1245" customWidth="1"/>
    <col min="11" max="13" width="7.83203125" style="1245" customWidth="1"/>
    <col min="14" max="14" width="5.83203125" style="1245" customWidth="1"/>
    <col min="15" max="15" width="0" style="1245" hidden="1" customWidth="1"/>
    <col min="16" max="16" width="8.83203125" style="1245" customWidth="1"/>
    <col min="17" max="20" width="9.83203125" style="1245"/>
    <col min="21" max="21" width="2.83203125" style="1245" customWidth="1"/>
    <col min="22" max="22" width="36.83203125" style="1245" customWidth="1"/>
    <col min="23" max="16384" width="9.83203125" style="1245"/>
  </cols>
  <sheetData>
    <row r="1" spans="1:48" ht="15" customHeight="1">
      <c r="A1" s="3531" t="s">
        <v>846</v>
      </c>
      <c r="B1" s="3531"/>
      <c r="C1" s="3531"/>
      <c r="D1" s="3531"/>
      <c r="E1" s="3531"/>
      <c r="F1" s="3531"/>
      <c r="G1" s="3531"/>
      <c r="H1" s="1688"/>
      <c r="I1" s="1688"/>
      <c r="J1" s="1688"/>
      <c r="K1" s="1688"/>
      <c r="L1" s="1688"/>
      <c r="M1" s="1688"/>
      <c r="N1" s="1688"/>
      <c r="O1" s="1340"/>
    </row>
    <row r="2" spans="1:48" ht="10.5" customHeight="1">
      <c r="A2" s="1316"/>
      <c r="B2" s="1247"/>
      <c r="C2" s="2411"/>
      <c r="D2" s="2411"/>
      <c r="E2" s="2411"/>
      <c r="F2" s="2411"/>
      <c r="G2" s="2411"/>
      <c r="H2" s="1688"/>
      <c r="I2" s="1688"/>
      <c r="J2" s="1688"/>
      <c r="K2" s="1688"/>
      <c r="L2" s="1688"/>
      <c r="M2" s="1688"/>
      <c r="N2" s="1688"/>
      <c r="O2" s="1340"/>
    </row>
    <row r="3" spans="1:48" ht="15" customHeight="1">
      <c r="A3" s="3436" t="s">
        <v>539</v>
      </c>
      <c r="B3" s="3436"/>
      <c r="C3" s="3436"/>
      <c r="D3" s="3436"/>
      <c r="E3" s="3436"/>
      <c r="F3" s="3436"/>
      <c r="G3" s="3436"/>
      <c r="H3" s="1688"/>
      <c r="I3" s="1688"/>
      <c r="J3" s="1688"/>
      <c r="K3" s="1688"/>
      <c r="L3" s="1688"/>
      <c r="M3" s="1688"/>
      <c r="N3" s="1688"/>
      <c r="O3" s="1340"/>
    </row>
    <row r="4" spans="1:48" ht="15" customHeight="1">
      <c r="A4" s="3436" t="s">
        <v>534</v>
      </c>
      <c r="B4" s="3436"/>
      <c r="C4" s="3436"/>
      <c r="D4" s="3436"/>
      <c r="E4" s="3436"/>
      <c r="F4" s="3436"/>
      <c r="G4" s="3436"/>
      <c r="H4" s="1688"/>
      <c r="I4" s="1688"/>
      <c r="J4" s="1688"/>
      <c r="K4" s="1688"/>
      <c r="L4" s="1688"/>
      <c r="M4" s="1688"/>
      <c r="N4" s="1688"/>
      <c r="O4" s="1340"/>
    </row>
    <row r="5" spans="1:48" ht="15" customHeight="1">
      <c r="A5" s="3436" t="s">
        <v>535</v>
      </c>
      <c r="B5" s="3436"/>
      <c r="C5" s="3436"/>
      <c r="D5" s="3436"/>
      <c r="E5" s="3436"/>
      <c r="F5" s="3436"/>
      <c r="G5" s="3436"/>
      <c r="H5" s="1688"/>
      <c r="I5" s="1688"/>
      <c r="J5" s="1688"/>
      <c r="K5" s="1688"/>
      <c r="L5" s="1688"/>
      <c r="M5" s="1688"/>
      <c r="N5" s="1688"/>
      <c r="O5" s="1340"/>
      <c r="AV5" s="1566" t="s">
        <v>884</v>
      </c>
    </row>
    <row r="6" spans="1:48" ht="15" customHeight="1">
      <c r="A6" s="3532" t="s">
        <v>540</v>
      </c>
      <c r="B6" s="3532"/>
      <c r="C6" s="3532"/>
      <c r="D6" s="3532"/>
      <c r="E6" s="3532"/>
      <c r="F6" s="3532"/>
      <c r="G6" s="3532"/>
      <c r="H6" s="1340"/>
      <c r="I6" s="1340"/>
      <c r="J6" s="1340"/>
      <c r="K6" s="1340"/>
      <c r="L6" s="1340"/>
      <c r="M6" s="1340"/>
      <c r="N6" s="1340"/>
      <c r="O6" s="1340"/>
    </row>
    <row r="7" spans="1:48" ht="15" customHeight="1">
      <c r="A7" s="2412"/>
      <c r="B7" s="2413"/>
      <c r="C7" s="2414"/>
      <c r="D7" s="2415"/>
      <c r="E7" s="2416"/>
      <c r="F7" s="2416"/>
      <c r="G7" s="2415"/>
      <c r="H7" s="1244"/>
      <c r="I7" s="1244"/>
      <c r="J7" s="1244"/>
      <c r="K7" s="1244"/>
      <c r="L7" s="1244"/>
      <c r="M7" s="1244"/>
      <c r="N7" s="1244"/>
      <c r="O7" s="1244"/>
    </row>
    <row r="8" spans="1:48" ht="15" customHeight="1">
      <c r="A8" s="2417"/>
      <c r="B8" s="2418" t="s">
        <v>950</v>
      </c>
      <c r="C8" s="3528" t="s">
        <v>541</v>
      </c>
      <c r="D8" s="3529"/>
      <c r="E8" s="3528" t="s">
        <v>542</v>
      </c>
      <c r="F8" s="3530"/>
      <c r="G8" s="3529"/>
      <c r="H8" s="1244"/>
      <c r="I8" s="1244"/>
      <c r="J8" s="1244"/>
      <c r="K8" s="1244"/>
      <c r="L8" s="1244"/>
      <c r="M8" s="1244"/>
      <c r="N8" s="1244"/>
      <c r="O8" s="1688"/>
      <c r="P8" s="1244"/>
    </row>
    <row r="9" spans="1:48" ht="15" customHeight="1">
      <c r="A9" s="1254" t="s">
        <v>915</v>
      </c>
      <c r="B9" s="2418" t="s">
        <v>850</v>
      </c>
      <c r="C9" s="2418" t="s">
        <v>522</v>
      </c>
      <c r="D9" s="2420" t="s">
        <v>543</v>
      </c>
      <c r="E9" s="2418" t="s">
        <v>523</v>
      </c>
      <c r="F9" s="2418" t="s">
        <v>524</v>
      </c>
      <c r="G9" s="2418" t="s">
        <v>525</v>
      </c>
      <c r="H9" s="1688"/>
      <c r="I9" s="1688"/>
      <c r="J9" s="1688"/>
      <c r="K9" s="1688"/>
      <c r="L9" s="1688"/>
      <c r="M9" s="1688"/>
      <c r="N9" s="1688"/>
      <c r="O9" s="1688"/>
      <c r="P9" s="1244"/>
      <c r="S9" s="1566" t="s">
        <v>884</v>
      </c>
    </row>
    <row r="10" spans="1:48" ht="15" customHeight="1">
      <c r="A10" s="2421"/>
      <c r="B10" s="2422"/>
      <c r="C10" s="2423"/>
      <c r="D10" s="2423"/>
      <c r="E10" s="2419" t="s">
        <v>528</v>
      </c>
      <c r="F10" s="2419" t="s">
        <v>491</v>
      </c>
      <c r="G10" s="2419" t="s">
        <v>529</v>
      </c>
      <c r="H10" s="1688"/>
      <c r="I10" s="1688"/>
      <c r="J10" s="1688"/>
      <c r="K10" s="1688"/>
      <c r="L10" s="1688"/>
      <c r="M10" s="1688"/>
      <c r="P10" s="1244"/>
    </row>
    <row r="11" spans="1:48" ht="18" customHeight="1">
      <c r="A11" s="2424" t="s">
        <v>868</v>
      </c>
      <c r="B11" s="2425">
        <f>SUM(B12:B27)</f>
        <v>11760</v>
      </c>
      <c r="C11" s="2425">
        <f>SUM(C12:C27)</f>
        <v>587</v>
      </c>
      <c r="D11" s="2426">
        <f>(C11/B11)*100</f>
        <v>4.9914965986394559</v>
      </c>
      <c r="E11" s="2425">
        <f>SUM(E12:E27)</f>
        <v>120</v>
      </c>
      <c r="F11" s="2425">
        <f>SUM(F12:F27)</f>
        <v>463</v>
      </c>
      <c r="G11" s="2425">
        <f>SUM(G12:G27)</f>
        <v>4</v>
      </c>
      <c r="H11" s="1244"/>
      <c r="I11" s="1244"/>
      <c r="J11" s="1244"/>
      <c r="K11" s="1244"/>
      <c r="L11" s="1244"/>
      <c r="M11" s="1244"/>
      <c r="N11" s="1244"/>
      <c r="O11" s="1244"/>
    </row>
    <row r="12" spans="1:48" ht="18" customHeight="1">
      <c r="A12" s="2427" t="s">
        <v>501</v>
      </c>
      <c r="B12" s="2428">
        <v>3191</v>
      </c>
      <c r="C12" s="2429"/>
      <c r="D12" s="2430"/>
      <c r="E12" s="2431"/>
      <c r="F12" s="2429"/>
      <c r="G12" s="2429"/>
      <c r="H12" s="1340"/>
      <c r="I12" s="2432"/>
      <c r="J12" s="1340"/>
      <c r="K12" s="1340"/>
      <c r="L12" s="2433"/>
      <c r="M12" s="1340"/>
      <c r="N12" s="2433"/>
      <c r="O12" s="1340"/>
      <c r="P12" s="2433"/>
      <c r="Q12" s="1570"/>
      <c r="X12" s="1575"/>
      <c r="Z12" s="1575"/>
    </row>
    <row r="13" spans="1:48" ht="18" customHeight="1">
      <c r="A13" s="2427" t="s">
        <v>502</v>
      </c>
      <c r="B13" s="2428">
        <v>788</v>
      </c>
      <c r="C13" s="2428"/>
      <c r="D13" s="2430"/>
      <c r="E13" s="2429"/>
      <c r="F13" s="2428"/>
      <c r="G13" s="2429"/>
      <c r="H13" s="1340"/>
      <c r="I13" s="2433"/>
      <c r="J13" s="1340"/>
      <c r="K13" s="1340"/>
      <c r="L13" s="2433"/>
      <c r="M13" s="1340"/>
      <c r="N13" s="2433"/>
      <c r="O13" s="1340"/>
      <c r="P13" s="2433"/>
      <c r="X13" s="1575"/>
      <c r="Z13" s="1575"/>
    </row>
    <row r="14" spans="1:48" ht="18" customHeight="1">
      <c r="A14" s="2427" t="s">
        <v>503</v>
      </c>
      <c r="B14" s="2428">
        <v>1095</v>
      </c>
      <c r="C14" s="2428">
        <v>102</v>
      </c>
      <c r="D14" s="2430">
        <f>(C14/B14)*100</f>
        <v>9.3150684931506849</v>
      </c>
      <c r="E14" s="2428">
        <v>3</v>
      </c>
      <c r="F14" s="2429">
        <v>99</v>
      </c>
      <c r="G14" s="2429"/>
      <c r="H14" s="1340"/>
      <c r="I14" s="2433"/>
      <c r="J14" s="1340"/>
      <c r="K14" s="1340"/>
      <c r="L14" s="1340"/>
      <c r="M14" s="1340"/>
      <c r="N14" s="1340"/>
      <c r="O14" s="1340"/>
      <c r="P14" s="1340"/>
      <c r="Q14" s="1570"/>
    </row>
    <row r="15" spans="1:48" ht="18" customHeight="1">
      <c r="A15" s="2427" t="s">
        <v>504</v>
      </c>
      <c r="B15" s="2428">
        <v>838</v>
      </c>
      <c r="C15" s="2428">
        <v>48</v>
      </c>
      <c r="D15" s="2430">
        <f>(C15/B15)*100</f>
        <v>5.7279236276849641</v>
      </c>
      <c r="E15" s="2428"/>
      <c r="F15" s="2429">
        <v>48</v>
      </c>
      <c r="G15" s="2429"/>
      <c r="H15" s="1340"/>
      <c r="I15" s="2433"/>
      <c r="J15" s="1340"/>
      <c r="K15" s="1340"/>
      <c r="L15" s="2433"/>
      <c r="M15" s="1340"/>
      <c r="N15" s="2433"/>
      <c r="O15" s="1340"/>
      <c r="P15" s="2433"/>
    </row>
    <row r="16" spans="1:48" ht="18" customHeight="1">
      <c r="A16" s="2427" t="s">
        <v>505</v>
      </c>
      <c r="B16" s="2428">
        <v>1009</v>
      </c>
      <c r="C16" s="2428">
        <v>1</v>
      </c>
      <c r="D16" s="2430">
        <f>(C16/B16)*100</f>
        <v>9.9108027750247768E-2</v>
      </c>
      <c r="E16" s="2428">
        <v>1</v>
      </c>
      <c r="F16" s="2429"/>
      <c r="G16" s="2429"/>
      <c r="H16" s="1340"/>
      <c r="I16" s="2433"/>
      <c r="J16" s="1340"/>
      <c r="K16" s="1340"/>
      <c r="L16" s="2433"/>
      <c r="M16" s="1340"/>
      <c r="N16" s="2433"/>
      <c r="O16" s="1340"/>
      <c r="P16" s="2433"/>
      <c r="X16" s="1575"/>
      <c r="Z16" s="1575"/>
    </row>
    <row r="17" spans="1:46" ht="18" customHeight="1">
      <c r="A17" s="2427" t="s">
        <v>506</v>
      </c>
      <c r="B17" s="2428">
        <v>364</v>
      </c>
      <c r="C17" s="2428">
        <v>28</v>
      </c>
      <c r="D17" s="2430">
        <f>(C17/B17)*100</f>
        <v>7.6923076923076925</v>
      </c>
      <c r="E17" s="2428">
        <v>22</v>
      </c>
      <c r="F17" s="2428">
        <v>4</v>
      </c>
      <c r="G17" s="2429">
        <v>2</v>
      </c>
      <c r="H17" s="1340"/>
      <c r="I17" s="2433"/>
      <c r="J17" s="1340"/>
      <c r="K17" s="1340"/>
      <c r="L17" s="2433"/>
      <c r="M17" s="1340"/>
      <c r="N17" s="2433"/>
      <c r="O17" s="1340"/>
      <c r="P17" s="2433"/>
      <c r="X17" s="1575"/>
      <c r="Z17" s="1575"/>
    </row>
    <row r="18" spans="1:46" ht="18" customHeight="1">
      <c r="A18" s="2427" t="s">
        <v>507</v>
      </c>
      <c r="B18" s="2428">
        <v>562</v>
      </c>
      <c r="C18" s="2429"/>
      <c r="D18" s="2430"/>
      <c r="E18" s="2431"/>
      <c r="F18" s="2429"/>
      <c r="G18" s="2429"/>
      <c r="H18" s="1340"/>
      <c r="I18" s="2433"/>
      <c r="J18" s="1340"/>
      <c r="K18" s="1340"/>
      <c r="L18" s="2433"/>
      <c r="M18" s="1340"/>
      <c r="N18" s="2433"/>
      <c r="O18" s="1340"/>
      <c r="P18" s="2433"/>
      <c r="Q18" s="1570"/>
    </row>
    <row r="19" spans="1:46" ht="18" customHeight="1">
      <c r="A19" s="2427" t="s">
        <v>508</v>
      </c>
      <c r="B19" s="2428">
        <v>337</v>
      </c>
      <c r="C19" s="2429"/>
      <c r="D19" s="2430"/>
      <c r="E19" s="2429"/>
      <c r="F19" s="2429"/>
      <c r="G19" s="2429"/>
      <c r="H19" s="1340"/>
      <c r="I19" s="2433"/>
      <c r="J19" s="1340"/>
      <c r="K19" s="1340"/>
      <c r="L19" s="2433"/>
      <c r="M19" s="1340"/>
      <c r="N19" s="2433"/>
      <c r="O19" s="1340"/>
      <c r="P19" s="2433"/>
      <c r="Q19" s="1570"/>
      <c r="X19" s="1575"/>
      <c r="Z19" s="1575"/>
    </row>
    <row r="20" spans="1:46" ht="18" customHeight="1">
      <c r="A20" s="2427" t="s">
        <v>509</v>
      </c>
      <c r="B20" s="2428">
        <v>289</v>
      </c>
      <c r="C20" s="2429"/>
      <c r="D20" s="2430"/>
      <c r="E20" s="2429"/>
      <c r="F20" s="2429"/>
      <c r="G20" s="2429"/>
      <c r="H20" s="1340"/>
      <c r="I20" s="1340"/>
      <c r="J20" s="1340"/>
      <c r="K20" s="1340"/>
      <c r="L20" s="1340"/>
      <c r="M20" s="1340"/>
      <c r="N20" s="2433"/>
      <c r="O20" s="1340"/>
      <c r="P20" s="1340"/>
      <c r="X20" s="1575"/>
      <c r="Z20" s="1575"/>
    </row>
    <row r="21" spans="1:46" ht="18" customHeight="1">
      <c r="A21" s="2427" t="s">
        <v>510</v>
      </c>
      <c r="B21" s="2428">
        <v>305</v>
      </c>
      <c r="C21" s="2429">
        <v>11</v>
      </c>
      <c r="D21" s="2430">
        <f>(C21/B21)*100</f>
        <v>3.6065573770491808</v>
      </c>
      <c r="E21" s="2429">
        <v>11</v>
      </c>
      <c r="F21" s="2429"/>
      <c r="G21" s="2429"/>
      <c r="H21" s="1340"/>
      <c r="I21" s="2433"/>
      <c r="J21" s="1340"/>
      <c r="K21" s="1340"/>
      <c r="L21" s="2433"/>
      <c r="M21" s="1340"/>
      <c r="N21" s="2433"/>
      <c r="O21" s="1340"/>
      <c r="P21" s="2433"/>
      <c r="X21" s="1575"/>
      <c r="Z21" s="1575"/>
    </row>
    <row r="22" spans="1:46" ht="18" customHeight="1">
      <c r="A22" s="2427" t="s">
        <v>511</v>
      </c>
      <c r="B22" s="2428">
        <v>339</v>
      </c>
      <c r="C22" s="2428"/>
      <c r="D22" s="2430"/>
      <c r="E22" s="2428"/>
      <c r="F22" s="2429"/>
      <c r="G22" s="2429"/>
      <c r="H22" s="1340"/>
      <c r="I22" s="2433"/>
      <c r="J22" s="1340"/>
      <c r="K22" s="1340"/>
      <c r="L22" s="2433"/>
      <c r="M22" s="1340"/>
      <c r="N22" s="2433"/>
      <c r="O22" s="1340"/>
      <c r="P22" s="2433"/>
      <c r="Q22" s="1570"/>
      <c r="X22" s="1575"/>
      <c r="Z22" s="1575"/>
    </row>
    <row r="23" spans="1:46" ht="18" customHeight="1">
      <c r="A23" s="2427" t="s">
        <v>512</v>
      </c>
      <c r="B23" s="2428">
        <v>195</v>
      </c>
      <c r="C23" s="2428">
        <v>161</v>
      </c>
      <c r="D23" s="2430">
        <f>(C23/B23)*100</f>
        <v>82.564102564102555</v>
      </c>
      <c r="E23" s="2428">
        <v>1</v>
      </c>
      <c r="F23" s="2428">
        <v>160</v>
      </c>
      <c r="G23" s="2429"/>
      <c r="H23" s="1340"/>
      <c r="I23" s="2433"/>
      <c r="J23" s="1340"/>
      <c r="K23" s="1340"/>
      <c r="L23" s="2433"/>
      <c r="M23" s="1340"/>
      <c r="N23" s="2433"/>
      <c r="O23" s="1340"/>
      <c r="P23" s="2433"/>
      <c r="X23" s="1575"/>
      <c r="Z23" s="1575"/>
    </row>
    <row r="24" spans="1:46" ht="18" customHeight="1">
      <c r="A24" s="2427" t="s">
        <v>513</v>
      </c>
      <c r="B24" s="2428">
        <v>1659</v>
      </c>
      <c r="C24" s="2429"/>
      <c r="D24" s="2430"/>
      <c r="E24" s="2429"/>
      <c r="F24" s="2429"/>
      <c r="G24" s="2429"/>
      <c r="H24" s="1340"/>
      <c r="I24" s="2433"/>
      <c r="J24" s="1340"/>
      <c r="K24" s="1340"/>
      <c r="L24" s="2433"/>
      <c r="M24" s="1340"/>
      <c r="N24" s="2433"/>
      <c r="O24" s="1340"/>
      <c r="P24" s="2433"/>
      <c r="Q24" s="1570"/>
      <c r="X24" s="1575"/>
      <c r="Z24" s="1575"/>
      <c r="AB24" s="1575"/>
      <c r="AD24" s="1575"/>
      <c r="AF24" s="1575"/>
      <c r="AH24" s="1575"/>
      <c r="AJ24" s="1575"/>
      <c r="AL24" s="1575"/>
      <c r="AN24" s="1575"/>
      <c r="AP24" s="1575"/>
      <c r="AR24" s="1575"/>
      <c r="AT24" s="1575"/>
    </row>
    <row r="25" spans="1:46" ht="18" customHeight="1">
      <c r="A25" s="2427" t="s">
        <v>514</v>
      </c>
      <c r="B25" s="2428">
        <v>601</v>
      </c>
      <c r="C25" s="2428">
        <v>236</v>
      </c>
      <c r="D25" s="2430">
        <f>(C25/B25)*100</f>
        <v>39.267886855241265</v>
      </c>
      <c r="E25" s="2428">
        <v>82</v>
      </c>
      <c r="F25" s="2428">
        <v>152</v>
      </c>
      <c r="G25" s="2428">
        <v>2</v>
      </c>
      <c r="H25" s="1340"/>
      <c r="I25" s="1340"/>
      <c r="J25" s="1340"/>
      <c r="K25" s="1340"/>
      <c r="L25" s="1340"/>
      <c r="M25" s="1340"/>
      <c r="N25" s="1340"/>
      <c r="O25" s="1340"/>
      <c r="P25" s="1340"/>
      <c r="Q25" s="1570"/>
      <c r="X25" s="1575"/>
      <c r="Z25" s="1575"/>
      <c r="AB25" s="1575"/>
      <c r="AD25" s="1575"/>
    </row>
    <row r="26" spans="1:46" ht="18" customHeight="1">
      <c r="A26" s="2427" t="s">
        <v>515</v>
      </c>
      <c r="B26" s="2428">
        <v>79</v>
      </c>
      <c r="C26" s="2429"/>
      <c r="D26" s="2430"/>
      <c r="E26" s="2429"/>
      <c r="F26" s="2429"/>
      <c r="G26" s="2429"/>
      <c r="H26" s="1340"/>
      <c r="I26" s="2433"/>
      <c r="J26" s="1340"/>
      <c r="K26" s="1340"/>
      <c r="L26" s="2433"/>
      <c r="M26" s="1340"/>
      <c r="N26" s="2433"/>
      <c r="O26" s="1340"/>
      <c r="P26" s="2433"/>
      <c r="Q26" s="1570"/>
      <c r="X26" s="1575"/>
      <c r="Z26" s="1575"/>
    </row>
    <row r="27" spans="1:46" ht="18" customHeight="1">
      <c r="A27" s="2427" t="s">
        <v>120</v>
      </c>
      <c r="B27" s="2428">
        <v>109</v>
      </c>
      <c r="C27" s="2428"/>
      <c r="D27" s="2430"/>
      <c r="E27" s="2428"/>
      <c r="F27" s="2428"/>
      <c r="G27" s="2428"/>
      <c r="H27" s="1340"/>
      <c r="I27" s="2433"/>
      <c r="J27" s="1340"/>
      <c r="K27" s="1340"/>
      <c r="L27" s="2433"/>
      <c r="M27" s="1340"/>
      <c r="N27" s="2433"/>
      <c r="O27" s="1340"/>
      <c r="P27" s="2433"/>
      <c r="Q27" s="1570"/>
      <c r="X27" s="1575"/>
      <c r="Z27" s="1575"/>
    </row>
    <row r="28" spans="1:46" ht="12" customHeight="1">
      <c r="A28" s="1340"/>
      <c r="B28" s="1340"/>
      <c r="C28" s="1340"/>
      <c r="D28" s="2432"/>
      <c r="E28" s="1340"/>
      <c r="F28" s="1340"/>
      <c r="G28" s="1340"/>
      <c r="H28" s="1340"/>
      <c r="I28" s="2433"/>
      <c r="J28" s="1340"/>
      <c r="K28" s="1340"/>
      <c r="L28" s="2433"/>
      <c r="M28" s="1340"/>
      <c r="N28" s="2433"/>
      <c r="O28" s="1340"/>
      <c r="P28" s="2433"/>
    </row>
    <row r="29" spans="1:46" ht="12" customHeight="1">
      <c r="D29" s="1570"/>
      <c r="F29" s="1576" t="s">
        <v>544</v>
      </c>
      <c r="J29" s="1340"/>
      <c r="K29" s="1340"/>
      <c r="L29" s="2433"/>
      <c r="M29" s="1340"/>
      <c r="N29" s="2433"/>
      <c r="O29" s="1340"/>
      <c r="P29" s="2433"/>
    </row>
    <row r="30" spans="1:46" ht="8.1" customHeight="1">
      <c r="A30" s="1340"/>
      <c r="B30" s="1340"/>
      <c r="C30" s="1340"/>
      <c r="D30" s="1340"/>
      <c r="E30" s="1340"/>
      <c r="F30" s="1340"/>
      <c r="G30" s="1340"/>
      <c r="H30" s="1340"/>
      <c r="I30" s="1340"/>
      <c r="J30" s="1340"/>
      <c r="K30" s="1340"/>
      <c r="L30" s="1340"/>
      <c r="M30" s="1340"/>
      <c r="N30" s="1340"/>
      <c r="O30" s="1340"/>
      <c r="P30" s="1340"/>
    </row>
    <row r="31" spans="1:46" ht="8.1" customHeight="1">
      <c r="A31" s="1340"/>
      <c r="B31" s="1340"/>
      <c r="C31" s="1340"/>
      <c r="D31" s="1340"/>
      <c r="E31" s="1340"/>
      <c r="F31" s="1340"/>
      <c r="G31" s="1340"/>
      <c r="H31" s="1340"/>
      <c r="I31" s="2433"/>
      <c r="J31" s="1340"/>
      <c r="K31" s="1340"/>
      <c r="L31" s="2433"/>
      <c r="M31" s="1340"/>
      <c r="N31" s="2433"/>
      <c r="O31" s="1340"/>
      <c r="P31" s="2433"/>
    </row>
    <row r="32" spans="1:46" ht="8.1" customHeight="1">
      <c r="A32" s="1340"/>
      <c r="B32" s="1340"/>
      <c r="C32" s="1340"/>
      <c r="D32" s="1340"/>
      <c r="E32" s="1340"/>
      <c r="F32" s="1340"/>
      <c r="G32" s="1340"/>
      <c r="H32" s="1340"/>
      <c r="I32" s="2433"/>
      <c r="J32" s="1340"/>
      <c r="K32" s="1340"/>
      <c r="L32" s="2433"/>
      <c r="M32" s="1340"/>
      <c r="N32" s="2433"/>
      <c r="O32" s="1340"/>
      <c r="P32" s="2433"/>
    </row>
    <row r="33" spans="1:30" ht="8.1" customHeight="1">
      <c r="A33" s="1340"/>
      <c r="B33" s="1340"/>
      <c r="C33" s="1340"/>
      <c r="D33" s="1340"/>
      <c r="E33" s="1340"/>
      <c r="F33" s="1340"/>
      <c r="G33" s="1340"/>
      <c r="H33" s="1340"/>
      <c r="I33" s="2433"/>
      <c r="J33" s="1340"/>
      <c r="K33" s="1340"/>
      <c r="L33" s="2433"/>
      <c r="M33" s="1340"/>
      <c r="N33" s="2433"/>
      <c r="O33" s="1340"/>
      <c r="P33" s="2433"/>
    </row>
    <row r="34" spans="1:30" ht="8.1" customHeight="1">
      <c r="A34" s="1340"/>
      <c r="B34" s="1340"/>
      <c r="C34" s="1340"/>
      <c r="D34" s="1340"/>
      <c r="E34" s="1340"/>
      <c r="F34" s="1340"/>
      <c r="G34" s="1340"/>
      <c r="H34" s="1340"/>
      <c r="I34" s="2433"/>
      <c r="J34" s="1340"/>
      <c r="K34" s="1340"/>
      <c r="L34" s="2433"/>
      <c r="M34" s="1340"/>
      <c r="N34" s="2433"/>
      <c r="O34" s="1340"/>
      <c r="P34" s="2433"/>
    </row>
    <row r="35" spans="1:30" ht="8.1" customHeight="1">
      <c r="A35" s="1340"/>
      <c r="B35" s="1340"/>
      <c r="C35" s="1340"/>
      <c r="D35" s="1340"/>
      <c r="E35" s="1340"/>
      <c r="F35" s="1340"/>
      <c r="G35" s="1340"/>
      <c r="H35" s="1340"/>
      <c r="I35" s="2433"/>
      <c r="J35" s="1340"/>
      <c r="K35" s="1340"/>
      <c r="L35" s="2433"/>
      <c r="M35" s="1340"/>
      <c r="N35" s="2433"/>
      <c r="O35" s="1340"/>
      <c r="P35" s="2433"/>
    </row>
    <row r="36" spans="1:30" ht="8.1" customHeight="1">
      <c r="A36" s="1340"/>
      <c r="B36" s="1340"/>
      <c r="C36" s="1340"/>
      <c r="D36" s="1340"/>
      <c r="E36" s="1340"/>
      <c r="F36" s="1340"/>
      <c r="G36" s="1340"/>
      <c r="H36" s="1340"/>
      <c r="I36" s="2433"/>
      <c r="J36" s="1340"/>
      <c r="K36" s="1340"/>
      <c r="L36" s="2433"/>
      <c r="M36" s="1340"/>
      <c r="N36" s="2433"/>
      <c r="O36" s="1340"/>
      <c r="P36" s="2433"/>
    </row>
    <row r="37" spans="1:30" ht="8.1" customHeight="1">
      <c r="A37" s="1340"/>
      <c r="B37" s="1340"/>
      <c r="C37" s="1340"/>
      <c r="D37" s="1340"/>
      <c r="E37" s="1340"/>
      <c r="F37" s="1340"/>
      <c r="G37" s="1340"/>
      <c r="H37" s="1340"/>
      <c r="I37" s="2433"/>
      <c r="J37" s="1340"/>
      <c r="K37" s="1340"/>
      <c r="L37" s="2433"/>
      <c r="M37" s="1340"/>
      <c r="N37" s="2433"/>
      <c r="O37" s="1340"/>
      <c r="P37" s="2433"/>
    </row>
    <row r="38" spans="1:30" ht="8.1" customHeight="1">
      <c r="A38" s="1340"/>
      <c r="B38" s="1340"/>
      <c r="C38" s="1340"/>
      <c r="D38" s="1340"/>
      <c r="E38" s="1340"/>
      <c r="F38" s="1340"/>
      <c r="G38" s="1340"/>
      <c r="H38" s="1340"/>
      <c r="I38" s="2433"/>
      <c r="J38" s="1340"/>
      <c r="K38" s="1340"/>
      <c r="L38" s="2433"/>
      <c r="M38" s="1340"/>
      <c r="N38" s="2433"/>
      <c r="O38" s="1340"/>
      <c r="P38" s="2433"/>
    </row>
    <row r="39" spans="1:30" ht="8.1" customHeight="1">
      <c r="A39" s="1340"/>
      <c r="B39" s="1340"/>
      <c r="C39" s="1340"/>
      <c r="D39" s="1340"/>
      <c r="E39" s="1340"/>
      <c r="F39" s="1340"/>
      <c r="G39" s="1340"/>
      <c r="H39" s="1340"/>
      <c r="I39" s="2433"/>
      <c r="J39" s="1340"/>
      <c r="K39" s="1340"/>
      <c r="L39" s="2433"/>
      <c r="M39" s="1340"/>
      <c r="N39" s="2433"/>
      <c r="O39" s="1340"/>
      <c r="P39" s="2433"/>
    </row>
    <row r="40" spans="1:30" ht="10.5" hidden="1" customHeight="1">
      <c r="A40" s="1340"/>
      <c r="B40" s="1340"/>
      <c r="C40" s="1340"/>
      <c r="D40" s="1340"/>
      <c r="E40" s="1340"/>
      <c r="F40" s="1340"/>
      <c r="G40" s="1340"/>
      <c r="H40" s="1340"/>
      <c r="I40" s="1340"/>
      <c r="J40" s="1340"/>
      <c r="K40" s="1340"/>
      <c r="L40" s="1340"/>
      <c r="M40" s="1340"/>
      <c r="N40" s="1340"/>
      <c r="O40" s="1340"/>
      <c r="P40" s="1575"/>
    </row>
    <row r="41" spans="1:30">
      <c r="A41" s="1340"/>
      <c r="B41" s="1340"/>
      <c r="C41" s="1340"/>
      <c r="D41" s="1340"/>
      <c r="E41" s="1340"/>
      <c r="F41" s="1340"/>
      <c r="G41" s="1340"/>
      <c r="H41" s="1340"/>
      <c r="I41" s="1340"/>
      <c r="J41" s="1340"/>
      <c r="K41" s="1340"/>
      <c r="L41" s="1340"/>
      <c r="M41" s="1340"/>
      <c r="N41" s="1340"/>
      <c r="O41" s="1340"/>
      <c r="P41" s="1339" t="s">
        <v>342</v>
      </c>
    </row>
    <row r="42" spans="1:30">
      <c r="A42" s="1340"/>
      <c r="B42" s="1340"/>
      <c r="C42" s="1340"/>
      <c r="D42" s="1340"/>
      <c r="E42" s="1340"/>
      <c r="F42" s="1340"/>
      <c r="G42" s="1340"/>
      <c r="H42" s="1340"/>
      <c r="I42" s="1340"/>
      <c r="J42" s="1340"/>
      <c r="K42" s="1340"/>
      <c r="L42" s="1340"/>
      <c r="M42" s="1340"/>
      <c r="N42" s="1340"/>
      <c r="O42" s="1340"/>
      <c r="P42" s="1575"/>
    </row>
    <row r="43" spans="1:30" ht="8.1" customHeight="1">
      <c r="A43" s="1340"/>
      <c r="B43" s="1340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575"/>
    </row>
    <row r="44" spans="1:30" ht="10.5" hidden="1" customHeight="1">
      <c r="P44" s="1575"/>
    </row>
    <row r="45" spans="1:30">
      <c r="P45" s="1575"/>
    </row>
    <row r="46" spans="1:30">
      <c r="P46" s="1575"/>
      <c r="AB46" s="1575"/>
      <c r="AD46" s="1575"/>
    </row>
    <row r="47" spans="1:30">
      <c r="B47" s="1714">
        <v>12847</v>
      </c>
      <c r="E47" s="1714">
        <v>5482</v>
      </c>
      <c r="P47" s="1575"/>
      <c r="AB47" s="1575"/>
      <c r="AD47" s="1575"/>
    </row>
    <row r="48" spans="1:30">
      <c r="P48" s="1575"/>
      <c r="AB48" s="1575"/>
      <c r="AD48" s="1575"/>
    </row>
    <row r="49" spans="16:36">
      <c r="P49" s="1575"/>
      <c r="AB49" s="1575"/>
      <c r="AD49" s="1575"/>
    </row>
    <row r="50" spans="16:36">
      <c r="P50" s="1575"/>
      <c r="AB50" s="1575"/>
      <c r="AD50" s="1575"/>
    </row>
    <row r="51" spans="16:36">
      <c r="P51" s="1575"/>
      <c r="AB51" s="1575"/>
      <c r="AD51" s="1575"/>
    </row>
    <row r="52" spans="16:36">
      <c r="P52" s="1575"/>
      <c r="AH52" s="1575"/>
      <c r="AJ52" s="1575"/>
    </row>
    <row r="53" spans="16:36">
      <c r="P53" s="1575"/>
    </row>
    <row r="54" spans="16:36">
      <c r="P54" s="1575"/>
      <c r="AB54" s="1575"/>
      <c r="AD54" s="1575"/>
    </row>
    <row r="55" spans="16:36">
      <c r="P55" s="1575"/>
    </row>
    <row r="82" spans="22:22">
      <c r="V82" s="1566" t="s">
        <v>884</v>
      </c>
    </row>
    <row r="126" spans="61:61">
      <c r="BI126" s="1566" t="s">
        <v>884</v>
      </c>
    </row>
  </sheetData>
  <sheetProtection password="CA55" sheet="1" objects="1" scenarios="1"/>
  <mergeCells count="7">
    <mergeCell ref="C8:D8"/>
    <mergeCell ref="E8:G8"/>
    <mergeCell ref="A1:G1"/>
    <mergeCell ref="A3:G3"/>
    <mergeCell ref="A4:G4"/>
    <mergeCell ref="A6:G6"/>
    <mergeCell ref="A5:G5"/>
  </mergeCells>
  <phoneticPr fontId="0" type="noConversion"/>
  <printOptions horizontalCentered="1"/>
  <pageMargins left="1.8110236220472442" right="0.98425196850393704" top="0.98425196850393704" bottom="0.9055118110236221" header="0" footer="0"/>
  <pageSetup orientation="landscape" horizontalDpi="300" verticalDpi="300" r:id="rId1"/>
  <headerFooter alignWithMargins="0">
    <oddHeader>&amp;R&amp;"Helv,Negrita"&amp;12&amp;[47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D139"/>
  <sheetViews>
    <sheetView showGridLines="0" workbookViewId="0">
      <selection activeCell="A10" sqref="A10"/>
    </sheetView>
  </sheetViews>
  <sheetFormatPr baseColWidth="10" defaultColWidth="9.83203125" defaultRowHeight="10.5"/>
  <cols>
    <col min="1" max="1" width="35.6640625" style="1996" customWidth="1"/>
    <col min="2" max="2" width="12" style="1996" customWidth="1"/>
    <col min="3" max="3" width="12.1640625" style="1996" customWidth="1"/>
    <col min="4" max="4" width="7.83203125" style="1996" customWidth="1"/>
    <col min="5" max="5" width="8.5" style="1996" customWidth="1"/>
    <col min="6" max="6" width="7" style="1996" customWidth="1"/>
    <col min="7" max="7" width="5.83203125" style="1996" customWidth="1"/>
    <col min="8" max="10" width="6.83203125" style="1996" customWidth="1"/>
    <col min="11" max="15" width="9.83203125" style="1996"/>
    <col min="16" max="16" width="2.83203125" style="1996" customWidth="1"/>
    <col min="17" max="17" width="36.83203125" style="1996" customWidth="1"/>
    <col min="18" max="16384" width="9.83203125" style="1996"/>
  </cols>
  <sheetData>
    <row r="1" spans="1:43" ht="20.25">
      <c r="A1" s="3533" t="s">
        <v>846</v>
      </c>
      <c r="B1" s="3533"/>
      <c r="C1" s="3533"/>
      <c r="D1" s="3533"/>
      <c r="E1" s="3533"/>
      <c r="F1" s="3533"/>
      <c r="G1" s="3533"/>
      <c r="H1" s="3533"/>
      <c r="I1" s="3533"/>
      <c r="J1" s="3533"/>
    </row>
    <row r="2" spans="1:43" ht="4.5" customHeight="1">
      <c r="A2" s="1997"/>
      <c r="B2" s="1998"/>
      <c r="C2" s="1998"/>
      <c r="D2" s="1998"/>
      <c r="E2" s="1999"/>
      <c r="F2" s="1998"/>
      <c r="G2" s="1998"/>
      <c r="H2" s="1998"/>
      <c r="I2" s="1998"/>
      <c r="J2" s="1998"/>
    </row>
    <row r="3" spans="1:43" ht="11.25" customHeight="1">
      <c r="A3" s="3534" t="s">
        <v>362</v>
      </c>
      <c r="B3" s="3534"/>
      <c r="C3" s="3534"/>
      <c r="D3" s="3534"/>
      <c r="E3" s="3534"/>
      <c r="F3" s="3534"/>
      <c r="G3" s="3534"/>
      <c r="H3" s="3534"/>
      <c r="I3" s="3534"/>
      <c r="J3" s="3534"/>
    </row>
    <row r="4" spans="1:43" ht="11.25" customHeight="1">
      <c r="A4" s="3534" t="s">
        <v>363</v>
      </c>
      <c r="B4" s="3534"/>
      <c r="C4" s="3534"/>
      <c r="D4" s="3534"/>
      <c r="E4" s="3534"/>
      <c r="F4" s="3534"/>
      <c r="G4" s="3534"/>
      <c r="H4" s="3534"/>
      <c r="I4" s="3534"/>
      <c r="J4" s="3534"/>
    </row>
    <row r="5" spans="1:43" ht="4.5" customHeight="1">
      <c r="A5" s="2000"/>
      <c r="B5" s="2000"/>
      <c r="C5" s="2000"/>
      <c r="D5" s="2000"/>
      <c r="E5" s="2000"/>
      <c r="F5" s="2000"/>
      <c r="G5" s="2000"/>
      <c r="H5" s="2000"/>
      <c r="I5" s="2000"/>
      <c r="J5" s="2000"/>
    </row>
    <row r="6" spans="1:43" ht="16.5" customHeight="1">
      <c r="A6" s="3535" t="s">
        <v>364</v>
      </c>
      <c r="B6" s="3535"/>
      <c r="C6" s="3535"/>
      <c r="D6" s="3535"/>
      <c r="E6" s="3535"/>
      <c r="F6" s="3535"/>
      <c r="G6" s="3535"/>
      <c r="H6" s="3535"/>
      <c r="I6" s="3535"/>
      <c r="J6" s="3535"/>
      <c r="AQ6" s="2001" t="s">
        <v>884</v>
      </c>
    </row>
    <row r="7" spans="1:43" ht="12.95" customHeight="1">
      <c r="A7" s="2002"/>
      <c r="B7" s="2003" t="s">
        <v>950</v>
      </c>
      <c r="C7" s="2004" t="s">
        <v>365</v>
      </c>
      <c r="D7" s="2005"/>
      <c r="E7" s="2006"/>
      <c r="F7" s="2007"/>
      <c r="G7" s="2007"/>
      <c r="H7" s="2007"/>
      <c r="I7" s="2007"/>
      <c r="J7" s="2008"/>
      <c r="K7" s="1997"/>
    </row>
    <row r="8" spans="1:43" ht="10.5" customHeight="1">
      <c r="A8" s="2009" t="s">
        <v>915</v>
      </c>
      <c r="B8" s="2010" t="s">
        <v>850</v>
      </c>
      <c r="C8" s="2011" t="s">
        <v>366</v>
      </c>
      <c r="D8" s="2012" t="s">
        <v>261</v>
      </c>
      <c r="E8" s="2011" t="s">
        <v>367</v>
      </c>
      <c r="F8" s="2010" t="s">
        <v>261</v>
      </c>
      <c r="G8" s="2013" t="s">
        <v>368</v>
      </c>
      <c r="H8" s="2010" t="s">
        <v>261</v>
      </c>
      <c r="I8" s="2013" t="s">
        <v>369</v>
      </c>
      <c r="J8" s="2014" t="s">
        <v>261</v>
      </c>
      <c r="K8" s="1997"/>
      <c r="N8" s="2001" t="s">
        <v>884</v>
      </c>
    </row>
    <row r="9" spans="1:43" ht="11.1" customHeight="1">
      <c r="A9" s="2015" t="s">
        <v>911</v>
      </c>
      <c r="B9" s="2016">
        <f>SUM(B10+B13+B16+B22+B31+B34+B40+B41+B46+B47+B48+B49+B50)</f>
        <v>9013</v>
      </c>
      <c r="C9" s="2016">
        <f>SUM(C10+C13+C16+C22+C31+C34+C40+C41+C46+C47+C48+C49+C50)</f>
        <v>536</v>
      </c>
      <c r="D9" s="2017">
        <f t="shared" ref="D9:D14" si="0">(C9/B9)*100</f>
        <v>5.9469654942860313</v>
      </c>
      <c r="E9" s="2016">
        <f>SUM(E10+E13+E16+E22+E31+E34+E40+E41+E46+E47+E48+E49+E50)</f>
        <v>7690</v>
      </c>
      <c r="F9" s="2017">
        <f t="shared" ref="F9:F52" si="1">(E9/B9)*100</f>
        <v>85.321202707200712</v>
      </c>
      <c r="G9" s="2016">
        <f>SUM(G10+G13+G16+G22+G31+G34+G40+G41+G46+G47+G48+G49+G50)</f>
        <v>91</v>
      </c>
      <c r="H9" s="2017">
        <f>(G9/B9)*100</f>
        <v>1.0096527238433375</v>
      </c>
      <c r="I9" s="2016">
        <f>SUM(I10+I13+I16+I22+I31+I34+I40+I41+I46+I47+I48+I49+I50)</f>
        <v>696</v>
      </c>
      <c r="J9" s="2018">
        <f t="shared" ref="J9:J17" si="2">(I9/B9)*100</f>
        <v>7.7221790746699215</v>
      </c>
    </row>
    <row r="10" spans="1:43" ht="10.5" customHeight="1">
      <c r="A10" s="2019" t="s">
        <v>1257</v>
      </c>
      <c r="B10" s="2020">
        <f>SUM(B11:B12)</f>
        <v>244</v>
      </c>
      <c r="C10" s="2020">
        <f>SUM(C11:C12)</f>
        <v>17</v>
      </c>
      <c r="D10" s="2021">
        <f t="shared" si="0"/>
        <v>6.9672131147540979</v>
      </c>
      <c r="E10" s="2022">
        <f>SUM(E11:E12)</f>
        <v>139</v>
      </c>
      <c r="F10" s="2021">
        <f t="shared" si="1"/>
        <v>56.967213114754102</v>
      </c>
      <c r="G10" s="2023"/>
      <c r="H10" s="2021"/>
      <c r="I10" s="2020">
        <f>SUM(I11:I12)</f>
        <v>88</v>
      </c>
      <c r="J10" s="2024">
        <f t="shared" si="2"/>
        <v>36.065573770491802</v>
      </c>
      <c r="L10" s="2025"/>
      <c r="S10" s="2026"/>
      <c r="U10" s="2026"/>
    </row>
    <row r="11" spans="1:43" ht="10.5" customHeight="1">
      <c r="A11" s="2027" t="s">
        <v>370</v>
      </c>
      <c r="B11" s="2028">
        <v>188</v>
      </c>
      <c r="C11" s="2028">
        <v>7</v>
      </c>
      <c r="D11" s="2029">
        <f t="shared" si="0"/>
        <v>3.7234042553191489</v>
      </c>
      <c r="E11" s="2028">
        <v>121</v>
      </c>
      <c r="F11" s="2029">
        <f t="shared" si="1"/>
        <v>64.361702127659569</v>
      </c>
      <c r="G11" s="2028"/>
      <c r="H11" s="2028"/>
      <c r="I11" s="2028">
        <v>60</v>
      </c>
      <c r="J11" s="2030">
        <f t="shared" si="2"/>
        <v>31.914893617021278</v>
      </c>
    </row>
    <row r="12" spans="1:43" ht="10.5" customHeight="1">
      <c r="A12" s="2027" t="s">
        <v>378</v>
      </c>
      <c r="B12" s="2028">
        <v>56</v>
      </c>
      <c r="C12" s="2028">
        <v>10</v>
      </c>
      <c r="D12" s="2029">
        <f t="shared" si="0"/>
        <v>17.857142857142858</v>
      </c>
      <c r="E12" s="2028">
        <v>18</v>
      </c>
      <c r="F12" s="2029">
        <f t="shared" si="1"/>
        <v>32.142857142857146</v>
      </c>
      <c r="G12" s="2028"/>
      <c r="H12" s="2028"/>
      <c r="I12" s="2028">
        <v>28</v>
      </c>
      <c r="J12" s="2030">
        <f t="shared" si="2"/>
        <v>50</v>
      </c>
    </row>
    <row r="13" spans="1:43" ht="10.5" customHeight="1">
      <c r="A13" s="2019" t="s">
        <v>39</v>
      </c>
      <c r="B13" s="2022">
        <f>SUM(B14:B15)</f>
        <v>299</v>
      </c>
      <c r="C13" s="2022">
        <f>SUM(C14:C15)</f>
        <v>42</v>
      </c>
      <c r="D13" s="2021">
        <f t="shared" si="0"/>
        <v>14.046822742474916</v>
      </c>
      <c r="E13" s="2022">
        <f>SUM(E14:E15)</f>
        <v>219</v>
      </c>
      <c r="F13" s="2021">
        <f t="shared" si="1"/>
        <v>73.244147157190625</v>
      </c>
      <c r="G13" s="2022">
        <f>SUM(G14:G15)</f>
        <v>14</v>
      </c>
      <c r="H13" s="2021">
        <f>(G13/B13)*100</f>
        <v>4.6822742474916383</v>
      </c>
      <c r="I13" s="2022">
        <f>SUM(I14:I15)</f>
        <v>24</v>
      </c>
      <c r="J13" s="2024">
        <f t="shared" si="2"/>
        <v>8.0267558528428093</v>
      </c>
      <c r="S13" s="2026"/>
      <c r="U13" s="2026"/>
    </row>
    <row r="14" spans="1:43" ht="10.5" customHeight="1">
      <c r="A14" s="2027" t="s">
        <v>385</v>
      </c>
      <c r="B14" s="2028">
        <v>173</v>
      </c>
      <c r="C14" s="2028">
        <v>42</v>
      </c>
      <c r="D14" s="2029">
        <f t="shared" si="0"/>
        <v>24.277456647398843</v>
      </c>
      <c r="E14" s="2031">
        <v>119</v>
      </c>
      <c r="F14" s="2029">
        <f t="shared" si="1"/>
        <v>68.786127167630056</v>
      </c>
      <c r="G14" s="2028">
        <v>5</v>
      </c>
      <c r="H14" s="2029">
        <f>(G14/B14)*100</f>
        <v>2.8901734104046244</v>
      </c>
      <c r="I14" s="2028">
        <v>7</v>
      </c>
      <c r="J14" s="2030">
        <f t="shared" si="2"/>
        <v>4.0462427745664744</v>
      </c>
    </row>
    <row r="15" spans="1:43" ht="10.5" customHeight="1">
      <c r="A15" s="2027" t="s">
        <v>386</v>
      </c>
      <c r="B15" s="2028">
        <v>126</v>
      </c>
      <c r="C15" s="2028"/>
      <c r="D15" s="2029"/>
      <c r="E15" s="2028">
        <v>100</v>
      </c>
      <c r="F15" s="2029">
        <f t="shared" si="1"/>
        <v>79.365079365079367</v>
      </c>
      <c r="G15" s="2028">
        <v>9</v>
      </c>
      <c r="H15" s="2029">
        <f>(G15/B15)*100</f>
        <v>7.1428571428571423</v>
      </c>
      <c r="I15" s="2028">
        <v>17</v>
      </c>
      <c r="J15" s="2030">
        <f t="shared" si="2"/>
        <v>13.492063492063492</v>
      </c>
    </row>
    <row r="16" spans="1:43" ht="10.5" customHeight="1">
      <c r="A16" s="2019" t="s">
        <v>1353</v>
      </c>
      <c r="B16" s="2022">
        <f>SUM(B17:B21)</f>
        <v>954</v>
      </c>
      <c r="C16" s="2022">
        <f>SUM(C17:C21)</f>
        <v>31</v>
      </c>
      <c r="D16" s="2021">
        <f t="shared" ref="D16:D23" si="3">(C16/B16)*100</f>
        <v>3.2494758909853245</v>
      </c>
      <c r="E16" s="2020">
        <f>SUM(E17:E21)</f>
        <v>911</v>
      </c>
      <c r="F16" s="2021">
        <f t="shared" si="1"/>
        <v>95.492662473794553</v>
      </c>
      <c r="G16" s="2020"/>
      <c r="H16" s="2021"/>
      <c r="I16" s="2022">
        <f>SUM(I17:I21)</f>
        <v>12</v>
      </c>
      <c r="J16" s="2024">
        <f t="shared" si="2"/>
        <v>1.257861635220126</v>
      </c>
      <c r="L16" s="2025"/>
    </row>
    <row r="17" spans="1:41" ht="10.5" customHeight="1">
      <c r="A17" s="2027" t="s">
        <v>1337</v>
      </c>
      <c r="B17" s="2028">
        <v>204</v>
      </c>
      <c r="C17" s="2028">
        <v>10</v>
      </c>
      <c r="D17" s="2029">
        <f t="shared" si="3"/>
        <v>4.9019607843137258</v>
      </c>
      <c r="E17" s="2031">
        <v>191</v>
      </c>
      <c r="F17" s="2029">
        <f t="shared" si="1"/>
        <v>93.627450980392155</v>
      </c>
      <c r="G17" s="2028"/>
      <c r="H17" s="2029"/>
      <c r="I17" s="2028">
        <v>3</v>
      </c>
      <c r="J17" s="2030">
        <f t="shared" si="2"/>
        <v>1.4705882352941175</v>
      </c>
    </row>
    <row r="18" spans="1:41" ht="10.5" customHeight="1">
      <c r="A18" s="2027" t="s">
        <v>1398</v>
      </c>
      <c r="B18" s="2028">
        <v>169</v>
      </c>
      <c r="C18" s="2028">
        <v>2</v>
      </c>
      <c r="D18" s="2029">
        <f t="shared" si="3"/>
        <v>1.1834319526627219</v>
      </c>
      <c r="E18" s="2028">
        <v>167</v>
      </c>
      <c r="F18" s="2029">
        <f t="shared" si="1"/>
        <v>98.816568047337284</v>
      </c>
      <c r="G18" s="2028"/>
      <c r="H18" s="2029"/>
      <c r="I18" s="2028"/>
      <c r="J18" s="2030"/>
      <c r="S18" s="2026"/>
      <c r="U18" s="2026"/>
    </row>
    <row r="19" spans="1:41" ht="10.5" customHeight="1">
      <c r="A19" s="2027" t="s">
        <v>1399</v>
      </c>
      <c r="B19" s="2028">
        <v>163</v>
      </c>
      <c r="C19" s="2028">
        <v>4</v>
      </c>
      <c r="D19" s="2029">
        <f t="shared" si="3"/>
        <v>2.4539877300613497</v>
      </c>
      <c r="E19" s="2028">
        <v>151</v>
      </c>
      <c r="F19" s="2029">
        <f t="shared" si="1"/>
        <v>92.638036809815944</v>
      </c>
      <c r="G19" s="2028"/>
      <c r="H19" s="2028"/>
      <c r="I19" s="2028">
        <v>8</v>
      </c>
      <c r="J19" s="2030">
        <f>(I19/B19)*100</f>
        <v>4.9079754601226995</v>
      </c>
    </row>
    <row r="20" spans="1:41" ht="10.5" customHeight="1">
      <c r="A20" s="2027" t="s">
        <v>1401</v>
      </c>
      <c r="B20" s="2028">
        <v>341</v>
      </c>
      <c r="C20" s="2028">
        <v>14</v>
      </c>
      <c r="D20" s="2029">
        <f t="shared" si="3"/>
        <v>4.1055718475073313</v>
      </c>
      <c r="E20" s="2028">
        <v>327</v>
      </c>
      <c r="F20" s="2029">
        <f t="shared" si="1"/>
        <v>95.894428152492679</v>
      </c>
      <c r="G20" s="2032"/>
      <c r="H20" s="2029"/>
      <c r="I20" s="2028"/>
      <c r="J20" s="2030"/>
    </row>
    <row r="21" spans="1:41" ht="10.5" customHeight="1">
      <c r="A21" s="2027" t="s">
        <v>1400</v>
      </c>
      <c r="B21" s="2028">
        <v>77</v>
      </c>
      <c r="C21" s="2028">
        <v>1</v>
      </c>
      <c r="D21" s="2029">
        <f t="shared" si="3"/>
        <v>1.2987012987012987</v>
      </c>
      <c r="E21" s="2028">
        <v>75</v>
      </c>
      <c r="F21" s="2029">
        <f t="shared" si="1"/>
        <v>97.402597402597408</v>
      </c>
      <c r="G21" s="2028"/>
      <c r="H21" s="2029"/>
      <c r="I21" s="2028">
        <v>1</v>
      </c>
      <c r="J21" s="2030">
        <f t="shared" ref="J21:J35" si="4">(I21/B21)*100</f>
        <v>1.2987012987012987</v>
      </c>
      <c r="S21" s="2026"/>
      <c r="U21" s="2026"/>
    </row>
    <row r="22" spans="1:41" ht="10.5" customHeight="1">
      <c r="A22" s="2019" t="s">
        <v>1294</v>
      </c>
      <c r="B22" s="2022">
        <f>SUM(B23:B30)</f>
        <v>2506</v>
      </c>
      <c r="C22" s="2022">
        <f>SUM(C23:C30)</f>
        <v>183</v>
      </c>
      <c r="D22" s="2021">
        <f t="shared" si="3"/>
        <v>7.3024740622505986</v>
      </c>
      <c r="E22" s="2020">
        <f>SUM(E23:E30)</f>
        <v>1992</v>
      </c>
      <c r="F22" s="2021">
        <f t="shared" si="1"/>
        <v>79.489225857940937</v>
      </c>
      <c r="G22" s="2022">
        <f>SUM(G23:G30)</f>
        <v>6</v>
      </c>
      <c r="H22" s="2021">
        <f>(G22/B22)*100</f>
        <v>0.23942537909018355</v>
      </c>
      <c r="I22" s="2022">
        <f>SUM(I23:I30)</f>
        <v>325</v>
      </c>
      <c r="J22" s="2024">
        <f t="shared" si="4"/>
        <v>12.968874700718274</v>
      </c>
      <c r="S22" s="2026"/>
      <c r="U22" s="2026"/>
    </row>
    <row r="23" spans="1:41" ht="10.5" customHeight="1">
      <c r="A23" s="2027" t="s">
        <v>1361</v>
      </c>
      <c r="B23" s="2028">
        <v>624</v>
      </c>
      <c r="C23" s="2028">
        <v>58</v>
      </c>
      <c r="D23" s="2029">
        <f t="shared" si="3"/>
        <v>9.2948717948717956</v>
      </c>
      <c r="E23" s="2031">
        <v>440</v>
      </c>
      <c r="F23" s="2029">
        <f t="shared" si="1"/>
        <v>70.512820512820511</v>
      </c>
      <c r="G23" s="2028"/>
      <c r="H23" s="2029"/>
      <c r="I23" s="2028">
        <v>126</v>
      </c>
      <c r="J23" s="2030">
        <f t="shared" si="4"/>
        <v>20.192307692307693</v>
      </c>
      <c r="S23" s="2026"/>
      <c r="U23" s="2026"/>
    </row>
    <row r="24" spans="1:41" ht="10.5" customHeight="1">
      <c r="A24" s="2027" t="s">
        <v>1403</v>
      </c>
      <c r="B24" s="2028">
        <v>71</v>
      </c>
      <c r="C24" s="2028"/>
      <c r="D24" s="2029"/>
      <c r="E24" s="2031">
        <v>8</v>
      </c>
      <c r="F24" s="2029">
        <f t="shared" si="1"/>
        <v>11.267605633802818</v>
      </c>
      <c r="G24" s="2028"/>
      <c r="H24" s="2029"/>
      <c r="I24" s="2028">
        <v>63</v>
      </c>
      <c r="J24" s="2030">
        <f t="shared" si="4"/>
        <v>88.732394366197184</v>
      </c>
      <c r="S24" s="2026"/>
      <c r="U24" s="2026"/>
    </row>
    <row r="25" spans="1:41" ht="10.5" customHeight="1">
      <c r="A25" s="2027" t="s">
        <v>1321</v>
      </c>
      <c r="B25" s="2028">
        <v>41</v>
      </c>
      <c r="C25" s="2028">
        <v>8</v>
      </c>
      <c r="D25" s="2029">
        <f>(C25/B25)*100</f>
        <v>19.512195121951219</v>
      </c>
      <c r="E25" s="2028">
        <v>25</v>
      </c>
      <c r="F25" s="2029">
        <f t="shared" si="1"/>
        <v>60.975609756097562</v>
      </c>
      <c r="G25" s="2028"/>
      <c r="H25" s="2028"/>
      <c r="I25" s="2028">
        <v>8</v>
      </c>
      <c r="J25" s="2030">
        <f t="shared" si="4"/>
        <v>19.512195121951219</v>
      </c>
    </row>
    <row r="26" spans="1:41" ht="10.5" customHeight="1">
      <c r="A26" s="2027" t="s">
        <v>1404</v>
      </c>
      <c r="B26" s="2028">
        <v>500</v>
      </c>
      <c r="C26" s="2028">
        <v>51</v>
      </c>
      <c r="D26" s="2029">
        <f>(C26/B26)*100</f>
        <v>10.199999999999999</v>
      </c>
      <c r="E26" s="2028">
        <v>417</v>
      </c>
      <c r="F26" s="2029">
        <f t="shared" si="1"/>
        <v>83.399999999999991</v>
      </c>
      <c r="G26" s="2028"/>
      <c r="H26" s="2029"/>
      <c r="I26" s="2028">
        <v>32</v>
      </c>
      <c r="J26" s="2030">
        <f t="shared" si="4"/>
        <v>6.4</v>
      </c>
      <c r="L26" s="2025"/>
      <c r="S26" s="2026"/>
      <c r="U26" s="2026"/>
    </row>
    <row r="27" spans="1:41" ht="10.5" customHeight="1">
      <c r="A27" s="2027" t="s">
        <v>1388</v>
      </c>
      <c r="B27" s="2028">
        <v>23</v>
      </c>
      <c r="C27" s="2028"/>
      <c r="D27" s="2029"/>
      <c r="E27" s="2028">
        <v>7</v>
      </c>
      <c r="F27" s="2029">
        <f t="shared" si="1"/>
        <v>30.434782608695656</v>
      </c>
      <c r="G27" s="2028"/>
      <c r="H27" s="2029"/>
      <c r="I27" s="2028">
        <v>16</v>
      </c>
      <c r="J27" s="2030">
        <f t="shared" si="4"/>
        <v>69.565217391304344</v>
      </c>
      <c r="L27" s="2025"/>
      <c r="S27" s="2026"/>
      <c r="U27" s="2026"/>
    </row>
    <row r="28" spans="1:41" ht="10.5" customHeight="1">
      <c r="A28" s="2027" t="s">
        <v>1389</v>
      </c>
      <c r="B28" s="2028">
        <v>1131</v>
      </c>
      <c r="C28" s="2028">
        <v>56</v>
      </c>
      <c r="D28" s="2029">
        <f>(C28/B28)*100</f>
        <v>4.9513704686118478</v>
      </c>
      <c r="E28" s="2028">
        <v>1014</v>
      </c>
      <c r="F28" s="2029">
        <f t="shared" si="1"/>
        <v>89.65517241379311</v>
      </c>
      <c r="G28" s="2028">
        <v>3</v>
      </c>
      <c r="H28" s="2029">
        <f>(G28/B28)*100</f>
        <v>0.2652519893899204</v>
      </c>
      <c r="I28" s="2028">
        <v>58</v>
      </c>
      <c r="J28" s="2030">
        <f t="shared" si="4"/>
        <v>5.1282051282051277</v>
      </c>
    </row>
    <row r="29" spans="1:41" ht="10.5" customHeight="1">
      <c r="A29" s="2027" t="s">
        <v>1405</v>
      </c>
      <c r="B29" s="2028">
        <v>33</v>
      </c>
      <c r="C29" s="2028"/>
      <c r="D29" s="2029"/>
      <c r="E29" s="2028">
        <v>23</v>
      </c>
      <c r="F29" s="2029">
        <f t="shared" si="1"/>
        <v>69.696969696969703</v>
      </c>
      <c r="G29" s="2028"/>
      <c r="H29" s="2029"/>
      <c r="I29" s="2028">
        <v>10</v>
      </c>
      <c r="J29" s="2030">
        <f t="shared" si="4"/>
        <v>30.303030303030305</v>
      </c>
    </row>
    <row r="30" spans="1:41" ht="10.5" customHeight="1">
      <c r="A30" s="2027" t="s">
        <v>1406</v>
      </c>
      <c r="B30" s="2028">
        <v>83</v>
      </c>
      <c r="C30" s="2028">
        <v>10</v>
      </c>
      <c r="D30" s="2029">
        <f>(C30/B30)*100</f>
        <v>12.048192771084338</v>
      </c>
      <c r="E30" s="2028">
        <v>58</v>
      </c>
      <c r="F30" s="2029">
        <f t="shared" si="1"/>
        <v>69.879518072289159</v>
      </c>
      <c r="G30" s="2028">
        <v>3</v>
      </c>
      <c r="H30" s="2029">
        <f>(G30/B30)*100</f>
        <v>3.6144578313253009</v>
      </c>
      <c r="I30" s="2028">
        <v>12</v>
      </c>
      <c r="J30" s="2030">
        <f t="shared" si="4"/>
        <v>14.457831325301203</v>
      </c>
      <c r="S30" s="2026"/>
      <c r="U30" s="2026"/>
    </row>
    <row r="31" spans="1:41" ht="10.5" customHeight="1">
      <c r="A31" s="2019" t="s">
        <v>1258</v>
      </c>
      <c r="B31" s="2020">
        <f>SUM(B32:B33)</f>
        <v>1515</v>
      </c>
      <c r="C31" s="2020">
        <f>SUM(C32:C33)</f>
        <v>115</v>
      </c>
      <c r="D31" s="2021">
        <f>(C31/B31)*100</f>
        <v>7.5907590759075907</v>
      </c>
      <c r="E31" s="2020">
        <f>SUM(E32:E33)</f>
        <v>1380</v>
      </c>
      <c r="F31" s="2021">
        <f t="shared" si="1"/>
        <v>91.089108910891099</v>
      </c>
      <c r="G31" s="2020"/>
      <c r="H31" s="2021"/>
      <c r="I31" s="2020">
        <f>SUM(I32:I33)</f>
        <v>20</v>
      </c>
      <c r="J31" s="2033">
        <f t="shared" si="4"/>
        <v>1.3201320132013201</v>
      </c>
      <c r="L31" s="2025"/>
      <c r="S31" s="2026"/>
      <c r="U31" s="2026"/>
      <c r="W31" s="2026"/>
      <c r="Y31" s="2026"/>
      <c r="AA31" s="2026"/>
      <c r="AC31" s="2026"/>
      <c r="AE31" s="2026"/>
      <c r="AG31" s="2026"/>
      <c r="AI31" s="2026"/>
      <c r="AK31" s="2026"/>
      <c r="AM31" s="2026"/>
      <c r="AO31" s="2026"/>
    </row>
    <row r="32" spans="1:41" ht="10.5" customHeight="1">
      <c r="A32" s="2027" t="s">
        <v>1407</v>
      </c>
      <c r="B32" s="2028">
        <v>1358</v>
      </c>
      <c r="C32" s="2028">
        <v>98</v>
      </c>
      <c r="D32" s="2029">
        <f>(C32/B32)*100</f>
        <v>7.216494845360824</v>
      </c>
      <c r="E32" s="2028">
        <v>1257</v>
      </c>
      <c r="F32" s="2029">
        <f t="shared" si="1"/>
        <v>92.562592047128135</v>
      </c>
      <c r="G32" s="2028"/>
      <c r="H32" s="2029"/>
      <c r="I32" s="2028">
        <v>3</v>
      </c>
      <c r="J32" s="2030">
        <f t="shared" si="4"/>
        <v>0.22091310751104565</v>
      </c>
    </row>
    <row r="33" spans="1:25" ht="10.5" customHeight="1">
      <c r="A33" s="2027" t="s">
        <v>1360</v>
      </c>
      <c r="B33" s="2028">
        <v>157</v>
      </c>
      <c r="C33" s="2028">
        <v>17</v>
      </c>
      <c r="D33" s="2029">
        <f>(C33/B33)*100</f>
        <v>10.828025477707007</v>
      </c>
      <c r="E33" s="2028">
        <v>123</v>
      </c>
      <c r="F33" s="2029">
        <f t="shared" si="1"/>
        <v>78.343949044585997</v>
      </c>
      <c r="G33" s="2028"/>
      <c r="H33" s="2034"/>
      <c r="I33" s="2028">
        <v>17</v>
      </c>
      <c r="J33" s="2030">
        <f t="shared" si="4"/>
        <v>10.828025477707007</v>
      </c>
    </row>
    <row r="34" spans="1:25" ht="10.5" customHeight="1">
      <c r="A34" s="2035" t="s">
        <v>1259</v>
      </c>
      <c r="B34" s="2036">
        <f>SUM(B35:B39)</f>
        <v>928</v>
      </c>
      <c r="C34" s="2036">
        <f>SUM(C35:C39)</f>
        <v>67</v>
      </c>
      <c r="D34" s="2034">
        <f>(C34/B34)*100</f>
        <v>7.2198275862068968</v>
      </c>
      <c r="E34" s="2037">
        <f>SUM(E35:E39)</f>
        <v>650</v>
      </c>
      <c r="F34" s="2034">
        <f t="shared" si="1"/>
        <v>70.043103448275872</v>
      </c>
      <c r="G34" s="2037">
        <f>SUM(G35:G39)</f>
        <v>71</v>
      </c>
      <c r="H34" s="2034">
        <f>(G34/B34)*100</f>
        <v>7.6508620689655169</v>
      </c>
      <c r="I34" s="2036">
        <f>SUM(I35:I39)</f>
        <v>140</v>
      </c>
      <c r="J34" s="2033">
        <f t="shared" si="4"/>
        <v>15.086206896551724</v>
      </c>
      <c r="L34" s="2025"/>
      <c r="S34" s="2026"/>
      <c r="U34" s="2026"/>
      <c r="W34" s="2026"/>
      <c r="Y34" s="2026"/>
    </row>
    <row r="35" spans="1:25" ht="10.5" customHeight="1">
      <c r="A35" s="2027" t="s">
        <v>1361</v>
      </c>
      <c r="B35" s="2028">
        <v>367</v>
      </c>
      <c r="C35" s="2028"/>
      <c r="D35" s="2029"/>
      <c r="E35" s="2031">
        <v>245</v>
      </c>
      <c r="F35" s="2029">
        <f t="shared" si="1"/>
        <v>66.757493188010898</v>
      </c>
      <c r="G35" s="2028">
        <v>62</v>
      </c>
      <c r="H35" s="2029">
        <f>(G35/B35)*100</f>
        <v>16.893732970027248</v>
      </c>
      <c r="I35" s="2028">
        <v>60</v>
      </c>
      <c r="J35" s="2030">
        <f t="shared" si="4"/>
        <v>16.348773841961854</v>
      </c>
      <c r="L35" s="2025"/>
      <c r="S35" s="2026"/>
      <c r="U35" s="2026"/>
    </row>
    <row r="36" spans="1:25" ht="10.5" customHeight="1">
      <c r="A36" s="2027" t="s">
        <v>1321</v>
      </c>
      <c r="B36" s="2028">
        <v>36</v>
      </c>
      <c r="C36" s="2028">
        <v>9</v>
      </c>
      <c r="D36" s="2029">
        <f>(C36/B36)*100</f>
        <v>25</v>
      </c>
      <c r="E36" s="2028">
        <v>27</v>
      </c>
      <c r="F36" s="2029">
        <f t="shared" si="1"/>
        <v>75</v>
      </c>
      <c r="G36" s="2028"/>
      <c r="H36" s="2028"/>
      <c r="I36" s="2028"/>
      <c r="J36" s="2030"/>
    </row>
    <row r="37" spans="1:25" ht="10.5" customHeight="1">
      <c r="A37" s="2027" t="s">
        <v>387</v>
      </c>
      <c r="B37" s="2028">
        <v>79</v>
      </c>
      <c r="C37" s="2028">
        <v>9</v>
      </c>
      <c r="D37" s="2029">
        <f>(C37/B37)*100</f>
        <v>11.39240506329114</v>
      </c>
      <c r="E37" s="2028">
        <v>62</v>
      </c>
      <c r="F37" s="2029">
        <f t="shared" si="1"/>
        <v>78.48101265822784</v>
      </c>
      <c r="G37" s="2028">
        <v>2</v>
      </c>
      <c r="H37" s="2029">
        <f>(G37/B37)*100</f>
        <v>2.5316455696202533</v>
      </c>
      <c r="I37" s="2028">
        <v>6</v>
      </c>
      <c r="J37" s="2030">
        <f>(I37/B37)*100</f>
        <v>7.59493670886076</v>
      </c>
      <c r="L37" s="2025"/>
      <c r="S37" s="2026"/>
      <c r="U37" s="2026"/>
    </row>
    <row r="38" spans="1:25" ht="10.5" customHeight="1">
      <c r="A38" s="2027" t="s">
        <v>388</v>
      </c>
      <c r="B38" s="2028">
        <v>387</v>
      </c>
      <c r="C38" s="2028">
        <v>25</v>
      </c>
      <c r="D38" s="2029">
        <f>(C38/B38)*100</f>
        <v>6.459948320413436</v>
      </c>
      <c r="E38" s="2028">
        <v>281</v>
      </c>
      <c r="F38" s="2029">
        <f t="shared" si="1"/>
        <v>72.609819121447032</v>
      </c>
      <c r="G38" s="2028">
        <v>7</v>
      </c>
      <c r="H38" s="2029">
        <f>(G38/B38)*100</f>
        <v>1.8087855297157622</v>
      </c>
      <c r="I38" s="2028">
        <v>74</v>
      </c>
      <c r="J38" s="2030">
        <f>(I38/B38)*100</f>
        <v>19.12144702842377</v>
      </c>
      <c r="L38" s="2025"/>
      <c r="S38" s="2026"/>
      <c r="U38" s="2026"/>
    </row>
    <row r="39" spans="1:25" ht="10.5" customHeight="1">
      <c r="A39" s="2027" t="s">
        <v>389</v>
      </c>
      <c r="B39" s="2028">
        <v>59</v>
      </c>
      <c r="C39" s="2028">
        <v>24</v>
      </c>
      <c r="D39" s="2029">
        <f>(C39/B39)*100</f>
        <v>40.677966101694921</v>
      </c>
      <c r="E39" s="2028">
        <v>35</v>
      </c>
      <c r="F39" s="2029">
        <f t="shared" si="1"/>
        <v>59.322033898305079</v>
      </c>
      <c r="G39" s="2028"/>
      <c r="H39" s="2029"/>
      <c r="I39" s="2028"/>
      <c r="J39" s="2030"/>
    </row>
    <row r="40" spans="1:25" ht="10.5" customHeight="1">
      <c r="A40" s="2035" t="s">
        <v>1270</v>
      </c>
      <c r="B40" s="2037">
        <v>435</v>
      </c>
      <c r="C40" s="2037"/>
      <c r="D40" s="2029"/>
      <c r="E40" s="2037">
        <v>420</v>
      </c>
      <c r="F40" s="2034">
        <f t="shared" si="1"/>
        <v>96.551724137931032</v>
      </c>
      <c r="G40" s="2037"/>
      <c r="H40" s="2034"/>
      <c r="I40" s="2037">
        <v>15</v>
      </c>
      <c r="J40" s="2033">
        <f>(I40/B40)*100</f>
        <v>3.4482758620689653</v>
      </c>
    </row>
    <row r="41" spans="1:25" ht="10.5" customHeight="1">
      <c r="A41" s="2035" t="s">
        <v>1267</v>
      </c>
      <c r="B41" s="2036">
        <f>SUM(B42:B45)</f>
        <v>117</v>
      </c>
      <c r="C41" s="2036">
        <f>SUM(C42:C45)</f>
        <v>3</v>
      </c>
      <c r="D41" s="2034">
        <f>(C41/B41)*100</f>
        <v>2.5641025641025639</v>
      </c>
      <c r="E41" s="2037">
        <f>SUM(E42:E45)</f>
        <v>101</v>
      </c>
      <c r="F41" s="2034">
        <f t="shared" si="1"/>
        <v>86.324786324786331</v>
      </c>
      <c r="G41" s="2037"/>
      <c r="H41" s="2034"/>
      <c r="I41" s="2037">
        <f>SUM(I42:I45)</f>
        <v>13</v>
      </c>
      <c r="J41" s="2033">
        <f>(I41/B41)*100</f>
        <v>11.111111111111111</v>
      </c>
    </row>
    <row r="42" spans="1:25" ht="10.5" customHeight="1">
      <c r="A42" s="2027" t="s">
        <v>1361</v>
      </c>
      <c r="B42" s="2028">
        <v>68</v>
      </c>
      <c r="C42" s="2028"/>
      <c r="D42" s="2029"/>
      <c r="E42" s="2031">
        <v>65</v>
      </c>
      <c r="F42" s="2029">
        <f t="shared" si="1"/>
        <v>95.588235294117652</v>
      </c>
      <c r="G42" s="2028"/>
      <c r="H42" s="2029"/>
      <c r="I42" s="2028">
        <v>3</v>
      </c>
      <c r="J42" s="2030">
        <f>(I42/B42)*100</f>
        <v>4.4117647058823533</v>
      </c>
    </row>
    <row r="43" spans="1:25" ht="10.5" customHeight="1">
      <c r="A43" s="2027" t="s">
        <v>390</v>
      </c>
      <c r="B43" s="2028">
        <v>10</v>
      </c>
      <c r="C43" s="2028">
        <v>1</v>
      </c>
      <c r="D43" s="2029">
        <f>(C43/B43)*100</f>
        <v>10</v>
      </c>
      <c r="E43" s="2028">
        <v>8</v>
      </c>
      <c r="F43" s="2029">
        <f t="shared" si="1"/>
        <v>80</v>
      </c>
      <c r="G43" s="2028"/>
      <c r="H43" s="2028"/>
      <c r="I43" s="2028">
        <v>1</v>
      </c>
      <c r="J43" s="2030">
        <f>(I43/B43)*100</f>
        <v>10</v>
      </c>
    </row>
    <row r="44" spans="1:25" ht="10.5" customHeight="1">
      <c r="A44" s="2027" t="s">
        <v>391</v>
      </c>
      <c r="B44" s="2028">
        <v>21</v>
      </c>
      <c r="C44" s="2028">
        <v>2</v>
      </c>
      <c r="D44" s="2029">
        <f>(C44/B44)*100</f>
        <v>9.5238095238095237</v>
      </c>
      <c r="E44" s="2028">
        <v>10</v>
      </c>
      <c r="F44" s="2029">
        <f t="shared" si="1"/>
        <v>47.619047619047613</v>
      </c>
      <c r="G44" s="2028"/>
      <c r="H44" s="2028"/>
      <c r="I44" s="2028">
        <v>9</v>
      </c>
      <c r="J44" s="2030">
        <f>(I44/B44)*100</f>
        <v>42.857142857142854</v>
      </c>
    </row>
    <row r="45" spans="1:25" ht="10.5" customHeight="1">
      <c r="A45" s="2027" t="s">
        <v>392</v>
      </c>
      <c r="B45" s="2028">
        <v>18</v>
      </c>
      <c r="C45" s="2028"/>
      <c r="D45" s="2029"/>
      <c r="E45" s="2028">
        <v>18</v>
      </c>
      <c r="F45" s="2029">
        <f t="shared" si="1"/>
        <v>100</v>
      </c>
      <c r="G45" s="2028"/>
      <c r="H45" s="2029"/>
      <c r="I45" s="2028"/>
      <c r="J45" s="2030"/>
    </row>
    <row r="46" spans="1:25" ht="10.5" customHeight="1">
      <c r="A46" s="2035" t="s">
        <v>393</v>
      </c>
      <c r="B46" s="2037">
        <v>65</v>
      </c>
      <c r="C46" s="2037">
        <v>9</v>
      </c>
      <c r="D46" s="2034">
        <f t="shared" ref="D46:D52" si="5">(C46/B46)*100</f>
        <v>13.846153846153847</v>
      </c>
      <c r="E46" s="2037">
        <v>56</v>
      </c>
      <c r="F46" s="2034">
        <f t="shared" si="1"/>
        <v>86.15384615384616</v>
      </c>
      <c r="G46" s="2037"/>
      <c r="H46" s="2034"/>
      <c r="I46" s="2037"/>
      <c r="J46" s="2033"/>
    </row>
    <row r="47" spans="1:25" ht="10.5" customHeight="1">
      <c r="A47" s="2035" t="s">
        <v>1268</v>
      </c>
      <c r="B47" s="2037">
        <v>741</v>
      </c>
      <c r="C47" s="2037">
        <v>32</v>
      </c>
      <c r="D47" s="2034">
        <f t="shared" si="5"/>
        <v>4.3184885290148447</v>
      </c>
      <c r="E47" s="2037">
        <v>696</v>
      </c>
      <c r="F47" s="2034">
        <f t="shared" si="1"/>
        <v>93.927125506072869</v>
      </c>
      <c r="G47" s="2037"/>
      <c r="H47" s="2034"/>
      <c r="I47" s="2037">
        <v>13</v>
      </c>
      <c r="J47" s="2033">
        <f>(I47/B47)*100</f>
        <v>1.7543859649122806</v>
      </c>
    </row>
    <row r="48" spans="1:25" ht="10.5" customHeight="1">
      <c r="A48" s="2035" t="s">
        <v>38</v>
      </c>
      <c r="B48" s="2037">
        <v>264</v>
      </c>
      <c r="C48" s="2037">
        <v>1</v>
      </c>
      <c r="D48" s="2034">
        <f t="shared" si="5"/>
        <v>0.37878787878787878</v>
      </c>
      <c r="E48" s="2037">
        <v>260</v>
      </c>
      <c r="F48" s="2034">
        <f t="shared" si="1"/>
        <v>98.484848484848484</v>
      </c>
      <c r="G48" s="2037"/>
      <c r="H48" s="2034"/>
      <c r="I48" s="2037">
        <v>3</v>
      </c>
      <c r="J48" s="2033">
        <f>(I48/B48)*100</f>
        <v>1.1363636363636365</v>
      </c>
    </row>
    <row r="49" spans="1:25" ht="10.5" customHeight="1">
      <c r="A49" s="2035" t="s">
        <v>1262</v>
      </c>
      <c r="B49" s="2037">
        <v>317</v>
      </c>
      <c r="C49" s="2037">
        <v>20</v>
      </c>
      <c r="D49" s="2034">
        <f t="shared" si="5"/>
        <v>6.309148264984227</v>
      </c>
      <c r="E49" s="2037">
        <v>275</v>
      </c>
      <c r="F49" s="2034">
        <f t="shared" si="1"/>
        <v>86.750788643533127</v>
      </c>
      <c r="G49" s="2037"/>
      <c r="H49" s="2034"/>
      <c r="I49" s="2037">
        <v>22</v>
      </c>
      <c r="J49" s="2033">
        <f>(I49/B49)*100</f>
        <v>6.9400630914826493</v>
      </c>
    </row>
    <row r="50" spans="1:25" ht="10.5" customHeight="1">
      <c r="A50" s="2035" t="s">
        <v>1263</v>
      </c>
      <c r="B50" s="2037">
        <f>SUM(B51:B52)</f>
        <v>628</v>
      </c>
      <c r="C50" s="2037">
        <f>SUM(C51:C52)</f>
        <v>16</v>
      </c>
      <c r="D50" s="2034">
        <f t="shared" si="5"/>
        <v>2.547770700636943</v>
      </c>
      <c r="E50" s="2037">
        <f>SUM(E51:E52)</f>
        <v>591</v>
      </c>
      <c r="F50" s="2034">
        <f t="shared" si="1"/>
        <v>94.108280254777071</v>
      </c>
      <c r="G50" s="2037"/>
      <c r="H50" s="2037"/>
      <c r="I50" s="2037">
        <f>SUM(I51:I52)</f>
        <v>21</v>
      </c>
      <c r="J50" s="2034">
        <f>(I50/F50)*100</f>
        <v>22.314720812182738</v>
      </c>
    </row>
    <row r="51" spans="1:25" ht="10.5" customHeight="1">
      <c r="A51" s="2027" t="s">
        <v>394</v>
      </c>
      <c r="B51" s="2028">
        <v>572</v>
      </c>
      <c r="C51" s="2028">
        <v>11</v>
      </c>
      <c r="D51" s="2029">
        <f t="shared" si="5"/>
        <v>1.9230769230769231</v>
      </c>
      <c r="E51" s="2038">
        <v>543</v>
      </c>
      <c r="F51" s="2029">
        <f t="shared" si="1"/>
        <v>94.930069930069934</v>
      </c>
      <c r="G51" s="2028"/>
      <c r="H51" s="2028"/>
      <c r="I51" s="2028">
        <v>18</v>
      </c>
      <c r="J51" s="2030">
        <f>(I51/B51)*100</f>
        <v>3.1468531468531471</v>
      </c>
    </row>
    <row r="52" spans="1:25" ht="10.5" customHeight="1">
      <c r="A52" s="2027" t="s">
        <v>12</v>
      </c>
      <c r="B52" s="2028">
        <v>56</v>
      </c>
      <c r="C52" s="2028">
        <v>5</v>
      </c>
      <c r="D52" s="2029">
        <f t="shared" si="5"/>
        <v>8.9285714285714288</v>
      </c>
      <c r="E52" s="2039">
        <v>48</v>
      </c>
      <c r="F52" s="2029">
        <f t="shared" si="1"/>
        <v>85.714285714285708</v>
      </c>
      <c r="G52" s="2028"/>
      <c r="H52" s="2029"/>
      <c r="I52" s="2028">
        <v>3</v>
      </c>
      <c r="J52" s="2030">
        <f>(I52/B52)*100</f>
        <v>5.3571428571428568</v>
      </c>
    </row>
    <row r="53" spans="1:25" ht="18.75" customHeight="1">
      <c r="D53" s="2025"/>
      <c r="E53" s="2040"/>
      <c r="H53" s="2041" t="s">
        <v>912</v>
      </c>
      <c r="I53" s="2042"/>
    </row>
    <row r="54" spans="1:25">
      <c r="A54" s="2043"/>
      <c r="B54" s="2043"/>
      <c r="C54" s="2043"/>
      <c r="D54" s="2044"/>
      <c r="F54" s="2043"/>
      <c r="G54" s="2043"/>
      <c r="H54" s="2043"/>
      <c r="I54" s="2043"/>
      <c r="J54" s="2043"/>
      <c r="K54" s="2043"/>
    </row>
    <row r="55" spans="1:25">
      <c r="A55" s="2043"/>
      <c r="B55" s="2043"/>
      <c r="C55" s="2043"/>
      <c r="D55" s="2044"/>
      <c r="E55" s="2043"/>
      <c r="F55" s="2043"/>
      <c r="G55" s="2043"/>
      <c r="H55" s="2043"/>
      <c r="I55" s="2043"/>
      <c r="J55" s="2043"/>
    </row>
    <row r="56" spans="1:25" ht="8.1" customHeight="1">
      <c r="A56" s="2043"/>
      <c r="B56" s="2043"/>
      <c r="C56" s="2043"/>
      <c r="D56" s="2044"/>
      <c r="E56" s="2043"/>
      <c r="F56" s="2043"/>
      <c r="G56" s="2043"/>
      <c r="H56" s="2043"/>
      <c r="I56" s="2043"/>
      <c r="J56" s="2043"/>
    </row>
    <row r="57" spans="1:25" ht="10.5" hidden="1" customHeight="1">
      <c r="D57" s="2025"/>
      <c r="E57" s="2043"/>
    </row>
    <row r="58" spans="1:25">
      <c r="D58" s="2025"/>
    </row>
    <row r="59" spans="1:25">
      <c r="D59" s="2025"/>
      <c r="W59" s="2026"/>
      <c r="Y59" s="2026"/>
    </row>
    <row r="60" spans="1:25">
      <c r="B60" s="2045"/>
      <c r="D60" s="2025"/>
      <c r="G60" s="2045"/>
      <c r="W60" s="2026"/>
      <c r="Y60" s="2026"/>
    </row>
    <row r="61" spans="1:25">
      <c r="D61" s="2025"/>
      <c r="W61" s="2026"/>
      <c r="Y61" s="2026"/>
    </row>
    <row r="62" spans="1:25">
      <c r="D62" s="2025"/>
      <c r="W62" s="2026"/>
      <c r="Y62" s="2026"/>
    </row>
    <row r="63" spans="1:25">
      <c r="W63" s="2026"/>
      <c r="Y63" s="2026"/>
    </row>
    <row r="64" spans="1:25">
      <c r="W64" s="2026"/>
      <c r="Y64" s="2026"/>
    </row>
    <row r="65" spans="23:31">
      <c r="AC65" s="2026"/>
      <c r="AE65" s="2026"/>
    </row>
    <row r="67" spans="23:31">
      <c r="W67" s="2026"/>
      <c r="Y67" s="2026"/>
    </row>
    <row r="95" spans="17:17">
      <c r="Q95" s="2001" t="s">
        <v>884</v>
      </c>
    </row>
    <row r="139" spans="56:56">
      <c r="BD139" s="2001" t="s">
        <v>884</v>
      </c>
    </row>
  </sheetData>
  <sheetProtection password="CA55" sheet="1" objects="1" scenarios="1"/>
  <mergeCells count="4">
    <mergeCell ref="A1:J1"/>
    <mergeCell ref="A3:J3"/>
    <mergeCell ref="A4:J4"/>
    <mergeCell ref="A6:J6"/>
  </mergeCells>
  <phoneticPr fontId="0" type="noConversion"/>
  <printOptions horizontalCentered="1"/>
  <pageMargins left="0.98425196850393704" right="0.75" top="0.25" bottom="1" header="0" footer="0"/>
  <pageSetup scale="95" firstPageNumber="47" orientation="landscape" useFirstPageNumber="1" horizontalDpi="300" verticalDpi="300" r:id="rId1"/>
  <headerFooter alignWithMargins="0">
    <oddHeader>&amp;R&amp;"Helv,Negrita"&amp;12&amp;[48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7" transitionEvaluation="1"/>
  <dimension ref="A1:J48"/>
  <sheetViews>
    <sheetView showGridLines="0" topLeftCell="A7" workbookViewId="0">
      <selection activeCell="J10" sqref="J10"/>
    </sheetView>
  </sheetViews>
  <sheetFormatPr baseColWidth="10" defaultColWidth="6.83203125" defaultRowHeight="9"/>
  <cols>
    <col min="1" max="1" width="35.83203125" style="1279" customWidth="1"/>
    <col min="2" max="3" width="9.1640625" style="1279" customWidth="1"/>
    <col min="4" max="4" width="8.6640625" style="1279" customWidth="1"/>
    <col min="5" max="7" width="8.83203125" style="1279" customWidth="1"/>
    <col min="8" max="9" width="11.1640625" style="1279" customWidth="1"/>
    <col min="10" max="10" width="10.33203125" style="1279" customWidth="1"/>
    <col min="11" max="16384" width="6.83203125" style="1279"/>
  </cols>
  <sheetData>
    <row r="1" spans="1:10" ht="16.5" customHeight="1">
      <c r="A1" s="3282" t="s">
        <v>846</v>
      </c>
      <c r="B1" s="3282"/>
      <c r="C1" s="3282"/>
      <c r="D1" s="3282"/>
      <c r="E1" s="3282"/>
      <c r="F1" s="3282"/>
      <c r="G1" s="3282"/>
      <c r="H1" s="3282"/>
      <c r="I1" s="3282"/>
      <c r="J1" s="340"/>
    </row>
    <row r="2" spans="1:10" ht="4.5" customHeight="1">
      <c r="A2" s="1280"/>
      <c r="B2" s="1280"/>
      <c r="C2" s="1280"/>
      <c r="D2" s="1280"/>
      <c r="E2" s="1280"/>
      <c r="F2" s="1280"/>
      <c r="G2" s="1280"/>
      <c r="H2" s="1280"/>
      <c r="I2" s="1280"/>
      <c r="J2" s="1280"/>
    </row>
    <row r="3" spans="1:10" ht="12.75">
      <c r="A3" s="3283" t="s">
        <v>60</v>
      </c>
      <c r="B3" s="3283"/>
      <c r="C3" s="3283"/>
      <c r="D3" s="3283"/>
      <c r="E3" s="3283"/>
      <c r="F3" s="3283"/>
      <c r="G3" s="3283"/>
      <c r="H3" s="3283"/>
      <c r="I3" s="3283"/>
      <c r="J3" s="340"/>
    </row>
    <row r="4" spans="1:10" ht="12.75">
      <c r="A4" s="3283" t="s">
        <v>546</v>
      </c>
      <c r="B4" s="3283"/>
      <c r="C4" s="3283"/>
      <c r="D4" s="3283"/>
      <c r="E4" s="3283"/>
      <c r="F4" s="3283"/>
      <c r="G4" s="3283"/>
      <c r="H4" s="3283"/>
      <c r="I4" s="3283"/>
      <c r="J4" s="340"/>
    </row>
    <row r="5" spans="1:10" ht="3.75" customHeight="1">
      <c r="A5" s="1281"/>
      <c r="B5" s="1281"/>
      <c r="C5" s="1281"/>
      <c r="D5" s="1281"/>
      <c r="E5" s="1281"/>
      <c r="F5" s="1281"/>
      <c r="G5" s="1281"/>
      <c r="H5" s="1281"/>
      <c r="I5" s="1281"/>
      <c r="J5" s="1281"/>
    </row>
    <row r="6" spans="1:10" ht="12.75">
      <c r="A6" s="3281" t="s">
        <v>79</v>
      </c>
      <c r="B6" s="3281"/>
      <c r="C6" s="3281"/>
      <c r="D6" s="3281"/>
      <c r="E6" s="3281"/>
      <c r="F6" s="3281"/>
      <c r="G6" s="3281"/>
      <c r="H6" s="3281"/>
      <c r="I6" s="3281"/>
      <c r="J6"/>
    </row>
    <row r="7" spans="1:10" ht="15" customHeight="1">
      <c r="A7" s="1282"/>
      <c r="B7" s="1283" t="s">
        <v>1246</v>
      </c>
      <c r="C7" s="1284"/>
      <c r="D7" s="1285"/>
      <c r="E7" s="1283" t="s">
        <v>61</v>
      </c>
      <c r="F7" s="1284"/>
      <c r="G7" s="1285"/>
      <c r="H7" s="3284" t="s">
        <v>1248</v>
      </c>
      <c r="I7" s="3285"/>
      <c r="J7" s="1286"/>
    </row>
    <row r="8" spans="1:10" ht="15" customHeight="1">
      <c r="A8" s="1287" t="s">
        <v>888</v>
      </c>
      <c r="B8" s="1288"/>
      <c r="C8" s="1289"/>
      <c r="D8" s="1289"/>
      <c r="E8" s="1290" t="s">
        <v>1249</v>
      </c>
      <c r="F8" s="1291"/>
      <c r="G8" s="1292"/>
      <c r="H8" s="3279" t="s">
        <v>62</v>
      </c>
      <c r="I8" s="3280"/>
      <c r="J8" s="1293"/>
    </row>
    <row r="9" spans="1:10" ht="15" customHeight="1">
      <c r="A9" s="1294"/>
      <c r="B9" s="1295" t="s">
        <v>890</v>
      </c>
      <c r="C9" s="1295" t="s">
        <v>891</v>
      </c>
      <c r="D9" s="1296" t="s">
        <v>892</v>
      </c>
      <c r="E9" s="1295" t="s">
        <v>890</v>
      </c>
      <c r="F9" s="1296" t="s">
        <v>891</v>
      </c>
      <c r="G9" s="1295" t="s">
        <v>892</v>
      </c>
      <c r="H9" s="1297" t="s">
        <v>890</v>
      </c>
      <c r="I9" s="1298" t="s">
        <v>891</v>
      </c>
      <c r="J9" s="1299" t="s">
        <v>892</v>
      </c>
    </row>
    <row r="10" spans="1:10" ht="20.100000000000001" customHeight="1">
      <c r="A10" s="1300" t="s">
        <v>1147</v>
      </c>
      <c r="B10" s="1301">
        <f t="shared" ref="B10:G10" si="0">SUM(B11:B26)</f>
        <v>6646</v>
      </c>
      <c r="C10" s="1301">
        <f t="shared" si="0"/>
        <v>352</v>
      </c>
      <c r="D10" s="1302">
        <f t="shared" si="0"/>
        <v>6</v>
      </c>
      <c r="E10" s="1301">
        <f t="shared" si="0"/>
        <v>5132</v>
      </c>
      <c r="F10" s="1302">
        <f t="shared" si="0"/>
        <v>234</v>
      </c>
      <c r="G10" s="1301">
        <f t="shared" si="0"/>
        <v>4</v>
      </c>
      <c r="H10" s="1303">
        <f t="shared" ref="H10:H26" si="1">SUM(E10/B10)*100</f>
        <v>77.219380078242551</v>
      </c>
      <c r="I10" s="1304">
        <f t="shared" ref="I10:J26" si="2">SUM(F10/C10)*100</f>
        <v>66.477272727272734</v>
      </c>
      <c r="J10" s="1304">
        <f t="shared" si="2"/>
        <v>66.666666666666657</v>
      </c>
    </row>
    <row r="11" spans="1:10" ht="20.100000000000001" customHeight="1">
      <c r="A11" s="3241" t="s">
        <v>63</v>
      </c>
      <c r="B11" s="3242">
        <v>2442</v>
      </c>
      <c r="C11" s="3242">
        <v>170</v>
      </c>
      <c r="D11" s="3243">
        <v>3</v>
      </c>
      <c r="E11" s="3242">
        <v>1466</v>
      </c>
      <c r="F11" s="3243">
        <v>123</v>
      </c>
      <c r="G11" s="3242">
        <v>3</v>
      </c>
      <c r="H11" s="1307">
        <f t="shared" si="1"/>
        <v>60.032760032760038</v>
      </c>
      <c r="I11" s="1308">
        <f t="shared" si="2"/>
        <v>72.35294117647058</v>
      </c>
      <c r="J11" s="1308">
        <f t="shared" si="2"/>
        <v>100</v>
      </c>
    </row>
    <row r="12" spans="1:10" ht="20.100000000000001" customHeight="1">
      <c r="A12" s="3241" t="s">
        <v>64</v>
      </c>
      <c r="B12" s="3242">
        <v>355</v>
      </c>
      <c r="C12" s="3242">
        <v>28</v>
      </c>
      <c r="D12" s="1306"/>
      <c r="E12" s="1305">
        <v>367</v>
      </c>
      <c r="F12" s="1306">
        <v>3</v>
      </c>
      <c r="G12" s="1305"/>
      <c r="H12" s="1307">
        <f t="shared" si="1"/>
        <v>103.38028169014083</v>
      </c>
      <c r="I12" s="1308">
        <f t="shared" si="2"/>
        <v>10.714285714285714</v>
      </c>
      <c r="J12" s="1309"/>
    </row>
    <row r="13" spans="1:10" ht="20.100000000000001" customHeight="1">
      <c r="A13" s="3241" t="s">
        <v>65</v>
      </c>
      <c r="B13" s="3242">
        <v>557</v>
      </c>
      <c r="C13" s="3242">
        <v>18</v>
      </c>
      <c r="D13" s="3243"/>
      <c r="E13" s="1305">
        <v>495</v>
      </c>
      <c r="F13" s="1306">
        <v>18</v>
      </c>
      <c r="G13" s="1305"/>
      <c r="H13" s="1307">
        <f t="shared" si="1"/>
        <v>88.8689407540395</v>
      </c>
      <c r="I13" s="1308">
        <f t="shared" si="2"/>
        <v>100</v>
      </c>
      <c r="J13" s="1309"/>
    </row>
    <row r="14" spans="1:10" ht="20.100000000000001" customHeight="1">
      <c r="A14" s="3241" t="s">
        <v>66</v>
      </c>
      <c r="B14" s="3242">
        <v>381</v>
      </c>
      <c r="C14" s="3242">
        <v>4</v>
      </c>
      <c r="D14" s="3243"/>
      <c r="E14" s="1305">
        <v>349</v>
      </c>
      <c r="F14" s="1306">
        <v>4</v>
      </c>
      <c r="G14" s="1305"/>
      <c r="H14" s="1307">
        <f t="shared" si="1"/>
        <v>91.60104986876641</v>
      </c>
      <c r="I14" s="1308">
        <f t="shared" si="2"/>
        <v>100</v>
      </c>
      <c r="J14" s="1309"/>
    </row>
    <row r="15" spans="1:10" ht="20.100000000000001" customHeight="1">
      <c r="A15" s="3241" t="s">
        <v>67</v>
      </c>
      <c r="B15" s="3242">
        <v>429</v>
      </c>
      <c r="C15" s="3242">
        <v>16</v>
      </c>
      <c r="D15" s="3243"/>
      <c r="E15" s="1305">
        <v>429</v>
      </c>
      <c r="F15" s="1306">
        <v>16</v>
      </c>
      <c r="G15" s="1305"/>
      <c r="H15" s="1307">
        <f t="shared" si="1"/>
        <v>100</v>
      </c>
      <c r="I15" s="1308">
        <f t="shared" si="2"/>
        <v>100</v>
      </c>
      <c r="J15" s="1309"/>
    </row>
    <row r="16" spans="1:10" ht="20.100000000000001" customHeight="1">
      <c r="A16" s="3241" t="s">
        <v>68</v>
      </c>
      <c r="B16" s="3242">
        <v>143</v>
      </c>
      <c r="C16" s="3242">
        <v>27</v>
      </c>
      <c r="D16" s="3243">
        <v>2</v>
      </c>
      <c r="E16" s="1305">
        <v>142</v>
      </c>
      <c r="F16" s="1306">
        <v>8</v>
      </c>
      <c r="G16" s="1305"/>
      <c r="H16" s="1307">
        <f t="shared" si="1"/>
        <v>99.300699300699307</v>
      </c>
      <c r="I16" s="1308">
        <f t="shared" si="2"/>
        <v>29.629629629629626</v>
      </c>
      <c r="J16" s="1309"/>
    </row>
    <row r="17" spans="1:10" ht="20.100000000000001" customHeight="1">
      <c r="A17" s="3241" t="s">
        <v>69</v>
      </c>
      <c r="B17" s="3242">
        <v>280</v>
      </c>
      <c r="C17" s="3242">
        <v>5</v>
      </c>
      <c r="D17" s="3243"/>
      <c r="E17" s="1305">
        <v>271</v>
      </c>
      <c r="F17" s="1306">
        <v>5</v>
      </c>
      <c r="G17" s="1305"/>
      <c r="H17" s="1307">
        <f t="shared" si="1"/>
        <v>96.785714285714292</v>
      </c>
      <c r="I17" s="1308">
        <f t="shared" si="2"/>
        <v>100</v>
      </c>
      <c r="J17" s="1309"/>
    </row>
    <row r="18" spans="1:10" ht="20.100000000000001" customHeight="1">
      <c r="A18" s="3241" t="s">
        <v>70</v>
      </c>
      <c r="B18" s="3242">
        <v>173</v>
      </c>
      <c r="C18" s="3242">
        <v>2</v>
      </c>
      <c r="D18" s="3243"/>
      <c r="E18" s="1305">
        <v>127</v>
      </c>
      <c r="F18" s="1306">
        <v>6</v>
      </c>
      <c r="G18" s="1305"/>
      <c r="H18" s="1307">
        <f t="shared" si="1"/>
        <v>73.410404624277461</v>
      </c>
      <c r="I18" s="1308">
        <f t="shared" si="2"/>
        <v>300</v>
      </c>
      <c r="J18" s="1309"/>
    </row>
    <row r="19" spans="1:10" ht="20.100000000000001" customHeight="1">
      <c r="A19" s="3241" t="s">
        <v>71</v>
      </c>
      <c r="B19" s="3242">
        <v>122</v>
      </c>
      <c r="C19" s="3242">
        <v>5</v>
      </c>
      <c r="D19" s="3243"/>
      <c r="E19" s="1305">
        <v>118</v>
      </c>
      <c r="F19" s="1306">
        <v>4</v>
      </c>
      <c r="G19" s="1305"/>
      <c r="H19" s="1307">
        <f t="shared" si="1"/>
        <v>96.721311475409834</v>
      </c>
      <c r="I19" s="1308">
        <f t="shared" si="2"/>
        <v>80</v>
      </c>
      <c r="J19" s="1309"/>
    </row>
    <row r="20" spans="1:10" ht="20.100000000000001" customHeight="1">
      <c r="A20" s="3241" t="s">
        <v>72</v>
      </c>
      <c r="B20" s="3242">
        <v>121</v>
      </c>
      <c r="C20" s="3242">
        <v>12</v>
      </c>
      <c r="D20" s="3243"/>
      <c r="E20" s="1305">
        <v>107</v>
      </c>
      <c r="F20" s="1306">
        <v>8</v>
      </c>
      <c r="G20" s="1305"/>
      <c r="H20" s="1307">
        <f t="shared" si="1"/>
        <v>88.429752066115711</v>
      </c>
      <c r="I20" s="1308">
        <f t="shared" si="2"/>
        <v>66.666666666666657</v>
      </c>
      <c r="J20" s="1309"/>
    </row>
    <row r="21" spans="1:10" ht="20.100000000000001" customHeight="1">
      <c r="A21" s="3241" t="s">
        <v>73</v>
      </c>
      <c r="B21" s="3242">
        <v>333</v>
      </c>
      <c r="C21" s="3242">
        <v>6</v>
      </c>
      <c r="D21" s="3243"/>
      <c r="E21" s="1305">
        <v>137</v>
      </c>
      <c r="F21" s="1306">
        <v>3</v>
      </c>
      <c r="G21" s="1305"/>
      <c r="H21" s="1307">
        <f t="shared" si="1"/>
        <v>41.141141141141141</v>
      </c>
      <c r="I21" s="1308">
        <f t="shared" si="2"/>
        <v>50</v>
      </c>
      <c r="J21" s="1309"/>
    </row>
    <row r="22" spans="1:10" ht="20.100000000000001" customHeight="1">
      <c r="A22" s="3241" t="s">
        <v>74</v>
      </c>
      <c r="B22" s="3242">
        <v>84</v>
      </c>
      <c r="C22" s="3242">
        <v>1</v>
      </c>
      <c r="D22" s="3243"/>
      <c r="E22" s="1305">
        <v>66</v>
      </c>
      <c r="F22" s="1306">
        <v>1</v>
      </c>
      <c r="G22" s="1305"/>
      <c r="H22" s="1307">
        <f t="shared" si="1"/>
        <v>78.571428571428569</v>
      </c>
      <c r="I22" s="1308">
        <f t="shared" si="2"/>
        <v>100</v>
      </c>
      <c r="J22" s="1309"/>
    </row>
    <row r="23" spans="1:10" ht="20.100000000000001" customHeight="1">
      <c r="A23" s="3241" t="s">
        <v>75</v>
      </c>
      <c r="B23" s="3242">
        <v>735</v>
      </c>
      <c r="C23" s="3242">
        <v>27</v>
      </c>
      <c r="D23" s="3243"/>
      <c r="E23" s="1305">
        <v>678</v>
      </c>
      <c r="F23" s="1306">
        <v>14</v>
      </c>
      <c r="G23" s="1305"/>
      <c r="H23" s="1307">
        <f t="shared" si="1"/>
        <v>92.244897959183675</v>
      </c>
      <c r="I23" s="1308">
        <f t="shared" si="2"/>
        <v>51.851851851851848</v>
      </c>
      <c r="J23" s="1309"/>
    </row>
    <row r="24" spans="1:10" ht="20.100000000000001" customHeight="1">
      <c r="A24" s="3241" t="s">
        <v>76</v>
      </c>
      <c r="B24" s="3242">
        <v>350</v>
      </c>
      <c r="C24" s="3242">
        <v>20</v>
      </c>
      <c r="D24" s="3243"/>
      <c r="E24" s="1305">
        <v>275</v>
      </c>
      <c r="F24" s="1306">
        <v>19</v>
      </c>
      <c r="G24" s="1305"/>
      <c r="H24" s="1307">
        <f t="shared" si="1"/>
        <v>78.571428571428569</v>
      </c>
      <c r="I24" s="1308">
        <f t="shared" si="2"/>
        <v>95</v>
      </c>
      <c r="J24" s="1309"/>
    </row>
    <row r="25" spans="1:10" ht="20.100000000000001" customHeight="1">
      <c r="A25" s="3241" t="s">
        <v>77</v>
      </c>
      <c r="B25" s="3242">
        <v>41</v>
      </c>
      <c r="C25" s="3242">
        <v>8</v>
      </c>
      <c r="D25" s="1310"/>
      <c r="E25" s="1305">
        <v>45</v>
      </c>
      <c r="F25" s="1306"/>
      <c r="G25" s="1305"/>
      <c r="H25" s="1307">
        <f t="shared" si="1"/>
        <v>109.75609756097562</v>
      </c>
      <c r="I25" s="1308">
        <f t="shared" si="2"/>
        <v>0</v>
      </c>
      <c r="J25" s="1309"/>
    </row>
    <row r="26" spans="1:10" ht="20.100000000000001" customHeight="1">
      <c r="A26" s="3241" t="s">
        <v>78</v>
      </c>
      <c r="B26" s="1311">
        <v>100</v>
      </c>
      <c r="C26" s="1311">
        <v>3</v>
      </c>
      <c r="D26" s="1312">
        <v>1</v>
      </c>
      <c r="E26" s="1311">
        <v>60</v>
      </c>
      <c r="F26" s="1311">
        <v>2</v>
      </c>
      <c r="G26" s="1311">
        <v>1</v>
      </c>
      <c r="H26" s="1309">
        <f t="shared" si="1"/>
        <v>60</v>
      </c>
      <c r="I26" s="1308">
        <f t="shared" si="2"/>
        <v>66.666666666666657</v>
      </c>
      <c r="J26" s="1309"/>
    </row>
    <row r="27" spans="1:10" ht="18.75" customHeight="1">
      <c r="H27" s="1315" t="s">
        <v>1054</v>
      </c>
    </row>
    <row r="28" spans="1:10" ht="8.25" customHeight="1">
      <c r="D28" s="1313"/>
      <c r="H28" s="1314"/>
    </row>
    <row r="29" spans="1:10" ht="17.25" customHeight="1">
      <c r="D29" s="1313"/>
      <c r="I29" s="1315"/>
    </row>
    <row r="30" spans="1:10" ht="8.1" customHeight="1">
      <c r="D30" s="1313"/>
    </row>
    <row r="31" spans="1:10" ht="0.95" customHeight="1">
      <c r="D31" s="1313"/>
    </row>
    <row r="32" spans="1:10">
      <c r="D32" s="1314"/>
    </row>
    <row r="33" spans="4:4">
      <c r="D33" s="1314"/>
    </row>
    <row r="34" spans="4:4">
      <c r="D34" s="1314"/>
    </row>
    <row r="35" spans="4:4">
      <c r="D35" s="1314"/>
    </row>
    <row r="36" spans="4:4">
      <c r="D36" s="1314"/>
    </row>
    <row r="37" spans="4:4">
      <c r="D37" s="1314"/>
    </row>
    <row r="38" spans="4:4">
      <c r="D38" s="1314"/>
    </row>
    <row r="39" spans="4:4">
      <c r="D39" s="1314"/>
    </row>
    <row r="40" spans="4:4">
      <c r="D40" s="1314"/>
    </row>
    <row r="41" spans="4:4">
      <c r="D41" s="1314"/>
    </row>
    <row r="42" spans="4:4">
      <c r="D42" s="1314"/>
    </row>
    <row r="43" spans="4:4">
      <c r="D43" s="1314"/>
    </row>
    <row r="44" spans="4:4">
      <c r="D44" s="1314"/>
    </row>
    <row r="45" spans="4:4">
      <c r="D45" s="1314"/>
    </row>
    <row r="46" spans="4:4">
      <c r="D46" s="1314"/>
    </row>
    <row r="47" spans="4:4">
      <c r="D47" s="1314"/>
    </row>
    <row r="48" spans="4:4">
      <c r="D48" s="1314"/>
    </row>
  </sheetData>
  <sheetProtection password="CA55" sheet="1" objects="1" scenarios="1"/>
  <mergeCells count="6">
    <mergeCell ref="H8:I8"/>
    <mergeCell ref="A6:I6"/>
    <mergeCell ref="A1:I1"/>
    <mergeCell ref="A3:I3"/>
    <mergeCell ref="A4:I4"/>
    <mergeCell ref="H7:I7"/>
  </mergeCells>
  <phoneticPr fontId="0" type="noConversion"/>
  <printOptions horizontalCentered="1"/>
  <pageMargins left="0.9055118110236221" right="0.9055118110236221" top="0.85" bottom="0.70866141732283472" header="0.17" footer="0"/>
  <pageSetup orientation="landscape" horizontalDpi="300" verticalDpi="300" r:id="rId1"/>
  <headerFooter alignWithMargins="0">
    <oddHeader>&amp;R&amp;"Helv,Negrita"&amp;12&amp;[5</oddHeader>
    <oddFooter xml:space="preserve">&amp;C&amp;"Helv,Negrita"&amp;10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I126"/>
  <sheetViews>
    <sheetView showGridLines="0" workbookViewId="0">
      <selection activeCell="C12" sqref="C12"/>
    </sheetView>
  </sheetViews>
  <sheetFormatPr baseColWidth="10" defaultColWidth="9.83203125" defaultRowHeight="10.5"/>
  <cols>
    <col min="1" max="1" width="30.33203125" style="1245" customWidth="1"/>
    <col min="2" max="2" width="14.33203125" style="1245" customWidth="1"/>
    <col min="3" max="3" width="12.1640625" style="1245" customWidth="1"/>
    <col min="4" max="4" width="8.83203125" style="1245" customWidth="1"/>
    <col min="5" max="5" width="10.83203125" style="1245" customWidth="1"/>
    <col min="6" max="6" width="9.1640625" style="1245" customWidth="1"/>
    <col min="7" max="7" width="8.5" style="1245" customWidth="1"/>
    <col min="8" max="8" width="9.1640625" style="1245" customWidth="1"/>
    <col min="9" max="9" width="10" style="1245" customWidth="1"/>
    <col min="10" max="10" width="8.83203125" style="1245" customWidth="1"/>
    <col min="11" max="13" width="7.83203125" style="1245" customWidth="1"/>
    <col min="14" max="14" width="5.83203125" style="1245" customWidth="1"/>
    <col min="15" max="15" width="0" style="1245" hidden="1" customWidth="1"/>
    <col min="16" max="16" width="8.83203125" style="1245" customWidth="1"/>
    <col min="17" max="20" width="9.83203125" style="1245"/>
    <col min="21" max="21" width="2.83203125" style="1245" customWidth="1"/>
    <col min="22" max="22" width="36.83203125" style="1245" customWidth="1"/>
    <col min="23" max="16384" width="9.83203125" style="1245"/>
  </cols>
  <sheetData>
    <row r="1" spans="1:48" ht="19.5" customHeight="1">
      <c r="A1" s="3531" t="s">
        <v>846</v>
      </c>
      <c r="B1" s="3531"/>
      <c r="C1" s="3531"/>
      <c r="D1" s="3531"/>
      <c r="E1" s="3531"/>
      <c r="F1" s="3531"/>
      <c r="G1" s="3531"/>
      <c r="H1" s="3531"/>
      <c r="I1" s="3531"/>
      <c r="J1" s="3531"/>
      <c r="K1" s="1688"/>
      <c r="L1" s="1688"/>
      <c r="M1" s="1688"/>
      <c r="N1" s="1688"/>
      <c r="O1" s="1340"/>
    </row>
    <row r="2" spans="1:48" ht="12" customHeight="1">
      <c r="A2" s="1278"/>
      <c r="B2" s="1278"/>
      <c r="C2" s="1278"/>
      <c r="D2" s="1278"/>
      <c r="E2" s="1278"/>
      <c r="F2" s="1278"/>
      <c r="G2" s="1278"/>
      <c r="H2" s="1278"/>
      <c r="I2" s="1278"/>
      <c r="J2" s="1278"/>
      <c r="K2" s="1688"/>
      <c r="L2" s="1688"/>
      <c r="M2" s="1688"/>
      <c r="N2" s="1688"/>
      <c r="O2" s="1340"/>
    </row>
    <row r="3" spans="1:48" ht="12" customHeight="1">
      <c r="A3" s="3436" t="s">
        <v>545</v>
      </c>
      <c r="B3" s="3436"/>
      <c r="C3" s="3436"/>
      <c r="D3" s="3436"/>
      <c r="E3" s="3436"/>
      <c r="F3" s="3436"/>
      <c r="G3" s="3436"/>
      <c r="H3" s="3436"/>
      <c r="I3" s="3436"/>
      <c r="J3" s="3436"/>
      <c r="K3" s="1688"/>
      <c r="L3" s="1688"/>
      <c r="M3" s="1688"/>
      <c r="N3" s="1688"/>
      <c r="O3" s="1340"/>
    </row>
    <row r="4" spans="1:48" ht="12" customHeight="1">
      <c r="A4" s="3436" t="s">
        <v>546</v>
      </c>
      <c r="B4" s="3436"/>
      <c r="C4" s="3436"/>
      <c r="D4" s="3436"/>
      <c r="E4" s="3436"/>
      <c r="F4" s="3436"/>
      <c r="G4" s="3436"/>
      <c r="H4" s="3436"/>
      <c r="I4" s="3436"/>
      <c r="J4" s="3436"/>
      <c r="K4" s="1688"/>
      <c r="L4" s="1688"/>
      <c r="M4" s="1688"/>
      <c r="N4" s="1688"/>
      <c r="O4" s="1340"/>
    </row>
    <row r="5" spans="1:48" ht="12" customHeight="1">
      <c r="A5" s="1247"/>
      <c r="B5" s="1247"/>
      <c r="C5" s="1247"/>
      <c r="D5" s="1247"/>
      <c r="E5" s="1247"/>
      <c r="F5" s="1247"/>
      <c r="G5" s="1247"/>
      <c r="H5" s="1247"/>
      <c r="I5" s="1247"/>
      <c r="J5" s="1247"/>
      <c r="K5" s="1688"/>
      <c r="L5" s="1688"/>
      <c r="M5" s="1688"/>
      <c r="N5" s="1688"/>
      <c r="O5" s="1340"/>
      <c r="AV5" s="1566" t="s">
        <v>884</v>
      </c>
    </row>
    <row r="6" spans="1:48" ht="12" customHeight="1">
      <c r="A6" s="3536" t="s">
        <v>547</v>
      </c>
      <c r="B6" s="3536"/>
      <c r="C6" s="3536"/>
      <c r="D6" s="3536"/>
      <c r="E6" s="3536"/>
      <c r="F6" s="3536"/>
      <c r="G6" s="3536"/>
      <c r="H6" s="3536"/>
      <c r="I6" s="3536"/>
      <c r="J6" s="3536"/>
      <c r="K6" s="1340"/>
      <c r="L6" s="1340"/>
      <c r="M6" s="1340"/>
      <c r="N6" s="1340"/>
      <c r="O6" s="1340"/>
    </row>
    <row r="7" spans="1:48" ht="12" customHeight="1">
      <c r="A7" s="2434"/>
      <c r="B7" s="2413"/>
      <c r="C7" s="2414"/>
      <c r="D7" s="2416"/>
      <c r="E7" s="2416"/>
      <c r="F7" s="2416"/>
      <c r="G7" s="2414"/>
      <c r="H7" s="2414"/>
      <c r="I7" s="2414"/>
      <c r="J7" s="2435"/>
      <c r="K7" s="1244"/>
      <c r="L7" s="1244"/>
      <c r="M7" s="1244"/>
      <c r="N7" s="1244"/>
      <c r="O7" s="1244"/>
    </row>
    <row r="8" spans="1:48" ht="12" customHeight="1">
      <c r="A8" s="2417"/>
      <c r="B8" s="2418" t="s">
        <v>950</v>
      </c>
      <c r="C8" s="2436"/>
      <c r="D8" s="2437"/>
      <c r="E8" s="2438" t="s">
        <v>548</v>
      </c>
      <c r="F8" s="2437"/>
      <c r="G8" s="2439"/>
      <c r="H8" s="2437"/>
      <c r="I8" s="2437"/>
      <c r="J8" s="1565"/>
      <c r="K8" s="1244"/>
      <c r="L8" s="1244"/>
      <c r="M8" s="1244"/>
      <c r="N8" s="1244"/>
      <c r="O8" s="1688"/>
      <c r="P8" s="1244"/>
    </row>
    <row r="9" spans="1:48" ht="14.25" customHeight="1">
      <c r="A9" s="2440" t="s">
        <v>915</v>
      </c>
      <c r="B9" s="2418" t="s">
        <v>850</v>
      </c>
      <c r="C9" s="1692" t="s">
        <v>366</v>
      </c>
      <c r="D9" s="2418" t="s">
        <v>299</v>
      </c>
      <c r="E9" s="1695" t="s">
        <v>367</v>
      </c>
      <c r="F9" s="2418" t="s">
        <v>299</v>
      </c>
      <c r="G9" s="1695" t="s">
        <v>368</v>
      </c>
      <c r="H9" s="2418" t="s">
        <v>549</v>
      </c>
      <c r="I9" s="1695" t="s">
        <v>369</v>
      </c>
      <c r="J9" s="2441" t="s">
        <v>550</v>
      </c>
      <c r="K9" s="1688"/>
      <c r="L9" s="1688"/>
      <c r="M9" s="1688"/>
      <c r="N9" s="1688"/>
      <c r="O9" s="1688"/>
      <c r="P9" s="1244"/>
      <c r="S9" s="1566" t="s">
        <v>884</v>
      </c>
    </row>
    <row r="10" spans="1:48" ht="12" customHeight="1">
      <c r="A10" s="2421"/>
      <c r="B10" s="2422"/>
      <c r="C10" s="2442"/>
      <c r="D10" s="2442"/>
      <c r="E10" s="2443"/>
      <c r="F10" s="2443"/>
      <c r="G10" s="2443"/>
      <c r="H10" s="2443"/>
      <c r="I10" s="2443"/>
      <c r="J10" s="2444"/>
      <c r="K10" s="1688"/>
      <c r="L10" s="1688"/>
      <c r="M10" s="1688"/>
      <c r="P10" s="1244"/>
    </row>
    <row r="11" spans="1:48" ht="20.100000000000001" customHeight="1">
      <c r="A11" s="2424" t="s">
        <v>868</v>
      </c>
      <c r="B11" s="2425">
        <f>SUM(B12:B27)</f>
        <v>11760</v>
      </c>
      <c r="C11" s="2425">
        <f>SUM(C12:C27)</f>
        <v>572</v>
      </c>
      <c r="D11" s="2426">
        <f t="shared" ref="D11:D19" si="0">(C11/B11)*100</f>
        <v>4.8639455782312924</v>
      </c>
      <c r="E11" s="2425">
        <f>SUM(E12:E27)</f>
        <v>7306</v>
      </c>
      <c r="F11" s="2426">
        <f>(E11/B11)*100</f>
        <v>62.125850340136054</v>
      </c>
      <c r="G11" s="2425">
        <f>SUM(G12:G27)</f>
        <v>810</v>
      </c>
      <c r="H11" s="2426">
        <f t="shared" ref="H11:H19" si="1">(G11/B11)*100</f>
        <v>6.8877551020408152</v>
      </c>
      <c r="I11" s="2425">
        <f>SUM(I12:I27)</f>
        <v>3072</v>
      </c>
      <c r="J11" s="2426">
        <f t="shared" ref="J11:J27" si="2">(I11/B11)*100</f>
        <v>26.122448979591837</v>
      </c>
      <c r="K11" s="1244"/>
      <c r="L11" s="1244"/>
      <c r="M11" s="1244"/>
      <c r="N11" s="1244"/>
      <c r="O11" s="1244"/>
    </row>
    <row r="12" spans="1:48" ht="20.100000000000001" customHeight="1">
      <c r="A12" s="2427" t="s">
        <v>501</v>
      </c>
      <c r="B12" s="2428">
        <f t="shared" ref="B12:B27" si="3">SUM(C12+E12+G12+I12)</f>
        <v>3191</v>
      </c>
      <c r="C12" s="2428">
        <v>250</v>
      </c>
      <c r="D12" s="2430">
        <f t="shared" si="0"/>
        <v>7.8345346286430582</v>
      </c>
      <c r="E12" s="2428">
        <v>2696</v>
      </c>
      <c r="F12" s="2430">
        <f>(E11/B12)*100</f>
        <v>228.95643998746476</v>
      </c>
      <c r="G12" s="2429">
        <v>4</v>
      </c>
      <c r="H12" s="2430">
        <f t="shared" si="1"/>
        <v>0.12535255405828893</v>
      </c>
      <c r="I12" s="2431">
        <v>241</v>
      </c>
      <c r="J12" s="2430">
        <f t="shared" si="2"/>
        <v>7.5524913820119082</v>
      </c>
      <c r="K12" s="1340"/>
      <c r="L12" s="2433"/>
      <c r="M12" s="1340"/>
      <c r="N12" s="2433"/>
      <c r="O12" s="1340"/>
      <c r="P12" s="2433"/>
      <c r="Q12" s="1570"/>
      <c r="X12" s="1575"/>
      <c r="Z12" s="1575"/>
    </row>
    <row r="13" spans="1:48" ht="20.100000000000001" customHeight="1">
      <c r="A13" s="2427" t="s">
        <v>502</v>
      </c>
      <c r="B13" s="2428">
        <f t="shared" si="3"/>
        <v>788</v>
      </c>
      <c r="C13" s="2428">
        <v>1</v>
      </c>
      <c r="D13" s="2430">
        <f t="shared" si="0"/>
        <v>0.12690355329949238</v>
      </c>
      <c r="E13" s="2445">
        <v>454</v>
      </c>
      <c r="F13" s="2430">
        <f>(E12/B13)*100</f>
        <v>342.13197969543148</v>
      </c>
      <c r="G13" s="2428">
        <v>221</v>
      </c>
      <c r="H13" s="2430">
        <f t="shared" si="1"/>
        <v>28.045685279187815</v>
      </c>
      <c r="I13" s="2431">
        <v>112</v>
      </c>
      <c r="J13" s="2430">
        <f t="shared" si="2"/>
        <v>14.213197969543149</v>
      </c>
      <c r="K13" s="1340"/>
      <c r="L13" s="2433"/>
      <c r="M13" s="1340"/>
      <c r="N13" s="2433"/>
      <c r="O13" s="1340"/>
      <c r="P13" s="2433"/>
      <c r="X13" s="1575"/>
      <c r="Z13" s="1575"/>
    </row>
    <row r="14" spans="1:48" ht="20.100000000000001" customHeight="1">
      <c r="A14" s="2427" t="s">
        <v>503</v>
      </c>
      <c r="B14" s="2428">
        <f t="shared" si="3"/>
        <v>1095</v>
      </c>
      <c r="C14" s="2429">
        <v>5</v>
      </c>
      <c r="D14" s="2446">
        <f t="shared" si="0"/>
        <v>0.45662100456621002</v>
      </c>
      <c r="E14" s="2447">
        <v>174</v>
      </c>
      <c r="F14" s="2430">
        <f>(E13/B14)*100</f>
        <v>41.461187214611869</v>
      </c>
      <c r="G14" s="2428">
        <v>303</v>
      </c>
      <c r="H14" s="2430">
        <f t="shared" si="1"/>
        <v>27.671232876712327</v>
      </c>
      <c r="I14" s="2431">
        <v>613</v>
      </c>
      <c r="J14" s="2430">
        <f t="shared" si="2"/>
        <v>55.981735159817347</v>
      </c>
      <c r="K14" s="1340"/>
      <c r="L14" s="1340"/>
      <c r="M14" s="1340"/>
      <c r="N14" s="1340"/>
      <c r="O14" s="1340"/>
      <c r="P14" s="1340"/>
      <c r="Q14" s="1570"/>
    </row>
    <row r="15" spans="1:48" ht="20.100000000000001" customHeight="1">
      <c r="A15" s="2427" t="s">
        <v>504</v>
      </c>
      <c r="B15" s="2428">
        <f t="shared" si="3"/>
        <v>838</v>
      </c>
      <c r="C15" s="2428"/>
      <c r="D15" s="2430"/>
      <c r="E15" s="2428">
        <v>116</v>
      </c>
      <c r="F15" s="2430">
        <f>(E15/B15)*100</f>
        <v>13.842482100238662</v>
      </c>
      <c r="G15" s="2428">
        <v>202</v>
      </c>
      <c r="H15" s="2430">
        <f t="shared" si="1"/>
        <v>24.105011933174225</v>
      </c>
      <c r="I15" s="2431">
        <v>520</v>
      </c>
      <c r="J15" s="2430">
        <f t="shared" si="2"/>
        <v>62.052505966587113</v>
      </c>
      <c r="K15" s="1340"/>
      <c r="L15" s="2433"/>
      <c r="M15" s="1340"/>
      <c r="N15" s="2433"/>
      <c r="O15" s="1340"/>
      <c r="P15" s="2433"/>
    </row>
    <row r="16" spans="1:48" ht="20.100000000000001" customHeight="1">
      <c r="A16" s="2427" t="s">
        <v>505</v>
      </c>
      <c r="B16" s="2428">
        <f t="shared" si="3"/>
        <v>1009</v>
      </c>
      <c r="C16" s="2429">
        <v>11</v>
      </c>
      <c r="D16" s="2430">
        <f t="shared" si="0"/>
        <v>1.0901883052527255</v>
      </c>
      <c r="E16" s="2428">
        <v>528</v>
      </c>
      <c r="F16" s="2430">
        <f>(E16/B16)*100</f>
        <v>52.329038652130819</v>
      </c>
      <c r="G16" s="2429">
        <v>8</v>
      </c>
      <c r="H16" s="2430">
        <f t="shared" si="1"/>
        <v>0.79286422200198214</v>
      </c>
      <c r="I16" s="2431">
        <v>462</v>
      </c>
      <c r="J16" s="2430">
        <f t="shared" si="2"/>
        <v>45.787908820614469</v>
      </c>
      <c r="K16" s="1340"/>
      <c r="L16" s="2433"/>
      <c r="M16" s="1340"/>
      <c r="N16" s="2433"/>
      <c r="O16" s="1340"/>
      <c r="P16" s="2433"/>
      <c r="X16" s="1575"/>
      <c r="Z16" s="1575"/>
    </row>
    <row r="17" spans="1:46" ht="20.100000000000001" customHeight="1">
      <c r="A17" s="2427" t="s">
        <v>506</v>
      </c>
      <c r="B17" s="2428">
        <f t="shared" si="3"/>
        <v>364</v>
      </c>
      <c r="C17" s="2428">
        <v>25</v>
      </c>
      <c r="D17" s="2430">
        <f t="shared" si="0"/>
        <v>6.8681318681318686</v>
      </c>
      <c r="E17" s="2428">
        <v>128</v>
      </c>
      <c r="F17" s="2430">
        <f>(E17/B17)*100</f>
        <v>35.164835164835168</v>
      </c>
      <c r="G17" s="2429">
        <v>9</v>
      </c>
      <c r="H17" s="2430">
        <f t="shared" si="1"/>
        <v>2.4725274725274726</v>
      </c>
      <c r="I17" s="2431">
        <v>202</v>
      </c>
      <c r="J17" s="2430">
        <f t="shared" si="2"/>
        <v>55.494505494505496</v>
      </c>
      <c r="K17" s="1340"/>
      <c r="L17" s="2433"/>
      <c r="M17" s="1340"/>
      <c r="N17" s="2433"/>
      <c r="O17" s="1340"/>
      <c r="P17" s="2433"/>
      <c r="X17" s="1575"/>
      <c r="Z17" s="1575"/>
    </row>
    <row r="18" spans="1:46" ht="20.100000000000001" customHeight="1">
      <c r="A18" s="2427" t="s">
        <v>507</v>
      </c>
      <c r="B18" s="2428">
        <f t="shared" si="3"/>
        <v>562</v>
      </c>
      <c r="C18" s="2429">
        <v>10</v>
      </c>
      <c r="D18" s="2430">
        <f t="shared" si="0"/>
        <v>1.7793594306049825</v>
      </c>
      <c r="E18" s="2431">
        <v>351</v>
      </c>
      <c r="F18" s="2430">
        <f>(E18/B18)*100</f>
        <v>62.455516014234881</v>
      </c>
      <c r="G18" s="2429">
        <v>12</v>
      </c>
      <c r="H18" s="2430">
        <f t="shared" si="1"/>
        <v>2.1352313167259789</v>
      </c>
      <c r="I18" s="2431">
        <v>189</v>
      </c>
      <c r="J18" s="2430">
        <f t="shared" si="2"/>
        <v>33.629893238434164</v>
      </c>
      <c r="K18" s="1340"/>
      <c r="L18" s="2433"/>
      <c r="M18" s="1340"/>
      <c r="N18" s="2433"/>
      <c r="O18" s="1340"/>
      <c r="P18" s="2433"/>
      <c r="Q18" s="1570"/>
    </row>
    <row r="19" spans="1:46" ht="20.100000000000001" customHeight="1">
      <c r="A19" s="2427" t="s">
        <v>508</v>
      </c>
      <c r="B19" s="2428">
        <f t="shared" si="3"/>
        <v>337</v>
      </c>
      <c r="C19" s="2429">
        <v>5</v>
      </c>
      <c r="D19" s="2430">
        <f t="shared" si="0"/>
        <v>1.4836795252225521</v>
      </c>
      <c r="E19" s="2428">
        <v>218</v>
      </c>
      <c r="F19" s="2430">
        <f>(E19/B19)*100</f>
        <v>64.688427299703264</v>
      </c>
      <c r="G19" s="2429">
        <v>10</v>
      </c>
      <c r="H19" s="2430">
        <f t="shared" si="1"/>
        <v>2.9673590504451042</v>
      </c>
      <c r="I19" s="2431">
        <v>104</v>
      </c>
      <c r="J19" s="2430">
        <f t="shared" si="2"/>
        <v>30.86053412462908</v>
      </c>
      <c r="K19" s="1340"/>
      <c r="L19" s="2433"/>
      <c r="M19" s="1340"/>
      <c r="N19" s="2433"/>
      <c r="O19" s="1340"/>
      <c r="P19" s="2433"/>
      <c r="Q19" s="1570"/>
      <c r="X19" s="1575"/>
      <c r="Z19" s="1575"/>
    </row>
    <row r="20" spans="1:46" ht="20.100000000000001" customHeight="1">
      <c r="A20" s="2427" t="s">
        <v>509</v>
      </c>
      <c r="B20" s="2428">
        <f t="shared" si="3"/>
        <v>289</v>
      </c>
      <c r="C20" s="2429"/>
      <c r="D20" s="2430"/>
      <c r="E20" s="2428"/>
      <c r="F20" s="2430"/>
      <c r="G20" s="2428"/>
      <c r="H20" s="2430"/>
      <c r="I20" s="2428">
        <v>289</v>
      </c>
      <c r="J20" s="2430">
        <f t="shared" si="2"/>
        <v>100</v>
      </c>
      <c r="K20" s="1340"/>
      <c r="L20" s="1340"/>
      <c r="M20" s="1340"/>
      <c r="N20" s="2433"/>
      <c r="O20" s="1340"/>
      <c r="P20" s="1340"/>
      <c r="X20" s="1575"/>
      <c r="Z20" s="1575"/>
    </row>
    <row r="21" spans="1:46" ht="20.100000000000001" customHeight="1">
      <c r="A21" s="2427" t="s">
        <v>510</v>
      </c>
      <c r="B21" s="2428">
        <f t="shared" si="3"/>
        <v>305</v>
      </c>
      <c r="C21" s="2429">
        <v>10</v>
      </c>
      <c r="D21" s="2430">
        <f>(C21/B21)*100</f>
        <v>3.278688524590164</v>
      </c>
      <c r="E21" s="2428">
        <v>196</v>
      </c>
      <c r="F21" s="2430">
        <f>(E21/B21)*100</f>
        <v>64.26229508196721</v>
      </c>
      <c r="G21" s="2428">
        <v>9</v>
      </c>
      <c r="H21" s="2430">
        <f>(G21/B21)*100</f>
        <v>2.9508196721311477</v>
      </c>
      <c r="I21" s="2431">
        <v>90</v>
      </c>
      <c r="J21" s="2430">
        <f t="shared" si="2"/>
        <v>29.508196721311474</v>
      </c>
      <c r="K21" s="1340"/>
      <c r="L21" s="2433"/>
      <c r="M21" s="1340"/>
      <c r="N21" s="2433"/>
      <c r="O21" s="1340"/>
      <c r="P21" s="2433"/>
      <c r="X21" s="1575"/>
      <c r="Z21" s="1575"/>
    </row>
    <row r="22" spans="1:46" ht="20.100000000000001" customHeight="1">
      <c r="A22" s="2427" t="s">
        <v>511</v>
      </c>
      <c r="B22" s="2428">
        <f t="shared" si="3"/>
        <v>339</v>
      </c>
      <c r="C22" s="2428">
        <v>7</v>
      </c>
      <c r="D22" s="2430">
        <f>(C22/B22)*100</f>
        <v>2.0648967551622417</v>
      </c>
      <c r="E22" s="2428">
        <v>295</v>
      </c>
      <c r="F22" s="2430">
        <f>(E22/B22)*100</f>
        <v>87.020648967551622</v>
      </c>
      <c r="G22" s="2428">
        <v>17</v>
      </c>
      <c r="H22" s="2430">
        <f>(G22/B22)*100</f>
        <v>5.0147492625368733</v>
      </c>
      <c r="I22" s="2431">
        <v>20</v>
      </c>
      <c r="J22" s="2430">
        <f t="shared" si="2"/>
        <v>5.8997050147492622</v>
      </c>
      <c r="K22" s="1340"/>
      <c r="L22" s="2433"/>
      <c r="M22" s="1340"/>
      <c r="N22" s="2433"/>
      <c r="O22" s="1340"/>
      <c r="P22" s="2433"/>
      <c r="Q22" s="1570"/>
      <c r="X22" s="1575"/>
      <c r="Z22" s="1575"/>
    </row>
    <row r="23" spans="1:46" ht="20.100000000000001" customHeight="1">
      <c r="A23" s="2427" t="s">
        <v>512</v>
      </c>
      <c r="B23" s="2428">
        <f t="shared" si="3"/>
        <v>195</v>
      </c>
      <c r="C23" s="2429">
        <v>1</v>
      </c>
      <c r="D23" s="2430">
        <f>(C23/B23)*100</f>
        <v>0.51282051282051277</v>
      </c>
      <c r="E23" s="2429">
        <v>182</v>
      </c>
      <c r="F23" s="2430">
        <f>(E23/B23)*100</f>
        <v>93.333333333333329</v>
      </c>
      <c r="G23" s="2428">
        <v>2</v>
      </c>
      <c r="H23" s="2430">
        <f>(G23/B23)*100</f>
        <v>1.0256410256410255</v>
      </c>
      <c r="I23" s="2431">
        <v>10</v>
      </c>
      <c r="J23" s="2430">
        <f t="shared" si="2"/>
        <v>5.1282051282051277</v>
      </c>
      <c r="K23" s="1340"/>
      <c r="L23" s="2433"/>
      <c r="M23" s="1340"/>
      <c r="N23" s="2433"/>
      <c r="O23" s="1340"/>
      <c r="P23" s="2433"/>
      <c r="X23" s="1575"/>
      <c r="Z23" s="1575"/>
    </row>
    <row r="24" spans="1:46" ht="20.100000000000001" customHeight="1">
      <c r="A24" s="2427" t="s">
        <v>513</v>
      </c>
      <c r="B24" s="2428">
        <f t="shared" si="3"/>
        <v>1659</v>
      </c>
      <c r="C24" s="2428">
        <v>171</v>
      </c>
      <c r="D24" s="2430">
        <f>(C24/B24)*100</f>
        <v>10.30741410488246</v>
      </c>
      <c r="E24" s="2428">
        <v>1345</v>
      </c>
      <c r="F24" s="2430">
        <f>(E24/B24)*100</f>
        <v>81.07293550331525</v>
      </c>
      <c r="G24" s="2429">
        <v>13</v>
      </c>
      <c r="H24" s="2430">
        <f>(G24/B24)*100</f>
        <v>0.78360458107293551</v>
      </c>
      <c r="I24" s="2431">
        <v>130</v>
      </c>
      <c r="J24" s="2430">
        <f t="shared" si="2"/>
        <v>7.836045810729356</v>
      </c>
      <c r="K24" s="1340"/>
      <c r="L24" s="2433"/>
      <c r="M24" s="1340"/>
      <c r="N24" s="2433"/>
      <c r="O24" s="1340"/>
      <c r="P24" s="2433"/>
      <c r="Q24" s="1570"/>
      <c r="X24" s="1575"/>
      <c r="Z24" s="1575"/>
      <c r="AB24" s="1575"/>
      <c r="AD24" s="1575"/>
      <c r="AF24" s="1575"/>
      <c r="AH24" s="1575"/>
      <c r="AJ24" s="1575"/>
      <c r="AL24" s="1575"/>
      <c r="AN24" s="1575"/>
      <c r="AP24" s="1575"/>
      <c r="AR24" s="1575"/>
      <c r="AT24" s="1575"/>
    </row>
    <row r="25" spans="1:46" ht="20.100000000000001" customHeight="1">
      <c r="A25" s="2427" t="s">
        <v>514</v>
      </c>
      <c r="B25" s="2428">
        <f t="shared" si="3"/>
        <v>601</v>
      </c>
      <c r="C25" s="2428">
        <v>66</v>
      </c>
      <c r="D25" s="2430">
        <f>(C25/B25)*100</f>
        <v>10.981697171381031</v>
      </c>
      <c r="E25" s="2428">
        <v>527</v>
      </c>
      <c r="F25" s="2430">
        <f>(E25/B25)*100</f>
        <v>87.687188019966726</v>
      </c>
      <c r="G25" s="2428"/>
      <c r="H25" s="2430"/>
      <c r="I25" s="2428">
        <v>8</v>
      </c>
      <c r="J25" s="2430">
        <f t="shared" si="2"/>
        <v>1.3311148086522462</v>
      </c>
      <c r="K25" s="1340"/>
      <c r="L25" s="1340"/>
      <c r="M25" s="1340"/>
      <c r="N25" s="1340"/>
      <c r="O25" s="1340"/>
      <c r="P25" s="1340"/>
      <c r="Q25" s="1570"/>
      <c r="X25" s="1575"/>
      <c r="Z25" s="1575"/>
      <c r="AB25" s="1575"/>
      <c r="AD25" s="1575"/>
    </row>
    <row r="26" spans="1:46" ht="20.100000000000001" customHeight="1">
      <c r="A26" s="2427" t="s">
        <v>515</v>
      </c>
      <c r="B26" s="2428">
        <f t="shared" si="3"/>
        <v>79</v>
      </c>
      <c r="C26" s="2429"/>
      <c r="D26" s="2430"/>
      <c r="E26" s="2429"/>
      <c r="F26" s="2430"/>
      <c r="G26" s="2429"/>
      <c r="H26" s="2430"/>
      <c r="I26" s="2431">
        <v>79</v>
      </c>
      <c r="J26" s="2430">
        <f t="shared" si="2"/>
        <v>100</v>
      </c>
      <c r="K26" s="1340"/>
      <c r="L26" s="2433"/>
      <c r="M26" s="1340"/>
      <c r="N26" s="2433"/>
      <c r="O26" s="1340"/>
      <c r="P26" s="2433"/>
      <c r="Q26" s="1570"/>
      <c r="X26" s="1575"/>
      <c r="Z26" s="1575"/>
    </row>
    <row r="27" spans="1:46" ht="20.100000000000001" customHeight="1">
      <c r="A27" s="2427" t="s">
        <v>120</v>
      </c>
      <c r="B27" s="2428">
        <f t="shared" si="3"/>
        <v>109</v>
      </c>
      <c r="C27" s="2428">
        <v>10</v>
      </c>
      <c r="D27" s="2430">
        <f>(C27/B27)*100</f>
        <v>9.1743119266055047</v>
      </c>
      <c r="E27" s="2428">
        <v>96</v>
      </c>
      <c r="F27" s="2430">
        <f>(E27/B27)*100</f>
        <v>88.073394495412856</v>
      </c>
      <c r="G27" s="2429"/>
      <c r="H27" s="2430"/>
      <c r="I27" s="2431">
        <v>3</v>
      </c>
      <c r="J27" s="2430">
        <f t="shared" si="2"/>
        <v>2.7522935779816518</v>
      </c>
      <c r="K27" s="1340"/>
      <c r="L27" s="2433"/>
      <c r="M27" s="1340"/>
      <c r="N27" s="2433"/>
      <c r="O27" s="1340"/>
      <c r="P27" s="2433"/>
      <c r="Q27" s="1570"/>
      <c r="X27" s="1575"/>
      <c r="Z27" s="1575"/>
    </row>
    <row r="28" spans="1:46" ht="9.75" customHeight="1">
      <c r="A28" s="1340"/>
      <c r="B28" s="1340"/>
      <c r="C28" s="1340"/>
      <c r="D28" s="2432"/>
      <c r="E28" s="1340"/>
      <c r="F28" s="2432"/>
      <c r="G28" s="1340"/>
      <c r="H28" s="2432"/>
      <c r="I28" s="2433"/>
      <c r="J28" s="2432"/>
      <c r="K28" s="1340"/>
      <c r="L28" s="2433"/>
      <c r="M28" s="1340"/>
      <c r="N28" s="2433"/>
      <c r="O28" s="1340"/>
      <c r="P28" s="2433"/>
    </row>
    <row r="29" spans="1:46" ht="15" customHeight="1">
      <c r="B29" s="1340"/>
      <c r="C29" s="1340"/>
      <c r="D29" s="2432"/>
      <c r="E29" s="1340"/>
      <c r="F29" s="2432"/>
      <c r="G29" s="1340"/>
      <c r="H29" s="2432"/>
      <c r="I29" s="2448" t="s">
        <v>912</v>
      </c>
      <c r="K29" s="1340"/>
      <c r="L29" s="2433"/>
      <c r="M29" s="1340"/>
      <c r="N29" s="2433"/>
      <c r="O29" s="1340"/>
      <c r="P29" s="2433"/>
    </row>
    <row r="30" spans="1:46" ht="8.1" customHeight="1">
      <c r="A30" s="1340"/>
      <c r="B30" s="1340"/>
      <c r="C30" s="1340"/>
      <c r="D30" s="1340"/>
      <c r="E30" s="1340"/>
      <c r="F30" s="1340"/>
      <c r="G30" s="1340"/>
      <c r="H30" s="1340"/>
      <c r="I30" s="1340"/>
      <c r="J30" s="1340"/>
      <c r="K30" s="1340"/>
      <c r="L30" s="1340"/>
      <c r="M30" s="1340"/>
      <c r="N30" s="1340"/>
      <c r="O30" s="1340"/>
      <c r="P30" s="1340"/>
    </row>
    <row r="31" spans="1:46" ht="8.1" customHeight="1">
      <c r="A31" s="1340"/>
      <c r="B31" s="1340"/>
      <c r="C31" s="1340"/>
      <c r="D31" s="1340"/>
      <c r="E31" s="1340"/>
      <c r="F31" s="1340"/>
      <c r="G31" s="1340"/>
      <c r="H31" s="1340"/>
      <c r="I31" s="2433"/>
      <c r="J31" s="1340"/>
      <c r="K31" s="1340"/>
      <c r="L31" s="2433"/>
      <c r="M31" s="1340"/>
      <c r="N31" s="2433"/>
      <c r="O31" s="1340"/>
      <c r="P31" s="2433"/>
    </row>
    <row r="32" spans="1:46" ht="8.1" customHeight="1">
      <c r="A32" s="1340"/>
      <c r="B32" s="1340"/>
      <c r="C32" s="1340"/>
      <c r="D32" s="1340"/>
      <c r="E32" s="1340"/>
      <c r="F32" s="1340"/>
      <c r="G32" s="1340"/>
      <c r="H32" s="1340"/>
      <c r="I32" s="2433"/>
      <c r="J32" s="1340"/>
      <c r="K32" s="1340"/>
      <c r="L32" s="2433"/>
      <c r="M32" s="1340"/>
      <c r="N32" s="2433"/>
      <c r="O32" s="1340"/>
      <c r="P32" s="2433"/>
    </row>
    <row r="33" spans="1:30" ht="8.1" customHeight="1">
      <c r="A33" s="1340"/>
      <c r="B33" s="1340"/>
      <c r="C33" s="1340"/>
      <c r="D33" s="1340"/>
      <c r="E33" s="1340"/>
      <c r="F33" s="1340"/>
      <c r="G33" s="1340"/>
      <c r="H33" s="1340"/>
      <c r="I33" s="2433"/>
      <c r="J33" s="1340"/>
      <c r="K33" s="1340"/>
      <c r="L33" s="2433"/>
      <c r="M33" s="1340"/>
      <c r="N33" s="2433"/>
      <c r="O33" s="1340"/>
      <c r="P33" s="2433"/>
    </row>
    <row r="34" spans="1:30" ht="8.1" customHeight="1">
      <c r="A34" s="1340"/>
      <c r="B34" s="1340"/>
      <c r="C34" s="1340"/>
      <c r="D34" s="1340"/>
      <c r="E34" s="1340"/>
      <c r="F34" s="1340"/>
      <c r="G34" s="1340"/>
      <c r="H34" s="1340"/>
      <c r="I34" s="2433"/>
      <c r="J34" s="1340"/>
      <c r="K34" s="1340"/>
      <c r="L34" s="2433"/>
      <c r="M34" s="1340"/>
      <c r="N34" s="2433"/>
      <c r="O34" s="1340"/>
      <c r="P34" s="2433"/>
    </row>
    <row r="35" spans="1:30" ht="8.1" customHeight="1">
      <c r="A35" s="1340"/>
      <c r="B35" s="1340"/>
      <c r="C35" s="1340"/>
      <c r="D35" s="1340"/>
      <c r="E35" s="1340"/>
      <c r="F35" s="1340"/>
      <c r="G35" s="1340"/>
      <c r="H35" s="1340"/>
      <c r="I35" s="2433"/>
      <c r="J35" s="1340"/>
      <c r="K35" s="1340"/>
      <c r="L35" s="2433"/>
      <c r="M35" s="1340"/>
      <c r="N35" s="2433"/>
      <c r="O35" s="1340"/>
      <c r="P35" s="2433"/>
    </row>
    <row r="36" spans="1:30" ht="8.1" customHeight="1">
      <c r="A36" s="1340"/>
      <c r="B36" s="1340"/>
      <c r="C36" s="1340"/>
      <c r="D36" s="1340"/>
      <c r="E36" s="1340"/>
      <c r="F36" s="1340"/>
      <c r="G36" s="1340"/>
      <c r="H36" s="1340"/>
      <c r="I36" s="2433"/>
      <c r="J36" s="1340"/>
      <c r="K36" s="1340"/>
      <c r="L36" s="2433"/>
      <c r="M36" s="1340"/>
      <c r="N36" s="2433"/>
      <c r="O36" s="1340"/>
      <c r="P36" s="2433"/>
    </row>
    <row r="37" spans="1:30" ht="8.1" customHeight="1">
      <c r="A37" s="1340"/>
      <c r="B37" s="1340"/>
      <c r="C37" s="1340"/>
      <c r="D37" s="1340"/>
      <c r="E37" s="1340"/>
      <c r="F37" s="1340"/>
      <c r="G37" s="1340"/>
      <c r="H37" s="1340"/>
      <c r="I37" s="2433"/>
      <c r="J37" s="1340"/>
      <c r="K37" s="1340"/>
      <c r="L37" s="2433"/>
      <c r="M37" s="1340"/>
      <c r="N37" s="2433"/>
      <c r="O37" s="1340"/>
      <c r="P37" s="2433"/>
    </row>
    <row r="38" spans="1:30" ht="8.1" customHeight="1">
      <c r="A38" s="1340"/>
      <c r="B38" s="1340"/>
      <c r="C38" s="1340"/>
      <c r="D38" s="1340"/>
      <c r="E38" s="1340"/>
      <c r="F38" s="1340"/>
      <c r="G38" s="1340"/>
      <c r="H38" s="1340"/>
      <c r="I38" s="2433"/>
      <c r="J38" s="1340"/>
      <c r="K38" s="1340"/>
      <c r="L38" s="2433"/>
      <c r="M38" s="1340"/>
      <c r="N38" s="2433"/>
      <c r="O38" s="1340"/>
      <c r="P38" s="2433"/>
    </row>
    <row r="39" spans="1:30" ht="8.1" customHeight="1">
      <c r="A39" s="1340"/>
      <c r="B39" s="1340"/>
      <c r="C39" s="1340"/>
      <c r="D39" s="1340"/>
      <c r="E39" s="1340"/>
      <c r="F39" s="1340"/>
      <c r="G39" s="1340"/>
      <c r="H39" s="1340"/>
      <c r="I39" s="2433"/>
      <c r="J39" s="1340"/>
      <c r="K39" s="1340"/>
      <c r="L39" s="2433"/>
      <c r="M39" s="1340"/>
      <c r="N39" s="2433"/>
      <c r="O39" s="1340"/>
      <c r="P39" s="2433"/>
    </row>
    <row r="40" spans="1:30" ht="10.5" hidden="1" customHeight="1">
      <c r="A40" s="1340"/>
      <c r="B40" s="1340"/>
      <c r="C40" s="1340"/>
      <c r="D40" s="1340"/>
      <c r="E40" s="1340"/>
      <c r="F40" s="1340"/>
      <c r="G40" s="1340"/>
      <c r="H40" s="1340"/>
      <c r="I40" s="1340"/>
      <c r="J40" s="1340"/>
      <c r="K40" s="1340"/>
      <c r="L40" s="1340"/>
      <c r="M40" s="1340"/>
      <c r="N40" s="1340"/>
      <c r="O40" s="1340"/>
      <c r="P40" s="1575"/>
    </row>
    <row r="41" spans="1:30">
      <c r="A41" s="1340"/>
      <c r="B41" s="1340"/>
      <c r="C41" s="1340"/>
      <c r="D41" s="1340"/>
      <c r="E41" s="1340"/>
      <c r="F41" s="1340"/>
      <c r="G41" s="1340"/>
      <c r="H41" s="1340"/>
      <c r="I41" s="1340"/>
      <c r="J41" s="1340"/>
      <c r="K41" s="1340"/>
      <c r="L41" s="1340"/>
      <c r="M41" s="1340"/>
      <c r="N41" s="1340"/>
      <c r="O41" s="1340"/>
      <c r="P41" s="1339" t="s">
        <v>342</v>
      </c>
    </row>
    <row r="42" spans="1:30">
      <c r="A42" s="1340"/>
      <c r="B42" s="1340"/>
      <c r="C42" s="1340"/>
      <c r="D42" s="1340"/>
      <c r="E42" s="1340"/>
      <c r="F42" s="1340"/>
      <c r="G42" s="1340"/>
      <c r="H42" s="1340"/>
      <c r="I42" s="1340"/>
      <c r="J42" s="1340"/>
      <c r="K42" s="1340"/>
      <c r="L42" s="1340"/>
      <c r="M42" s="1340"/>
      <c r="N42" s="1340"/>
      <c r="O42" s="1340"/>
      <c r="P42" s="1575"/>
    </row>
    <row r="43" spans="1:30" ht="8.1" customHeight="1">
      <c r="A43" s="1340"/>
      <c r="B43" s="1340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575"/>
    </row>
    <row r="44" spans="1:30" ht="10.5" hidden="1" customHeight="1">
      <c r="P44" s="1575"/>
    </row>
    <row r="45" spans="1:30">
      <c r="P45" s="1575"/>
    </row>
    <row r="46" spans="1:30">
      <c r="P46" s="1575"/>
      <c r="AB46" s="1575"/>
      <c r="AD46" s="1575"/>
    </row>
    <row r="47" spans="1:30">
      <c r="E47" s="1714">
        <v>5482</v>
      </c>
      <c r="P47" s="1575"/>
      <c r="AB47" s="1575"/>
      <c r="AD47" s="1575"/>
    </row>
    <row r="48" spans="1:30">
      <c r="P48" s="1575"/>
      <c r="AB48" s="1575"/>
      <c r="AD48" s="1575"/>
    </row>
    <row r="49" spans="16:36">
      <c r="P49" s="1575"/>
      <c r="AB49" s="1575"/>
      <c r="AD49" s="1575"/>
    </row>
    <row r="50" spans="16:36">
      <c r="P50" s="1575"/>
      <c r="AB50" s="1575"/>
      <c r="AD50" s="1575"/>
    </row>
    <row r="51" spans="16:36">
      <c r="P51" s="1575"/>
      <c r="AB51" s="1575"/>
      <c r="AD51" s="1575"/>
    </row>
    <row r="52" spans="16:36">
      <c r="P52" s="1575"/>
      <c r="AH52" s="1575"/>
      <c r="AJ52" s="1575"/>
    </row>
    <row r="53" spans="16:36">
      <c r="P53" s="1575"/>
    </row>
    <row r="54" spans="16:36">
      <c r="P54" s="1575"/>
      <c r="AB54" s="1575"/>
      <c r="AD54" s="1575"/>
    </row>
    <row r="55" spans="16:36">
      <c r="P55" s="1575"/>
    </row>
    <row r="82" spans="22:22">
      <c r="V82" s="1566" t="s">
        <v>884</v>
      </c>
    </row>
    <row r="126" spans="61:61">
      <c r="BI126" s="1566" t="s">
        <v>884</v>
      </c>
    </row>
  </sheetData>
  <sheetProtection password="CA55" sheet="1" objects="1" scenarios="1"/>
  <mergeCells count="4">
    <mergeCell ref="A1:J1"/>
    <mergeCell ref="A3:J3"/>
    <mergeCell ref="A4:J4"/>
    <mergeCell ref="A6:J6"/>
  </mergeCells>
  <phoneticPr fontId="0" type="noConversion"/>
  <printOptions horizontalCentered="1"/>
  <pageMargins left="0.51181102362204722" right="0.59055118110236227" top="0.70866141732283472" bottom="0.31496062992125984" header="0" footer="0"/>
  <pageSetup orientation="landscape" horizontalDpi="300" verticalDpi="300" r:id="rId1"/>
  <headerFooter alignWithMargins="0">
    <oddHeader>&amp;R&amp;"Helv,Negrita"&amp;12&amp;[49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M140"/>
  <sheetViews>
    <sheetView showGridLines="0" workbookViewId="0">
      <selection activeCell="G17" sqref="G17"/>
    </sheetView>
  </sheetViews>
  <sheetFormatPr baseColWidth="10" defaultColWidth="9.83203125" defaultRowHeight="10.5"/>
  <cols>
    <col min="1" max="1" width="35.5" style="2449" customWidth="1"/>
    <col min="2" max="2" width="7.33203125" style="2449" customWidth="1"/>
    <col min="3" max="3" width="7.83203125" style="2449" customWidth="1"/>
    <col min="4" max="4" width="7.1640625" style="2449" customWidth="1"/>
    <col min="5" max="5" width="7.83203125" style="2449" customWidth="1"/>
    <col min="6" max="6" width="6.83203125" style="2449" customWidth="1"/>
    <col min="7" max="7" width="9.83203125" style="2449" customWidth="1"/>
    <col min="8" max="8" width="7.1640625" style="2449" customWidth="1"/>
    <col min="9" max="9" width="8.83203125" style="2449" customWidth="1"/>
    <col min="10" max="10" width="7.1640625" style="2449" customWidth="1"/>
    <col min="11" max="11" width="9" style="2449" customWidth="1"/>
    <col min="12" max="12" width="7.33203125" style="2449" customWidth="1"/>
    <col min="13" max="13" width="10.83203125" style="2449" customWidth="1"/>
    <col min="14" max="14" width="7" style="2449" customWidth="1"/>
    <col min="15" max="15" width="7.5" style="2449" customWidth="1"/>
    <col min="16" max="16" width="6.83203125" style="2449" customWidth="1"/>
    <col min="17" max="17" width="9.83203125" style="2449"/>
    <col min="18" max="19" width="10.83203125" style="2449" customWidth="1"/>
    <col min="20" max="24" width="9.83203125" style="2449"/>
    <col min="25" max="25" width="2.83203125" style="2449" customWidth="1"/>
    <col min="26" max="26" width="36.83203125" style="2449" customWidth="1"/>
    <col min="27" max="16384" width="9.83203125" style="2449"/>
  </cols>
  <sheetData>
    <row r="1" spans="1:52" ht="18" customHeight="1">
      <c r="A1" s="3537" t="s">
        <v>846</v>
      </c>
      <c r="B1" s="3537"/>
      <c r="C1" s="3537"/>
      <c r="D1" s="3537"/>
      <c r="E1" s="3537"/>
      <c r="F1" s="3537"/>
      <c r="G1" s="3537"/>
      <c r="H1" s="3537"/>
      <c r="I1" s="3537"/>
      <c r="J1" s="3537"/>
      <c r="K1" s="3537"/>
      <c r="L1" s="3537"/>
      <c r="M1" s="3537"/>
      <c r="N1" s="3537"/>
      <c r="O1" s="3537"/>
      <c r="P1" s="3537"/>
    </row>
    <row r="2" spans="1:52" ht="12.75" customHeight="1">
      <c r="A2" s="2450"/>
      <c r="B2" s="2451"/>
      <c r="C2" s="2451"/>
      <c r="D2" s="2451"/>
      <c r="E2" s="2450"/>
      <c r="G2" s="2451"/>
      <c r="H2" s="2451"/>
      <c r="I2" s="2451"/>
      <c r="J2" s="2451"/>
      <c r="K2" s="2452"/>
      <c r="L2" s="2452"/>
    </row>
    <row r="3" spans="1:52" ht="13.5" customHeight="1">
      <c r="A3" s="3538" t="s">
        <v>551</v>
      </c>
      <c r="B3" s="3538"/>
      <c r="C3" s="3538"/>
      <c r="D3" s="3538"/>
      <c r="E3" s="3538"/>
      <c r="F3" s="3538"/>
      <c r="G3" s="3538"/>
      <c r="H3" s="3538"/>
      <c r="I3" s="3538"/>
      <c r="J3" s="3538"/>
      <c r="K3" s="3538"/>
      <c r="L3" s="3538"/>
      <c r="M3" s="3538"/>
      <c r="N3" s="3538"/>
      <c r="O3" s="3538"/>
      <c r="P3" s="3538"/>
    </row>
    <row r="4" spans="1:52" ht="11.25" customHeight="1">
      <c r="A4" s="3538" t="s">
        <v>1250</v>
      </c>
      <c r="B4" s="3538"/>
      <c r="C4" s="3538"/>
      <c r="D4" s="3538"/>
      <c r="E4" s="3538"/>
      <c r="F4" s="3538"/>
      <c r="G4" s="3538"/>
      <c r="H4" s="3538"/>
      <c r="I4" s="3538"/>
      <c r="J4" s="3538"/>
      <c r="K4" s="3538"/>
      <c r="L4" s="3538"/>
      <c r="M4" s="3538"/>
      <c r="N4" s="3538"/>
      <c r="O4" s="3538"/>
      <c r="P4" s="3538"/>
    </row>
    <row r="5" spans="1:52" ht="11.25" customHeight="1">
      <c r="A5" s="2453"/>
      <c r="B5" s="2453"/>
      <c r="C5" s="2453"/>
      <c r="D5" s="2453"/>
      <c r="E5" s="2453"/>
      <c r="F5" s="2453"/>
      <c r="G5" s="2453"/>
      <c r="H5" s="2453"/>
      <c r="I5" s="2453"/>
      <c r="J5" s="2453"/>
      <c r="K5" s="2453"/>
      <c r="L5" s="2453"/>
      <c r="M5" s="2453"/>
      <c r="N5" s="2453"/>
      <c r="O5" s="2453"/>
      <c r="P5" s="2453"/>
    </row>
    <row r="6" spans="1:52" ht="12" customHeight="1">
      <c r="A6" s="3539" t="s">
        <v>552</v>
      </c>
      <c r="B6" s="3539"/>
      <c r="C6" s="3539"/>
      <c r="D6" s="3539"/>
      <c r="E6" s="3539"/>
      <c r="F6" s="3539"/>
      <c r="G6" s="3539"/>
      <c r="H6" s="3539"/>
      <c r="I6" s="3539"/>
      <c r="J6" s="3539"/>
      <c r="K6" s="3539"/>
      <c r="L6" s="3539"/>
      <c r="M6" s="3539"/>
      <c r="N6" s="3539"/>
      <c r="O6" s="3539"/>
      <c r="P6" s="3539"/>
      <c r="AZ6" s="2454" t="s">
        <v>884</v>
      </c>
    </row>
    <row r="7" spans="1:52" ht="12" customHeight="1">
      <c r="A7" s="2455"/>
      <c r="B7" s="2456"/>
      <c r="C7" s="2457" t="s">
        <v>553</v>
      </c>
      <c r="D7" s="2458"/>
      <c r="E7" s="2459"/>
      <c r="F7" s="2459"/>
      <c r="G7" s="2459"/>
      <c r="H7" s="2459"/>
      <c r="I7" s="2459"/>
      <c r="J7" s="2459"/>
      <c r="K7" s="2459"/>
      <c r="L7" s="2459"/>
      <c r="M7" s="2459"/>
      <c r="N7" s="2459"/>
      <c r="O7" s="2460"/>
      <c r="P7" s="2461"/>
    </row>
    <row r="8" spans="1:52" ht="11.1" customHeight="1">
      <c r="A8" s="2462" t="s">
        <v>915</v>
      </c>
      <c r="B8" s="2463" t="s">
        <v>1251</v>
      </c>
      <c r="C8" s="2464" t="s">
        <v>554</v>
      </c>
      <c r="D8" s="2463" t="s">
        <v>261</v>
      </c>
      <c r="E8" s="2464" t="s">
        <v>555</v>
      </c>
      <c r="F8" s="2463" t="s">
        <v>261</v>
      </c>
      <c r="G8" s="2465" t="s">
        <v>556</v>
      </c>
      <c r="H8" s="2463" t="s">
        <v>261</v>
      </c>
      <c r="I8" s="2464" t="s">
        <v>557</v>
      </c>
      <c r="J8" s="2463" t="s">
        <v>261</v>
      </c>
      <c r="K8" s="2464" t="s">
        <v>557</v>
      </c>
      <c r="L8" s="2463" t="s">
        <v>261</v>
      </c>
      <c r="M8" s="2464" t="s">
        <v>558</v>
      </c>
      <c r="N8" s="2463" t="s">
        <v>261</v>
      </c>
      <c r="O8" s="2464" t="s">
        <v>999</v>
      </c>
      <c r="P8" s="2463" t="s">
        <v>261</v>
      </c>
      <c r="W8" s="2454" t="s">
        <v>884</v>
      </c>
    </row>
    <row r="9" spans="1:52" ht="11.1" customHeight="1">
      <c r="A9" s="2466"/>
      <c r="B9" s="2467" t="s">
        <v>1252</v>
      </c>
      <c r="C9" s="2468" t="s">
        <v>559</v>
      </c>
      <c r="D9" s="2469"/>
      <c r="E9" s="2468" t="s">
        <v>560</v>
      </c>
      <c r="F9" s="2469"/>
      <c r="G9" s="2470" t="s">
        <v>561</v>
      </c>
      <c r="H9" s="2469"/>
      <c r="I9" s="2468" t="s">
        <v>562</v>
      </c>
      <c r="J9" s="2469"/>
      <c r="K9" s="2468" t="s">
        <v>1194</v>
      </c>
      <c r="L9" s="2469"/>
      <c r="M9" s="2468" t="s">
        <v>563</v>
      </c>
      <c r="N9" s="2469"/>
      <c r="O9" s="2471"/>
      <c r="P9" s="2471"/>
    </row>
    <row r="10" spans="1:52" ht="12" customHeight="1">
      <c r="A10" s="2472" t="s">
        <v>911</v>
      </c>
      <c r="B10" s="2473">
        <f>SUM(B11+B14+B17+B23+B32+B35+B41+B42+B47+B48+B49+B50+B51)</f>
        <v>9013</v>
      </c>
      <c r="C10" s="2473">
        <f>SUM(C11+C14+C17+C23+C32+C35+C41+C42+C47+C48+C49+C50+C51)</f>
        <v>2750</v>
      </c>
      <c r="D10" s="2474">
        <f t="shared" ref="D10:D51" si="0">(C10/B10)*100</f>
        <v>30.511483412848108</v>
      </c>
      <c r="E10" s="2473">
        <f>SUM(E11+E14+E17+E23+E32+E35+E41+E42+E47+E48+E49+E50+E51)</f>
        <v>1908</v>
      </c>
      <c r="F10" s="2474">
        <f>(E10/B10)*100</f>
        <v>21.169421946077886</v>
      </c>
      <c r="G10" s="2473">
        <f>SUM(G11+G14+G17+G23+G32+G35+G41+G42+G47+G48+G49+G50+G51)</f>
        <v>1401</v>
      </c>
      <c r="H10" s="2474">
        <f t="shared" ref="H10:H27" si="1">(G10/B10)*100</f>
        <v>15.544213913236437</v>
      </c>
      <c r="I10" s="2473">
        <f>SUM(I11+I14+I17+I23+I32+I35+I41+I42+I47+I48+I49+I50+I51)</f>
        <v>730</v>
      </c>
      <c r="J10" s="2474">
        <f t="shared" ref="J10:J27" si="2">(I10/B10)*100</f>
        <v>8.0994119605014969</v>
      </c>
      <c r="K10" s="2473">
        <f>SUM(K11+K14+K17+K23+K32+K35+K41+K42+K47+K48+K49+K50+K51)</f>
        <v>583</v>
      </c>
      <c r="L10" s="2474">
        <f t="shared" ref="L10:L24" si="3">(K10/B10)*100</f>
        <v>6.468434483523799</v>
      </c>
      <c r="M10" s="2473">
        <f>SUM(M11+M14+M17+M23+M32+M35+M41+M42+M47+M48+M49+M50+M51)</f>
        <v>1185</v>
      </c>
      <c r="N10" s="2474">
        <f t="shared" ref="N10:N23" si="4">(M10/B10)*100</f>
        <v>13.147675579718184</v>
      </c>
      <c r="O10" s="2473">
        <f>SUM(O11+O14+O17+O23+O32+O35+O41+O42+O47+O48+O49+O50+O51)</f>
        <v>456</v>
      </c>
      <c r="P10" s="2474">
        <f t="shared" ref="P10:P27" si="5">(O10/B10)*100</f>
        <v>5.0593587040940866</v>
      </c>
      <c r="R10" s="2475"/>
    </row>
    <row r="11" spans="1:52" ht="12" customHeight="1">
      <c r="A11" s="2472" t="s">
        <v>1257</v>
      </c>
      <c r="B11" s="2476">
        <f>SUM(B12:B13)</f>
        <v>244</v>
      </c>
      <c r="C11" s="2476">
        <f>SUM(C12:C13)</f>
        <v>45</v>
      </c>
      <c r="D11" s="2474">
        <f t="shared" si="0"/>
        <v>18.442622950819672</v>
      </c>
      <c r="E11" s="2476">
        <f>SUM(E12:E13)</f>
        <v>45</v>
      </c>
      <c r="F11" s="2477">
        <f>(E11/B11)*100</f>
        <v>18.442622950819672</v>
      </c>
      <c r="G11" s="2478">
        <f>SUM(G12:G13)</f>
        <v>45</v>
      </c>
      <c r="H11" s="2474">
        <f t="shared" si="1"/>
        <v>18.442622950819672</v>
      </c>
      <c r="I11" s="2476">
        <f>SUM(I12:I13)</f>
        <v>11</v>
      </c>
      <c r="J11" s="2474">
        <f t="shared" si="2"/>
        <v>4.5081967213114753</v>
      </c>
      <c r="K11" s="2476">
        <f>SUM(K12:K13)</f>
        <v>26</v>
      </c>
      <c r="L11" s="2474">
        <f t="shared" si="3"/>
        <v>10.655737704918032</v>
      </c>
      <c r="M11" s="2479">
        <f>SUM(M12:M13)</f>
        <v>20</v>
      </c>
      <c r="N11" s="2474">
        <f t="shared" si="4"/>
        <v>8.1967213114754092</v>
      </c>
      <c r="O11" s="2476">
        <f>SUM(O12:O13)</f>
        <v>52</v>
      </c>
      <c r="P11" s="2474">
        <f t="shared" si="5"/>
        <v>21.311475409836063</v>
      </c>
      <c r="R11" s="2475"/>
      <c r="S11" s="2480"/>
      <c r="U11" s="2475"/>
      <c r="AB11" s="2481"/>
      <c r="AD11" s="2481"/>
    </row>
    <row r="12" spans="1:52" ht="12" customHeight="1">
      <c r="A12" s="2482" t="s">
        <v>370</v>
      </c>
      <c r="B12" s="2483">
        <v>188</v>
      </c>
      <c r="C12" s="2483">
        <v>30</v>
      </c>
      <c r="D12" s="2477">
        <f t="shared" si="0"/>
        <v>15.957446808510639</v>
      </c>
      <c r="E12" s="2483">
        <v>33</v>
      </c>
      <c r="F12" s="2477">
        <f>(E12/B12)*100</f>
        <v>17.553191489361701</v>
      </c>
      <c r="G12" s="2484">
        <v>33</v>
      </c>
      <c r="H12" s="2477">
        <f t="shared" si="1"/>
        <v>17.553191489361701</v>
      </c>
      <c r="I12" s="2483">
        <v>7</v>
      </c>
      <c r="J12" s="2477">
        <f t="shared" si="2"/>
        <v>3.7234042553191489</v>
      </c>
      <c r="K12" s="2483">
        <v>21</v>
      </c>
      <c r="L12" s="2477">
        <f t="shared" si="3"/>
        <v>11.170212765957446</v>
      </c>
      <c r="M12" s="2483">
        <v>16</v>
      </c>
      <c r="N12" s="2477">
        <f t="shared" si="4"/>
        <v>8.5106382978723403</v>
      </c>
      <c r="O12" s="2483">
        <v>48</v>
      </c>
      <c r="P12" s="2477">
        <f t="shared" si="5"/>
        <v>25.531914893617021</v>
      </c>
    </row>
    <row r="13" spans="1:52" ht="12" customHeight="1">
      <c r="A13" s="2482" t="s">
        <v>378</v>
      </c>
      <c r="B13" s="2483">
        <v>56</v>
      </c>
      <c r="C13" s="2483">
        <v>15</v>
      </c>
      <c r="D13" s="2477">
        <f t="shared" si="0"/>
        <v>26.785714285714285</v>
      </c>
      <c r="E13" s="2483">
        <v>12</v>
      </c>
      <c r="F13" s="2477">
        <f>(E13/B13)*100</f>
        <v>21.428571428571427</v>
      </c>
      <c r="G13" s="2484">
        <v>12</v>
      </c>
      <c r="H13" s="2477">
        <f t="shared" si="1"/>
        <v>21.428571428571427</v>
      </c>
      <c r="I13" s="2483">
        <v>4</v>
      </c>
      <c r="J13" s="2477">
        <f t="shared" si="2"/>
        <v>7.1428571428571423</v>
      </c>
      <c r="K13" s="2483">
        <v>5</v>
      </c>
      <c r="L13" s="2477">
        <f t="shared" si="3"/>
        <v>8.9285714285714288</v>
      </c>
      <c r="M13" s="2483">
        <v>4</v>
      </c>
      <c r="N13" s="2477">
        <f t="shared" si="4"/>
        <v>7.1428571428571423</v>
      </c>
      <c r="O13" s="2483">
        <v>4</v>
      </c>
      <c r="P13" s="2477">
        <f t="shared" si="5"/>
        <v>7.1428571428571423</v>
      </c>
    </row>
    <row r="14" spans="1:52" ht="12" customHeight="1">
      <c r="A14" s="2485" t="s">
        <v>1371</v>
      </c>
      <c r="B14" s="2486">
        <f>SUM(B15:B16)</f>
        <v>299</v>
      </c>
      <c r="C14" s="2486">
        <f>SUM(C15:C16)</f>
        <v>117</v>
      </c>
      <c r="D14" s="2487">
        <f t="shared" si="0"/>
        <v>39.130434782608695</v>
      </c>
      <c r="E14" s="2486">
        <f>SUM(E15:E16)</f>
        <v>67</v>
      </c>
      <c r="F14" s="2487">
        <f>(E14/B14)*100</f>
        <v>22.408026755852841</v>
      </c>
      <c r="G14" s="2488">
        <f>SUM(G15:G16)</f>
        <v>33</v>
      </c>
      <c r="H14" s="2487">
        <f t="shared" si="1"/>
        <v>11.036789297658862</v>
      </c>
      <c r="I14" s="2486">
        <f>SUM(I15:I16)</f>
        <v>15</v>
      </c>
      <c r="J14" s="2487">
        <f t="shared" si="2"/>
        <v>5.0167224080267561</v>
      </c>
      <c r="K14" s="2486">
        <f>SUM(K15:K16)</f>
        <v>13</v>
      </c>
      <c r="L14" s="2487">
        <f t="shared" si="3"/>
        <v>4.3478260869565215</v>
      </c>
      <c r="M14" s="2486">
        <f>SUM(M15:M16)</f>
        <v>38</v>
      </c>
      <c r="N14" s="2487">
        <f t="shared" si="4"/>
        <v>12.709030100334449</v>
      </c>
      <c r="O14" s="2486">
        <f>SUM(O15:O16)</f>
        <v>16</v>
      </c>
      <c r="P14" s="2487">
        <f t="shared" si="5"/>
        <v>5.3511705685618729</v>
      </c>
      <c r="R14" s="2475"/>
      <c r="AB14" s="2481"/>
      <c r="AD14" s="2481"/>
    </row>
    <row r="15" spans="1:52" ht="12" customHeight="1">
      <c r="A15" s="2482" t="s">
        <v>385</v>
      </c>
      <c r="B15" s="2483">
        <v>173</v>
      </c>
      <c r="C15" s="2483">
        <v>88</v>
      </c>
      <c r="D15" s="2477">
        <f t="shared" si="0"/>
        <v>50.867052023121381</v>
      </c>
      <c r="E15" s="2483">
        <v>39</v>
      </c>
      <c r="F15" s="2477">
        <f>(E15/D15)*100</f>
        <v>76.670454545454561</v>
      </c>
      <c r="G15" s="2484">
        <v>5</v>
      </c>
      <c r="H15" s="2477">
        <f t="shared" si="1"/>
        <v>2.8901734104046244</v>
      </c>
      <c r="I15" s="2483">
        <v>7</v>
      </c>
      <c r="J15" s="2477">
        <f t="shared" si="2"/>
        <v>4.0462427745664744</v>
      </c>
      <c r="K15" s="2483">
        <v>10</v>
      </c>
      <c r="L15" s="2477">
        <f t="shared" si="3"/>
        <v>5.7803468208092488</v>
      </c>
      <c r="M15" s="2483">
        <v>21</v>
      </c>
      <c r="N15" s="2477">
        <f t="shared" si="4"/>
        <v>12.138728323699421</v>
      </c>
      <c r="O15" s="2483">
        <v>3</v>
      </c>
      <c r="P15" s="2477">
        <f t="shared" si="5"/>
        <v>1.7341040462427744</v>
      </c>
    </row>
    <row r="16" spans="1:52" ht="12" customHeight="1">
      <c r="A16" s="2482" t="s">
        <v>386</v>
      </c>
      <c r="B16" s="2483">
        <v>126</v>
      </c>
      <c r="C16" s="2483">
        <v>29</v>
      </c>
      <c r="D16" s="2477">
        <f t="shared" si="0"/>
        <v>23.015873015873016</v>
      </c>
      <c r="E16" s="2483">
        <v>28</v>
      </c>
      <c r="F16" s="2477">
        <f t="shared" ref="F16:F53" si="6">(E16/B16)*100</f>
        <v>22.222222222222221</v>
      </c>
      <c r="G16" s="2484">
        <v>28</v>
      </c>
      <c r="H16" s="2477">
        <f t="shared" si="1"/>
        <v>22.222222222222221</v>
      </c>
      <c r="I16" s="2483">
        <v>8</v>
      </c>
      <c r="J16" s="2477">
        <f t="shared" si="2"/>
        <v>6.3492063492063489</v>
      </c>
      <c r="K16" s="2483">
        <v>3</v>
      </c>
      <c r="L16" s="2477">
        <f t="shared" si="3"/>
        <v>2.3809523809523809</v>
      </c>
      <c r="M16" s="2483">
        <v>17</v>
      </c>
      <c r="N16" s="2477">
        <f t="shared" si="4"/>
        <v>13.492063492063492</v>
      </c>
      <c r="O16" s="2483">
        <v>13</v>
      </c>
      <c r="P16" s="2477">
        <f t="shared" si="5"/>
        <v>10.317460317460316</v>
      </c>
    </row>
    <row r="17" spans="1:30" ht="12" customHeight="1">
      <c r="A17" s="2485" t="s">
        <v>1265</v>
      </c>
      <c r="B17" s="2486">
        <f>SUM(B18:B22)</f>
        <v>954</v>
      </c>
      <c r="C17" s="2486">
        <f>SUM(C18:C22)</f>
        <v>287</v>
      </c>
      <c r="D17" s="2487">
        <f t="shared" si="0"/>
        <v>30.083857442348013</v>
      </c>
      <c r="E17" s="2486">
        <f>SUM(E18:E22)</f>
        <v>200</v>
      </c>
      <c r="F17" s="2487">
        <f t="shared" si="6"/>
        <v>20.964360587002094</v>
      </c>
      <c r="G17" s="2488">
        <f>SUM(G18:G22)</f>
        <v>122</v>
      </c>
      <c r="H17" s="2487">
        <f t="shared" si="1"/>
        <v>12.788259958071279</v>
      </c>
      <c r="I17" s="2486">
        <f>SUM(I18:I22)</f>
        <v>27</v>
      </c>
      <c r="J17" s="2487">
        <f t="shared" si="2"/>
        <v>2.8301886792452833</v>
      </c>
      <c r="K17" s="2486">
        <f>SUM(K18:K22)</f>
        <v>62</v>
      </c>
      <c r="L17" s="2487">
        <f t="shared" si="3"/>
        <v>6.498951781970649</v>
      </c>
      <c r="M17" s="2486">
        <f>SUM(M18:M22)</f>
        <v>216</v>
      </c>
      <c r="N17" s="2487">
        <f t="shared" si="4"/>
        <v>22.641509433962266</v>
      </c>
      <c r="O17" s="2486">
        <f>SUM(O18:O22)</f>
        <v>40</v>
      </c>
      <c r="P17" s="2487">
        <f t="shared" si="5"/>
        <v>4.1928721174004195</v>
      </c>
      <c r="R17" s="2475"/>
      <c r="S17" s="2480"/>
      <c r="U17" s="2475"/>
    </row>
    <row r="18" spans="1:30" ht="12" customHeight="1">
      <c r="A18" s="2482" t="s">
        <v>1337</v>
      </c>
      <c r="B18" s="2483">
        <v>204</v>
      </c>
      <c r="C18" s="2483">
        <v>59</v>
      </c>
      <c r="D18" s="2477">
        <f t="shared" si="0"/>
        <v>28.921568627450984</v>
      </c>
      <c r="E18" s="2483">
        <v>35</v>
      </c>
      <c r="F18" s="2477">
        <f t="shared" si="6"/>
        <v>17.156862745098039</v>
      </c>
      <c r="G18" s="2484">
        <v>29</v>
      </c>
      <c r="H18" s="2477">
        <f t="shared" si="1"/>
        <v>14.215686274509803</v>
      </c>
      <c r="I18" s="2483">
        <v>3</v>
      </c>
      <c r="J18" s="2477">
        <f t="shared" si="2"/>
        <v>1.4705882352941175</v>
      </c>
      <c r="K18" s="2483">
        <v>6</v>
      </c>
      <c r="L18" s="2477">
        <f t="shared" si="3"/>
        <v>2.9411764705882351</v>
      </c>
      <c r="M18" s="2489">
        <v>60</v>
      </c>
      <c r="N18" s="2477">
        <f t="shared" si="4"/>
        <v>29.411764705882355</v>
      </c>
      <c r="O18" s="2483">
        <v>12</v>
      </c>
      <c r="P18" s="2477">
        <f t="shared" si="5"/>
        <v>5.8823529411764701</v>
      </c>
      <c r="R18" s="2475"/>
    </row>
    <row r="19" spans="1:30" ht="12" customHeight="1">
      <c r="A19" s="2482" t="s">
        <v>1398</v>
      </c>
      <c r="B19" s="2483">
        <v>169</v>
      </c>
      <c r="C19" s="2483">
        <v>49</v>
      </c>
      <c r="D19" s="2477">
        <f t="shared" si="0"/>
        <v>28.994082840236686</v>
      </c>
      <c r="E19" s="2483">
        <v>36</v>
      </c>
      <c r="F19" s="2477">
        <f t="shared" si="6"/>
        <v>21.301775147928996</v>
      </c>
      <c r="G19" s="2484">
        <v>16</v>
      </c>
      <c r="H19" s="2477">
        <f t="shared" si="1"/>
        <v>9.4674556213017755</v>
      </c>
      <c r="I19" s="2483">
        <v>6</v>
      </c>
      <c r="J19" s="2477">
        <f t="shared" si="2"/>
        <v>3.5502958579881656</v>
      </c>
      <c r="K19" s="2483">
        <v>13</v>
      </c>
      <c r="L19" s="2477">
        <f t="shared" si="3"/>
        <v>7.6923076923076925</v>
      </c>
      <c r="M19" s="2489">
        <v>45</v>
      </c>
      <c r="N19" s="2477">
        <f t="shared" si="4"/>
        <v>26.627218934911244</v>
      </c>
      <c r="O19" s="2483">
        <v>4</v>
      </c>
      <c r="P19" s="2477">
        <f t="shared" si="5"/>
        <v>2.3668639053254439</v>
      </c>
      <c r="R19" s="2475"/>
      <c r="AB19" s="2481"/>
      <c r="AD19" s="2481"/>
    </row>
    <row r="20" spans="1:30" ht="12" customHeight="1">
      <c r="A20" s="2482" t="s">
        <v>1399</v>
      </c>
      <c r="B20" s="2483">
        <v>163</v>
      </c>
      <c r="C20" s="2483">
        <v>43</v>
      </c>
      <c r="D20" s="2477">
        <f t="shared" si="0"/>
        <v>26.380368098159508</v>
      </c>
      <c r="E20" s="2483">
        <v>29</v>
      </c>
      <c r="F20" s="2477">
        <f t="shared" si="6"/>
        <v>17.791411042944784</v>
      </c>
      <c r="G20" s="2484">
        <v>26</v>
      </c>
      <c r="H20" s="2477">
        <f t="shared" si="1"/>
        <v>15.950920245398773</v>
      </c>
      <c r="I20" s="2483">
        <v>3</v>
      </c>
      <c r="J20" s="2477">
        <f t="shared" si="2"/>
        <v>1.8404907975460123</v>
      </c>
      <c r="K20" s="2483">
        <v>13</v>
      </c>
      <c r="L20" s="2477">
        <f t="shared" si="3"/>
        <v>7.9754601226993866</v>
      </c>
      <c r="M20" s="2489">
        <v>38</v>
      </c>
      <c r="N20" s="2477">
        <f t="shared" si="4"/>
        <v>23.312883435582819</v>
      </c>
      <c r="O20" s="2483">
        <v>11</v>
      </c>
      <c r="P20" s="2477">
        <f t="shared" si="5"/>
        <v>6.7484662576687118</v>
      </c>
      <c r="R20" s="2475"/>
      <c r="AB20" s="2481"/>
      <c r="AD20" s="2481"/>
    </row>
    <row r="21" spans="1:30" ht="12" customHeight="1">
      <c r="A21" s="2482" t="s">
        <v>1401</v>
      </c>
      <c r="B21" s="2483">
        <v>341</v>
      </c>
      <c r="C21" s="2483">
        <v>107</v>
      </c>
      <c r="D21" s="2477">
        <f t="shared" si="0"/>
        <v>31.378299120234605</v>
      </c>
      <c r="E21" s="2483">
        <v>84</v>
      </c>
      <c r="F21" s="2477">
        <f t="shared" si="6"/>
        <v>24.633431085043988</v>
      </c>
      <c r="G21" s="2490">
        <v>43</v>
      </c>
      <c r="H21" s="2477">
        <f t="shared" si="1"/>
        <v>12.609970674486803</v>
      </c>
      <c r="I21" s="2483">
        <v>14</v>
      </c>
      <c r="J21" s="2477">
        <f t="shared" si="2"/>
        <v>4.1055718475073313</v>
      </c>
      <c r="K21" s="2483">
        <v>25</v>
      </c>
      <c r="L21" s="2477">
        <f t="shared" si="3"/>
        <v>7.3313782991202352</v>
      </c>
      <c r="M21" s="2489">
        <v>58</v>
      </c>
      <c r="N21" s="2477">
        <f t="shared" si="4"/>
        <v>17.008797653958943</v>
      </c>
      <c r="O21" s="2483">
        <v>10</v>
      </c>
      <c r="P21" s="2477">
        <f t="shared" si="5"/>
        <v>2.9325513196480939</v>
      </c>
      <c r="R21" s="2475"/>
      <c r="AB21" s="2481"/>
      <c r="AD21" s="2481"/>
    </row>
    <row r="22" spans="1:30" ht="12" customHeight="1">
      <c r="A22" s="2482" t="s">
        <v>1400</v>
      </c>
      <c r="B22" s="2483">
        <v>77</v>
      </c>
      <c r="C22" s="2483">
        <v>29</v>
      </c>
      <c r="D22" s="2477">
        <f t="shared" si="0"/>
        <v>37.662337662337663</v>
      </c>
      <c r="E22" s="2483">
        <v>16</v>
      </c>
      <c r="F22" s="2477">
        <f t="shared" si="6"/>
        <v>20.779220779220779</v>
      </c>
      <c r="G22" s="2484">
        <v>8</v>
      </c>
      <c r="H22" s="2477">
        <f t="shared" si="1"/>
        <v>10.38961038961039</v>
      </c>
      <c r="I22" s="2483">
        <v>1</v>
      </c>
      <c r="J22" s="2477">
        <f t="shared" si="2"/>
        <v>1.2987012987012987</v>
      </c>
      <c r="K22" s="2483">
        <v>5</v>
      </c>
      <c r="L22" s="2477">
        <f t="shared" si="3"/>
        <v>6.4935064935064926</v>
      </c>
      <c r="M22" s="2489">
        <v>15</v>
      </c>
      <c r="N22" s="2477">
        <f t="shared" si="4"/>
        <v>19.480519480519483</v>
      </c>
      <c r="O22" s="2483">
        <v>3</v>
      </c>
      <c r="P22" s="2477">
        <f t="shared" si="5"/>
        <v>3.8961038961038961</v>
      </c>
      <c r="Q22" s="2450"/>
      <c r="R22" s="2491"/>
      <c r="S22" s="2450"/>
      <c r="T22" s="2450"/>
      <c r="AB22" s="2481"/>
      <c r="AD22" s="2481"/>
    </row>
    <row r="23" spans="1:30" ht="12" customHeight="1">
      <c r="A23" s="2485" t="s">
        <v>1294</v>
      </c>
      <c r="B23" s="2486">
        <f>SUM(B24:B31)</f>
        <v>2506</v>
      </c>
      <c r="C23" s="2486">
        <f>SUM(C24:C31)</f>
        <v>895</v>
      </c>
      <c r="D23" s="2487">
        <f t="shared" si="0"/>
        <v>35.714285714285715</v>
      </c>
      <c r="E23" s="2486">
        <f>SUM(E24:E31)</f>
        <v>712</v>
      </c>
      <c r="F23" s="2487">
        <f t="shared" si="6"/>
        <v>28.411811652035119</v>
      </c>
      <c r="G23" s="2488">
        <f>SUM(G24:G31)</f>
        <v>400</v>
      </c>
      <c r="H23" s="2487">
        <f t="shared" si="1"/>
        <v>15.96169193934557</v>
      </c>
      <c r="I23" s="2486">
        <f>SUM(I24:I31)</f>
        <v>139</v>
      </c>
      <c r="J23" s="2487">
        <f t="shared" si="2"/>
        <v>5.5466879489225862</v>
      </c>
      <c r="K23" s="2486">
        <f>SUM(K24:K31)</f>
        <v>86</v>
      </c>
      <c r="L23" s="2487">
        <f t="shared" si="3"/>
        <v>3.4317637669592975</v>
      </c>
      <c r="M23" s="2486">
        <f>SUM(M24:M31)</f>
        <v>120</v>
      </c>
      <c r="N23" s="2487">
        <f t="shared" si="4"/>
        <v>4.7885075818036711</v>
      </c>
      <c r="O23" s="2486">
        <f>SUM(O24:O31)</f>
        <v>154</v>
      </c>
      <c r="P23" s="2487">
        <f t="shared" si="5"/>
        <v>6.1452513966480442</v>
      </c>
      <c r="Q23" s="2452"/>
      <c r="R23" s="2492"/>
      <c r="S23" s="2452"/>
      <c r="T23" s="2452"/>
      <c r="AB23" s="2481"/>
      <c r="AD23" s="2481"/>
    </row>
    <row r="24" spans="1:30" ht="12" customHeight="1">
      <c r="A24" s="2482" t="s">
        <v>1361</v>
      </c>
      <c r="B24" s="2483">
        <v>624</v>
      </c>
      <c r="C24" s="2483">
        <v>198</v>
      </c>
      <c r="D24" s="2477">
        <f t="shared" si="0"/>
        <v>31.73076923076923</v>
      </c>
      <c r="E24" s="2483">
        <v>196</v>
      </c>
      <c r="F24" s="2477">
        <f t="shared" si="6"/>
        <v>31.410256410256409</v>
      </c>
      <c r="G24" s="2484">
        <v>85</v>
      </c>
      <c r="H24" s="2477">
        <f t="shared" si="1"/>
        <v>13.62179487179487</v>
      </c>
      <c r="I24" s="2483">
        <v>62</v>
      </c>
      <c r="J24" s="2477">
        <f t="shared" si="2"/>
        <v>9.9358974358974361</v>
      </c>
      <c r="K24" s="2483">
        <v>40</v>
      </c>
      <c r="L24" s="2477">
        <f t="shared" si="3"/>
        <v>6.4102564102564097</v>
      </c>
      <c r="M24" s="2489"/>
      <c r="N24" s="2477"/>
      <c r="O24" s="2483">
        <v>43</v>
      </c>
      <c r="P24" s="2477">
        <f t="shared" si="5"/>
        <v>6.8910256410256414</v>
      </c>
      <c r="Q24" s="2452"/>
      <c r="R24" s="2492"/>
      <c r="S24" s="2452"/>
      <c r="T24" s="2452"/>
      <c r="AB24" s="2481"/>
      <c r="AD24" s="2481"/>
    </row>
    <row r="25" spans="1:30" ht="12" customHeight="1">
      <c r="A25" s="2482" t="s">
        <v>1403</v>
      </c>
      <c r="B25" s="2483">
        <v>71</v>
      </c>
      <c r="C25" s="2483">
        <v>49</v>
      </c>
      <c r="D25" s="2477">
        <f t="shared" si="0"/>
        <v>69.014084507042256</v>
      </c>
      <c r="E25" s="2483">
        <v>13</v>
      </c>
      <c r="F25" s="2477">
        <f t="shared" si="6"/>
        <v>18.30985915492958</v>
      </c>
      <c r="G25" s="2484">
        <v>3</v>
      </c>
      <c r="H25" s="2477">
        <f t="shared" si="1"/>
        <v>4.225352112676056</v>
      </c>
      <c r="I25" s="2483">
        <v>2</v>
      </c>
      <c r="J25" s="2477">
        <f t="shared" si="2"/>
        <v>2.8169014084507045</v>
      </c>
      <c r="K25" s="2483"/>
      <c r="L25" s="2477"/>
      <c r="M25" s="2489"/>
      <c r="N25" s="2477"/>
      <c r="O25" s="2483">
        <v>4</v>
      </c>
      <c r="P25" s="2477">
        <f t="shared" si="5"/>
        <v>5.6338028169014089</v>
      </c>
      <c r="Q25" s="2452"/>
      <c r="R25" s="2492"/>
      <c r="S25" s="2452"/>
      <c r="T25" s="2452"/>
      <c r="AB25" s="2481"/>
      <c r="AD25" s="2481"/>
    </row>
    <row r="26" spans="1:30" ht="12" customHeight="1">
      <c r="A26" s="2482" t="s">
        <v>1321</v>
      </c>
      <c r="B26" s="2483">
        <v>41</v>
      </c>
      <c r="C26" s="2483">
        <v>25</v>
      </c>
      <c r="D26" s="2477">
        <f t="shared" si="0"/>
        <v>60.975609756097562</v>
      </c>
      <c r="E26" s="2483">
        <v>5</v>
      </c>
      <c r="F26" s="2477">
        <f t="shared" si="6"/>
        <v>12.195121951219512</v>
      </c>
      <c r="G26" s="2484">
        <v>4</v>
      </c>
      <c r="H26" s="2477">
        <f t="shared" si="1"/>
        <v>9.7560975609756095</v>
      </c>
      <c r="I26" s="2483">
        <v>1</v>
      </c>
      <c r="J26" s="2477">
        <f t="shared" si="2"/>
        <v>2.4390243902439024</v>
      </c>
      <c r="K26" s="2483">
        <v>2</v>
      </c>
      <c r="L26" s="2477">
        <f>(K26/B26)*100</f>
        <v>4.8780487804878048</v>
      </c>
      <c r="M26" s="2483">
        <v>2</v>
      </c>
      <c r="N26" s="2477">
        <f>(M26/B26)*100</f>
        <v>4.8780487804878048</v>
      </c>
      <c r="O26" s="2483">
        <v>2</v>
      </c>
      <c r="P26" s="2477">
        <f t="shared" si="5"/>
        <v>4.8780487804878048</v>
      </c>
      <c r="Q26" s="2452"/>
      <c r="R26" s="2452"/>
      <c r="S26" s="2452"/>
      <c r="T26" s="2452"/>
    </row>
    <row r="27" spans="1:30" ht="12" customHeight="1">
      <c r="A27" s="2482" t="s">
        <v>1404</v>
      </c>
      <c r="B27" s="2483">
        <v>500</v>
      </c>
      <c r="C27" s="2483">
        <v>198</v>
      </c>
      <c r="D27" s="2477">
        <f t="shared" si="0"/>
        <v>39.6</v>
      </c>
      <c r="E27" s="2483">
        <v>126</v>
      </c>
      <c r="F27" s="2477">
        <f t="shared" si="6"/>
        <v>25.2</v>
      </c>
      <c r="G27" s="2484">
        <v>62</v>
      </c>
      <c r="H27" s="2477">
        <f t="shared" si="1"/>
        <v>12.4</v>
      </c>
      <c r="I27" s="2483">
        <v>50</v>
      </c>
      <c r="J27" s="2477">
        <f t="shared" si="2"/>
        <v>10</v>
      </c>
      <c r="K27" s="2483">
        <v>30</v>
      </c>
      <c r="L27" s="2477">
        <f>(K27/B27)*100</f>
        <v>6</v>
      </c>
      <c r="M27" s="2489">
        <v>25</v>
      </c>
      <c r="N27" s="2477">
        <f>(M27/B27)*100</f>
        <v>5</v>
      </c>
      <c r="O27" s="2483">
        <v>9</v>
      </c>
      <c r="P27" s="2477">
        <f t="shared" si="5"/>
        <v>1.7999999999999998</v>
      </c>
      <c r="Q27" s="2452"/>
      <c r="R27" s="2492"/>
      <c r="S27" s="2452"/>
      <c r="T27" s="2452"/>
      <c r="U27" s="2475"/>
      <c r="AB27" s="2481"/>
      <c r="AD27" s="2481"/>
    </row>
    <row r="28" spans="1:30" ht="12" customHeight="1">
      <c r="A28" s="2482" t="s">
        <v>1388</v>
      </c>
      <c r="B28" s="2483">
        <v>23</v>
      </c>
      <c r="C28" s="2483">
        <v>18</v>
      </c>
      <c r="D28" s="2477">
        <f t="shared" si="0"/>
        <v>78.260869565217391</v>
      </c>
      <c r="E28" s="2483">
        <v>2</v>
      </c>
      <c r="F28" s="2477">
        <f t="shared" si="6"/>
        <v>8.695652173913043</v>
      </c>
      <c r="G28" s="2484"/>
      <c r="H28" s="2477"/>
      <c r="I28" s="2483"/>
      <c r="J28" s="2477"/>
      <c r="K28" s="2483"/>
      <c r="L28" s="2477"/>
      <c r="M28" s="2489">
        <v>1</v>
      </c>
      <c r="N28" s="2477">
        <f>(M28/B28)*100</f>
        <v>4.3478260869565215</v>
      </c>
      <c r="O28" s="2483">
        <v>2</v>
      </c>
      <c r="P28" s="2477">
        <f>(O28/B28)*100</f>
        <v>8.695652173913043</v>
      </c>
      <c r="Q28" s="2452"/>
      <c r="R28" s="2492"/>
      <c r="S28" s="2452"/>
      <c r="T28" s="2452"/>
      <c r="U28" s="2475"/>
      <c r="AB28" s="2481"/>
      <c r="AD28" s="2481"/>
    </row>
    <row r="29" spans="1:30" ht="12" customHeight="1">
      <c r="A29" s="2482" t="s">
        <v>1389</v>
      </c>
      <c r="B29" s="2483">
        <v>1131</v>
      </c>
      <c r="C29" s="2483">
        <v>346</v>
      </c>
      <c r="D29" s="2477">
        <f t="shared" si="0"/>
        <v>30.592396109637487</v>
      </c>
      <c r="E29" s="2483">
        <v>338</v>
      </c>
      <c r="F29" s="2477">
        <f t="shared" si="6"/>
        <v>29.885057471264371</v>
      </c>
      <c r="G29" s="2484">
        <v>239</v>
      </c>
      <c r="H29" s="2477">
        <f>(G29/B29)*100</f>
        <v>21.131741821396993</v>
      </c>
      <c r="I29" s="2483">
        <v>22</v>
      </c>
      <c r="J29" s="2477">
        <f>(I29/B29)*100</f>
        <v>1.9451812555260832</v>
      </c>
      <c r="K29" s="2483">
        <v>12</v>
      </c>
      <c r="L29" s="2477">
        <f>(K29/B29)*100</f>
        <v>1.0610079575596816</v>
      </c>
      <c r="M29" s="2483">
        <v>81</v>
      </c>
      <c r="N29" s="2477">
        <f t="shared" ref="N29:N42" si="7">(M29/B29)*100</f>
        <v>7.1618037135278518</v>
      </c>
      <c r="O29" s="2483">
        <v>93</v>
      </c>
      <c r="P29" s="2477">
        <f>(O29/B29)*100</f>
        <v>8.2228116710875341</v>
      </c>
      <c r="Q29" s="2452"/>
      <c r="R29" s="2452"/>
      <c r="S29" s="2452"/>
      <c r="T29" s="2452"/>
    </row>
    <row r="30" spans="1:30" ht="12" customHeight="1">
      <c r="A30" s="2482" t="s">
        <v>1405</v>
      </c>
      <c r="B30" s="2483">
        <v>33</v>
      </c>
      <c r="C30" s="2483">
        <v>23</v>
      </c>
      <c r="D30" s="2477">
        <f t="shared" si="0"/>
        <v>69.696969696969703</v>
      </c>
      <c r="E30" s="2483">
        <v>5</v>
      </c>
      <c r="F30" s="2477">
        <f t="shared" si="6"/>
        <v>15.151515151515152</v>
      </c>
      <c r="G30" s="2484"/>
      <c r="H30" s="2477"/>
      <c r="I30" s="2483">
        <v>2</v>
      </c>
      <c r="J30" s="2477">
        <f>(I30/B30)*100</f>
        <v>6.0606060606060606</v>
      </c>
      <c r="K30" s="2483"/>
      <c r="L30" s="2477"/>
      <c r="M30" s="2483">
        <v>2</v>
      </c>
      <c r="N30" s="2477">
        <f t="shared" si="7"/>
        <v>6.0606060606060606</v>
      </c>
      <c r="O30" s="2483">
        <v>1</v>
      </c>
      <c r="P30" s="2477">
        <f>(O30/B30)*100</f>
        <v>3.0303030303030303</v>
      </c>
      <c r="Q30" s="2452"/>
      <c r="R30" s="2452"/>
      <c r="S30" s="2452"/>
      <c r="T30" s="2452"/>
    </row>
    <row r="31" spans="1:30" ht="12" customHeight="1">
      <c r="A31" s="2482" t="s">
        <v>1406</v>
      </c>
      <c r="B31" s="2483">
        <v>83</v>
      </c>
      <c r="C31" s="2483">
        <v>38</v>
      </c>
      <c r="D31" s="2487">
        <f t="shared" si="0"/>
        <v>45.783132530120483</v>
      </c>
      <c r="E31" s="2483">
        <v>27</v>
      </c>
      <c r="F31" s="2477">
        <f t="shared" si="6"/>
        <v>32.53012048192771</v>
      </c>
      <c r="G31" s="2484">
        <v>7</v>
      </c>
      <c r="H31" s="2477">
        <f t="shared" ref="H31:H43" si="8">(G31/B31)*100</f>
        <v>8.4337349397590362</v>
      </c>
      <c r="I31" s="2483"/>
      <c r="J31" s="2477"/>
      <c r="K31" s="2483">
        <v>2</v>
      </c>
      <c r="L31" s="2477">
        <f t="shared" ref="L31:L43" si="9">(K31/B31)*100</f>
        <v>2.4096385542168677</v>
      </c>
      <c r="M31" s="2489">
        <v>9</v>
      </c>
      <c r="N31" s="2477">
        <f t="shared" si="7"/>
        <v>10.843373493975903</v>
      </c>
      <c r="O31" s="2483"/>
      <c r="P31" s="2477"/>
      <c r="Q31" s="2452"/>
      <c r="R31" s="2492"/>
      <c r="S31" s="2452"/>
      <c r="T31" s="2452"/>
      <c r="AB31" s="2481"/>
      <c r="AD31" s="2481"/>
    </row>
    <row r="32" spans="1:30" ht="12" customHeight="1">
      <c r="A32" s="2485" t="s">
        <v>1258</v>
      </c>
      <c r="B32" s="2493">
        <f>SUM(B33:B34)</f>
        <v>1515</v>
      </c>
      <c r="C32" s="2493">
        <f>SUM(C33:C34)</f>
        <v>538</v>
      </c>
      <c r="D32" s="2487">
        <f t="shared" si="0"/>
        <v>35.511551155115512</v>
      </c>
      <c r="E32" s="2493">
        <f>SUM(E33:E34)</f>
        <v>246</v>
      </c>
      <c r="F32" s="2487">
        <f t="shared" si="6"/>
        <v>16.237623762376238</v>
      </c>
      <c r="G32" s="2494">
        <f>SUM(G33:G34)</f>
        <v>227</v>
      </c>
      <c r="H32" s="2487">
        <f t="shared" si="8"/>
        <v>14.983498349834983</v>
      </c>
      <c r="I32" s="2493">
        <f>SUM(I33:I34)</f>
        <v>215</v>
      </c>
      <c r="J32" s="2477">
        <f>(I32/B32)*100</f>
        <v>14.19141914191419</v>
      </c>
      <c r="K32" s="2493">
        <f>SUM(K33:K34)</f>
        <v>98</v>
      </c>
      <c r="L32" s="2487">
        <f t="shared" si="9"/>
        <v>6.4686468646864688</v>
      </c>
      <c r="M32" s="2493">
        <f>SUM(M33:M34)</f>
        <v>163</v>
      </c>
      <c r="N32" s="2487">
        <f t="shared" si="7"/>
        <v>10.759075907590759</v>
      </c>
      <c r="O32" s="2493">
        <f>SUM(O33:O34)</f>
        <v>28</v>
      </c>
      <c r="P32" s="2487">
        <f>(O32/B32)*100</f>
        <v>1.8481848184818481</v>
      </c>
      <c r="Q32" s="2451"/>
      <c r="R32" s="2451"/>
      <c r="S32" s="2451"/>
      <c r="T32" s="2451"/>
    </row>
    <row r="33" spans="1:50" ht="12" customHeight="1">
      <c r="A33" s="2482" t="s">
        <v>564</v>
      </c>
      <c r="B33" s="2483">
        <v>1358</v>
      </c>
      <c r="C33" s="2483">
        <v>464</v>
      </c>
      <c r="D33" s="2477">
        <f t="shared" si="0"/>
        <v>34.167893961708394</v>
      </c>
      <c r="E33" s="2483">
        <v>213</v>
      </c>
      <c r="F33" s="2477">
        <f t="shared" si="6"/>
        <v>15.684830633284241</v>
      </c>
      <c r="G33" s="2484">
        <v>218</v>
      </c>
      <c r="H33" s="2477">
        <f t="shared" si="8"/>
        <v>16.053019145802651</v>
      </c>
      <c r="I33" s="2483">
        <v>215</v>
      </c>
      <c r="J33" s="2477">
        <f>(I33/B33)*100</f>
        <v>15.832106038291604</v>
      </c>
      <c r="K33" s="2483">
        <v>73</v>
      </c>
      <c r="L33" s="2477">
        <f t="shared" si="9"/>
        <v>5.3755522827687781</v>
      </c>
      <c r="M33" s="2483">
        <v>158</v>
      </c>
      <c r="N33" s="2477">
        <f t="shared" si="7"/>
        <v>11.634756995581737</v>
      </c>
      <c r="O33" s="2483">
        <v>17</v>
      </c>
      <c r="P33" s="2477">
        <f>(O33/B33)*100</f>
        <v>1.251840942562592</v>
      </c>
      <c r="Q33" s="2452"/>
      <c r="R33" s="2452"/>
      <c r="S33" s="2452"/>
      <c r="T33" s="2452"/>
    </row>
    <row r="34" spans="1:50" ht="12" customHeight="1">
      <c r="A34" s="2482" t="s">
        <v>1360</v>
      </c>
      <c r="B34" s="2483">
        <v>157</v>
      </c>
      <c r="C34" s="2483">
        <v>74</v>
      </c>
      <c r="D34" s="2477">
        <f t="shared" si="0"/>
        <v>47.133757961783438</v>
      </c>
      <c r="E34" s="2483">
        <v>33</v>
      </c>
      <c r="F34" s="2477">
        <f t="shared" si="6"/>
        <v>21.019108280254777</v>
      </c>
      <c r="G34" s="2484">
        <v>9</v>
      </c>
      <c r="H34" s="2477">
        <f t="shared" si="8"/>
        <v>5.7324840764331215</v>
      </c>
      <c r="I34" s="2483"/>
      <c r="J34" s="2477"/>
      <c r="K34" s="2483">
        <v>25</v>
      </c>
      <c r="L34" s="2477">
        <f t="shared" si="9"/>
        <v>15.923566878980891</v>
      </c>
      <c r="M34" s="2489">
        <v>5</v>
      </c>
      <c r="N34" s="2477">
        <f t="shared" si="7"/>
        <v>3.1847133757961785</v>
      </c>
      <c r="O34" s="2483">
        <v>11</v>
      </c>
      <c r="P34" s="2477">
        <f>(O34/B34)*100</f>
        <v>7.0063694267515926</v>
      </c>
      <c r="Q34" s="2452"/>
      <c r="R34" s="2492"/>
      <c r="S34" s="2452"/>
      <c r="T34" s="2452"/>
      <c r="U34" s="2475"/>
      <c r="AB34" s="2481"/>
      <c r="AD34" s="2481"/>
      <c r="AF34" s="2481"/>
      <c r="AH34" s="2481"/>
      <c r="AJ34" s="2481"/>
      <c r="AL34" s="2481"/>
      <c r="AN34" s="2481"/>
      <c r="AP34" s="2481"/>
      <c r="AR34" s="2481"/>
      <c r="AT34" s="2481"/>
      <c r="AV34" s="2481"/>
      <c r="AX34" s="2481"/>
    </row>
    <row r="35" spans="1:50" ht="12" customHeight="1">
      <c r="A35" s="2485" t="s">
        <v>1259</v>
      </c>
      <c r="B35" s="2486">
        <f>SUM(B36:B40)</f>
        <v>928</v>
      </c>
      <c r="C35" s="2486">
        <f>SUM(C36:C40)</f>
        <v>301</v>
      </c>
      <c r="D35" s="2487">
        <f t="shared" si="0"/>
        <v>32.435344827586206</v>
      </c>
      <c r="E35" s="2486">
        <f>SUM(E36:E40)</f>
        <v>174</v>
      </c>
      <c r="F35" s="2487">
        <f t="shared" si="6"/>
        <v>18.75</v>
      </c>
      <c r="G35" s="2488">
        <f>SUM(G36:G40)</f>
        <v>171</v>
      </c>
      <c r="H35" s="2487">
        <f t="shared" si="8"/>
        <v>18.426724137931032</v>
      </c>
      <c r="I35" s="2486">
        <f>SUM(I36:I40)</f>
        <v>56</v>
      </c>
      <c r="J35" s="2487">
        <f>(I35/B35)*100</f>
        <v>6.0344827586206895</v>
      </c>
      <c r="K35" s="2486">
        <f>SUM(K36:K40)</f>
        <v>79</v>
      </c>
      <c r="L35" s="2487">
        <f t="shared" si="9"/>
        <v>8.512931034482758</v>
      </c>
      <c r="M35" s="2486">
        <f>SUM(M36:M40)</f>
        <v>124</v>
      </c>
      <c r="N35" s="2487">
        <f t="shared" si="7"/>
        <v>13.36206896551724</v>
      </c>
      <c r="O35" s="2486">
        <f>SUM(O36:O40)</f>
        <v>23</v>
      </c>
      <c r="P35" s="2487">
        <f>(O35/B35)*100</f>
        <v>2.478448275862069</v>
      </c>
      <c r="Q35" s="2452"/>
      <c r="R35" s="2492"/>
      <c r="S35" s="2452"/>
      <c r="T35" s="2452"/>
      <c r="U35" s="2475"/>
      <c r="AB35" s="2481"/>
      <c r="AD35" s="2481"/>
      <c r="AF35" s="2481"/>
      <c r="AH35" s="2481"/>
    </row>
    <row r="36" spans="1:50" ht="12" customHeight="1">
      <c r="A36" s="2482" t="s">
        <v>1361</v>
      </c>
      <c r="B36" s="2483">
        <v>367</v>
      </c>
      <c r="C36" s="2483">
        <v>119</v>
      </c>
      <c r="D36" s="2477">
        <f t="shared" si="0"/>
        <v>32.425068119891009</v>
      </c>
      <c r="E36" s="2483">
        <v>62</v>
      </c>
      <c r="F36" s="2477">
        <f t="shared" si="6"/>
        <v>16.893732970027248</v>
      </c>
      <c r="G36" s="2484">
        <v>68</v>
      </c>
      <c r="H36" s="2477">
        <f t="shared" si="8"/>
        <v>18.528610354223432</v>
      </c>
      <c r="I36" s="2483">
        <v>30</v>
      </c>
      <c r="J36" s="2477">
        <f>(I36/B36)*100</f>
        <v>8.1743869209809272</v>
      </c>
      <c r="K36" s="2483">
        <v>21</v>
      </c>
      <c r="L36" s="2477">
        <f t="shared" si="9"/>
        <v>5.7220708446866482</v>
      </c>
      <c r="M36" s="2489">
        <v>62</v>
      </c>
      <c r="N36" s="2477">
        <f t="shared" si="7"/>
        <v>16.893732970027248</v>
      </c>
      <c r="O36" s="2483">
        <v>5</v>
      </c>
      <c r="P36" s="2477">
        <f>(O36/B36)*100</f>
        <v>1.3623978201634876</v>
      </c>
      <c r="Q36" s="2452"/>
      <c r="R36" s="2492"/>
      <c r="S36" s="2452"/>
      <c r="T36" s="2452"/>
      <c r="U36" s="2475"/>
      <c r="AB36" s="2481"/>
      <c r="AD36" s="2481"/>
    </row>
    <row r="37" spans="1:50" ht="12" customHeight="1">
      <c r="A37" s="2482" t="s">
        <v>1321</v>
      </c>
      <c r="B37" s="2483">
        <v>36</v>
      </c>
      <c r="C37" s="2483">
        <v>10</v>
      </c>
      <c r="D37" s="2477">
        <f t="shared" si="0"/>
        <v>27.777777777777779</v>
      </c>
      <c r="E37" s="2483">
        <v>6</v>
      </c>
      <c r="F37" s="2477">
        <f t="shared" si="6"/>
        <v>16.666666666666664</v>
      </c>
      <c r="G37" s="2484">
        <v>6</v>
      </c>
      <c r="H37" s="2477">
        <f t="shared" si="8"/>
        <v>16.666666666666664</v>
      </c>
      <c r="I37" s="2483"/>
      <c r="J37" s="2477"/>
      <c r="K37" s="2483">
        <v>13</v>
      </c>
      <c r="L37" s="2477">
        <f t="shared" si="9"/>
        <v>36.111111111111107</v>
      </c>
      <c r="M37" s="2483">
        <v>1</v>
      </c>
      <c r="N37" s="2477">
        <f t="shared" si="7"/>
        <v>2.7777777777777777</v>
      </c>
      <c r="O37" s="2483"/>
      <c r="P37" s="2483"/>
      <c r="Q37" s="2452"/>
      <c r="R37" s="2452"/>
      <c r="S37" s="2452"/>
      <c r="T37" s="2452"/>
    </row>
    <row r="38" spans="1:50" ht="12" customHeight="1">
      <c r="A38" s="2482" t="s">
        <v>387</v>
      </c>
      <c r="B38" s="2483">
        <v>79</v>
      </c>
      <c r="C38" s="2483">
        <v>34</v>
      </c>
      <c r="D38" s="2477">
        <f t="shared" si="0"/>
        <v>43.037974683544306</v>
      </c>
      <c r="E38" s="2483">
        <v>16</v>
      </c>
      <c r="F38" s="2477">
        <f t="shared" si="6"/>
        <v>20.253164556962027</v>
      </c>
      <c r="G38" s="2484">
        <v>9</v>
      </c>
      <c r="H38" s="2477">
        <f t="shared" si="8"/>
        <v>11.39240506329114</v>
      </c>
      <c r="I38" s="2483"/>
      <c r="J38" s="2477"/>
      <c r="K38" s="2483">
        <v>5</v>
      </c>
      <c r="L38" s="2477">
        <f t="shared" si="9"/>
        <v>6.3291139240506329</v>
      </c>
      <c r="M38" s="2489">
        <v>15</v>
      </c>
      <c r="N38" s="2477">
        <f t="shared" si="7"/>
        <v>18.9873417721519</v>
      </c>
      <c r="O38" s="2483"/>
      <c r="P38" s="2477"/>
      <c r="Q38" s="2452"/>
      <c r="R38" s="2492"/>
      <c r="S38" s="2452"/>
      <c r="T38" s="2452"/>
      <c r="U38" s="2475"/>
      <c r="AB38" s="2481"/>
      <c r="AD38" s="2481"/>
    </row>
    <row r="39" spans="1:50" ht="12" customHeight="1">
      <c r="A39" s="2482" t="s">
        <v>388</v>
      </c>
      <c r="B39" s="2483">
        <v>387</v>
      </c>
      <c r="C39" s="2483">
        <v>124</v>
      </c>
      <c r="D39" s="2477">
        <f t="shared" si="0"/>
        <v>32.041343669250644</v>
      </c>
      <c r="E39" s="2483">
        <v>70</v>
      </c>
      <c r="F39" s="2477">
        <f t="shared" si="6"/>
        <v>18.087855297157624</v>
      </c>
      <c r="G39" s="2484">
        <v>74</v>
      </c>
      <c r="H39" s="2477">
        <f t="shared" si="8"/>
        <v>19.12144702842377</v>
      </c>
      <c r="I39" s="2483">
        <v>21</v>
      </c>
      <c r="J39" s="2477">
        <f>(I39/B39)*100</f>
        <v>5.4263565891472867</v>
      </c>
      <c r="K39" s="2483">
        <v>35</v>
      </c>
      <c r="L39" s="2477">
        <f t="shared" si="9"/>
        <v>9.043927648578812</v>
      </c>
      <c r="M39" s="2489">
        <v>45</v>
      </c>
      <c r="N39" s="2477">
        <f t="shared" si="7"/>
        <v>11.627906976744185</v>
      </c>
      <c r="O39" s="2483">
        <v>18</v>
      </c>
      <c r="P39" s="2477">
        <f>(O39/B39)*100</f>
        <v>4.6511627906976747</v>
      </c>
      <c r="Q39" s="2452"/>
      <c r="R39" s="2492"/>
      <c r="S39" s="2452"/>
      <c r="T39" s="2452"/>
      <c r="U39" s="2475"/>
      <c r="AB39" s="2481"/>
      <c r="AD39" s="2481"/>
    </row>
    <row r="40" spans="1:50" ht="12" customHeight="1">
      <c r="A40" s="2482" t="s">
        <v>389</v>
      </c>
      <c r="B40" s="2483">
        <v>59</v>
      </c>
      <c r="C40" s="2483">
        <v>14</v>
      </c>
      <c r="D40" s="2477">
        <f t="shared" si="0"/>
        <v>23.728813559322035</v>
      </c>
      <c r="E40" s="2483">
        <v>20</v>
      </c>
      <c r="F40" s="2477">
        <f t="shared" si="6"/>
        <v>33.898305084745758</v>
      </c>
      <c r="G40" s="2484">
        <v>14</v>
      </c>
      <c r="H40" s="2477">
        <f t="shared" si="8"/>
        <v>23.728813559322035</v>
      </c>
      <c r="I40" s="2483">
        <v>5</v>
      </c>
      <c r="J40" s="2477">
        <f>(I40/B40)*100</f>
        <v>8.4745762711864394</v>
      </c>
      <c r="K40" s="2483">
        <v>5</v>
      </c>
      <c r="L40" s="2477">
        <f t="shared" si="9"/>
        <v>8.4745762711864394</v>
      </c>
      <c r="M40" s="2489">
        <v>1</v>
      </c>
      <c r="N40" s="2477">
        <f t="shared" si="7"/>
        <v>1.6949152542372881</v>
      </c>
      <c r="O40" s="2483"/>
      <c r="P40" s="2477"/>
      <c r="Q40" s="2452"/>
      <c r="R40" s="2452"/>
      <c r="S40" s="2452"/>
      <c r="T40" s="2452"/>
    </row>
    <row r="41" spans="1:50" ht="12" customHeight="1">
      <c r="A41" s="2485" t="s">
        <v>1266</v>
      </c>
      <c r="B41" s="2493">
        <v>435</v>
      </c>
      <c r="C41" s="2493">
        <v>118</v>
      </c>
      <c r="D41" s="2487">
        <f t="shared" si="0"/>
        <v>27.126436781609197</v>
      </c>
      <c r="E41" s="2493">
        <v>111</v>
      </c>
      <c r="F41" s="2487">
        <f t="shared" si="6"/>
        <v>25.517241379310345</v>
      </c>
      <c r="G41" s="2494">
        <v>106</v>
      </c>
      <c r="H41" s="2487">
        <f t="shared" si="8"/>
        <v>24.367816091954023</v>
      </c>
      <c r="I41" s="2493">
        <v>42</v>
      </c>
      <c r="J41" s="2487">
        <f>(I41/B41)*100</f>
        <v>9.6551724137931032</v>
      </c>
      <c r="K41" s="2493">
        <v>35</v>
      </c>
      <c r="L41" s="2487">
        <f t="shared" si="9"/>
        <v>8.0459770114942533</v>
      </c>
      <c r="M41" s="2493">
        <v>15</v>
      </c>
      <c r="N41" s="2487">
        <f t="shared" si="7"/>
        <v>3.4482758620689653</v>
      </c>
      <c r="O41" s="2493">
        <v>8</v>
      </c>
      <c r="P41" s="2487">
        <f>(O41/B41)*100</f>
        <v>1.8390804597701149</v>
      </c>
      <c r="Q41" s="2451"/>
      <c r="R41" s="2451"/>
      <c r="S41" s="2451"/>
      <c r="T41" s="2451"/>
    </row>
    <row r="42" spans="1:50" ht="12" customHeight="1">
      <c r="A42" s="2485" t="s">
        <v>40</v>
      </c>
      <c r="B42" s="2486">
        <f>SUM(B43:B46)</f>
        <v>117</v>
      </c>
      <c r="C42" s="2486">
        <f>SUM(C43:C46)</f>
        <v>56</v>
      </c>
      <c r="D42" s="2487">
        <f t="shared" si="0"/>
        <v>47.863247863247864</v>
      </c>
      <c r="E42" s="2486">
        <f>SUM(E43:E46)</f>
        <v>31</v>
      </c>
      <c r="F42" s="2487">
        <f t="shared" si="6"/>
        <v>26.495726495726498</v>
      </c>
      <c r="G42" s="2488">
        <f>SUM(G43:G46)</f>
        <v>12</v>
      </c>
      <c r="H42" s="2487">
        <f t="shared" si="8"/>
        <v>10.256410256410255</v>
      </c>
      <c r="I42" s="2486">
        <f>SUM(I43:I46)</f>
        <v>5</v>
      </c>
      <c r="J42" s="2487">
        <f>(I42/B42)*100</f>
        <v>4.2735042735042734</v>
      </c>
      <c r="K42" s="2493">
        <f>SUM(K43:K46)</f>
        <v>9</v>
      </c>
      <c r="L42" s="2487">
        <f t="shared" si="9"/>
        <v>7.6923076923076925</v>
      </c>
      <c r="M42" s="2486">
        <f>SUM(M43:M46)</f>
        <v>4</v>
      </c>
      <c r="N42" s="2487">
        <f t="shared" si="7"/>
        <v>3.4188034188034191</v>
      </c>
      <c r="O42" s="2486"/>
      <c r="P42" s="2487"/>
      <c r="Q42" s="2452"/>
      <c r="R42" s="2492"/>
      <c r="S42" s="2452"/>
      <c r="T42" s="2452"/>
    </row>
    <row r="43" spans="1:50" ht="12" customHeight="1">
      <c r="A43" s="2482" t="s">
        <v>1361</v>
      </c>
      <c r="B43" s="2483">
        <v>68</v>
      </c>
      <c r="C43" s="2483">
        <v>31</v>
      </c>
      <c r="D43" s="2477">
        <f t="shared" si="0"/>
        <v>45.588235294117645</v>
      </c>
      <c r="E43" s="2483">
        <v>22</v>
      </c>
      <c r="F43" s="2477">
        <f t="shared" si="6"/>
        <v>32.352941176470587</v>
      </c>
      <c r="G43" s="2484">
        <v>6</v>
      </c>
      <c r="H43" s="2477">
        <f t="shared" si="8"/>
        <v>8.8235294117647065</v>
      </c>
      <c r="I43" s="2483">
        <v>5</v>
      </c>
      <c r="J43" s="2477">
        <f>(I43/B43)*100</f>
        <v>7.3529411764705888</v>
      </c>
      <c r="K43" s="2483">
        <v>4</v>
      </c>
      <c r="L43" s="2477">
        <f t="shared" si="9"/>
        <v>5.8823529411764701</v>
      </c>
      <c r="M43" s="2489"/>
      <c r="N43" s="2477"/>
      <c r="O43" s="2483"/>
      <c r="P43" s="2477"/>
      <c r="Q43" s="2452"/>
      <c r="R43" s="2492"/>
      <c r="S43" s="2452"/>
      <c r="T43" s="2452"/>
    </row>
    <row r="44" spans="1:50" ht="12" customHeight="1">
      <c r="A44" s="2482" t="s">
        <v>390</v>
      </c>
      <c r="B44" s="2483">
        <v>10</v>
      </c>
      <c r="C44" s="2483">
        <v>4</v>
      </c>
      <c r="D44" s="2477">
        <f t="shared" si="0"/>
        <v>40</v>
      </c>
      <c r="E44" s="2483">
        <v>4</v>
      </c>
      <c r="F44" s="2477">
        <f t="shared" si="6"/>
        <v>40</v>
      </c>
      <c r="G44" s="2484"/>
      <c r="H44" s="2477"/>
      <c r="I44" s="2483"/>
      <c r="J44" s="2477"/>
      <c r="K44" s="2483"/>
      <c r="L44" s="2477"/>
      <c r="M44" s="2489">
        <v>2</v>
      </c>
      <c r="N44" s="2477">
        <f t="shared" ref="N44:N53" si="10">(M44/B44)*100</f>
        <v>20</v>
      </c>
      <c r="O44" s="2483"/>
      <c r="P44" s="2477"/>
      <c r="Q44" s="2452"/>
      <c r="R44" s="2492"/>
      <c r="S44" s="2452"/>
      <c r="T44" s="2452"/>
    </row>
    <row r="45" spans="1:50" ht="12" customHeight="1">
      <c r="A45" s="2482" t="s">
        <v>391</v>
      </c>
      <c r="B45" s="2483">
        <v>21</v>
      </c>
      <c r="C45" s="2483">
        <v>14</v>
      </c>
      <c r="D45" s="2477">
        <f t="shared" si="0"/>
        <v>66.666666666666657</v>
      </c>
      <c r="E45" s="2483">
        <v>1</v>
      </c>
      <c r="F45" s="2477">
        <f t="shared" si="6"/>
        <v>4.7619047619047619</v>
      </c>
      <c r="G45" s="2484">
        <v>3</v>
      </c>
      <c r="H45" s="2477">
        <f t="shared" ref="H45:H53" si="11">(G45/B45)*100</f>
        <v>14.285714285714285</v>
      </c>
      <c r="I45" s="2483"/>
      <c r="J45" s="2477"/>
      <c r="K45" s="2483">
        <v>2</v>
      </c>
      <c r="L45" s="2477">
        <f t="shared" ref="L45:L52" si="12">(K45/B45)*100</f>
        <v>9.5238095238095237</v>
      </c>
      <c r="M45" s="2489">
        <v>1</v>
      </c>
      <c r="N45" s="2477">
        <f t="shared" si="10"/>
        <v>4.7619047619047619</v>
      </c>
      <c r="O45" s="2483"/>
      <c r="P45" s="2477"/>
      <c r="Q45" s="2452"/>
      <c r="R45" s="2492"/>
      <c r="S45" s="2452"/>
      <c r="T45" s="2452"/>
    </row>
    <row r="46" spans="1:50" ht="12" customHeight="1">
      <c r="A46" s="2482" t="s">
        <v>392</v>
      </c>
      <c r="B46" s="2483">
        <v>18</v>
      </c>
      <c r="C46" s="2483">
        <v>7</v>
      </c>
      <c r="D46" s="2477">
        <f t="shared" si="0"/>
        <v>38.888888888888893</v>
      </c>
      <c r="E46" s="2483">
        <v>4</v>
      </c>
      <c r="F46" s="2477">
        <f t="shared" si="6"/>
        <v>22.222222222222221</v>
      </c>
      <c r="G46" s="2484">
        <v>3</v>
      </c>
      <c r="H46" s="2477">
        <f t="shared" si="11"/>
        <v>16.666666666666664</v>
      </c>
      <c r="I46" s="2483"/>
      <c r="J46" s="2477"/>
      <c r="K46" s="2483">
        <v>3</v>
      </c>
      <c r="L46" s="2477">
        <f t="shared" si="12"/>
        <v>16.666666666666664</v>
      </c>
      <c r="M46" s="2489">
        <v>1</v>
      </c>
      <c r="N46" s="2477">
        <f t="shared" si="10"/>
        <v>5.5555555555555554</v>
      </c>
      <c r="O46" s="2483"/>
      <c r="P46" s="2477"/>
      <c r="Q46" s="2452"/>
      <c r="R46" s="2452"/>
      <c r="S46" s="2452"/>
      <c r="T46" s="2452"/>
    </row>
    <row r="47" spans="1:50" ht="12" customHeight="1">
      <c r="A47" s="2485" t="s">
        <v>565</v>
      </c>
      <c r="B47" s="2483">
        <v>65</v>
      </c>
      <c r="C47" s="2483">
        <v>20</v>
      </c>
      <c r="D47" s="2477">
        <f t="shared" si="0"/>
        <v>30.76923076923077</v>
      </c>
      <c r="E47" s="2483">
        <v>9</v>
      </c>
      <c r="F47" s="2477">
        <f t="shared" si="6"/>
        <v>13.846153846153847</v>
      </c>
      <c r="G47" s="2484">
        <v>12</v>
      </c>
      <c r="H47" s="2477">
        <f t="shared" si="11"/>
        <v>18.461538461538463</v>
      </c>
      <c r="I47" s="2483">
        <v>9</v>
      </c>
      <c r="J47" s="2477">
        <f t="shared" ref="J47:J53" si="13">(I47/B47)*100</f>
        <v>13.846153846153847</v>
      </c>
      <c r="K47" s="2483">
        <v>3</v>
      </c>
      <c r="L47" s="2477">
        <f t="shared" si="12"/>
        <v>4.6153846153846159</v>
      </c>
      <c r="M47" s="2489">
        <v>12</v>
      </c>
      <c r="N47" s="2477">
        <f t="shared" si="10"/>
        <v>18.461538461538463</v>
      </c>
      <c r="O47" s="2483"/>
      <c r="P47" s="2477"/>
      <c r="R47" s="2475"/>
    </row>
    <row r="48" spans="1:50" ht="12" customHeight="1">
      <c r="A48" s="2485" t="s">
        <v>1268</v>
      </c>
      <c r="B48" s="2483">
        <v>741</v>
      </c>
      <c r="C48" s="2483">
        <v>180</v>
      </c>
      <c r="D48" s="2477">
        <f t="shared" si="0"/>
        <v>24.291497975708502</v>
      </c>
      <c r="E48" s="2483">
        <v>135</v>
      </c>
      <c r="F48" s="2477">
        <f t="shared" si="6"/>
        <v>18.218623481781375</v>
      </c>
      <c r="G48" s="2484">
        <v>93</v>
      </c>
      <c r="H48" s="2477">
        <f t="shared" si="11"/>
        <v>12.550607287449392</v>
      </c>
      <c r="I48" s="2483">
        <v>61</v>
      </c>
      <c r="J48" s="2477">
        <f t="shared" si="13"/>
        <v>8.2321187584345488</v>
      </c>
      <c r="K48" s="2483">
        <v>54</v>
      </c>
      <c r="L48" s="2477">
        <f t="shared" si="12"/>
        <v>7.2874493927125501</v>
      </c>
      <c r="M48" s="2489">
        <v>187</v>
      </c>
      <c r="N48" s="2477">
        <f t="shared" si="10"/>
        <v>25.236167341430498</v>
      </c>
      <c r="O48" s="2483">
        <v>31</v>
      </c>
      <c r="P48" s="2477">
        <f>(O48/B48)*100</f>
        <v>4.1835357624831309</v>
      </c>
      <c r="R48" s="2475"/>
    </row>
    <row r="49" spans="1:34" ht="12" customHeight="1">
      <c r="A49" s="2485" t="s">
        <v>38</v>
      </c>
      <c r="B49" s="2483">
        <v>264</v>
      </c>
      <c r="C49" s="2483">
        <v>94</v>
      </c>
      <c r="D49" s="2477">
        <f t="shared" si="0"/>
        <v>35.606060606060609</v>
      </c>
      <c r="E49" s="2483">
        <v>66</v>
      </c>
      <c r="F49" s="2477">
        <f t="shared" si="6"/>
        <v>25</v>
      </c>
      <c r="G49" s="2484">
        <v>35</v>
      </c>
      <c r="H49" s="2477">
        <f t="shared" si="11"/>
        <v>13.257575757575758</v>
      </c>
      <c r="I49" s="2483">
        <v>5</v>
      </c>
      <c r="J49" s="2477">
        <f t="shared" si="13"/>
        <v>1.893939393939394</v>
      </c>
      <c r="K49" s="2483">
        <v>26</v>
      </c>
      <c r="L49" s="2477">
        <f t="shared" si="12"/>
        <v>9.8484848484848477</v>
      </c>
      <c r="M49" s="2489">
        <v>38</v>
      </c>
      <c r="N49" s="2477">
        <f t="shared" si="10"/>
        <v>14.393939393939394</v>
      </c>
      <c r="O49" s="2483"/>
      <c r="P49" s="2477"/>
      <c r="R49" s="2475"/>
    </row>
    <row r="50" spans="1:34" ht="12" customHeight="1">
      <c r="A50" s="2485" t="s">
        <v>1262</v>
      </c>
      <c r="B50" s="2483">
        <v>317</v>
      </c>
      <c r="C50" s="2483">
        <v>77</v>
      </c>
      <c r="D50" s="2477">
        <f t="shared" si="0"/>
        <v>24.290220820189273</v>
      </c>
      <c r="E50" s="2483">
        <v>35</v>
      </c>
      <c r="F50" s="2477">
        <f t="shared" si="6"/>
        <v>11.041009463722396</v>
      </c>
      <c r="G50" s="2484">
        <v>28</v>
      </c>
      <c r="H50" s="2477">
        <f t="shared" si="11"/>
        <v>8.8328075709779181</v>
      </c>
      <c r="I50" s="2483">
        <v>8</v>
      </c>
      <c r="J50" s="2477">
        <f t="shared" si="13"/>
        <v>2.5236593059936907</v>
      </c>
      <c r="K50" s="2483">
        <v>12</v>
      </c>
      <c r="L50" s="2477">
        <f t="shared" si="12"/>
        <v>3.7854889589905363</v>
      </c>
      <c r="M50" s="2489">
        <v>125</v>
      </c>
      <c r="N50" s="2477">
        <f t="shared" si="10"/>
        <v>39.43217665615142</v>
      </c>
      <c r="O50" s="2483">
        <v>32</v>
      </c>
      <c r="P50" s="2477">
        <f>(O50/B50)*100</f>
        <v>10.094637223974763</v>
      </c>
      <c r="R50" s="2475"/>
    </row>
    <row r="51" spans="1:34" ht="12" customHeight="1">
      <c r="A51" s="2485" t="s">
        <v>1263</v>
      </c>
      <c r="B51" s="2493">
        <f>SUM(B52:B53)</f>
        <v>628</v>
      </c>
      <c r="C51" s="2493">
        <f>SUM(C52:C53)</f>
        <v>22</v>
      </c>
      <c r="D51" s="2487">
        <f t="shared" si="0"/>
        <v>3.5031847133757963</v>
      </c>
      <c r="E51" s="2493">
        <f>SUM(E52:E53)</f>
        <v>77</v>
      </c>
      <c r="F51" s="2487">
        <f t="shared" si="6"/>
        <v>12.261146496815286</v>
      </c>
      <c r="G51" s="2494">
        <f>SUM(G52:G53)</f>
        <v>117</v>
      </c>
      <c r="H51" s="2487">
        <f t="shared" si="11"/>
        <v>18.630573248407643</v>
      </c>
      <c r="I51" s="2493">
        <f>SUM(I52:I53)</f>
        <v>137</v>
      </c>
      <c r="J51" s="2487">
        <f t="shared" si="13"/>
        <v>21.815286624203821</v>
      </c>
      <c r="K51" s="2493">
        <f>SUM(K52:K53)</f>
        <v>80</v>
      </c>
      <c r="L51" s="2487">
        <f t="shared" si="12"/>
        <v>12.738853503184714</v>
      </c>
      <c r="M51" s="2493">
        <f>SUM(M52:M53)</f>
        <v>123</v>
      </c>
      <c r="N51" s="2487">
        <f t="shared" si="10"/>
        <v>19.585987261146499</v>
      </c>
      <c r="O51" s="2493">
        <f>SUM(O52:O53)</f>
        <v>72</v>
      </c>
      <c r="P51" s="2487">
        <f>(O51/B51)*100</f>
        <v>11.464968152866243</v>
      </c>
      <c r="Q51" s="2450"/>
      <c r="R51" s="2450"/>
      <c r="S51" s="2450"/>
      <c r="T51" s="2450"/>
    </row>
    <row r="52" spans="1:34" ht="12" customHeight="1">
      <c r="A52" s="2482" t="s">
        <v>394</v>
      </c>
      <c r="B52" s="2483">
        <v>572</v>
      </c>
      <c r="C52" s="2483"/>
      <c r="D52" s="2477"/>
      <c r="E52" s="2483">
        <v>55</v>
      </c>
      <c r="F52" s="2477">
        <f t="shared" si="6"/>
        <v>9.6153846153846168</v>
      </c>
      <c r="G52" s="2484">
        <v>107</v>
      </c>
      <c r="H52" s="2477">
        <f t="shared" si="11"/>
        <v>18.706293706293707</v>
      </c>
      <c r="I52" s="2483">
        <v>136</v>
      </c>
      <c r="J52" s="2477">
        <f t="shared" si="13"/>
        <v>23.776223776223777</v>
      </c>
      <c r="K52" s="2483">
        <v>80</v>
      </c>
      <c r="L52" s="2477">
        <f t="shared" si="12"/>
        <v>13.986013986013987</v>
      </c>
      <c r="M52" s="2483">
        <v>122</v>
      </c>
      <c r="N52" s="2477">
        <f t="shared" si="10"/>
        <v>21.328671328671327</v>
      </c>
      <c r="O52" s="2483">
        <v>72</v>
      </c>
      <c r="P52" s="2477">
        <f>(O52/B52)*100</f>
        <v>12.587412587412588</v>
      </c>
    </row>
    <row r="53" spans="1:34" ht="12" customHeight="1">
      <c r="A53" s="2482" t="s">
        <v>12</v>
      </c>
      <c r="B53" s="2483">
        <v>56</v>
      </c>
      <c r="C53" s="2483">
        <v>22</v>
      </c>
      <c r="D53" s="2477">
        <f>(C53/B53)*100</f>
        <v>39.285714285714285</v>
      </c>
      <c r="E53" s="2483">
        <v>22</v>
      </c>
      <c r="F53" s="2477">
        <f t="shared" si="6"/>
        <v>39.285714285714285</v>
      </c>
      <c r="G53" s="2484">
        <v>10</v>
      </c>
      <c r="H53" s="2477">
        <f t="shared" si="11"/>
        <v>17.857142857142858</v>
      </c>
      <c r="I53" s="2483">
        <v>1</v>
      </c>
      <c r="J53" s="2477">
        <f t="shared" si="13"/>
        <v>1.7857142857142856</v>
      </c>
      <c r="K53" s="2483"/>
      <c r="L53" s="2477"/>
      <c r="M53" s="2489">
        <v>1</v>
      </c>
      <c r="N53" s="2477">
        <f t="shared" si="10"/>
        <v>1.7857142857142856</v>
      </c>
      <c r="O53" s="2483"/>
      <c r="P53" s="2477"/>
      <c r="R53" s="2475"/>
    </row>
    <row r="54" spans="1:34" ht="14.25" customHeight="1">
      <c r="A54" s="2495"/>
      <c r="M54" s="2481"/>
      <c r="N54" s="2496" t="s">
        <v>912</v>
      </c>
      <c r="O54" s="2497"/>
      <c r="P54" s="2498"/>
    </row>
    <row r="55" spans="1:34" ht="8.1" customHeight="1">
      <c r="A55" s="2452"/>
      <c r="B55" s="2452"/>
      <c r="C55" s="2452"/>
      <c r="D55" s="2452"/>
      <c r="E55" s="2452"/>
      <c r="F55" s="2452"/>
      <c r="G55" s="2452"/>
      <c r="H55" s="2452"/>
      <c r="I55" s="2452"/>
      <c r="J55" s="2452"/>
      <c r="K55" s="2452"/>
      <c r="L55" s="2452"/>
      <c r="P55" s="2481"/>
    </row>
    <row r="56" spans="1:34" ht="8.1" customHeight="1">
      <c r="A56" s="2452"/>
      <c r="B56" s="2452"/>
      <c r="C56" s="2452"/>
      <c r="D56" s="2452"/>
      <c r="E56" s="2452"/>
      <c r="F56" s="2452"/>
      <c r="G56" s="2452"/>
      <c r="H56" s="2452"/>
      <c r="I56" s="2452"/>
      <c r="J56" s="2452"/>
      <c r="K56" s="2452"/>
      <c r="L56" s="2452"/>
      <c r="M56" s="2498"/>
      <c r="P56" s="2481"/>
    </row>
    <row r="57" spans="1:34" ht="8.1" customHeight="1">
      <c r="A57" s="2452"/>
      <c r="B57" s="2452"/>
      <c r="C57" s="2452"/>
      <c r="D57" s="2452"/>
      <c r="E57" s="2452"/>
      <c r="F57" s="2452"/>
      <c r="G57" s="2452"/>
      <c r="H57" s="2452"/>
      <c r="I57" s="2452"/>
      <c r="J57" s="2452"/>
      <c r="K57" s="2452"/>
      <c r="L57" s="2452"/>
      <c r="M57" s="2498"/>
      <c r="P57" s="2481"/>
    </row>
    <row r="58" spans="1:34" ht="8.1" customHeight="1">
      <c r="A58" s="2452"/>
      <c r="B58" s="2452"/>
      <c r="C58" s="2452"/>
      <c r="D58" s="2452"/>
      <c r="E58" s="2452"/>
      <c r="F58" s="2452"/>
      <c r="G58" s="2452"/>
      <c r="H58" s="2452"/>
      <c r="I58" s="2452"/>
      <c r="J58" s="2452"/>
      <c r="K58" s="2452"/>
      <c r="L58" s="2452"/>
      <c r="M58" s="2498"/>
    </row>
    <row r="59" spans="1:34" ht="8.1" customHeight="1">
      <c r="A59" s="2451"/>
      <c r="B59" s="2451"/>
      <c r="C59" s="2451"/>
      <c r="D59" s="2451"/>
      <c r="E59" s="2451"/>
      <c r="F59" s="2451"/>
      <c r="G59" s="2451"/>
      <c r="H59" s="2451"/>
      <c r="I59" s="2451"/>
      <c r="J59" s="2451"/>
      <c r="K59" s="2451"/>
      <c r="L59" s="2451"/>
      <c r="M59" s="2498"/>
    </row>
    <row r="60" spans="1:34" ht="8.1" customHeight="1">
      <c r="A60" s="2452"/>
      <c r="B60" s="2452"/>
      <c r="C60" s="2452"/>
      <c r="D60" s="2452"/>
      <c r="E60" s="2452"/>
      <c r="F60" s="2452"/>
      <c r="G60" s="2452"/>
      <c r="H60" s="2452"/>
      <c r="I60" s="2452"/>
      <c r="J60" s="2452"/>
      <c r="K60" s="2452"/>
      <c r="L60" s="2452"/>
      <c r="M60" s="2452"/>
      <c r="AF60" s="2481"/>
      <c r="AH60" s="2481"/>
    </row>
    <row r="61" spans="1:34" ht="8.1" customHeight="1">
      <c r="A61" s="2452"/>
      <c r="B61" s="2499">
        <v>12847</v>
      </c>
      <c r="C61" s="2452"/>
      <c r="D61" s="2452"/>
      <c r="E61" s="2452"/>
      <c r="F61" s="2452"/>
      <c r="G61" s="2499">
        <v>5482</v>
      </c>
      <c r="H61" s="2452"/>
      <c r="I61" s="2452"/>
      <c r="J61" s="2452"/>
      <c r="K61" s="2452"/>
      <c r="L61" s="2452"/>
      <c r="M61" s="2452"/>
      <c r="AF61" s="2481"/>
      <c r="AH61" s="2481"/>
    </row>
    <row r="62" spans="1:34" ht="8.1" customHeight="1">
      <c r="A62" s="2452"/>
      <c r="B62" s="2452"/>
      <c r="C62" s="2452"/>
      <c r="D62" s="2452"/>
      <c r="E62" s="2452"/>
      <c r="F62" s="2452"/>
      <c r="G62" s="2452"/>
      <c r="H62" s="2452"/>
      <c r="I62" s="2452"/>
      <c r="J62" s="2452"/>
      <c r="K62" s="2452"/>
      <c r="L62" s="2452"/>
      <c r="M62" s="2452"/>
      <c r="AF62" s="2481"/>
      <c r="AH62" s="2481"/>
    </row>
    <row r="63" spans="1:34" ht="8.1" customHeight="1">
      <c r="A63" s="2452"/>
      <c r="B63" s="2452"/>
      <c r="C63" s="2452"/>
      <c r="D63" s="2452"/>
      <c r="E63" s="2452"/>
      <c r="F63" s="2452"/>
      <c r="G63" s="2452"/>
      <c r="H63" s="2452"/>
      <c r="I63" s="2452"/>
      <c r="J63" s="2452"/>
      <c r="K63" s="2452"/>
      <c r="L63" s="2452"/>
      <c r="M63" s="2452"/>
      <c r="AF63" s="2481"/>
      <c r="AH63" s="2481"/>
    </row>
    <row r="64" spans="1:34" ht="8.1" customHeight="1">
      <c r="A64" s="2451"/>
      <c r="B64" s="2451"/>
      <c r="C64" s="2451"/>
      <c r="D64" s="2451"/>
      <c r="E64" s="2451"/>
      <c r="F64" s="2451"/>
      <c r="G64" s="2451"/>
      <c r="H64" s="2451"/>
      <c r="I64" s="2451"/>
      <c r="J64" s="2451"/>
      <c r="K64" s="2451"/>
      <c r="L64" s="2451"/>
      <c r="M64" s="2452"/>
      <c r="AF64" s="2481"/>
      <c r="AH64" s="2481"/>
    </row>
    <row r="65" spans="1:40" ht="8.1" customHeight="1">
      <c r="A65" s="2452"/>
      <c r="B65" s="2452"/>
      <c r="C65" s="2452"/>
      <c r="D65" s="2452"/>
      <c r="E65" s="2452"/>
      <c r="F65" s="2452"/>
      <c r="G65" s="2452"/>
      <c r="H65" s="2452"/>
      <c r="I65" s="2452"/>
      <c r="J65" s="2452"/>
      <c r="K65" s="2452"/>
      <c r="L65" s="2452"/>
      <c r="M65" s="2452"/>
      <c r="AF65" s="2481"/>
      <c r="AH65" s="2481"/>
    </row>
    <row r="66" spans="1:40" ht="8.1" customHeight="1">
      <c r="A66" s="2452"/>
      <c r="B66" s="2452"/>
      <c r="C66" s="2452"/>
      <c r="D66" s="2452"/>
      <c r="E66" s="2452"/>
      <c r="F66" s="2452"/>
      <c r="G66" s="2452"/>
      <c r="H66" s="2452"/>
      <c r="I66" s="2452"/>
      <c r="J66" s="2452"/>
      <c r="K66" s="2452"/>
      <c r="L66" s="2452"/>
      <c r="M66" s="2452"/>
      <c r="AL66" s="2481"/>
      <c r="AN66" s="2481"/>
    </row>
    <row r="67" spans="1:40" ht="8.1" customHeight="1">
      <c r="A67" s="2452"/>
      <c r="B67" s="2452"/>
      <c r="C67" s="2452"/>
      <c r="D67" s="2452"/>
      <c r="E67" s="2452"/>
      <c r="F67" s="2452"/>
      <c r="G67" s="2452"/>
      <c r="H67" s="2452"/>
      <c r="I67" s="2452"/>
      <c r="J67" s="2452"/>
      <c r="K67" s="2452"/>
      <c r="L67" s="2452"/>
      <c r="M67" s="2452"/>
    </row>
    <row r="68" spans="1:40" ht="8.1" customHeight="1">
      <c r="A68" s="2452"/>
      <c r="B68" s="2452"/>
      <c r="C68" s="2452"/>
      <c r="D68" s="2452"/>
      <c r="E68" s="2452"/>
      <c r="F68" s="2452"/>
      <c r="G68" s="2452"/>
      <c r="H68" s="2452"/>
      <c r="I68" s="2452"/>
      <c r="J68" s="2452"/>
      <c r="K68" s="2452"/>
      <c r="L68" s="2452"/>
      <c r="M68" s="2452"/>
      <c r="AF68" s="2481"/>
      <c r="AH68" s="2481"/>
    </row>
    <row r="69" spans="1:40" ht="8.1" customHeight="1">
      <c r="A69" s="2452"/>
      <c r="B69" s="2452"/>
      <c r="C69" s="2452"/>
      <c r="D69" s="2452"/>
      <c r="E69" s="2452"/>
      <c r="F69" s="2452"/>
      <c r="G69" s="2452"/>
      <c r="H69" s="2452"/>
      <c r="I69" s="2452"/>
      <c r="J69" s="2452"/>
      <c r="K69" s="2452"/>
      <c r="L69" s="2452"/>
      <c r="M69" s="2452"/>
    </row>
    <row r="70" spans="1:40" ht="8.1" customHeight="1">
      <c r="A70" s="2451"/>
      <c r="B70" s="2451"/>
      <c r="C70" s="2451"/>
      <c r="D70" s="2451"/>
      <c r="E70" s="2451"/>
      <c r="F70" s="2451"/>
      <c r="G70" s="2451"/>
      <c r="H70" s="2451"/>
      <c r="I70" s="2451"/>
      <c r="J70" s="2451"/>
      <c r="K70" s="2451"/>
      <c r="L70" s="2451"/>
      <c r="M70" s="2451"/>
    </row>
    <row r="71" spans="1:40" ht="8.1" customHeight="1">
      <c r="A71" s="2452"/>
      <c r="B71" s="2452"/>
      <c r="C71" s="2452"/>
      <c r="D71" s="2452"/>
      <c r="E71" s="2452"/>
      <c r="F71" s="2452"/>
      <c r="G71" s="2452"/>
      <c r="H71" s="2452"/>
      <c r="I71" s="2452"/>
      <c r="J71" s="2452"/>
      <c r="K71" s="2452"/>
      <c r="L71" s="2452"/>
      <c r="M71" s="2452"/>
    </row>
    <row r="72" spans="1:40" ht="8.1" customHeight="1">
      <c r="A72" s="2452"/>
      <c r="B72" s="2452"/>
      <c r="C72" s="2452"/>
      <c r="D72" s="2452"/>
      <c r="E72" s="2452"/>
      <c r="F72" s="2452"/>
      <c r="G72" s="2452"/>
      <c r="H72" s="2452"/>
      <c r="I72" s="2452"/>
      <c r="J72" s="2452"/>
      <c r="K72" s="2452"/>
      <c r="L72" s="2452"/>
      <c r="M72" s="2452"/>
    </row>
    <row r="73" spans="1:40" ht="8.1" customHeight="1">
      <c r="A73" s="2452"/>
      <c r="B73" s="2452"/>
      <c r="C73" s="2452"/>
      <c r="D73" s="2452"/>
      <c r="E73" s="2452"/>
      <c r="F73" s="2452"/>
      <c r="G73" s="2452"/>
      <c r="H73" s="2452"/>
      <c r="I73" s="2452"/>
      <c r="J73" s="2452"/>
      <c r="K73" s="2452"/>
      <c r="L73" s="2452"/>
      <c r="M73" s="2452"/>
    </row>
    <row r="74" spans="1:40" ht="8.1" customHeight="1">
      <c r="A74" s="2452"/>
      <c r="B74" s="2452"/>
      <c r="C74" s="2452"/>
      <c r="D74" s="2452"/>
      <c r="E74" s="2452"/>
      <c r="F74" s="2452"/>
      <c r="G74" s="2452"/>
      <c r="H74" s="2452"/>
      <c r="I74" s="2452"/>
      <c r="J74" s="2452"/>
      <c r="K74" s="2452"/>
      <c r="L74" s="2452"/>
      <c r="M74" s="2452"/>
    </row>
    <row r="75" spans="1:40" ht="8.1" customHeight="1">
      <c r="A75" s="2452"/>
      <c r="B75" s="2452"/>
      <c r="C75" s="2452"/>
      <c r="D75" s="2452"/>
      <c r="E75" s="2452"/>
      <c r="F75" s="2452"/>
      <c r="G75" s="2452"/>
      <c r="H75" s="2452"/>
      <c r="I75" s="2452"/>
      <c r="J75" s="2452"/>
      <c r="K75" s="2452"/>
      <c r="L75" s="2452"/>
      <c r="M75" s="2452"/>
    </row>
    <row r="76" spans="1:40" ht="8.1" customHeight="1">
      <c r="A76" s="2452"/>
      <c r="B76" s="2452"/>
      <c r="C76" s="2452"/>
      <c r="D76" s="2452"/>
      <c r="E76" s="2452"/>
      <c r="F76" s="2452"/>
      <c r="G76" s="2452"/>
      <c r="H76" s="2452"/>
      <c r="I76" s="2452"/>
      <c r="J76" s="2452"/>
      <c r="K76" s="2452"/>
      <c r="L76" s="2452"/>
      <c r="M76" s="2452"/>
    </row>
    <row r="77" spans="1:40" ht="8.1" customHeight="1">
      <c r="A77" s="2452"/>
      <c r="B77" s="2452"/>
      <c r="C77" s="2452"/>
      <c r="D77" s="2452"/>
      <c r="E77" s="2452"/>
      <c r="F77" s="2452"/>
      <c r="G77" s="2452"/>
      <c r="H77" s="2452"/>
      <c r="I77" s="2452"/>
      <c r="J77" s="2452"/>
      <c r="K77" s="2452"/>
      <c r="L77" s="2452"/>
      <c r="M77" s="2452"/>
    </row>
    <row r="78" spans="1:40" ht="8.1" customHeight="1">
      <c r="A78" s="2452"/>
      <c r="B78" s="2452"/>
      <c r="C78" s="2452"/>
      <c r="D78" s="2452"/>
      <c r="E78" s="2452"/>
      <c r="F78" s="2452"/>
      <c r="G78" s="2452"/>
      <c r="H78" s="2452"/>
      <c r="I78" s="2452"/>
      <c r="J78" s="2452"/>
      <c r="K78" s="2452"/>
      <c r="L78" s="2452"/>
      <c r="M78" s="2452"/>
    </row>
    <row r="79" spans="1:40" ht="8.1" customHeight="1">
      <c r="A79" s="2452"/>
      <c r="B79" s="2452"/>
      <c r="C79" s="2452"/>
      <c r="D79" s="2452"/>
      <c r="E79" s="2452"/>
      <c r="F79" s="2452"/>
      <c r="G79" s="2452"/>
      <c r="H79" s="2452"/>
      <c r="I79" s="2452"/>
      <c r="J79" s="2452"/>
      <c r="K79" s="2452"/>
      <c r="L79" s="2452"/>
      <c r="M79" s="2452"/>
    </row>
    <row r="80" spans="1:40" ht="10.5" hidden="1" customHeight="1">
      <c r="A80" s="2452"/>
      <c r="B80" s="2452"/>
      <c r="C80" s="2452"/>
      <c r="D80" s="2452"/>
      <c r="E80" s="2452"/>
      <c r="F80" s="2452"/>
      <c r="G80" s="2452"/>
      <c r="H80" s="2452"/>
      <c r="I80" s="2452"/>
      <c r="J80" s="2452"/>
      <c r="K80" s="2452"/>
      <c r="L80" s="2452"/>
    </row>
    <row r="81" spans="1:26">
      <c r="A81" s="2452"/>
      <c r="B81" s="2452"/>
      <c r="C81" s="2452"/>
      <c r="D81" s="2452"/>
      <c r="E81" s="2452"/>
      <c r="F81" s="2452"/>
      <c r="G81" s="2452"/>
      <c r="H81" s="2452"/>
      <c r="I81" s="2452"/>
      <c r="J81" s="2452"/>
      <c r="K81" s="2452"/>
      <c r="N81" s="2452"/>
    </row>
    <row r="82" spans="1:26">
      <c r="A82" s="2452"/>
      <c r="B82" s="2452"/>
      <c r="C82" s="2452"/>
      <c r="D82" s="2452"/>
      <c r="E82" s="2452"/>
      <c r="F82" s="2452"/>
      <c r="G82" s="2452"/>
      <c r="H82" s="2452"/>
      <c r="I82" s="2452"/>
      <c r="J82" s="2452"/>
      <c r="K82" s="2452"/>
      <c r="L82" s="2452"/>
    </row>
    <row r="83" spans="1:26" ht="8.1" customHeight="1">
      <c r="A83" s="2452"/>
      <c r="B83" s="2452"/>
      <c r="C83" s="2452"/>
      <c r="D83" s="2452"/>
      <c r="E83" s="2452"/>
      <c r="F83" s="2452"/>
      <c r="G83" s="2452"/>
      <c r="H83" s="2452"/>
      <c r="I83" s="2452"/>
      <c r="J83" s="2452"/>
      <c r="K83" s="2452"/>
      <c r="L83" s="2452"/>
    </row>
    <row r="84" spans="1:26" ht="10.5" hidden="1" customHeight="1"/>
    <row r="96" spans="1:26">
      <c r="Z96" s="2454" t="s">
        <v>884</v>
      </c>
    </row>
    <row r="140" spans="65:65">
      <c r="BM140" s="2454" t="s">
        <v>884</v>
      </c>
    </row>
  </sheetData>
  <sheetProtection password="CA55" sheet="1" objects="1" scenarios="1"/>
  <mergeCells count="4">
    <mergeCell ref="A1:P1"/>
    <mergeCell ref="A3:P3"/>
    <mergeCell ref="A4:P4"/>
    <mergeCell ref="A6:P6"/>
  </mergeCells>
  <phoneticPr fontId="0" type="noConversion"/>
  <printOptions horizontalCentered="1"/>
  <pageMargins left="0.51181102362204722" right="0.75" top="0.39370078740157483" bottom="1" header="0" footer="0"/>
  <pageSetup scale="85" firstPageNumber="49" orientation="landscape" useFirstPageNumber="1" horizontalDpi="300" verticalDpi="300" r:id="rId1"/>
  <headerFooter alignWithMargins="0">
    <oddHeader>&amp;R&amp;"Helv,Negrita"&amp;12&amp;[50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M173"/>
  <sheetViews>
    <sheetView showGridLines="0" workbookViewId="0">
      <selection activeCell="D13" sqref="D13"/>
    </sheetView>
  </sheetViews>
  <sheetFormatPr baseColWidth="10" defaultColWidth="9.83203125" defaultRowHeight="10.5"/>
  <cols>
    <col min="1" max="1" width="34.83203125" style="1245" customWidth="1"/>
    <col min="2" max="2" width="13.1640625" style="1245" customWidth="1"/>
    <col min="3" max="3" width="9.33203125" style="1245" customWidth="1"/>
    <col min="4" max="4" width="8.1640625" style="1245" customWidth="1"/>
    <col min="5" max="5" width="9.5" style="1245" customWidth="1"/>
    <col min="6" max="6" width="8.5" style="1245" customWidth="1"/>
    <col min="7" max="7" width="11.33203125" style="1245" customWidth="1"/>
    <col min="8" max="8" width="9" style="1245" customWidth="1"/>
    <col min="9" max="10" width="9.83203125" style="1245" customWidth="1"/>
    <col min="11" max="11" width="11.33203125" style="1245" customWidth="1"/>
    <col min="12" max="12" width="9.33203125" style="1245" customWidth="1"/>
    <col min="13" max="13" width="11.6640625" style="1245" customWidth="1"/>
    <col min="14" max="14" width="9.83203125" style="1245" customWidth="1"/>
    <col min="15" max="15" width="9" style="1245" customWidth="1"/>
    <col min="16" max="16" width="7.1640625" style="1245" customWidth="1"/>
    <col min="17" max="17" width="9.83203125" style="1245"/>
    <col min="18" max="19" width="10.83203125" style="1245" customWidth="1"/>
    <col min="20" max="24" width="9.83203125" style="1245"/>
    <col min="25" max="25" width="2.83203125" style="1245" customWidth="1"/>
    <col min="26" max="26" width="36.83203125" style="1245" customWidth="1"/>
    <col min="27" max="16384" width="9.83203125" style="1245"/>
  </cols>
  <sheetData>
    <row r="1" spans="1:52" ht="25.5" customHeight="1">
      <c r="A1" s="3543" t="s">
        <v>846</v>
      </c>
      <c r="B1" s="3543"/>
      <c r="C1" s="3543"/>
      <c r="D1" s="3543"/>
      <c r="E1" s="3543"/>
      <c r="F1" s="3543"/>
      <c r="G1" s="3543"/>
      <c r="H1" s="3543"/>
      <c r="I1" s="3543"/>
      <c r="J1" s="3543"/>
      <c r="K1" s="3543"/>
      <c r="L1" s="3543"/>
      <c r="M1" s="3543"/>
      <c r="N1" s="3543"/>
      <c r="O1" s="3543"/>
      <c r="P1" s="3543"/>
    </row>
    <row r="2" spans="1:52" ht="18" customHeight="1">
      <c r="A2" s="1316"/>
      <c r="B2" s="2411"/>
      <c r="C2" s="2411"/>
      <c r="D2" s="2411"/>
      <c r="E2" s="2411"/>
      <c r="F2" s="2411"/>
      <c r="G2" s="2411"/>
      <c r="H2" s="2411"/>
      <c r="I2" s="2411"/>
      <c r="J2" s="2411"/>
      <c r="K2" s="2500"/>
      <c r="L2" s="2500"/>
      <c r="M2" s="1247"/>
      <c r="N2" s="1247"/>
      <c r="O2" s="1247"/>
      <c r="P2" s="1247"/>
    </row>
    <row r="3" spans="1:52" ht="18" customHeight="1">
      <c r="A3" s="3454" t="s">
        <v>566</v>
      </c>
      <c r="B3" s="3454"/>
      <c r="C3" s="3454"/>
      <c r="D3" s="3454"/>
      <c r="E3" s="3454"/>
      <c r="F3" s="3454"/>
      <c r="G3" s="3454"/>
      <c r="H3" s="3454"/>
      <c r="I3" s="3454"/>
      <c r="J3" s="3454"/>
      <c r="K3" s="3454"/>
      <c r="L3" s="3454"/>
      <c r="M3" s="3454"/>
      <c r="N3" s="3454"/>
      <c r="O3" s="3454"/>
      <c r="P3" s="3454"/>
    </row>
    <row r="4" spans="1:52" ht="18" customHeight="1">
      <c r="A4" s="3454" t="s">
        <v>567</v>
      </c>
      <c r="B4" s="3454"/>
      <c r="C4" s="3454"/>
      <c r="D4" s="3454"/>
      <c r="E4" s="3454"/>
      <c r="F4" s="3454"/>
      <c r="G4" s="3454"/>
      <c r="H4" s="3454"/>
      <c r="I4" s="3454"/>
      <c r="J4" s="3454"/>
      <c r="K4" s="3454"/>
      <c r="L4" s="3454"/>
      <c r="M4" s="3454"/>
      <c r="N4" s="3454"/>
      <c r="O4" s="3454"/>
      <c r="P4" s="3454"/>
    </row>
    <row r="5" spans="1:52" ht="18" customHeight="1">
      <c r="A5" s="3454" t="s">
        <v>1250</v>
      </c>
      <c r="B5" s="3454"/>
      <c r="C5" s="3454"/>
      <c r="D5" s="3454"/>
      <c r="E5" s="3454"/>
      <c r="F5" s="3454"/>
      <c r="G5" s="3454"/>
      <c r="H5" s="3454"/>
      <c r="I5" s="3454"/>
      <c r="J5" s="3454"/>
      <c r="K5" s="3454"/>
      <c r="L5" s="3454"/>
      <c r="M5" s="3454"/>
      <c r="N5" s="3454"/>
      <c r="O5" s="3454"/>
      <c r="P5" s="3454"/>
    </row>
    <row r="6" spans="1:52" ht="18" customHeight="1">
      <c r="A6" s="3531" t="s">
        <v>568</v>
      </c>
      <c r="B6" s="3531"/>
      <c r="C6" s="3531"/>
      <c r="D6" s="3531"/>
      <c r="E6" s="3531"/>
      <c r="F6" s="3531"/>
      <c r="G6" s="3531"/>
      <c r="H6" s="3531"/>
      <c r="I6" s="3531"/>
      <c r="J6" s="3531"/>
      <c r="K6" s="3531"/>
      <c r="L6" s="3531"/>
      <c r="M6" s="3531"/>
      <c r="N6" s="3531"/>
      <c r="O6" s="3531"/>
      <c r="P6" s="3531"/>
    </row>
    <row r="7" spans="1:52" ht="18" customHeight="1">
      <c r="A7" s="3531"/>
      <c r="B7" s="3531"/>
      <c r="C7" s="3531"/>
      <c r="D7" s="3531"/>
      <c r="E7" s="3531"/>
      <c r="F7" s="3531"/>
      <c r="G7" s="3531"/>
      <c r="H7" s="3531"/>
      <c r="I7" s="3531"/>
      <c r="J7" s="3531"/>
      <c r="K7" s="3531"/>
      <c r="L7" s="3531"/>
      <c r="M7" s="3531"/>
      <c r="N7" s="3531"/>
      <c r="O7" s="3531"/>
      <c r="P7" s="3531"/>
      <c r="AZ7" s="1566" t="s">
        <v>884</v>
      </c>
    </row>
    <row r="8" spans="1:52" ht="18" customHeight="1">
      <c r="A8" s="1560"/>
      <c r="B8" s="3540" t="s">
        <v>569</v>
      </c>
      <c r="C8" s="3541"/>
      <c r="D8" s="3541"/>
      <c r="E8" s="3541"/>
      <c r="F8" s="3541"/>
      <c r="G8" s="3541"/>
      <c r="H8" s="3541"/>
      <c r="I8" s="3541"/>
      <c r="J8" s="3541"/>
      <c r="K8" s="3541"/>
      <c r="L8" s="3541"/>
      <c r="M8" s="3541"/>
      <c r="N8" s="3541"/>
      <c r="O8" s="3541"/>
      <c r="P8" s="3542"/>
    </row>
    <row r="9" spans="1:52" ht="18" customHeight="1">
      <c r="A9" s="2501" t="s">
        <v>915</v>
      </c>
      <c r="B9" s="2502" t="s">
        <v>950</v>
      </c>
      <c r="C9" s="2418" t="s">
        <v>554</v>
      </c>
      <c r="D9" s="2418" t="s">
        <v>261</v>
      </c>
      <c r="E9" s="2418" t="s">
        <v>555</v>
      </c>
      <c r="F9" s="2418" t="s">
        <v>261</v>
      </c>
      <c r="G9" s="2503" t="s">
        <v>556</v>
      </c>
      <c r="H9" s="2418" t="s">
        <v>261</v>
      </c>
      <c r="I9" s="2418" t="s">
        <v>557</v>
      </c>
      <c r="J9" s="2418" t="s">
        <v>261</v>
      </c>
      <c r="K9" s="2418" t="s">
        <v>557</v>
      </c>
      <c r="L9" s="2418" t="s">
        <v>261</v>
      </c>
      <c r="M9" s="2418" t="s">
        <v>558</v>
      </c>
      <c r="N9" s="2418" t="s">
        <v>261</v>
      </c>
      <c r="O9" s="2418" t="s">
        <v>999</v>
      </c>
      <c r="P9" s="2441" t="s">
        <v>261</v>
      </c>
      <c r="Q9" s="1340"/>
      <c r="R9" s="1340"/>
      <c r="S9" s="1340"/>
      <c r="W9" s="1566" t="s">
        <v>884</v>
      </c>
    </row>
    <row r="10" spans="1:52" ht="18" customHeight="1">
      <c r="A10" s="2504"/>
      <c r="B10" s="2505" t="s">
        <v>850</v>
      </c>
      <c r="C10" s="2505" t="s">
        <v>559</v>
      </c>
      <c r="D10" s="2506"/>
      <c r="E10" s="2505" t="s">
        <v>560</v>
      </c>
      <c r="F10" s="2506"/>
      <c r="G10" s="2507" t="s">
        <v>561</v>
      </c>
      <c r="H10" s="2506"/>
      <c r="I10" s="2505" t="s">
        <v>562</v>
      </c>
      <c r="J10" s="2506"/>
      <c r="K10" s="2505" t="s">
        <v>1194</v>
      </c>
      <c r="L10" s="2506"/>
      <c r="M10" s="2505" t="s">
        <v>563</v>
      </c>
      <c r="N10" s="2506"/>
      <c r="O10" s="2508"/>
      <c r="P10" s="2509"/>
      <c r="Q10" s="1340"/>
      <c r="R10" s="1340"/>
      <c r="S10" s="1340"/>
    </row>
    <row r="11" spans="1:52" ht="27" customHeight="1">
      <c r="A11" s="2510" t="s">
        <v>868</v>
      </c>
      <c r="B11" s="2511">
        <f>SUM(B12:B27)</f>
        <v>11760</v>
      </c>
      <c r="C11" s="2511">
        <f>SUM(C12:C27)</f>
        <v>4303</v>
      </c>
      <c r="D11" s="2512">
        <f t="shared" ref="D11:D27" si="0">(C11/B11)*100</f>
        <v>36.59013605442177</v>
      </c>
      <c r="E11" s="2511">
        <f>SUM(E12:E27)</f>
        <v>2932</v>
      </c>
      <c r="F11" s="2512">
        <f t="shared" ref="F11:F26" si="1">(E11/B11)*100</f>
        <v>24.931972789115648</v>
      </c>
      <c r="G11" s="2511">
        <f>SUM(G12:G27)</f>
        <v>1491</v>
      </c>
      <c r="H11" s="2512">
        <f t="shared" ref="H11:H25" si="2">(G11/B11)*100</f>
        <v>12.678571428571427</v>
      </c>
      <c r="I11" s="2511">
        <f>SUM(I12:I27)</f>
        <v>686</v>
      </c>
      <c r="J11" s="2512">
        <f t="shared" ref="J11:J25" si="3">(I11/B11)*100</f>
        <v>5.833333333333333</v>
      </c>
      <c r="K11" s="2511">
        <f>SUM(K12:K27)</f>
        <v>592</v>
      </c>
      <c r="L11" s="2512">
        <f t="shared" ref="L11:L22" si="4">(K11/B11)*100</f>
        <v>5.0340136054421762</v>
      </c>
      <c r="M11" s="2511">
        <f>SUM(M12:M27)</f>
        <v>1130</v>
      </c>
      <c r="N11" s="2512">
        <f t="shared" ref="N11:N27" si="5">(M11/B11)*100</f>
        <v>9.6088435374149661</v>
      </c>
      <c r="O11" s="2511">
        <v>477</v>
      </c>
      <c r="P11" s="2512">
        <f t="shared" ref="P11:P19" si="6">(O11/B11)*100</f>
        <v>4.0561224489795915</v>
      </c>
      <c r="R11" s="1570"/>
    </row>
    <row r="12" spans="1:52" ht="27" customHeight="1">
      <c r="A12" s="2513" t="s">
        <v>501</v>
      </c>
      <c r="B12" s="2514">
        <f t="shared" ref="B12:B27" si="7">SUM(C12+E12+G12+I12+K12+M12+O12)</f>
        <v>3191</v>
      </c>
      <c r="C12" s="2514">
        <v>629</v>
      </c>
      <c r="D12" s="2515">
        <f t="shared" si="0"/>
        <v>19.711689125665934</v>
      </c>
      <c r="E12" s="2514">
        <v>891</v>
      </c>
      <c r="F12" s="2515">
        <f t="shared" si="1"/>
        <v>27.922281416483862</v>
      </c>
      <c r="G12" s="2516">
        <v>533</v>
      </c>
      <c r="H12" s="2515">
        <f t="shared" si="2"/>
        <v>16.703227828267</v>
      </c>
      <c r="I12" s="2514">
        <v>214</v>
      </c>
      <c r="J12" s="2515">
        <f t="shared" si="3"/>
        <v>6.7063616421184582</v>
      </c>
      <c r="K12" s="2514">
        <v>243</v>
      </c>
      <c r="L12" s="2515">
        <f t="shared" si="4"/>
        <v>7.6151676590410524</v>
      </c>
      <c r="M12" s="2517">
        <v>484</v>
      </c>
      <c r="N12" s="2515">
        <f t="shared" si="5"/>
        <v>15.167659041052961</v>
      </c>
      <c r="O12" s="2514">
        <v>197</v>
      </c>
      <c r="P12" s="2515">
        <f t="shared" si="6"/>
        <v>6.1736132873707303</v>
      </c>
      <c r="R12" s="1570"/>
      <c r="AB12" s="1575"/>
      <c r="AD12" s="1575"/>
    </row>
    <row r="13" spans="1:52" ht="27" customHeight="1">
      <c r="A13" s="2513" t="s">
        <v>502</v>
      </c>
      <c r="B13" s="2514">
        <f t="shared" si="7"/>
        <v>788</v>
      </c>
      <c r="C13" s="2514">
        <v>294</v>
      </c>
      <c r="D13" s="2515">
        <f t="shared" si="0"/>
        <v>37.309644670050766</v>
      </c>
      <c r="E13" s="2514">
        <v>236</v>
      </c>
      <c r="F13" s="2515">
        <f t="shared" si="1"/>
        <v>29.949238578680205</v>
      </c>
      <c r="G13" s="2516">
        <v>66</v>
      </c>
      <c r="H13" s="2515">
        <f t="shared" si="2"/>
        <v>8.3756345177664979</v>
      </c>
      <c r="I13" s="2514">
        <v>16</v>
      </c>
      <c r="J13" s="2515">
        <f t="shared" si="3"/>
        <v>2.030456852791878</v>
      </c>
      <c r="K13" s="2514">
        <v>37</v>
      </c>
      <c r="L13" s="2515">
        <f t="shared" si="4"/>
        <v>4.6954314720812187</v>
      </c>
      <c r="M13" s="2514">
        <v>79</v>
      </c>
      <c r="N13" s="2515">
        <f t="shared" si="5"/>
        <v>10.025380710659897</v>
      </c>
      <c r="O13" s="2514">
        <v>60</v>
      </c>
      <c r="P13" s="2515">
        <f t="shared" si="6"/>
        <v>7.6142131979695442</v>
      </c>
      <c r="R13" s="1570"/>
      <c r="S13" s="2518"/>
      <c r="U13" s="1570"/>
    </row>
    <row r="14" spans="1:52" ht="27" customHeight="1">
      <c r="A14" s="2513" t="s">
        <v>503</v>
      </c>
      <c r="B14" s="2514">
        <f t="shared" si="7"/>
        <v>1095</v>
      </c>
      <c r="C14" s="2514">
        <v>556</v>
      </c>
      <c r="D14" s="2515">
        <f t="shared" si="0"/>
        <v>50.776255707762552</v>
      </c>
      <c r="E14" s="2514">
        <v>278</v>
      </c>
      <c r="F14" s="2515">
        <f t="shared" si="1"/>
        <v>25.388127853881276</v>
      </c>
      <c r="G14" s="2516">
        <v>69</v>
      </c>
      <c r="H14" s="2515">
        <f t="shared" si="2"/>
        <v>6.3013698630136989</v>
      </c>
      <c r="I14" s="2514">
        <v>27</v>
      </c>
      <c r="J14" s="2515">
        <f t="shared" si="3"/>
        <v>2.4657534246575343</v>
      </c>
      <c r="K14" s="2514">
        <v>67</v>
      </c>
      <c r="L14" s="2515">
        <f t="shared" si="4"/>
        <v>6.1187214611872145</v>
      </c>
      <c r="M14" s="2517">
        <v>96</v>
      </c>
      <c r="N14" s="2515">
        <f t="shared" si="5"/>
        <v>8.7671232876712324</v>
      </c>
      <c r="O14" s="2514">
        <v>2</v>
      </c>
      <c r="P14" s="2515">
        <f t="shared" si="6"/>
        <v>0.18264840182648401</v>
      </c>
      <c r="R14" s="1570"/>
    </row>
    <row r="15" spans="1:52" ht="27" customHeight="1">
      <c r="A15" s="2513" t="s">
        <v>504</v>
      </c>
      <c r="B15" s="2514">
        <f t="shared" si="7"/>
        <v>838</v>
      </c>
      <c r="C15" s="2514">
        <v>442</v>
      </c>
      <c r="D15" s="2515">
        <f t="shared" si="0"/>
        <v>52.74463007159904</v>
      </c>
      <c r="E15" s="2514">
        <v>164</v>
      </c>
      <c r="F15" s="2515">
        <f t="shared" si="1"/>
        <v>19.570405727923628</v>
      </c>
      <c r="G15" s="2516">
        <v>91</v>
      </c>
      <c r="H15" s="2515">
        <f t="shared" si="2"/>
        <v>10.859188544152746</v>
      </c>
      <c r="I15" s="2514">
        <v>59</v>
      </c>
      <c r="J15" s="2515">
        <f t="shared" si="3"/>
        <v>7.0405727923627692</v>
      </c>
      <c r="K15" s="2514">
        <v>18</v>
      </c>
      <c r="L15" s="2515">
        <f t="shared" si="4"/>
        <v>2.1479713603818613</v>
      </c>
      <c r="M15" s="2517">
        <v>42</v>
      </c>
      <c r="N15" s="2515">
        <f t="shared" si="5"/>
        <v>5.0119331742243434</v>
      </c>
      <c r="O15" s="2514">
        <v>22</v>
      </c>
      <c r="P15" s="2515">
        <f t="shared" si="6"/>
        <v>2.6252983293556085</v>
      </c>
      <c r="R15" s="1570"/>
      <c r="AB15" s="1575"/>
      <c r="AD15" s="1575"/>
    </row>
    <row r="16" spans="1:52" ht="27" customHeight="1">
      <c r="A16" s="2513" t="s">
        <v>505</v>
      </c>
      <c r="B16" s="2514">
        <f t="shared" si="7"/>
        <v>1009</v>
      </c>
      <c r="C16" s="2514">
        <v>482</v>
      </c>
      <c r="D16" s="2515">
        <f t="shared" si="0"/>
        <v>47.770069375619421</v>
      </c>
      <c r="E16" s="2514">
        <v>189</v>
      </c>
      <c r="F16" s="2515">
        <f t="shared" si="1"/>
        <v>18.731417244796827</v>
      </c>
      <c r="G16" s="2516">
        <v>142</v>
      </c>
      <c r="H16" s="2515">
        <f t="shared" si="2"/>
        <v>14.073339940535185</v>
      </c>
      <c r="I16" s="2514">
        <v>52</v>
      </c>
      <c r="J16" s="2515">
        <f t="shared" si="3"/>
        <v>5.1536174430128838</v>
      </c>
      <c r="K16" s="2514">
        <v>31</v>
      </c>
      <c r="L16" s="2515">
        <f t="shared" si="4"/>
        <v>3.0723488602576809</v>
      </c>
      <c r="M16" s="2517">
        <v>30</v>
      </c>
      <c r="N16" s="2515">
        <f t="shared" si="5"/>
        <v>2.9732408325074329</v>
      </c>
      <c r="O16" s="2514">
        <v>83</v>
      </c>
      <c r="P16" s="2515">
        <f t="shared" si="6"/>
        <v>8.2259663032705657</v>
      </c>
      <c r="Q16" s="1244"/>
      <c r="R16" s="2519"/>
      <c r="S16" s="1244"/>
      <c r="T16" s="1244"/>
      <c r="AB16" s="1575"/>
      <c r="AD16" s="1575"/>
    </row>
    <row r="17" spans="1:50" ht="27" customHeight="1">
      <c r="A17" s="2513" t="s">
        <v>506</v>
      </c>
      <c r="B17" s="2514">
        <f t="shared" si="7"/>
        <v>364</v>
      </c>
      <c r="C17" s="2514">
        <v>150</v>
      </c>
      <c r="D17" s="2515">
        <f t="shared" si="0"/>
        <v>41.208791208791204</v>
      </c>
      <c r="E17" s="2514">
        <v>70</v>
      </c>
      <c r="F17" s="2515">
        <f t="shared" si="1"/>
        <v>19.230769230769234</v>
      </c>
      <c r="G17" s="2520">
        <v>33</v>
      </c>
      <c r="H17" s="2515">
        <f t="shared" si="2"/>
        <v>9.0659340659340657</v>
      </c>
      <c r="I17" s="2514">
        <v>33</v>
      </c>
      <c r="J17" s="2515">
        <f t="shared" si="3"/>
        <v>9.0659340659340657</v>
      </c>
      <c r="K17" s="2514">
        <v>41</v>
      </c>
      <c r="L17" s="2515">
        <f t="shared" si="4"/>
        <v>11.263736263736265</v>
      </c>
      <c r="M17" s="2517">
        <v>15</v>
      </c>
      <c r="N17" s="2515">
        <f t="shared" si="5"/>
        <v>4.1208791208791204</v>
      </c>
      <c r="O17" s="2514">
        <v>22</v>
      </c>
      <c r="P17" s="2515">
        <f t="shared" si="6"/>
        <v>6.0439560439560438</v>
      </c>
      <c r="Q17" s="1340"/>
      <c r="R17" s="2432"/>
      <c r="S17" s="2521"/>
      <c r="T17" s="1340"/>
      <c r="U17" s="1570"/>
    </row>
    <row r="18" spans="1:50" ht="27" customHeight="1">
      <c r="A18" s="2513" t="s">
        <v>507</v>
      </c>
      <c r="B18" s="2514">
        <f t="shared" si="7"/>
        <v>562</v>
      </c>
      <c r="C18" s="2514">
        <v>223</v>
      </c>
      <c r="D18" s="2515">
        <f t="shared" si="0"/>
        <v>39.679715302491104</v>
      </c>
      <c r="E18" s="2514">
        <v>132</v>
      </c>
      <c r="F18" s="2515">
        <f t="shared" si="1"/>
        <v>23.487544483985765</v>
      </c>
      <c r="G18" s="2516">
        <v>65</v>
      </c>
      <c r="H18" s="2515">
        <f t="shared" si="2"/>
        <v>11.565836298932384</v>
      </c>
      <c r="I18" s="2514">
        <v>45</v>
      </c>
      <c r="J18" s="2515">
        <f t="shared" si="3"/>
        <v>8.007117437722421</v>
      </c>
      <c r="K18" s="2514">
        <v>13</v>
      </c>
      <c r="L18" s="2515">
        <f t="shared" si="4"/>
        <v>2.3131672597864767</v>
      </c>
      <c r="M18" s="2517">
        <v>80</v>
      </c>
      <c r="N18" s="2515">
        <f t="shared" si="5"/>
        <v>14.23487544483986</v>
      </c>
      <c r="O18" s="2522">
        <v>4</v>
      </c>
      <c r="P18" s="2515">
        <f t="shared" si="6"/>
        <v>0.71174377224199281</v>
      </c>
      <c r="Q18" s="1340"/>
      <c r="R18" s="2432"/>
      <c r="S18" s="2521"/>
      <c r="T18" s="1340"/>
      <c r="U18" s="1570"/>
      <c r="AB18" s="1575"/>
      <c r="AD18" s="1575"/>
    </row>
    <row r="19" spans="1:50" ht="27" customHeight="1">
      <c r="A19" s="2513" t="s">
        <v>508</v>
      </c>
      <c r="B19" s="2514">
        <f t="shared" si="7"/>
        <v>337</v>
      </c>
      <c r="C19" s="2514">
        <v>207</v>
      </c>
      <c r="D19" s="2515">
        <f t="shared" si="0"/>
        <v>61.424332344213653</v>
      </c>
      <c r="E19" s="2514">
        <v>56</v>
      </c>
      <c r="F19" s="2515">
        <f t="shared" si="1"/>
        <v>16.61721068249258</v>
      </c>
      <c r="G19" s="2516">
        <v>28</v>
      </c>
      <c r="H19" s="2515">
        <f t="shared" si="2"/>
        <v>8.3086053412462899</v>
      </c>
      <c r="I19" s="2522">
        <v>21</v>
      </c>
      <c r="J19" s="2515">
        <f t="shared" si="3"/>
        <v>6.2314540059347179</v>
      </c>
      <c r="K19" s="2514">
        <v>1</v>
      </c>
      <c r="L19" s="2515">
        <f t="shared" si="4"/>
        <v>0.29673590504451042</v>
      </c>
      <c r="M19" s="2517">
        <v>22</v>
      </c>
      <c r="N19" s="2515">
        <f t="shared" si="5"/>
        <v>6.5281899109792292</v>
      </c>
      <c r="O19" s="2514">
        <v>2</v>
      </c>
      <c r="P19" s="2515">
        <f t="shared" si="6"/>
        <v>0.59347181008902083</v>
      </c>
      <c r="Q19" s="1340"/>
      <c r="R19" s="2432"/>
      <c r="S19" s="1340"/>
      <c r="T19" s="1340"/>
      <c r="AB19" s="1575"/>
      <c r="AD19" s="1575"/>
    </row>
    <row r="20" spans="1:50" ht="27" customHeight="1">
      <c r="A20" s="2513" t="s">
        <v>509</v>
      </c>
      <c r="B20" s="2514">
        <f t="shared" si="7"/>
        <v>289</v>
      </c>
      <c r="C20" s="2514">
        <v>115</v>
      </c>
      <c r="D20" s="2515">
        <f t="shared" si="0"/>
        <v>39.792387543252595</v>
      </c>
      <c r="E20" s="2514">
        <v>136</v>
      </c>
      <c r="F20" s="2515">
        <f t="shared" si="1"/>
        <v>47.058823529411761</v>
      </c>
      <c r="G20" s="2516">
        <v>22</v>
      </c>
      <c r="H20" s="2515">
        <f t="shared" si="2"/>
        <v>7.6124567474048446</v>
      </c>
      <c r="I20" s="2522">
        <v>10</v>
      </c>
      <c r="J20" s="2515">
        <f t="shared" si="3"/>
        <v>3.4602076124567476</v>
      </c>
      <c r="K20" s="2514">
        <v>5</v>
      </c>
      <c r="L20" s="2515">
        <f t="shared" si="4"/>
        <v>1.7301038062283738</v>
      </c>
      <c r="M20" s="2517">
        <v>1</v>
      </c>
      <c r="N20" s="2515">
        <f t="shared" si="5"/>
        <v>0.34602076124567477</v>
      </c>
      <c r="O20" s="2522"/>
      <c r="P20" s="2515"/>
      <c r="Q20" s="1340"/>
      <c r="R20" s="2432"/>
      <c r="S20" s="1340"/>
      <c r="T20" s="1340"/>
      <c r="AB20" s="1575"/>
      <c r="AD20" s="1575"/>
    </row>
    <row r="21" spans="1:50" ht="27" customHeight="1">
      <c r="A21" s="2513" t="s">
        <v>510</v>
      </c>
      <c r="B21" s="2514">
        <f t="shared" si="7"/>
        <v>305</v>
      </c>
      <c r="C21" s="2514">
        <v>65</v>
      </c>
      <c r="D21" s="2515">
        <f t="shared" si="0"/>
        <v>21.311475409836063</v>
      </c>
      <c r="E21" s="2514">
        <v>113</v>
      </c>
      <c r="F21" s="2515">
        <f t="shared" si="1"/>
        <v>37.049180327868854</v>
      </c>
      <c r="G21" s="2516">
        <v>70</v>
      </c>
      <c r="H21" s="2515">
        <f t="shared" si="2"/>
        <v>22.950819672131146</v>
      </c>
      <c r="I21" s="2514">
        <v>23</v>
      </c>
      <c r="J21" s="2515">
        <f t="shared" si="3"/>
        <v>7.5409836065573774</v>
      </c>
      <c r="K21" s="2514">
        <v>26</v>
      </c>
      <c r="L21" s="2515">
        <f t="shared" si="4"/>
        <v>8.524590163934425</v>
      </c>
      <c r="M21" s="2517">
        <v>8</v>
      </c>
      <c r="N21" s="2515">
        <f t="shared" si="5"/>
        <v>2.622950819672131</v>
      </c>
      <c r="O21" s="2514"/>
      <c r="P21" s="2515"/>
      <c r="Q21" s="1340"/>
      <c r="R21" s="2432"/>
      <c r="S21" s="1340"/>
      <c r="T21" s="1340"/>
      <c r="U21" s="1570"/>
      <c r="AB21" s="1575"/>
      <c r="AD21" s="1575"/>
    </row>
    <row r="22" spans="1:50" ht="27" customHeight="1">
      <c r="A22" s="2513" t="s">
        <v>511</v>
      </c>
      <c r="B22" s="2514">
        <f t="shared" si="7"/>
        <v>339</v>
      </c>
      <c r="C22" s="2514">
        <v>101</v>
      </c>
      <c r="D22" s="2515">
        <f t="shared" si="0"/>
        <v>29.793510324483773</v>
      </c>
      <c r="E22" s="2514">
        <v>62</v>
      </c>
      <c r="F22" s="2515">
        <f t="shared" si="1"/>
        <v>18.289085545722713</v>
      </c>
      <c r="G22" s="2516">
        <v>21</v>
      </c>
      <c r="H22" s="2515">
        <f t="shared" si="2"/>
        <v>6.1946902654867255</v>
      </c>
      <c r="I22" s="2522">
        <v>6</v>
      </c>
      <c r="J22" s="2515">
        <f t="shared" si="3"/>
        <v>1.7699115044247788</v>
      </c>
      <c r="K22" s="2514">
        <v>5</v>
      </c>
      <c r="L22" s="2515">
        <f t="shared" si="4"/>
        <v>1.4749262536873156</v>
      </c>
      <c r="M22" s="2517">
        <v>30</v>
      </c>
      <c r="N22" s="2515">
        <f t="shared" si="5"/>
        <v>8.8495575221238933</v>
      </c>
      <c r="O22" s="2514">
        <v>114</v>
      </c>
      <c r="P22" s="2515">
        <f>(O22/B22)*100</f>
        <v>33.628318584070797</v>
      </c>
      <c r="Q22" s="1340"/>
      <c r="R22" s="2432"/>
      <c r="S22" s="1340"/>
      <c r="T22" s="1340"/>
      <c r="AB22" s="1575"/>
      <c r="AD22" s="1575"/>
    </row>
    <row r="23" spans="1:50" ht="27" customHeight="1">
      <c r="A23" s="2513" t="s">
        <v>512</v>
      </c>
      <c r="B23" s="2514">
        <f t="shared" si="7"/>
        <v>195</v>
      </c>
      <c r="C23" s="2514">
        <v>46</v>
      </c>
      <c r="D23" s="2515">
        <f t="shared" si="0"/>
        <v>23.589743589743588</v>
      </c>
      <c r="E23" s="2514">
        <v>63</v>
      </c>
      <c r="F23" s="2515">
        <f t="shared" si="1"/>
        <v>32.307692307692307</v>
      </c>
      <c r="G23" s="2516">
        <v>30</v>
      </c>
      <c r="H23" s="2515">
        <f t="shared" si="2"/>
        <v>15.384615384615385</v>
      </c>
      <c r="I23" s="2514">
        <v>15</v>
      </c>
      <c r="J23" s="2515">
        <f t="shared" si="3"/>
        <v>7.6923076923076925</v>
      </c>
      <c r="K23" s="2514">
        <v>10</v>
      </c>
      <c r="L23" s="2515">
        <v>15</v>
      </c>
      <c r="M23" s="2517">
        <v>11</v>
      </c>
      <c r="N23" s="2515">
        <f t="shared" si="5"/>
        <v>5.6410256410256414</v>
      </c>
      <c r="O23" s="2514">
        <v>20</v>
      </c>
      <c r="P23" s="2515">
        <f>(O23/B23)*100</f>
        <v>10.256410256410255</v>
      </c>
      <c r="Q23" s="1340"/>
      <c r="R23" s="2432"/>
      <c r="S23" s="1340"/>
      <c r="T23" s="1340"/>
      <c r="U23" s="1570"/>
      <c r="AB23" s="1575"/>
      <c r="AD23" s="1575"/>
      <c r="AF23" s="1575"/>
      <c r="AH23" s="1575"/>
      <c r="AJ23" s="1575"/>
      <c r="AL23" s="1575"/>
      <c r="AN23" s="1575"/>
      <c r="AP23" s="1575"/>
      <c r="AR23" s="1575"/>
      <c r="AT23" s="1575"/>
      <c r="AV23" s="1575"/>
      <c r="AX23" s="1575"/>
    </row>
    <row r="24" spans="1:50" ht="27" customHeight="1">
      <c r="A24" s="2513" t="s">
        <v>513</v>
      </c>
      <c r="B24" s="2514">
        <f t="shared" si="7"/>
        <v>1659</v>
      </c>
      <c r="C24" s="2514">
        <v>595</v>
      </c>
      <c r="D24" s="2515">
        <f t="shared" si="0"/>
        <v>35.864978902953588</v>
      </c>
      <c r="E24" s="2514">
        <v>441</v>
      </c>
      <c r="F24" s="2515">
        <f t="shared" si="1"/>
        <v>26.582278481012654</v>
      </c>
      <c r="G24" s="2516">
        <v>235</v>
      </c>
      <c r="H24" s="2515">
        <f t="shared" si="2"/>
        <v>14.165159734779989</v>
      </c>
      <c r="I24" s="2514">
        <v>134</v>
      </c>
      <c r="J24" s="2515">
        <f t="shared" si="3"/>
        <v>8.0771549125979512</v>
      </c>
      <c r="K24" s="2514">
        <v>67</v>
      </c>
      <c r="L24" s="2515">
        <f>(K24/B24)*100</f>
        <v>4.0385774562989756</v>
      </c>
      <c r="M24" s="2514">
        <v>187</v>
      </c>
      <c r="N24" s="2515">
        <f t="shared" si="5"/>
        <v>11.271850512356842</v>
      </c>
      <c r="O24" s="2514"/>
      <c r="P24" s="2515"/>
      <c r="Q24" s="1340"/>
      <c r="R24" s="2432"/>
      <c r="S24" s="1340"/>
      <c r="T24" s="1340"/>
      <c r="U24" s="1570"/>
      <c r="AB24" s="1575"/>
      <c r="AD24" s="1575"/>
      <c r="AF24" s="1575"/>
      <c r="AH24" s="1575"/>
    </row>
    <row r="25" spans="1:50" ht="27" customHeight="1">
      <c r="A25" s="2513" t="s">
        <v>514</v>
      </c>
      <c r="B25" s="2514">
        <f t="shared" si="7"/>
        <v>601</v>
      </c>
      <c r="C25" s="2514">
        <v>311</v>
      </c>
      <c r="D25" s="2515">
        <f t="shared" si="0"/>
        <v>51.747088186356073</v>
      </c>
      <c r="E25" s="2514">
        <v>79</v>
      </c>
      <c r="F25" s="2515">
        <f t="shared" si="1"/>
        <v>13.144758735440931</v>
      </c>
      <c r="G25" s="2516">
        <v>64</v>
      </c>
      <c r="H25" s="2515">
        <f t="shared" si="2"/>
        <v>10.648918469217969</v>
      </c>
      <c r="I25" s="2514">
        <v>24</v>
      </c>
      <c r="J25" s="2515">
        <f t="shared" si="3"/>
        <v>3.9933444259567388</v>
      </c>
      <c r="K25" s="2514">
        <v>18</v>
      </c>
      <c r="L25" s="2515">
        <f>(K25/B25)*100</f>
        <v>2.9950083194675541</v>
      </c>
      <c r="M25" s="2517">
        <v>37</v>
      </c>
      <c r="N25" s="2515">
        <f t="shared" si="5"/>
        <v>6.1564059900166388</v>
      </c>
      <c r="O25" s="2514">
        <v>68</v>
      </c>
      <c r="P25" s="2515">
        <f>(O25/B25)*100</f>
        <v>11.314475873544092</v>
      </c>
      <c r="Q25" s="1340"/>
      <c r="R25" s="2432"/>
      <c r="S25" s="1340"/>
      <c r="T25" s="1340"/>
      <c r="U25" s="1570"/>
      <c r="AB25" s="1575"/>
      <c r="AD25" s="1575"/>
    </row>
    <row r="26" spans="1:50" ht="27" customHeight="1">
      <c r="A26" s="2513" t="s">
        <v>515</v>
      </c>
      <c r="B26" s="2514">
        <f t="shared" si="7"/>
        <v>79</v>
      </c>
      <c r="C26" s="2514">
        <v>73</v>
      </c>
      <c r="D26" s="2515">
        <f t="shared" si="0"/>
        <v>92.405063291139243</v>
      </c>
      <c r="E26" s="2522">
        <v>6</v>
      </c>
      <c r="F26" s="2515">
        <f t="shared" si="1"/>
        <v>7.59493670886076</v>
      </c>
      <c r="G26" s="2523"/>
      <c r="H26" s="2515"/>
      <c r="I26" s="2522"/>
      <c r="J26" s="2515"/>
      <c r="K26" s="2522"/>
      <c r="L26" s="2515"/>
      <c r="M26" s="2517"/>
      <c r="N26" s="2515"/>
      <c r="O26" s="2522"/>
      <c r="P26" s="2515"/>
      <c r="Q26" s="1340"/>
      <c r="R26" s="2432"/>
      <c r="S26" s="1340"/>
      <c r="T26" s="1340"/>
      <c r="U26" s="1570"/>
      <c r="AB26" s="1575"/>
      <c r="AD26" s="1575"/>
    </row>
    <row r="27" spans="1:50" ht="27" customHeight="1">
      <c r="A27" s="2513" t="s">
        <v>120</v>
      </c>
      <c r="B27" s="2514">
        <f t="shared" si="7"/>
        <v>109</v>
      </c>
      <c r="C27" s="2514">
        <v>14</v>
      </c>
      <c r="D27" s="2515">
        <f t="shared" si="0"/>
        <v>12.844036697247708</v>
      </c>
      <c r="E27" s="2514">
        <v>16</v>
      </c>
      <c r="F27" s="2515">
        <f>(E27/B27)*100</f>
        <v>14.678899082568808</v>
      </c>
      <c r="G27" s="2516">
        <v>22</v>
      </c>
      <c r="H27" s="2515">
        <f>(G27/B27)*100</f>
        <v>20.183486238532112</v>
      </c>
      <c r="I27" s="2514">
        <v>7</v>
      </c>
      <c r="J27" s="2515">
        <f>(I27/B27)*100</f>
        <v>6.4220183486238538</v>
      </c>
      <c r="K27" s="2514">
        <v>10</v>
      </c>
      <c r="L27" s="2515">
        <f>(K27/B27)*100</f>
        <v>9.1743119266055047</v>
      </c>
      <c r="M27" s="2517">
        <v>8</v>
      </c>
      <c r="N27" s="2515">
        <f t="shared" si="5"/>
        <v>7.3394495412844041</v>
      </c>
      <c r="O27" s="2514">
        <v>32</v>
      </c>
      <c r="P27" s="2515">
        <f>(O27/B27)*100</f>
        <v>29.357798165137616</v>
      </c>
      <c r="Q27" s="1340"/>
      <c r="R27" s="1340"/>
      <c r="S27" s="1340"/>
      <c r="T27" s="1340"/>
    </row>
    <row r="28" spans="1:50" ht="12" customHeight="1">
      <c r="B28" s="1688"/>
      <c r="C28" s="1688"/>
      <c r="D28" s="1688"/>
      <c r="E28" s="1688"/>
      <c r="F28" s="1688"/>
      <c r="G28" s="1688"/>
      <c r="H28" s="1688"/>
      <c r="I28" s="1688"/>
      <c r="J28" s="1688"/>
      <c r="K28" s="1688"/>
      <c r="L28" s="1688"/>
      <c r="M28" s="1688"/>
      <c r="N28" s="1688"/>
      <c r="P28" s="2524"/>
      <c r="Q28" s="1340"/>
      <c r="R28" s="2432"/>
      <c r="S28" s="1340"/>
      <c r="T28" s="1340"/>
    </row>
    <row r="29" spans="1:50" ht="19.5" customHeight="1">
      <c r="B29" s="1340"/>
      <c r="C29" s="1340"/>
      <c r="D29" s="1340"/>
      <c r="E29" s="1340"/>
      <c r="F29" s="1340"/>
      <c r="G29" s="1340"/>
      <c r="H29" s="1340"/>
      <c r="I29" s="1340"/>
      <c r="J29" s="1340"/>
      <c r="K29" s="1340"/>
      <c r="L29" s="1340"/>
      <c r="M29" s="2433"/>
      <c r="N29" s="1340"/>
      <c r="O29" s="2525" t="s">
        <v>912</v>
      </c>
      <c r="P29" s="2433"/>
      <c r="Q29" s="1340"/>
      <c r="R29" s="2432"/>
      <c r="S29" s="1340"/>
      <c r="T29" s="1340"/>
    </row>
    <row r="30" spans="1:50" ht="11.1" customHeight="1">
      <c r="B30" s="1340"/>
      <c r="C30" s="1340"/>
      <c r="D30" s="1340"/>
      <c r="E30" s="1340"/>
      <c r="F30" s="1340"/>
      <c r="G30" s="1340"/>
      <c r="H30" s="1340"/>
      <c r="I30" s="1340"/>
      <c r="J30" s="1340"/>
      <c r="K30" s="1340"/>
      <c r="L30" s="1340"/>
      <c r="M30" s="2433"/>
      <c r="N30" s="1340"/>
      <c r="O30" s="1340"/>
      <c r="P30" s="2433"/>
      <c r="Q30" s="1340"/>
      <c r="R30" s="1340"/>
      <c r="S30" s="1340"/>
      <c r="T30" s="1340"/>
    </row>
    <row r="31" spans="1:50" ht="11.1" customHeight="1">
      <c r="A31" s="1340"/>
      <c r="B31" s="1340"/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2433"/>
      <c r="N31" s="1340"/>
      <c r="O31" s="1340"/>
      <c r="P31" s="2433"/>
      <c r="Q31" s="1340"/>
      <c r="R31" s="1340"/>
      <c r="S31" s="1340"/>
      <c r="T31" s="1340"/>
    </row>
    <row r="32" spans="1:50" ht="11.1" customHeight="1">
      <c r="A32" s="1340"/>
      <c r="B32" s="1340"/>
      <c r="C32" s="1340"/>
      <c r="D32" s="1340"/>
      <c r="E32" s="1340"/>
      <c r="F32" s="1340"/>
      <c r="G32" s="1340"/>
      <c r="H32" s="1340"/>
      <c r="I32" s="1340"/>
      <c r="J32" s="1340"/>
      <c r="K32" s="1340"/>
      <c r="L32" s="1340"/>
      <c r="M32" s="2433"/>
      <c r="N32" s="1340"/>
      <c r="O32" s="1340"/>
      <c r="P32" s="2433"/>
    </row>
    <row r="33" spans="1:34" ht="11.1" customHeight="1">
      <c r="A33" s="1340"/>
      <c r="B33" s="1340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2433"/>
      <c r="N33" s="1340"/>
      <c r="O33" s="1340"/>
      <c r="P33" s="2433"/>
      <c r="R33" s="1570"/>
    </row>
    <row r="34" spans="1:34" ht="11.1" customHeight="1">
      <c r="A34" s="1340"/>
      <c r="B34" s="1340"/>
      <c r="C34" s="1340"/>
      <c r="D34" s="1340"/>
      <c r="E34" s="1340"/>
      <c r="F34" s="1340"/>
      <c r="G34" s="1340"/>
      <c r="H34" s="1340"/>
      <c r="I34" s="1340"/>
      <c r="J34" s="1340"/>
      <c r="K34" s="1340"/>
      <c r="L34" s="1340"/>
      <c r="M34" s="2433"/>
      <c r="N34" s="1340"/>
      <c r="O34" s="1340"/>
      <c r="P34" s="2433"/>
      <c r="R34" s="1570"/>
    </row>
    <row r="35" spans="1:34" ht="11.1" customHeight="1">
      <c r="A35" s="1340"/>
      <c r="B35" s="1340"/>
      <c r="C35" s="1340"/>
      <c r="D35" s="1340"/>
      <c r="E35" s="1340"/>
      <c r="F35" s="1340"/>
      <c r="G35" s="1340"/>
      <c r="H35" s="1340"/>
      <c r="I35" s="1340"/>
      <c r="J35" s="1340"/>
      <c r="K35" s="1340"/>
      <c r="L35" s="1340"/>
      <c r="M35" s="2433"/>
      <c r="N35" s="1340"/>
      <c r="O35" s="1340"/>
      <c r="P35" s="2433"/>
      <c r="R35" s="1570"/>
    </row>
    <row r="36" spans="1:34" ht="11.1" customHeight="1">
      <c r="A36" s="1340"/>
      <c r="B36" s="1340"/>
      <c r="C36" s="1340"/>
      <c r="D36" s="1340"/>
      <c r="E36" s="1340"/>
      <c r="F36" s="1340"/>
      <c r="G36" s="1340"/>
      <c r="H36" s="1340"/>
      <c r="I36" s="1340"/>
      <c r="J36" s="1340"/>
      <c r="K36" s="1340"/>
      <c r="L36" s="1340"/>
      <c r="M36" s="2433"/>
      <c r="N36" s="1340"/>
      <c r="O36" s="1340"/>
      <c r="P36" s="2433"/>
      <c r="R36" s="1570"/>
    </row>
    <row r="37" spans="1:34" ht="11.1" customHeight="1">
      <c r="A37" s="1688"/>
      <c r="B37" s="1688"/>
      <c r="C37" s="1688"/>
      <c r="D37" s="1688"/>
      <c r="E37" s="1688"/>
      <c r="F37" s="1688"/>
      <c r="G37" s="1688"/>
      <c r="H37" s="1688"/>
      <c r="I37" s="1688"/>
      <c r="J37" s="1688"/>
      <c r="K37" s="1688"/>
      <c r="L37" s="1688"/>
      <c r="M37" s="2433"/>
      <c r="N37" s="1340"/>
      <c r="O37" s="1340"/>
      <c r="P37" s="2433"/>
      <c r="R37" s="1570"/>
    </row>
    <row r="38" spans="1:34" ht="12" customHeight="1">
      <c r="M38" s="1575"/>
      <c r="N38" s="1575"/>
      <c r="P38" s="2433"/>
    </row>
    <row r="39" spans="1:34" ht="8.1" customHeight="1">
      <c r="A39" s="1340"/>
      <c r="B39" s="1340"/>
      <c r="C39" s="1340"/>
      <c r="D39" s="1340"/>
      <c r="E39" s="1340"/>
      <c r="F39" s="1340"/>
      <c r="G39" s="1340"/>
      <c r="H39" s="1340"/>
      <c r="I39" s="1340"/>
      <c r="J39" s="1340"/>
      <c r="K39" s="1340"/>
      <c r="L39" s="1340"/>
      <c r="P39" s="1575"/>
    </row>
    <row r="40" spans="1:34" ht="8.1" customHeight="1">
      <c r="A40" s="1340"/>
      <c r="B40" s="1340"/>
      <c r="C40" s="1340"/>
      <c r="D40" s="1340"/>
      <c r="E40" s="1340"/>
      <c r="F40" s="1340"/>
      <c r="G40" s="1340"/>
      <c r="H40" s="1340"/>
      <c r="I40" s="1340"/>
      <c r="J40" s="1340"/>
      <c r="K40" s="1340"/>
      <c r="L40" s="1340"/>
      <c r="M40" s="2433"/>
      <c r="P40" s="1575"/>
    </row>
    <row r="41" spans="1:34" ht="8.1" customHeight="1">
      <c r="A41" s="1340"/>
      <c r="B41" s="1340"/>
      <c r="C41" s="1340"/>
      <c r="D41" s="1340"/>
      <c r="E41" s="1340"/>
      <c r="F41" s="1340"/>
      <c r="G41" s="1340"/>
      <c r="H41" s="1340"/>
      <c r="I41" s="1340"/>
      <c r="J41" s="1340"/>
      <c r="K41" s="1340"/>
      <c r="L41" s="1340"/>
      <c r="M41" s="2433"/>
      <c r="P41" s="1575"/>
    </row>
    <row r="42" spans="1:34" ht="8.1" customHeight="1">
      <c r="A42" s="1340"/>
      <c r="B42" s="1340"/>
      <c r="C42" s="1340"/>
      <c r="D42" s="1340"/>
      <c r="E42" s="1340"/>
      <c r="F42" s="1340"/>
      <c r="G42" s="1340"/>
      <c r="H42" s="1340"/>
      <c r="I42" s="1340"/>
      <c r="J42" s="1340"/>
      <c r="K42" s="1340"/>
      <c r="L42" s="1340"/>
      <c r="M42" s="2433"/>
    </row>
    <row r="43" spans="1:34" ht="8.1" customHeight="1">
      <c r="A43" s="1688"/>
      <c r="B43" s="1688"/>
      <c r="C43" s="1688"/>
      <c r="D43" s="1688"/>
      <c r="E43" s="1688"/>
      <c r="F43" s="1688"/>
      <c r="G43" s="1688"/>
      <c r="H43" s="1688"/>
      <c r="I43" s="1688"/>
      <c r="J43" s="1688"/>
      <c r="K43" s="1688"/>
      <c r="L43" s="1688"/>
      <c r="M43" s="2433"/>
    </row>
    <row r="44" spans="1:34" ht="8.1" customHeight="1">
      <c r="A44" s="1340"/>
      <c r="B44" s="1340"/>
      <c r="C44" s="1340"/>
      <c r="D44" s="1340"/>
      <c r="E44" s="1340"/>
      <c r="F44" s="1340"/>
      <c r="G44" s="1340"/>
      <c r="H44" s="1340"/>
      <c r="I44" s="1340"/>
      <c r="J44" s="1340"/>
      <c r="K44" s="1340"/>
      <c r="L44" s="1340"/>
      <c r="M44" s="1340"/>
      <c r="AF44" s="1575"/>
      <c r="AH44" s="1575"/>
    </row>
    <row r="45" spans="1:34" ht="8.1" customHeight="1">
      <c r="A45" s="1340"/>
      <c r="B45" s="2526"/>
      <c r="C45" s="1340"/>
      <c r="D45" s="1340"/>
      <c r="E45" s="1340"/>
      <c r="F45" s="1340"/>
      <c r="G45" s="2526"/>
      <c r="H45" s="1340"/>
      <c r="I45" s="1340"/>
      <c r="J45" s="1340"/>
      <c r="K45" s="1340"/>
      <c r="L45" s="1340"/>
      <c r="M45" s="1340"/>
      <c r="AF45" s="1575"/>
      <c r="AH45" s="1575"/>
    </row>
    <row r="46" spans="1:34" ht="8.1" customHeight="1">
      <c r="A46" s="1340"/>
      <c r="B46" s="1340"/>
      <c r="C46" s="1340"/>
      <c r="D46" s="1340"/>
      <c r="E46" s="1340"/>
      <c r="F46" s="1340"/>
      <c r="G46" s="1340"/>
      <c r="H46" s="1340"/>
      <c r="I46" s="1340"/>
      <c r="J46" s="1340"/>
      <c r="K46" s="1340"/>
      <c r="L46" s="1340"/>
      <c r="M46" s="1340"/>
      <c r="AF46" s="1575"/>
      <c r="AH46" s="1575"/>
    </row>
    <row r="47" spans="1:34" ht="8.1" customHeight="1">
      <c r="A47" s="1340"/>
      <c r="B47" s="1340"/>
      <c r="C47" s="1340"/>
      <c r="D47" s="1340"/>
      <c r="E47" s="1340"/>
      <c r="F47" s="1340"/>
      <c r="G47" s="1340"/>
      <c r="H47" s="1340"/>
      <c r="I47" s="1340"/>
      <c r="J47" s="1340"/>
      <c r="K47" s="1340"/>
      <c r="L47" s="1340"/>
      <c r="M47" s="1340"/>
      <c r="AF47" s="1575"/>
      <c r="AH47" s="1575"/>
    </row>
    <row r="48" spans="1:34" ht="8.1" customHeight="1">
      <c r="A48" s="1688"/>
      <c r="B48" s="1688"/>
      <c r="C48" s="1688"/>
      <c r="D48" s="1688"/>
      <c r="E48" s="1688"/>
      <c r="F48" s="1688"/>
      <c r="G48" s="1688"/>
      <c r="H48" s="1688"/>
      <c r="I48" s="1688"/>
      <c r="J48" s="1688"/>
      <c r="K48" s="1688"/>
      <c r="L48" s="1688"/>
      <c r="M48" s="1340"/>
      <c r="AF48" s="1575"/>
      <c r="AH48" s="1575"/>
    </row>
    <row r="49" spans="1:48" ht="8.1" customHeight="1">
      <c r="A49" s="1340"/>
      <c r="B49" s="1340"/>
      <c r="C49" s="1340"/>
      <c r="D49" s="1340"/>
      <c r="E49" s="2527"/>
      <c r="F49" s="1340"/>
      <c r="G49" s="1340"/>
      <c r="H49" s="1340"/>
      <c r="I49" s="1340"/>
      <c r="J49" s="1340"/>
      <c r="K49" s="1340"/>
      <c r="L49" s="1340"/>
      <c r="M49" s="1340"/>
      <c r="AF49" s="1575"/>
      <c r="AH49" s="1575"/>
      <c r="AV49" s="1566" t="s">
        <v>884</v>
      </c>
    </row>
    <row r="50" spans="1:48" ht="8.1" customHeight="1">
      <c r="A50" s="1340"/>
      <c r="B50" s="1340"/>
      <c r="C50" s="1340"/>
      <c r="D50" s="1340"/>
      <c r="E50" s="1340"/>
      <c r="F50" s="1340"/>
      <c r="G50" s="1340"/>
      <c r="H50" s="1340"/>
      <c r="I50" s="1340"/>
      <c r="J50" s="1340"/>
      <c r="K50" s="1340"/>
      <c r="L50" s="1340"/>
      <c r="M50" s="1340"/>
      <c r="AL50" s="1575"/>
      <c r="AN50" s="1575"/>
    </row>
    <row r="51" spans="1:48" ht="8.1" customHeight="1">
      <c r="A51" s="1340"/>
      <c r="B51" s="1340"/>
      <c r="C51" s="1340"/>
      <c r="D51" s="1340"/>
      <c r="E51" s="1340"/>
      <c r="F51" s="1340"/>
      <c r="G51" s="1340"/>
      <c r="H51" s="1340"/>
      <c r="I51" s="1340"/>
      <c r="J51" s="1340"/>
      <c r="K51" s="1340"/>
      <c r="L51" s="1340"/>
      <c r="M51" s="1340"/>
    </row>
    <row r="52" spans="1:48" ht="8.1" customHeight="1">
      <c r="A52" s="1340"/>
      <c r="B52" s="2528"/>
      <c r="C52" s="2527"/>
      <c r="D52" s="1340"/>
      <c r="E52" s="2527"/>
      <c r="F52" s="1340"/>
      <c r="G52" s="1340"/>
      <c r="H52" s="2527"/>
      <c r="I52" s="1340"/>
      <c r="J52" s="1340"/>
      <c r="K52" s="1340"/>
      <c r="L52" s="1340"/>
      <c r="M52" s="1340"/>
      <c r="AF52" s="1575"/>
      <c r="AH52" s="1575"/>
    </row>
    <row r="53" spans="1:48" ht="8.1" customHeight="1">
      <c r="A53" s="2527"/>
      <c r="B53" s="2528"/>
      <c r="C53" s="1340"/>
      <c r="D53" s="2527"/>
      <c r="E53" s="2527"/>
      <c r="F53" s="2527"/>
      <c r="G53" s="2527"/>
      <c r="H53" s="2527"/>
      <c r="I53" s="2527"/>
      <c r="J53" s="1340"/>
      <c r="K53" s="1340"/>
      <c r="L53" s="1340"/>
      <c r="M53" s="1340"/>
      <c r="S53" s="1566" t="s">
        <v>884</v>
      </c>
    </row>
    <row r="54" spans="1:48" ht="8.1" customHeight="1">
      <c r="A54" s="1688"/>
      <c r="B54" s="1688"/>
      <c r="C54" s="1688"/>
      <c r="D54" s="1688"/>
      <c r="E54" s="2529"/>
      <c r="F54" s="2529"/>
      <c r="G54" s="2529"/>
      <c r="H54" s="1688"/>
      <c r="I54" s="1688"/>
      <c r="J54" s="1688"/>
      <c r="K54" s="1688"/>
      <c r="L54" s="1688"/>
      <c r="M54" s="1688"/>
    </row>
    <row r="55" spans="1:48" ht="8.1" customHeight="1">
      <c r="A55" s="1340"/>
      <c r="B55" s="1340"/>
      <c r="C55" s="1340"/>
      <c r="D55" s="1340"/>
      <c r="E55" s="1340"/>
      <c r="F55" s="1340"/>
      <c r="G55" s="1340"/>
      <c r="H55" s="1340"/>
      <c r="I55" s="1340"/>
      <c r="J55" s="1340"/>
      <c r="K55" s="1340"/>
      <c r="L55" s="1340"/>
      <c r="M55" s="1340"/>
    </row>
    <row r="56" spans="1:48" ht="8.1" customHeight="1">
      <c r="A56" s="2527"/>
      <c r="B56" s="2526"/>
      <c r="C56" s="2526"/>
      <c r="D56" s="2526"/>
      <c r="E56" s="2526"/>
      <c r="F56" s="2526"/>
      <c r="G56" s="2526"/>
      <c r="H56" s="2526"/>
      <c r="I56" s="2526"/>
      <c r="J56" s="1340"/>
      <c r="K56" s="1340"/>
      <c r="L56" s="1340"/>
      <c r="M56" s="1340"/>
    </row>
    <row r="57" spans="1:48" ht="8.1" customHeight="1">
      <c r="A57" s="1340"/>
      <c r="B57" s="1340"/>
      <c r="C57" s="1340"/>
      <c r="D57" s="1340"/>
      <c r="E57" s="1340"/>
      <c r="F57" s="1340"/>
      <c r="G57" s="1340"/>
      <c r="H57" s="1340"/>
      <c r="I57" s="1340"/>
      <c r="J57" s="1340"/>
      <c r="K57" s="1340"/>
      <c r="L57" s="1340"/>
      <c r="M57" s="1340"/>
    </row>
    <row r="58" spans="1:48" ht="8.1" customHeight="1">
      <c r="B58" s="2526"/>
      <c r="C58" s="2526"/>
      <c r="D58" s="1340"/>
      <c r="E58" s="2433"/>
      <c r="F58" s="1340"/>
      <c r="G58" s="2526"/>
      <c r="H58" s="2526"/>
      <c r="I58" s="1340"/>
      <c r="J58" s="1340"/>
      <c r="K58" s="1340"/>
      <c r="L58" s="1340"/>
      <c r="M58" s="1340"/>
    </row>
    <row r="59" spans="1:48" ht="8.1" customHeight="1">
      <c r="B59" s="2526"/>
      <c r="C59" s="2526"/>
      <c r="D59" s="1340"/>
      <c r="E59" s="1340"/>
      <c r="F59" s="2526"/>
      <c r="G59" s="1340"/>
      <c r="H59" s="1340"/>
      <c r="I59" s="2433"/>
      <c r="J59" s="1340"/>
      <c r="K59" s="1340"/>
      <c r="L59" s="1340"/>
      <c r="M59" s="1340"/>
    </row>
    <row r="60" spans="1:48" ht="8.1" customHeight="1">
      <c r="B60" s="2526"/>
      <c r="C60" s="1340"/>
      <c r="D60" s="1340"/>
      <c r="E60" s="1340"/>
      <c r="F60" s="1340"/>
      <c r="G60" s="1340"/>
      <c r="H60" s="1340"/>
      <c r="I60" s="1340"/>
      <c r="J60" s="1340"/>
      <c r="K60" s="1340"/>
      <c r="L60" s="1340"/>
      <c r="M60" s="1340"/>
    </row>
    <row r="61" spans="1:48" ht="8.1" customHeight="1">
      <c r="B61" s="2526"/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</row>
    <row r="62" spans="1:48" ht="8.1" customHeight="1">
      <c r="B62" s="2526"/>
      <c r="C62" s="2526"/>
      <c r="D62" s="1340"/>
      <c r="E62" s="2526"/>
      <c r="F62" s="2526"/>
      <c r="G62" s="2526"/>
      <c r="H62" s="2526"/>
      <c r="I62" s="2433"/>
      <c r="J62" s="1340"/>
      <c r="K62" s="1340"/>
      <c r="L62" s="1340"/>
      <c r="M62" s="1340"/>
    </row>
    <row r="63" spans="1:48" ht="8.1" customHeight="1">
      <c r="B63" s="2526"/>
      <c r="C63" s="2526"/>
      <c r="D63" s="1340"/>
      <c r="E63" s="2526"/>
      <c r="F63" s="1340"/>
      <c r="G63" s="1340"/>
      <c r="H63" s="2526"/>
      <c r="I63" s="2433"/>
      <c r="J63" s="1340"/>
      <c r="K63" s="1340"/>
      <c r="L63" s="1340"/>
      <c r="M63" s="1340"/>
    </row>
    <row r="64" spans="1:48" ht="10.5" hidden="1" customHeight="1">
      <c r="B64" s="2526"/>
      <c r="C64" s="1340"/>
      <c r="D64" s="1340"/>
      <c r="E64" s="1340"/>
      <c r="F64" s="1340"/>
      <c r="G64" s="1340"/>
      <c r="H64" s="1340"/>
      <c r="I64" s="1340"/>
      <c r="J64" s="1340"/>
      <c r="K64" s="1340"/>
      <c r="L64" s="1340"/>
    </row>
    <row r="65" spans="2:26">
      <c r="B65" s="2526"/>
      <c r="C65" s="1340"/>
      <c r="D65" s="1340"/>
      <c r="E65" s="1340"/>
      <c r="F65" s="1340"/>
      <c r="G65" s="1340"/>
      <c r="H65" s="1340"/>
      <c r="I65" s="1340"/>
      <c r="J65" s="1340"/>
      <c r="K65" s="1340"/>
      <c r="N65" s="1340"/>
    </row>
    <row r="66" spans="2:26">
      <c r="B66" s="2526"/>
      <c r="C66" s="1340"/>
      <c r="D66" s="1340"/>
      <c r="E66" s="1340"/>
      <c r="F66" s="1340"/>
      <c r="G66" s="1340"/>
      <c r="H66" s="1340"/>
      <c r="I66" s="1340"/>
      <c r="J66" s="1340"/>
      <c r="K66" s="1340"/>
      <c r="L66" s="1340"/>
    </row>
    <row r="67" spans="2:26" ht="8.1" customHeight="1">
      <c r="B67" s="2526"/>
      <c r="C67" s="2526"/>
      <c r="D67" s="1340"/>
      <c r="E67" s="1340"/>
      <c r="F67" s="1340"/>
      <c r="G67" s="1340"/>
      <c r="H67" s="1340"/>
      <c r="I67" s="1340"/>
      <c r="J67" s="1340"/>
      <c r="K67" s="1340"/>
      <c r="L67" s="1340"/>
    </row>
    <row r="68" spans="2:26" ht="10.5" hidden="1" customHeight="1">
      <c r="B68" s="1714"/>
      <c r="C68" s="1714"/>
      <c r="E68" s="1714"/>
      <c r="F68" s="1714"/>
      <c r="G68" s="1714"/>
      <c r="H68" s="1714"/>
      <c r="I68" s="1575"/>
    </row>
    <row r="69" spans="2:26">
      <c r="B69" s="1714"/>
      <c r="C69" s="1714"/>
      <c r="F69" s="1714"/>
      <c r="I69" s="1575"/>
    </row>
    <row r="70" spans="2:26">
      <c r="B70" s="1714"/>
      <c r="C70" s="1714"/>
      <c r="E70" s="1714"/>
      <c r="F70" s="1714"/>
      <c r="G70" s="1714"/>
      <c r="H70" s="1714"/>
      <c r="I70" s="1575"/>
    </row>
    <row r="71" spans="2:26">
      <c r="B71" s="1714"/>
      <c r="C71" s="1714"/>
      <c r="E71" s="1714"/>
      <c r="F71" s="1714"/>
      <c r="G71" s="1714"/>
      <c r="H71" s="1714"/>
      <c r="I71" s="1714"/>
    </row>
    <row r="72" spans="2:26">
      <c r="B72" s="1714"/>
    </row>
    <row r="73" spans="2:26">
      <c r="B73" s="1714"/>
    </row>
    <row r="74" spans="2:26">
      <c r="B74" s="1714"/>
      <c r="C74" s="1714"/>
      <c r="E74" s="1714"/>
      <c r="F74" s="1714"/>
    </row>
    <row r="76" spans="2:26">
      <c r="H76" s="1566"/>
    </row>
    <row r="80" spans="2:26">
      <c r="Z80" s="1566" t="s">
        <v>884</v>
      </c>
    </row>
    <row r="88" spans="2:16">
      <c r="P88" s="1339" t="s">
        <v>342</v>
      </c>
    </row>
    <row r="94" spans="2:16">
      <c r="B94" s="1714">
        <v>12847</v>
      </c>
      <c r="E94" s="1714">
        <v>5482</v>
      </c>
    </row>
    <row r="124" spans="65:65">
      <c r="BM124" s="1566" t="s">
        <v>884</v>
      </c>
    </row>
    <row r="129" spans="22:22">
      <c r="V129" s="1566" t="s">
        <v>884</v>
      </c>
    </row>
    <row r="173" spans="61:61">
      <c r="BI173" s="1566" t="s">
        <v>884</v>
      </c>
    </row>
  </sheetData>
  <sheetProtection password="CA55" sheet="1" objects="1" scenarios="1"/>
  <mergeCells count="6">
    <mergeCell ref="B8:P8"/>
    <mergeCell ref="A6:P7"/>
    <mergeCell ref="A1:P1"/>
    <mergeCell ref="A3:P3"/>
    <mergeCell ref="A4:P4"/>
    <mergeCell ref="A5:P5"/>
  </mergeCells>
  <phoneticPr fontId="0" type="noConversion"/>
  <printOptions horizontalCentered="1"/>
  <pageMargins left="0.78740157480314965" right="0.70866141732283472" top="0.9055118110236221" bottom="0.78740157480314965" header="0" footer="0"/>
  <pageSetup scale="70" orientation="landscape" horizontalDpi="300" verticalDpi="300" r:id="rId1"/>
  <headerFooter alignWithMargins="0">
    <oddHeader>&amp;R&amp;"Helv,Negrita"&amp;12&amp;[51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K168"/>
  <sheetViews>
    <sheetView showGridLines="0" workbookViewId="0">
      <selection activeCell="A16" sqref="A16"/>
    </sheetView>
  </sheetViews>
  <sheetFormatPr baseColWidth="10" defaultColWidth="9.83203125" defaultRowHeight="10.5"/>
  <cols>
    <col min="1" max="1" width="37.5" style="3138" customWidth="1"/>
    <col min="2" max="2" width="15.1640625" style="3138" customWidth="1"/>
    <col min="3" max="3" width="12.83203125" style="3138" customWidth="1"/>
    <col min="4" max="4" width="12.33203125" style="3138" customWidth="1"/>
    <col min="5" max="5" width="15.5" style="3138" customWidth="1"/>
    <col min="6" max="7" width="8.83203125" style="3138" customWidth="1"/>
    <col min="8" max="8" width="3.83203125" style="3138" customWidth="1"/>
    <col min="9" max="9" width="7.83203125" style="3138" customWidth="1"/>
    <col min="10" max="10" width="3.83203125" style="3138" customWidth="1"/>
    <col min="11" max="11" width="1.83203125" style="3138" customWidth="1"/>
    <col min="12" max="16384" width="9.83203125" style="3138"/>
  </cols>
  <sheetData>
    <row r="1" spans="1:11" ht="18.75" customHeight="1">
      <c r="A1" s="3550" t="s">
        <v>846</v>
      </c>
      <c r="B1" s="3550"/>
      <c r="C1" s="3550"/>
      <c r="D1" s="3550"/>
      <c r="E1" s="3550"/>
    </row>
    <row r="2" spans="1:11" ht="6" customHeight="1">
      <c r="A2" s="3139"/>
      <c r="B2" s="3139"/>
      <c r="C2" s="3139"/>
      <c r="D2" s="3139"/>
      <c r="E2" s="3139"/>
    </row>
    <row r="3" spans="1:11" ht="15" customHeight="1">
      <c r="A3" s="3551" t="s">
        <v>825</v>
      </c>
      <c r="B3" s="3551"/>
      <c r="C3" s="3551"/>
      <c r="D3" s="3551"/>
      <c r="E3" s="3551"/>
    </row>
    <row r="4" spans="1:11" ht="15" customHeight="1">
      <c r="A4" s="3551" t="s">
        <v>826</v>
      </c>
      <c r="B4" s="3551"/>
      <c r="C4" s="3551"/>
      <c r="D4" s="3551"/>
      <c r="E4" s="3551"/>
    </row>
    <row r="5" spans="1:11" ht="5.25" customHeight="1">
      <c r="A5" s="3140"/>
      <c r="B5" s="3140"/>
      <c r="C5" s="3140"/>
      <c r="D5" s="3140"/>
      <c r="E5" s="3140"/>
    </row>
    <row r="6" spans="1:11" ht="15.75" customHeight="1">
      <c r="A6" s="3552" t="s">
        <v>827</v>
      </c>
      <c r="B6" s="3552"/>
      <c r="C6" s="3552"/>
      <c r="D6" s="3552"/>
      <c r="E6" s="3552"/>
    </row>
    <row r="7" spans="1:11" ht="16.5" customHeight="1">
      <c r="A7" s="3141"/>
      <c r="B7" s="3547" t="s">
        <v>828</v>
      </c>
      <c r="C7" s="3548"/>
      <c r="D7" s="3548"/>
      <c r="E7" s="3549"/>
      <c r="G7" s="3142"/>
      <c r="H7" s="3142"/>
      <c r="I7" s="3142"/>
      <c r="J7" s="3142"/>
      <c r="K7" s="3142"/>
    </row>
    <row r="8" spans="1:11" ht="12.95" customHeight="1">
      <c r="A8" s="3143" t="s">
        <v>915</v>
      </c>
      <c r="B8" s="3144" t="s">
        <v>918</v>
      </c>
      <c r="C8" s="3544" t="s">
        <v>829</v>
      </c>
      <c r="D8" s="3545"/>
      <c r="E8" s="3546"/>
      <c r="G8" s="3142"/>
      <c r="H8" s="3142"/>
      <c r="I8" s="3142"/>
      <c r="J8" s="3142"/>
      <c r="K8" s="3142"/>
    </row>
    <row r="9" spans="1:11" ht="12.95" customHeight="1">
      <c r="A9" s="3143"/>
      <c r="B9" s="3145" t="s">
        <v>172</v>
      </c>
      <c r="C9" s="3146" t="s">
        <v>891</v>
      </c>
      <c r="D9" s="3147" t="s">
        <v>892</v>
      </c>
      <c r="E9" s="3147" t="s">
        <v>830</v>
      </c>
      <c r="G9" s="3142"/>
      <c r="H9" s="3142"/>
      <c r="I9" s="3142"/>
      <c r="J9" s="3142"/>
      <c r="K9" s="3142"/>
    </row>
    <row r="10" spans="1:11" ht="12.95" customHeight="1">
      <c r="A10" s="3148"/>
      <c r="B10" s="3149" t="s">
        <v>831</v>
      </c>
      <c r="C10" s="3149"/>
      <c r="D10" s="3149"/>
      <c r="E10" s="3149"/>
      <c r="G10" s="3142"/>
      <c r="H10" s="3142"/>
      <c r="I10" s="3142"/>
      <c r="J10" s="3142"/>
      <c r="K10" s="3142"/>
    </row>
    <row r="11" spans="1:11" ht="12.95" customHeight="1">
      <c r="A11" s="3150" t="s">
        <v>893</v>
      </c>
      <c r="B11" s="3151">
        <f>SUM(B12+B15+B33)</f>
        <v>266</v>
      </c>
      <c r="C11" s="3151">
        <f>SUM(C12+C15+C33)</f>
        <v>123</v>
      </c>
      <c r="D11" s="3151">
        <f>SUM(D12+D15+D33)</f>
        <v>22</v>
      </c>
      <c r="E11" s="3151">
        <f>SUM(E15+E33)</f>
        <v>121</v>
      </c>
      <c r="F11" s="3152"/>
      <c r="G11" s="3152"/>
      <c r="H11" s="3152"/>
      <c r="I11" s="3152"/>
      <c r="J11" s="3142"/>
      <c r="K11" s="3142"/>
    </row>
    <row r="12" spans="1:11" ht="12.95" customHeight="1">
      <c r="A12" s="3153" t="s">
        <v>894</v>
      </c>
      <c r="B12" s="3151">
        <f>SUM(B13)</f>
        <v>1</v>
      </c>
      <c r="C12" s="3151">
        <f>SUM(C13)</f>
        <v>1</v>
      </c>
      <c r="D12" s="3151"/>
      <c r="E12" s="3151"/>
      <c r="F12" s="3152"/>
      <c r="G12" s="3152"/>
      <c r="H12" s="3152"/>
      <c r="I12" s="3152"/>
      <c r="J12" s="3142"/>
      <c r="K12" s="3142"/>
    </row>
    <row r="13" spans="1:11" ht="12.95" customHeight="1">
      <c r="A13" s="3153" t="s">
        <v>903</v>
      </c>
      <c r="B13" s="3154">
        <f>SUM(B14)</f>
        <v>1</v>
      </c>
      <c r="C13" s="3154">
        <f>SUM(C14)</f>
        <v>1</v>
      </c>
      <c r="D13" s="3154"/>
      <c r="E13" s="3154"/>
      <c r="F13" s="3152"/>
      <c r="G13" s="3152"/>
      <c r="H13" s="3152"/>
      <c r="I13" s="3152"/>
      <c r="J13" s="3142"/>
      <c r="K13" s="3142"/>
    </row>
    <row r="14" spans="1:11" ht="12.95" customHeight="1">
      <c r="A14" s="3155" t="s">
        <v>972</v>
      </c>
      <c r="B14" s="3156">
        <f>SUM(C14:E14)</f>
        <v>1</v>
      </c>
      <c r="C14" s="3157">
        <v>1</v>
      </c>
      <c r="D14" s="3157"/>
      <c r="E14" s="3157"/>
      <c r="F14" s="3152"/>
      <c r="G14" s="3152"/>
      <c r="H14" s="3152"/>
      <c r="I14" s="3152"/>
      <c r="J14" s="3142"/>
      <c r="K14" s="3142"/>
    </row>
    <row r="15" spans="1:11" ht="12.95" customHeight="1">
      <c r="A15" s="3153" t="s">
        <v>911</v>
      </c>
      <c r="B15" s="3154">
        <f>SUM(B16+B17+B18+B19+B22+B23+B26+B27+B28+B29+B30+B31+B32)</f>
        <v>131</v>
      </c>
      <c r="C15" s="3154">
        <f>SUM(C16+C17+C18+C19+C22+C23+C26+C27+C28+C29+C30+C31+C32)</f>
        <v>16</v>
      </c>
      <c r="D15" s="3154">
        <f>SUM(D16+D17+D18+D19+D22+D23+D26+D27+D28+D29+D30+D31+D32)</f>
        <v>13</v>
      </c>
      <c r="E15" s="3154">
        <f>SUM(E16+E17+E18+E19+E22+E23+E26+E27+E28+E29+E30+E31+E32)</f>
        <v>102</v>
      </c>
      <c r="F15" s="3152"/>
      <c r="G15" s="3152"/>
      <c r="H15" s="3142"/>
      <c r="I15" s="3142"/>
      <c r="J15" s="3142"/>
      <c r="K15" s="3142"/>
    </row>
    <row r="16" spans="1:11" ht="12.95" customHeight="1">
      <c r="A16" s="3158" t="s">
        <v>832</v>
      </c>
      <c r="B16" s="3156">
        <f t="shared" ref="B16:B22" si="0">SUM(C16:E16)</f>
        <v>3</v>
      </c>
      <c r="C16" s="3159">
        <v>1</v>
      </c>
      <c r="D16" s="3159"/>
      <c r="E16" s="3159">
        <v>2</v>
      </c>
      <c r="F16" s="3160"/>
      <c r="G16" s="3160"/>
      <c r="H16" s="3142"/>
      <c r="I16" s="3142"/>
      <c r="J16" s="3142"/>
      <c r="K16" s="3142"/>
    </row>
    <row r="17" spans="1:11" ht="12.95" customHeight="1">
      <c r="A17" s="3158" t="s">
        <v>1311</v>
      </c>
      <c r="B17" s="3156">
        <f t="shared" si="0"/>
        <v>4</v>
      </c>
      <c r="C17" s="3159">
        <v>1</v>
      </c>
      <c r="D17" s="3159">
        <v>1</v>
      </c>
      <c r="E17" s="3159">
        <v>2</v>
      </c>
      <c r="F17" s="3142"/>
      <c r="G17" s="3142"/>
      <c r="H17" s="3142"/>
      <c r="I17" s="3142"/>
      <c r="J17" s="3142"/>
      <c r="K17" s="3142"/>
    </row>
    <row r="18" spans="1:11" ht="12.95" customHeight="1">
      <c r="A18" s="3161" t="s">
        <v>984</v>
      </c>
      <c r="B18" s="3156">
        <f t="shared" si="0"/>
        <v>9</v>
      </c>
      <c r="C18" s="3159">
        <v>1</v>
      </c>
      <c r="D18" s="3156">
        <v>3</v>
      </c>
      <c r="E18" s="3159">
        <v>5</v>
      </c>
      <c r="F18" s="3142"/>
      <c r="G18" s="3142"/>
      <c r="H18" s="3142"/>
      <c r="I18" s="3142"/>
      <c r="J18" s="3142"/>
      <c r="K18" s="3142"/>
    </row>
    <row r="19" spans="1:11" ht="12.95" customHeight="1">
      <c r="A19" s="3162" t="s">
        <v>462</v>
      </c>
      <c r="B19" s="3163">
        <f t="shared" si="0"/>
        <v>34</v>
      </c>
      <c r="C19" s="3163">
        <f>SUM(C20:C21)</f>
        <v>5</v>
      </c>
      <c r="D19" s="3163">
        <f>SUM(D20:D21)</f>
        <v>1</v>
      </c>
      <c r="E19" s="3164">
        <f>SUM(E20:E21)</f>
        <v>28</v>
      </c>
      <c r="F19" s="3142"/>
      <c r="G19" s="3142"/>
      <c r="H19" s="3142"/>
      <c r="I19" s="3142"/>
      <c r="J19" s="3142"/>
      <c r="K19" s="3142"/>
    </row>
    <row r="20" spans="1:11" ht="12.95" customHeight="1">
      <c r="A20" s="3161" t="s">
        <v>1322</v>
      </c>
      <c r="B20" s="3156">
        <f t="shared" si="0"/>
        <v>10</v>
      </c>
      <c r="C20" s="3156"/>
      <c r="D20" s="3156"/>
      <c r="E20" s="3156">
        <v>10</v>
      </c>
      <c r="F20" s="3142"/>
      <c r="G20" s="3142"/>
      <c r="H20" s="3142"/>
      <c r="I20" s="3142"/>
      <c r="J20" s="3142"/>
      <c r="K20" s="3142"/>
    </row>
    <row r="21" spans="1:11" ht="12.95" customHeight="1">
      <c r="A21" s="3161" t="s">
        <v>532</v>
      </c>
      <c r="B21" s="3156">
        <f t="shared" si="0"/>
        <v>24</v>
      </c>
      <c r="C21" s="3165">
        <v>5</v>
      </c>
      <c r="D21" s="3165">
        <v>1</v>
      </c>
      <c r="E21" s="3165">
        <v>18</v>
      </c>
      <c r="F21" s="3160"/>
      <c r="G21" s="3160"/>
      <c r="H21" s="3142"/>
      <c r="I21" s="3142"/>
      <c r="J21" s="3142"/>
      <c r="K21" s="3142"/>
    </row>
    <row r="22" spans="1:11" ht="12.95" customHeight="1">
      <c r="A22" s="3161" t="s">
        <v>1390</v>
      </c>
      <c r="B22" s="3156">
        <f t="shared" si="0"/>
        <v>26</v>
      </c>
      <c r="C22" s="3165">
        <v>3</v>
      </c>
      <c r="D22" s="3165">
        <v>1</v>
      </c>
      <c r="E22" s="3165">
        <v>22</v>
      </c>
      <c r="F22" s="3160"/>
      <c r="G22" s="3160"/>
      <c r="H22" s="3142"/>
      <c r="I22" s="3142"/>
      <c r="J22" s="3142"/>
      <c r="K22" s="3142"/>
    </row>
    <row r="23" spans="1:11" ht="12.95" customHeight="1">
      <c r="A23" s="3166" t="s">
        <v>228</v>
      </c>
      <c r="B23" s="3163">
        <f>SUM(B24:B25)</f>
        <v>7</v>
      </c>
      <c r="C23" s="3163">
        <f>SUM(C24:C25)</f>
        <v>2</v>
      </c>
      <c r="D23" s="3163">
        <f>SUM(D24:D25)</f>
        <v>1</v>
      </c>
      <c r="E23" s="3163">
        <f>SUM(E24:E25)</f>
        <v>4</v>
      </c>
      <c r="F23" s="3167"/>
      <c r="G23" s="3160"/>
      <c r="H23" s="3142"/>
      <c r="I23" s="3142"/>
      <c r="J23" s="3142"/>
      <c r="K23" s="3142"/>
    </row>
    <row r="24" spans="1:11" ht="12.95" customHeight="1">
      <c r="A24" s="3161" t="s">
        <v>1329</v>
      </c>
      <c r="B24" s="3156"/>
      <c r="C24" s="3165"/>
      <c r="D24" s="3165"/>
      <c r="E24" s="3165"/>
      <c r="F24" s="3167"/>
      <c r="G24" s="3160"/>
      <c r="H24" s="3142"/>
      <c r="I24" s="3142"/>
      <c r="J24" s="3142"/>
      <c r="K24" s="3142"/>
    </row>
    <row r="25" spans="1:11" ht="12.95" customHeight="1">
      <c r="A25" s="3161" t="s">
        <v>1330</v>
      </c>
      <c r="B25" s="3156">
        <f>SUM(C25:E25)</f>
        <v>7</v>
      </c>
      <c r="C25" s="3165">
        <v>2</v>
      </c>
      <c r="D25" s="3165">
        <v>1</v>
      </c>
      <c r="E25" s="3165">
        <v>4</v>
      </c>
      <c r="F25" s="3167"/>
      <c r="G25" s="3160"/>
      <c r="H25" s="3142"/>
      <c r="I25" s="3142"/>
      <c r="J25" s="3142"/>
      <c r="K25" s="3142"/>
    </row>
    <row r="26" spans="1:11" ht="12.95" customHeight="1">
      <c r="A26" s="3161" t="s">
        <v>833</v>
      </c>
      <c r="B26" s="3156">
        <f>SUM(C26:E26)</f>
        <v>31</v>
      </c>
      <c r="C26" s="3165"/>
      <c r="D26" s="3165"/>
      <c r="E26" s="3165">
        <v>31</v>
      </c>
      <c r="F26" s="3167"/>
      <c r="G26" s="3160"/>
      <c r="H26" s="3142"/>
      <c r="I26" s="3142"/>
      <c r="J26" s="3142"/>
      <c r="K26" s="3142"/>
    </row>
    <row r="27" spans="1:11" ht="12.95" customHeight="1">
      <c r="A27" s="3161" t="s">
        <v>834</v>
      </c>
      <c r="B27" s="3156"/>
      <c r="C27" s="3156"/>
      <c r="D27" s="3156"/>
      <c r="E27" s="3156"/>
      <c r="F27" s="3167"/>
      <c r="G27" s="3160"/>
      <c r="H27" s="3142"/>
      <c r="I27" s="3142"/>
      <c r="J27" s="3142"/>
      <c r="K27" s="3142"/>
    </row>
    <row r="28" spans="1:11" ht="12.95" customHeight="1">
      <c r="A28" s="3161" t="s">
        <v>835</v>
      </c>
      <c r="B28" s="3156">
        <f>SUM(C28:E28)</f>
        <v>1</v>
      </c>
      <c r="C28" s="3165"/>
      <c r="D28" s="3165"/>
      <c r="E28" s="3165">
        <v>1</v>
      </c>
      <c r="F28" s="3167"/>
      <c r="G28" s="3160"/>
      <c r="H28" s="3142"/>
      <c r="I28" s="3142"/>
      <c r="J28" s="3142"/>
      <c r="K28" s="3142"/>
    </row>
    <row r="29" spans="1:11" ht="12.95" customHeight="1">
      <c r="A29" s="3161" t="s">
        <v>836</v>
      </c>
      <c r="B29" s="3156">
        <f>SUM(C29:E29)</f>
        <v>6</v>
      </c>
      <c r="C29" s="3165">
        <v>1</v>
      </c>
      <c r="D29" s="3165">
        <v>4</v>
      </c>
      <c r="E29" s="3165">
        <v>1</v>
      </c>
      <c r="F29" s="3167"/>
      <c r="G29" s="3160"/>
      <c r="H29" s="3142"/>
      <c r="I29" s="3142"/>
      <c r="J29" s="3142"/>
      <c r="K29" s="3142"/>
    </row>
    <row r="30" spans="1:11" ht="12.95" customHeight="1">
      <c r="A30" s="3161" t="s">
        <v>837</v>
      </c>
      <c r="B30" s="3156"/>
      <c r="C30" s="3156"/>
      <c r="D30" s="3156"/>
      <c r="E30" s="3156"/>
      <c r="F30" s="3167"/>
      <c r="G30" s="3160"/>
      <c r="H30" s="3142"/>
      <c r="I30" s="3142"/>
      <c r="J30" s="3142"/>
      <c r="K30" s="3142"/>
    </row>
    <row r="31" spans="1:11" ht="12.95" customHeight="1">
      <c r="A31" s="3161" t="s">
        <v>838</v>
      </c>
      <c r="B31" s="3156">
        <f>SUM(C31:E31)</f>
        <v>4</v>
      </c>
      <c r="C31" s="3165">
        <v>1</v>
      </c>
      <c r="D31" s="3165"/>
      <c r="E31" s="3165">
        <v>3</v>
      </c>
      <c r="F31" s="3167"/>
      <c r="G31" s="3160"/>
      <c r="H31" s="3142"/>
      <c r="I31" s="3142"/>
      <c r="J31" s="3142"/>
      <c r="K31" s="3142"/>
    </row>
    <row r="32" spans="1:11" ht="12.95" customHeight="1">
      <c r="A32" s="3161" t="s">
        <v>34</v>
      </c>
      <c r="B32" s="3156">
        <f>SUM(C32:E32)</f>
        <v>6</v>
      </c>
      <c r="C32" s="3165">
        <v>1</v>
      </c>
      <c r="D32" s="3165">
        <v>2</v>
      </c>
      <c r="E32" s="3165">
        <v>3</v>
      </c>
      <c r="F32" s="3167"/>
      <c r="G32" s="3160"/>
      <c r="H32" s="3142"/>
      <c r="I32" s="3142"/>
      <c r="J32" s="3142"/>
      <c r="K32" s="3142"/>
    </row>
    <row r="33" spans="1:11" ht="12.95" customHeight="1">
      <c r="A33" s="3168" t="s">
        <v>1147</v>
      </c>
      <c r="B33" s="3169">
        <f>SUM(B34:B48)</f>
        <v>134</v>
      </c>
      <c r="C33" s="3169">
        <f>SUM(C34:C48)</f>
        <v>106</v>
      </c>
      <c r="D33" s="3169">
        <f>SUM(D34:D48)</f>
        <v>9</v>
      </c>
      <c r="E33" s="3169">
        <f>SUM(E34:E48)</f>
        <v>19</v>
      </c>
      <c r="F33" s="3170"/>
      <c r="G33" s="3152"/>
      <c r="H33" s="3152"/>
      <c r="I33" s="3152"/>
      <c r="J33" s="3142"/>
      <c r="K33" s="3142"/>
    </row>
    <row r="34" spans="1:11" ht="12.95" customHeight="1">
      <c r="A34" s="3161" t="s">
        <v>923</v>
      </c>
      <c r="B34" s="3156">
        <f>SUM(C34:E34)</f>
        <v>33</v>
      </c>
      <c r="C34" s="3165">
        <v>17</v>
      </c>
      <c r="D34" s="3165">
        <v>4</v>
      </c>
      <c r="E34" s="3165">
        <v>12</v>
      </c>
      <c r="F34" s="3167"/>
      <c r="G34" s="3160"/>
      <c r="H34" s="3142"/>
      <c r="I34" s="3142"/>
      <c r="J34" s="3142"/>
      <c r="K34" s="3142"/>
    </row>
    <row r="35" spans="1:11" ht="12.95" customHeight="1">
      <c r="A35" s="3161" t="s">
        <v>924</v>
      </c>
      <c r="B35" s="3156"/>
      <c r="C35" s="3156"/>
      <c r="D35" s="3156"/>
      <c r="E35" s="3156"/>
      <c r="F35" s="3167"/>
      <c r="G35" s="3160"/>
      <c r="H35" s="3142"/>
      <c r="I35" s="3142"/>
      <c r="J35" s="3142"/>
      <c r="K35" s="3142"/>
    </row>
    <row r="36" spans="1:11" ht="12.95" customHeight="1">
      <c r="A36" s="3161" t="s">
        <v>925</v>
      </c>
      <c r="B36" s="3156"/>
      <c r="C36" s="3156"/>
      <c r="D36" s="3156"/>
      <c r="E36" s="3156"/>
      <c r="F36" s="3167"/>
      <c r="G36" s="3160"/>
      <c r="H36" s="3142"/>
      <c r="I36" s="3142"/>
      <c r="J36" s="3142"/>
      <c r="K36" s="3142"/>
    </row>
    <row r="37" spans="1:11" ht="12.95" customHeight="1">
      <c r="A37" s="3161" t="s">
        <v>926</v>
      </c>
      <c r="B37" s="3156"/>
      <c r="C37" s="3156"/>
      <c r="D37" s="3156"/>
      <c r="E37" s="3156"/>
      <c r="F37" s="3167"/>
      <c r="G37" s="3160"/>
      <c r="H37" s="3142"/>
      <c r="I37" s="3142"/>
      <c r="J37" s="3142"/>
      <c r="K37" s="3142"/>
    </row>
    <row r="38" spans="1:11" ht="12.95" customHeight="1">
      <c r="A38" s="3161" t="s">
        <v>927</v>
      </c>
      <c r="B38" s="3156">
        <f>SUM(C38:E38)</f>
        <v>2</v>
      </c>
      <c r="C38" s="3156"/>
      <c r="D38" s="3156"/>
      <c r="E38" s="3156">
        <v>2</v>
      </c>
      <c r="F38" s="3167"/>
      <c r="G38" s="3160"/>
      <c r="H38" s="3142"/>
      <c r="I38" s="3142"/>
      <c r="J38" s="3142"/>
      <c r="K38" s="3142"/>
    </row>
    <row r="39" spans="1:11" ht="12.95" customHeight="1">
      <c r="A39" s="3161" t="s">
        <v>928</v>
      </c>
      <c r="B39" s="3156"/>
      <c r="C39" s="3156"/>
      <c r="D39" s="3156"/>
      <c r="E39" s="3156"/>
      <c r="F39" s="3167"/>
      <c r="G39" s="3160"/>
      <c r="H39" s="3142"/>
      <c r="I39" s="3142"/>
      <c r="J39" s="3142"/>
      <c r="K39" s="3142"/>
    </row>
    <row r="40" spans="1:11" ht="12.95" customHeight="1">
      <c r="A40" s="3161" t="s">
        <v>929</v>
      </c>
      <c r="B40" s="3156">
        <f>SUM(C40:E40)</f>
        <v>4</v>
      </c>
      <c r="C40" s="3156">
        <v>3</v>
      </c>
      <c r="D40" s="3156">
        <v>1</v>
      </c>
      <c r="E40" s="3156"/>
      <c r="F40" s="3167"/>
      <c r="G40" s="3160"/>
      <c r="H40" s="3142"/>
      <c r="I40" s="3142"/>
      <c r="J40" s="3142"/>
      <c r="K40" s="3142"/>
    </row>
    <row r="41" spans="1:11" ht="12.95" customHeight="1">
      <c r="A41" s="3161" t="s">
        <v>56</v>
      </c>
      <c r="B41" s="3156">
        <f>SUM(C41:E41)</f>
        <v>1</v>
      </c>
      <c r="C41" s="3156">
        <v>1</v>
      </c>
      <c r="D41" s="3156"/>
      <c r="E41" s="3156"/>
      <c r="F41" s="3167"/>
      <c r="G41" s="3160"/>
      <c r="H41" s="3142"/>
      <c r="I41" s="3142"/>
      <c r="J41" s="3142"/>
      <c r="K41" s="3142"/>
    </row>
    <row r="42" spans="1:11" ht="12.95" customHeight="1">
      <c r="A42" s="3161" t="s">
        <v>930</v>
      </c>
      <c r="B42" s="3156">
        <f>SUM(C42:E42)</f>
        <v>1</v>
      </c>
      <c r="C42" s="3156"/>
      <c r="D42" s="3156"/>
      <c r="E42" s="3156">
        <v>1</v>
      </c>
      <c r="F42" s="3167"/>
      <c r="G42" s="3160"/>
      <c r="H42" s="3142"/>
      <c r="I42" s="3142"/>
      <c r="J42" s="3142"/>
      <c r="K42" s="3142"/>
    </row>
    <row r="43" spans="1:11" ht="12.95" customHeight="1">
      <c r="A43" s="3161" t="s">
        <v>931</v>
      </c>
      <c r="B43" s="3156"/>
      <c r="C43" s="3156"/>
      <c r="D43" s="3156"/>
      <c r="E43" s="3156"/>
      <c r="F43" s="3167"/>
      <c r="G43" s="3160"/>
      <c r="H43" s="3142"/>
      <c r="I43" s="3142"/>
      <c r="J43" s="3142"/>
      <c r="K43" s="3142"/>
    </row>
    <row r="44" spans="1:11" ht="12.95" customHeight="1">
      <c r="A44" s="3161" t="s">
        <v>951</v>
      </c>
      <c r="B44" s="3156"/>
      <c r="C44" s="3156"/>
      <c r="D44" s="3156"/>
      <c r="E44" s="3156"/>
      <c r="F44" s="3167"/>
      <c r="G44" s="3160"/>
      <c r="H44" s="3142"/>
      <c r="I44" s="3142"/>
      <c r="J44" s="3142"/>
      <c r="K44" s="3142"/>
    </row>
    <row r="45" spans="1:11" ht="12.95" customHeight="1">
      <c r="A45" s="3161" t="s">
        <v>932</v>
      </c>
      <c r="B45" s="3156"/>
      <c r="C45" s="3156"/>
      <c r="D45" s="3156"/>
      <c r="E45" s="3156"/>
      <c r="F45" s="3167"/>
      <c r="G45" s="3160"/>
      <c r="H45" s="3142"/>
      <c r="I45" s="3142"/>
      <c r="J45" s="3142"/>
      <c r="K45" s="3142"/>
    </row>
    <row r="46" spans="1:11" ht="12.95" customHeight="1">
      <c r="A46" s="3161" t="s">
        <v>936</v>
      </c>
      <c r="B46" s="3156">
        <f>SUM(C46:E46)</f>
        <v>9</v>
      </c>
      <c r="C46" s="3165">
        <v>4</v>
      </c>
      <c r="D46" s="3165">
        <v>1</v>
      </c>
      <c r="E46" s="3165">
        <v>4</v>
      </c>
      <c r="F46" s="3167"/>
      <c r="G46" s="3160"/>
      <c r="H46" s="3142"/>
      <c r="I46" s="3142"/>
      <c r="J46" s="3142"/>
      <c r="K46" s="3142"/>
    </row>
    <row r="47" spans="1:11" ht="12.95" customHeight="1">
      <c r="A47" s="3161" t="s">
        <v>937</v>
      </c>
      <c r="B47" s="3156">
        <f>SUM(C47:E47)</f>
        <v>5</v>
      </c>
      <c r="C47" s="3156">
        <v>2</v>
      </c>
      <c r="D47" s="3156">
        <v>3</v>
      </c>
      <c r="E47" s="3156"/>
      <c r="F47" s="3171"/>
      <c r="G47" s="3142"/>
      <c r="H47" s="3142"/>
      <c r="I47" s="3142"/>
      <c r="J47" s="3142"/>
      <c r="K47" s="3142"/>
    </row>
    <row r="48" spans="1:11" ht="14.25" customHeight="1">
      <c r="A48" s="3161" t="s">
        <v>244</v>
      </c>
      <c r="B48" s="3156">
        <f>SUM(C48:E48)</f>
        <v>79</v>
      </c>
      <c r="C48" s="3156">
        <v>79</v>
      </c>
      <c r="D48" s="3156"/>
      <c r="E48" s="3156"/>
      <c r="F48" s="3171"/>
      <c r="G48" s="3142"/>
    </row>
    <row r="49" spans="1:7" ht="17.25" customHeight="1">
      <c r="A49" s="3172" t="s">
        <v>839</v>
      </c>
      <c r="B49" s="3173"/>
      <c r="C49" s="3174"/>
      <c r="D49" s="3175" t="s">
        <v>841</v>
      </c>
      <c r="E49" s="3176"/>
      <c r="F49" s="3171"/>
      <c r="G49" s="3142"/>
    </row>
    <row r="50" spans="1:7" ht="12.95" customHeight="1">
      <c r="A50" s="3254" t="s">
        <v>842</v>
      </c>
      <c r="B50" s="3173"/>
      <c r="C50" s="3174"/>
      <c r="D50" s="3174"/>
      <c r="E50" s="3174"/>
      <c r="F50" s="3171"/>
      <c r="G50" s="3142"/>
    </row>
    <row r="51" spans="1:7" ht="12.95" customHeight="1">
      <c r="A51" s="3254" t="s">
        <v>843</v>
      </c>
      <c r="B51" s="3173"/>
      <c r="C51" s="3174"/>
      <c r="D51" s="3174"/>
      <c r="E51" s="3174"/>
      <c r="F51" s="3171"/>
      <c r="G51" s="3142"/>
    </row>
    <row r="52" spans="1:7" ht="12.95" customHeight="1">
      <c r="A52" s="3254" t="s">
        <v>844</v>
      </c>
      <c r="B52" s="3173"/>
      <c r="C52" s="3174"/>
      <c r="D52" s="3174"/>
      <c r="E52" s="3174"/>
      <c r="F52" s="3171"/>
      <c r="G52" s="3142"/>
    </row>
    <row r="53" spans="1:7" ht="12.95" customHeight="1">
      <c r="A53" s="3254" t="s">
        <v>845</v>
      </c>
      <c r="B53" s="3173"/>
      <c r="C53" s="3174"/>
      <c r="D53" s="3174"/>
      <c r="E53" s="3174"/>
      <c r="F53" s="3171"/>
      <c r="G53" s="3142"/>
    </row>
    <row r="54" spans="1:7" ht="12.95" customHeight="1">
      <c r="A54" s="3254" t="s">
        <v>344</v>
      </c>
      <c r="B54" s="3177"/>
      <c r="C54" s="3177"/>
      <c r="D54" s="3177"/>
      <c r="E54" s="3178"/>
    </row>
    <row r="55" spans="1:7" ht="12" customHeight="1">
      <c r="A55" s="3177"/>
      <c r="B55" s="3177"/>
      <c r="C55" s="3177"/>
      <c r="D55" s="3177"/>
      <c r="E55" s="3177"/>
      <c r="F55" s="3179"/>
    </row>
    <row r="56" spans="1:7" ht="12" customHeight="1">
      <c r="A56" s="3177"/>
      <c r="B56" s="3177"/>
      <c r="C56" s="3177"/>
      <c r="D56" s="3177"/>
      <c r="E56" s="3177"/>
      <c r="F56" s="3179"/>
    </row>
    <row r="57" spans="1:7">
      <c r="A57" s="3179"/>
      <c r="B57" s="3179"/>
      <c r="C57" s="3179"/>
      <c r="D57" s="3179"/>
      <c r="E57" s="3179"/>
      <c r="F57" s="3179"/>
    </row>
    <row r="58" spans="1:7">
      <c r="A58" s="3179"/>
      <c r="B58" s="3179"/>
      <c r="C58" s="3179"/>
      <c r="D58" s="3179"/>
      <c r="E58" s="3179"/>
      <c r="F58" s="3179"/>
    </row>
    <row r="59" spans="1:7">
      <c r="A59" s="3179"/>
      <c r="B59" s="3179"/>
      <c r="C59" s="3179"/>
      <c r="D59" s="3179"/>
      <c r="E59" s="3179"/>
      <c r="F59" s="3179"/>
    </row>
    <row r="60" spans="1:7">
      <c r="A60" s="3179"/>
      <c r="B60" s="3179"/>
      <c r="C60" s="3179"/>
      <c r="D60" s="3179"/>
      <c r="E60" s="3179"/>
      <c r="F60" s="3179"/>
    </row>
    <row r="61" spans="1:7">
      <c r="A61" s="3179"/>
      <c r="B61" s="3179"/>
      <c r="C61" s="3179"/>
      <c r="D61" s="3179"/>
      <c r="E61" s="3179"/>
      <c r="F61" s="3179"/>
    </row>
    <row r="62" spans="1:7">
      <c r="A62" s="3179"/>
      <c r="B62" s="3179"/>
      <c r="C62" s="3179"/>
      <c r="D62" s="3179"/>
      <c r="E62" s="3179"/>
      <c r="F62" s="3179"/>
    </row>
    <row r="63" spans="1:7">
      <c r="A63" s="3179"/>
      <c r="B63" s="3179"/>
      <c r="C63" s="3179"/>
      <c r="D63" s="3179"/>
      <c r="E63" s="3179"/>
      <c r="F63" s="3179"/>
    </row>
    <row r="64" spans="1:7">
      <c r="A64" s="3179"/>
      <c r="B64" s="3179"/>
      <c r="C64" s="3179"/>
      <c r="D64" s="3179"/>
      <c r="E64" s="3179"/>
      <c r="F64" s="3179"/>
    </row>
    <row r="65" spans="1:6">
      <c r="A65" s="3179"/>
      <c r="B65" s="3179"/>
      <c r="C65" s="3179"/>
      <c r="D65" s="3179"/>
      <c r="E65" s="3179"/>
      <c r="F65" s="3179"/>
    </row>
    <row r="66" spans="1:6">
      <c r="A66" s="3179"/>
      <c r="B66" s="3179"/>
      <c r="C66" s="3179"/>
      <c r="D66" s="3179"/>
      <c r="E66" s="3179"/>
      <c r="F66" s="3179"/>
    </row>
    <row r="67" spans="1:6">
      <c r="A67" s="3179"/>
      <c r="B67" s="3179"/>
      <c r="C67" s="3179"/>
      <c r="D67" s="3179"/>
      <c r="E67" s="3179"/>
      <c r="F67" s="3179"/>
    </row>
    <row r="68" spans="1:6">
      <c r="A68" s="3179"/>
      <c r="B68" s="3179"/>
      <c r="C68" s="3179"/>
      <c r="D68" s="3179"/>
      <c r="E68" s="3179"/>
      <c r="F68" s="3179"/>
    </row>
    <row r="69" spans="1:6">
      <c r="A69" s="3179"/>
      <c r="B69" s="3179"/>
      <c r="C69" s="3179"/>
      <c r="D69" s="3179"/>
      <c r="E69" s="3179"/>
      <c r="F69" s="3179"/>
    </row>
    <row r="70" spans="1:6">
      <c r="A70" s="3179"/>
      <c r="B70" s="3179"/>
      <c r="C70" s="3179"/>
      <c r="D70" s="3179"/>
      <c r="E70" s="3179"/>
      <c r="F70" s="3179"/>
    </row>
    <row r="71" spans="1:6">
      <c r="A71" s="3179"/>
      <c r="B71" s="3179"/>
      <c r="C71" s="3179"/>
      <c r="D71" s="3179"/>
      <c r="E71" s="3179"/>
      <c r="F71" s="3179"/>
    </row>
    <row r="72" spans="1:6">
      <c r="A72" s="3179"/>
      <c r="B72" s="3179"/>
      <c r="C72" s="3179"/>
      <c r="D72" s="3179"/>
      <c r="E72" s="3179"/>
      <c r="F72" s="3179"/>
    </row>
    <row r="73" spans="1:6">
      <c r="A73" s="3179"/>
      <c r="B73" s="3179"/>
      <c r="C73" s="3179"/>
      <c r="D73" s="3179"/>
      <c r="E73" s="3179"/>
      <c r="F73" s="3179"/>
    </row>
    <row r="74" spans="1:6">
      <c r="A74" s="3179"/>
      <c r="B74" s="3179"/>
      <c r="C74" s="3179"/>
      <c r="D74" s="3179"/>
      <c r="E74" s="3179"/>
      <c r="F74" s="3179"/>
    </row>
    <row r="75" spans="1:6">
      <c r="A75" s="3179"/>
      <c r="B75" s="3179"/>
      <c r="C75" s="3179"/>
      <c r="D75" s="3179"/>
      <c r="E75" s="3179"/>
      <c r="F75" s="3179"/>
    </row>
    <row r="76" spans="1:6">
      <c r="A76" s="3179"/>
      <c r="B76" s="3179"/>
      <c r="C76" s="3179"/>
      <c r="D76" s="3179"/>
      <c r="E76" s="3179"/>
      <c r="F76" s="3179"/>
    </row>
    <row r="77" spans="1:6">
      <c r="A77" s="3179"/>
      <c r="B77" s="3179"/>
      <c r="C77" s="3179"/>
      <c r="D77" s="3179"/>
      <c r="E77" s="3179"/>
      <c r="F77" s="3179"/>
    </row>
    <row r="78" spans="1:6">
      <c r="A78" s="3179"/>
      <c r="B78" s="3179"/>
      <c r="C78" s="3179"/>
      <c r="D78" s="3179"/>
      <c r="E78" s="3179"/>
      <c r="F78" s="3179"/>
    </row>
    <row r="79" spans="1:6">
      <c r="A79" s="3179"/>
      <c r="B79" s="3179"/>
      <c r="C79" s="3179"/>
      <c r="D79" s="3179"/>
      <c r="E79" s="3179"/>
      <c r="F79" s="3179"/>
    </row>
    <row r="80" spans="1:6">
      <c r="A80" s="3179"/>
      <c r="B80" s="3179"/>
      <c r="C80" s="3179"/>
      <c r="D80" s="3179"/>
      <c r="E80" s="3179"/>
      <c r="F80" s="3179"/>
    </row>
    <row r="81" spans="1:6">
      <c r="A81" s="3179"/>
      <c r="B81" s="3179"/>
      <c r="C81" s="3179"/>
      <c r="D81" s="3179"/>
      <c r="E81" s="3179"/>
      <c r="F81" s="3179"/>
    </row>
    <row r="82" spans="1:6">
      <c r="A82" s="3179"/>
      <c r="B82" s="3179"/>
      <c r="C82" s="3179"/>
      <c r="D82" s="3179"/>
      <c r="E82" s="3179"/>
      <c r="F82" s="3179"/>
    </row>
    <row r="83" spans="1:6">
      <c r="A83" s="3179"/>
      <c r="B83" s="3179"/>
      <c r="C83" s="3179"/>
      <c r="D83" s="3179"/>
      <c r="E83" s="3179"/>
      <c r="F83" s="3179"/>
    </row>
    <row r="84" spans="1:6">
      <c r="A84" s="3179"/>
      <c r="B84" s="3179"/>
      <c r="C84" s="3179"/>
      <c r="D84" s="3179"/>
      <c r="E84" s="3179"/>
      <c r="F84" s="3179"/>
    </row>
    <row r="85" spans="1:6">
      <c r="A85" s="3179"/>
      <c r="B85" s="3179"/>
      <c r="C85" s="3179"/>
      <c r="D85" s="3179"/>
      <c r="E85" s="3179"/>
      <c r="F85" s="3179"/>
    </row>
    <row r="86" spans="1:6">
      <c r="A86" s="3179"/>
      <c r="B86" s="3179"/>
      <c r="C86" s="3179"/>
      <c r="D86" s="3179"/>
      <c r="E86" s="3179"/>
      <c r="F86" s="3179"/>
    </row>
    <row r="87" spans="1:6">
      <c r="A87" s="3179"/>
      <c r="B87" s="3179"/>
      <c r="C87" s="3179"/>
      <c r="D87" s="3179"/>
      <c r="E87" s="3179"/>
      <c r="F87" s="3179"/>
    </row>
    <row r="88" spans="1:6">
      <c r="A88" s="3179"/>
      <c r="B88" s="3179"/>
      <c r="C88" s="3179"/>
      <c r="D88" s="3179"/>
      <c r="E88" s="3179"/>
      <c r="F88" s="3179"/>
    </row>
    <row r="89" spans="1:6">
      <c r="A89" s="3179"/>
      <c r="B89" s="3179"/>
      <c r="C89" s="3179"/>
      <c r="D89" s="3179"/>
      <c r="E89" s="3179"/>
      <c r="F89" s="3179"/>
    </row>
    <row r="90" spans="1:6">
      <c r="A90" s="3179"/>
      <c r="B90" s="3179"/>
      <c r="C90" s="3179"/>
      <c r="D90" s="3179"/>
      <c r="E90" s="3179"/>
      <c r="F90" s="3179"/>
    </row>
    <row r="91" spans="1:6">
      <c r="A91" s="3179"/>
      <c r="B91" s="3179"/>
      <c r="C91" s="3179"/>
      <c r="D91" s="3179"/>
      <c r="E91" s="3179"/>
      <c r="F91" s="3179"/>
    </row>
    <row r="92" spans="1:6">
      <c r="A92" s="3179"/>
      <c r="B92" s="3179"/>
      <c r="C92" s="3179"/>
      <c r="D92" s="3179"/>
      <c r="E92" s="3179"/>
      <c r="F92" s="3179"/>
    </row>
    <row r="93" spans="1:6">
      <c r="A93" s="3179"/>
      <c r="B93" s="3179"/>
      <c r="C93" s="3179"/>
      <c r="D93" s="3179"/>
      <c r="E93" s="3179"/>
      <c r="F93" s="3179"/>
    </row>
    <row r="94" spans="1:6">
      <c r="A94" s="3179"/>
      <c r="B94" s="3179"/>
      <c r="C94" s="3179"/>
      <c r="D94" s="3179"/>
      <c r="E94" s="3179"/>
      <c r="F94" s="3179"/>
    </row>
    <row r="95" spans="1:6">
      <c r="A95" s="3179"/>
      <c r="B95" s="3179"/>
      <c r="C95" s="3179"/>
      <c r="D95" s="3179"/>
      <c r="E95" s="3179"/>
      <c r="F95" s="3179"/>
    </row>
    <row r="96" spans="1:6">
      <c r="A96" s="3179"/>
      <c r="B96" s="3179"/>
      <c r="C96" s="3179"/>
      <c r="D96" s="3179"/>
      <c r="E96" s="3179"/>
      <c r="F96" s="3179"/>
    </row>
    <row r="97" spans="1:6">
      <c r="A97" s="3179"/>
      <c r="B97" s="3179"/>
      <c r="C97" s="3179"/>
      <c r="D97" s="3179"/>
      <c r="E97" s="3179"/>
      <c r="F97" s="3179"/>
    </row>
    <row r="98" spans="1:6">
      <c r="A98" s="3179"/>
      <c r="B98" s="3179"/>
      <c r="C98" s="3179"/>
      <c r="D98" s="3179"/>
      <c r="E98" s="3179"/>
      <c r="F98" s="3179"/>
    </row>
    <row r="99" spans="1:6">
      <c r="A99" s="3179"/>
      <c r="B99" s="3179"/>
      <c r="C99" s="3179"/>
      <c r="D99" s="3179"/>
      <c r="E99" s="3179"/>
      <c r="F99" s="3179"/>
    </row>
    <row r="100" spans="1:6">
      <c r="A100" s="3179"/>
      <c r="B100" s="3179"/>
      <c r="C100" s="3179"/>
      <c r="D100" s="3179"/>
      <c r="E100" s="3179"/>
      <c r="F100" s="3179"/>
    </row>
    <row r="101" spans="1:6">
      <c r="A101" s="3179"/>
      <c r="B101" s="3179"/>
      <c r="C101" s="3179"/>
      <c r="D101" s="3179"/>
      <c r="E101" s="3179"/>
      <c r="F101" s="3179"/>
    </row>
    <row r="102" spans="1:6">
      <c r="A102" s="3179"/>
      <c r="B102" s="3179"/>
      <c r="C102" s="3179"/>
      <c r="D102" s="3179"/>
      <c r="E102" s="3179"/>
      <c r="F102" s="3179"/>
    </row>
    <row r="103" spans="1:6">
      <c r="A103" s="3179"/>
      <c r="B103" s="3179"/>
      <c r="C103" s="3179"/>
      <c r="D103" s="3179"/>
      <c r="E103" s="3179"/>
      <c r="F103" s="3179"/>
    </row>
    <row r="104" spans="1:6">
      <c r="A104" s="3179"/>
      <c r="B104" s="3179"/>
      <c r="C104" s="3179"/>
      <c r="D104" s="3179"/>
      <c r="E104" s="3179"/>
      <c r="F104" s="3179"/>
    </row>
    <row r="105" spans="1:6">
      <c r="A105" s="3179"/>
      <c r="B105" s="3179"/>
      <c r="C105" s="3179"/>
      <c r="D105" s="3179"/>
      <c r="E105" s="3179"/>
      <c r="F105" s="3179"/>
    </row>
    <row r="106" spans="1:6">
      <c r="A106" s="3179"/>
      <c r="B106" s="3179"/>
      <c r="C106" s="3179"/>
      <c r="D106" s="3179"/>
      <c r="E106" s="3179"/>
      <c r="F106" s="3179"/>
    </row>
    <row r="107" spans="1:6">
      <c r="A107" s="3179"/>
      <c r="B107" s="3179"/>
      <c r="C107" s="3179"/>
      <c r="D107" s="3179"/>
      <c r="E107" s="3179"/>
      <c r="F107" s="3179"/>
    </row>
    <row r="108" spans="1:6">
      <c r="A108" s="3179"/>
      <c r="B108" s="3179"/>
      <c r="C108" s="3179"/>
      <c r="D108" s="3179"/>
      <c r="E108" s="3179"/>
      <c r="F108" s="3179"/>
    </row>
    <row r="109" spans="1:6">
      <c r="A109" s="3179"/>
      <c r="B109" s="3179"/>
      <c r="C109" s="3179"/>
      <c r="D109" s="3179"/>
      <c r="E109" s="3179"/>
      <c r="F109" s="3179"/>
    </row>
    <row r="110" spans="1:6">
      <c r="A110" s="3179"/>
      <c r="B110" s="3179"/>
      <c r="C110" s="3179"/>
      <c r="D110" s="3179"/>
      <c r="E110" s="3179"/>
      <c r="F110" s="3179"/>
    </row>
    <row r="111" spans="1:6">
      <c r="A111" s="3179"/>
      <c r="B111" s="3179"/>
      <c r="C111" s="3179"/>
      <c r="D111" s="3179"/>
      <c r="E111" s="3179"/>
      <c r="F111" s="3179"/>
    </row>
    <row r="112" spans="1:6">
      <c r="A112" s="3179"/>
      <c r="B112" s="3179"/>
      <c r="C112" s="3179"/>
      <c r="D112" s="3179"/>
      <c r="E112" s="3179"/>
      <c r="F112" s="3179"/>
    </row>
    <row r="113" spans="1:6">
      <c r="A113" s="3179"/>
      <c r="B113" s="3179"/>
      <c r="C113" s="3179"/>
      <c r="D113" s="3179"/>
      <c r="E113" s="3179"/>
      <c r="F113" s="3179"/>
    </row>
    <row r="114" spans="1:6">
      <c r="A114" s="3179"/>
      <c r="B114" s="3179"/>
      <c r="C114" s="3179"/>
      <c r="D114" s="3179"/>
      <c r="E114" s="3179"/>
      <c r="F114" s="3179"/>
    </row>
    <row r="115" spans="1:6">
      <c r="A115" s="3179"/>
      <c r="B115" s="3179"/>
      <c r="C115" s="3179"/>
      <c r="D115" s="3179"/>
      <c r="E115" s="3179"/>
      <c r="F115" s="3179"/>
    </row>
    <row r="116" spans="1:6">
      <c r="A116" s="3179"/>
      <c r="B116" s="3179"/>
      <c r="C116" s="3179"/>
      <c r="D116" s="3179"/>
      <c r="E116" s="3179"/>
      <c r="F116" s="3179"/>
    </row>
    <row r="117" spans="1:6">
      <c r="A117" s="3179"/>
      <c r="B117" s="3179"/>
      <c r="C117" s="3179"/>
      <c r="D117" s="3179"/>
      <c r="E117" s="3179"/>
      <c r="F117" s="3179"/>
    </row>
    <row r="118" spans="1:6">
      <c r="A118" s="3179"/>
      <c r="B118" s="3179"/>
      <c r="C118" s="3179"/>
      <c r="D118" s="3179"/>
      <c r="E118" s="3179"/>
      <c r="F118" s="3179"/>
    </row>
    <row r="119" spans="1:6">
      <c r="A119" s="3179"/>
      <c r="B119" s="3179"/>
      <c r="C119" s="3179"/>
      <c r="D119" s="3179"/>
      <c r="E119" s="3179"/>
      <c r="F119" s="3179"/>
    </row>
    <row r="120" spans="1:6">
      <c r="A120" s="3179"/>
      <c r="B120" s="3179"/>
      <c r="C120" s="3179"/>
      <c r="D120" s="3179"/>
      <c r="E120" s="3179"/>
      <c r="F120" s="3179"/>
    </row>
    <row r="121" spans="1:6">
      <c r="A121" s="3179"/>
      <c r="B121" s="3179"/>
      <c r="C121" s="3179"/>
      <c r="D121" s="3179"/>
      <c r="E121" s="3179"/>
      <c r="F121" s="3179"/>
    </row>
    <row r="122" spans="1:6">
      <c r="A122" s="3179"/>
      <c r="B122" s="3179"/>
      <c r="C122" s="3179"/>
      <c r="D122" s="3179"/>
      <c r="E122" s="3179"/>
      <c r="F122" s="3179"/>
    </row>
    <row r="123" spans="1:6">
      <c r="A123" s="3179"/>
      <c r="B123" s="3179"/>
      <c r="C123" s="3179"/>
      <c r="D123" s="3179"/>
      <c r="E123" s="3179"/>
      <c r="F123" s="3179"/>
    </row>
    <row r="124" spans="1:6">
      <c r="A124" s="3179"/>
      <c r="B124" s="3179"/>
      <c r="C124" s="3179"/>
      <c r="D124" s="3179"/>
      <c r="E124" s="3179"/>
      <c r="F124" s="3179"/>
    </row>
    <row r="125" spans="1:6">
      <c r="A125" s="3179"/>
      <c r="B125" s="3179"/>
      <c r="C125" s="3179"/>
      <c r="D125" s="3179"/>
      <c r="E125" s="3179"/>
      <c r="F125" s="3179"/>
    </row>
    <row r="126" spans="1:6">
      <c r="A126" s="3179"/>
      <c r="B126" s="3179"/>
      <c r="C126" s="3179"/>
      <c r="D126" s="3179"/>
      <c r="E126" s="3179"/>
      <c r="F126" s="3179"/>
    </row>
    <row r="127" spans="1:6">
      <c r="A127" s="3179"/>
      <c r="B127" s="3179"/>
      <c r="C127" s="3179"/>
      <c r="D127" s="3179"/>
      <c r="E127" s="3179"/>
      <c r="F127" s="3179"/>
    </row>
    <row r="128" spans="1:6">
      <c r="A128" s="3179"/>
      <c r="B128" s="3179"/>
      <c r="C128" s="3179"/>
      <c r="D128" s="3179"/>
      <c r="E128" s="3179"/>
      <c r="F128" s="3179"/>
    </row>
    <row r="129" spans="1:6">
      <c r="A129" s="3179"/>
      <c r="B129" s="3179"/>
      <c r="C129" s="3179"/>
      <c r="D129" s="3179"/>
      <c r="E129" s="3179"/>
      <c r="F129" s="3179"/>
    </row>
    <row r="130" spans="1:6">
      <c r="A130" s="3179"/>
      <c r="B130" s="3179"/>
      <c r="C130" s="3179"/>
      <c r="D130" s="3179"/>
      <c r="E130" s="3179"/>
      <c r="F130" s="3179"/>
    </row>
    <row r="131" spans="1:6">
      <c r="A131" s="3179"/>
      <c r="B131" s="3179"/>
      <c r="C131" s="3179"/>
      <c r="D131" s="3179"/>
      <c r="E131" s="3179"/>
      <c r="F131" s="3179"/>
    </row>
    <row r="132" spans="1:6">
      <c r="A132" s="3179"/>
      <c r="B132" s="3179"/>
      <c r="C132" s="3179"/>
      <c r="D132" s="3179"/>
      <c r="E132" s="3179"/>
      <c r="F132" s="3179"/>
    </row>
    <row r="133" spans="1:6">
      <c r="A133" s="3179"/>
      <c r="B133" s="3179"/>
      <c r="C133" s="3179"/>
      <c r="D133" s="3179"/>
      <c r="E133" s="3179"/>
      <c r="F133" s="3179"/>
    </row>
    <row r="134" spans="1:6">
      <c r="A134" s="3179"/>
      <c r="B134" s="3179"/>
      <c r="C134" s="3179"/>
      <c r="D134" s="3179"/>
      <c r="E134" s="3179"/>
      <c r="F134" s="3179"/>
    </row>
    <row r="135" spans="1:6">
      <c r="A135" s="3179"/>
      <c r="B135" s="3179"/>
      <c r="C135" s="3179"/>
      <c r="D135" s="3179"/>
      <c r="E135" s="3179"/>
      <c r="F135" s="3179"/>
    </row>
    <row r="136" spans="1:6">
      <c r="A136" s="3179"/>
      <c r="B136" s="3179"/>
      <c r="C136" s="3179"/>
      <c r="D136" s="3179"/>
      <c r="E136" s="3179"/>
      <c r="F136" s="3179"/>
    </row>
    <row r="137" spans="1:6">
      <c r="A137" s="3179"/>
      <c r="B137" s="3179"/>
      <c r="C137" s="3179"/>
      <c r="D137" s="3179"/>
      <c r="E137" s="3179"/>
      <c r="F137" s="3179"/>
    </row>
    <row r="138" spans="1:6">
      <c r="A138" s="3179"/>
      <c r="B138" s="3179"/>
      <c r="C138" s="3179"/>
      <c r="D138" s="3179"/>
      <c r="E138" s="3179"/>
      <c r="F138" s="3179"/>
    </row>
    <row r="139" spans="1:6">
      <c r="A139" s="3179"/>
      <c r="B139" s="3179"/>
      <c r="C139" s="3179"/>
      <c r="D139" s="3179"/>
      <c r="E139" s="3179"/>
      <c r="F139" s="3179"/>
    </row>
    <row r="140" spans="1:6">
      <c r="A140" s="3179"/>
      <c r="B140" s="3179"/>
      <c r="C140" s="3179"/>
      <c r="D140" s="3179"/>
      <c r="E140" s="3179"/>
      <c r="F140" s="3179"/>
    </row>
    <row r="141" spans="1:6">
      <c r="A141" s="3179"/>
      <c r="B141" s="3179"/>
      <c r="C141" s="3179"/>
      <c r="D141" s="3179"/>
      <c r="E141" s="3179"/>
      <c r="F141" s="3179"/>
    </row>
    <row r="142" spans="1:6">
      <c r="A142" s="3179"/>
      <c r="B142" s="3179"/>
      <c r="C142" s="3179"/>
      <c r="D142" s="3179"/>
      <c r="E142" s="3179"/>
      <c r="F142" s="3179"/>
    </row>
    <row r="143" spans="1:6">
      <c r="A143" s="3179"/>
      <c r="B143" s="3179"/>
      <c r="C143" s="3179"/>
      <c r="D143" s="3179"/>
      <c r="E143" s="3179"/>
      <c r="F143" s="3179"/>
    </row>
    <row r="144" spans="1:6">
      <c r="A144" s="3179"/>
      <c r="B144" s="3179"/>
      <c r="C144" s="3179"/>
      <c r="D144" s="3179"/>
      <c r="E144" s="3179"/>
      <c r="F144" s="3179"/>
    </row>
    <row r="145" spans="1:6">
      <c r="A145" s="3179"/>
      <c r="B145" s="3179"/>
      <c r="C145" s="3179"/>
      <c r="D145" s="3179"/>
      <c r="E145" s="3179"/>
      <c r="F145" s="3179"/>
    </row>
    <row r="146" spans="1:6">
      <c r="A146" s="3179"/>
      <c r="B146" s="3179"/>
      <c r="C146" s="3179"/>
      <c r="D146" s="3179"/>
      <c r="E146" s="3179"/>
      <c r="F146" s="3179"/>
    </row>
    <row r="147" spans="1:6">
      <c r="A147" s="3179"/>
      <c r="B147" s="3179"/>
      <c r="C147" s="3179"/>
      <c r="D147" s="3179"/>
      <c r="E147" s="3179"/>
      <c r="F147" s="3179"/>
    </row>
    <row r="148" spans="1:6">
      <c r="A148" s="3179"/>
      <c r="B148" s="3179"/>
      <c r="C148" s="3179"/>
      <c r="D148" s="3179"/>
      <c r="E148" s="3179"/>
      <c r="F148" s="3179"/>
    </row>
    <row r="149" spans="1:6">
      <c r="A149" s="3179"/>
      <c r="B149" s="3179"/>
      <c r="C149" s="3179"/>
      <c r="D149" s="3179"/>
      <c r="E149" s="3179"/>
      <c r="F149" s="3179"/>
    </row>
    <row r="150" spans="1:6">
      <c r="A150" s="3179"/>
      <c r="B150" s="3179"/>
      <c r="C150" s="3179"/>
      <c r="D150" s="3179"/>
      <c r="E150" s="3179"/>
      <c r="F150" s="3179"/>
    </row>
    <row r="151" spans="1:6">
      <c r="A151" s="3179"/>
      <c r="B151" s="3179"/>
      <c r="C151" s="3179"/>
      <c r="D151" s="3179"/>
      <c r="E151" s="3179"/>
      <c r="F151" s="3179"/>
    </row>
    <row r="152" spans="1:6">
      <c r="A152" s="3179"/>
      <c r="B152" s="3179"/>
      <c r="C152" s="3179"/>
      <c r="D152" s="3179"/>
      <c r="E152" s="3179"/>
      <c r="F152" s="3179"/>
    </row>
    <row r="153" spans="1:6">
      <c r="A153" s="3179"/>
      <c r="B153" s="3179"/>
      <c r="C153" s="3179"/>
      <c r="D153" s="3179"/>
      <c r="E153" s="3179"/>
      <c r="F153" s="3179"/>
    </row>
    <row r="154" spans="1:6">
      <c r="A154" s="3179"/>
      <c r="B154" s="3179"/>
      <c r="C154" s="3179"/>
      <c r="D154" s="3179"/>
      <c r="E154" s="3179"/>
      <c r="F154" s="3179"/>
    </row>
    <row r="155" spans="1:6">
      <c r="A155" s="3179"/>
      <c r="B155" s="3179"/>
      <c r="C155" s="3179"/>
      <c r="D155" s="3179"/>
      <c r="E155" s="3179"/>
      <c r="F155" s="3179"/>
    </row>
    <row r="156" spans="1:6">
      <c r="A156" s="3179"/>
      <c r="B156" s="3179"/>
      <c r="C156" s="3179"/>
      <c r="D156" s="3179"/>
      <c r="E156" s="3179"/>
      <c r="F156" s="3179"/>
    </row>
    <row r="157" spans="1:6">
      <c r="A157" s="3179"/>
      <c r="B157" s="3179"/>
      <c r="C157" s="3179"/>
      <c r="D157" s="3179"/>
      <c r="E157" s="3179"/>
      <c r="F157" s="3179"/>
    </row>
    <row r="158" spans="1:6">
      <c r="A158" s="3179"/>
      <c r="B158" s="3179"/>
      <c r="C158" s="3179"/>
      <c r="D158" s="3179"/>
      <c r="E158" s="3179"/>
      <c r="F158" s="3179"/>
    </row>
    <row r="159" spans="1:6">
      <c r="A159" s="3179"/>
      <c r="B159" s="3179"/>
      <c r="C159" s="3179"/>
      <c r="D159" s="3179"/>
      <c r="E159" s="3179"/>
      <c r="F159" s="3179"/>
    </row>
    <row r="160" spans="1:6">
      <c r="A160" s="3179"/>
      <c r="B160" s="3179"/>
      <c r="C160" s="3179"/>
      <c r="D160" s="3179"/>
      <c r="E160" s="3179"/>
      <c r="F160" s="3179"/>
    </row>
    <row r="161" spans="1:6">
      <c r="A161" s="3179"/>
      <c r="B161" s="3179"/>
      <c r="C161" s="3179"/>
      <c r="D161" s="3179"/>
      <c r="E161" s="3179"/>
      <c r="F161" s="3179"/>
    </row>
    <row r="162" spans="1:6">
      <c r="A162" s="3179"/>
      <c r="B162" s="3179"/>
      <c r="C162" s="3179"/>
      <c r="D162" s="3179"/>
      <c r="E162" s="3179"/>
      <c r="F162" s="3179"/>
    </row>
    <row r="163" spans="1:6">
      <c r="A163" s="3179"/>
      <c r="B163" s="3179"/>
      <c r="C163" s="3179"/>
      <c r="D163" s="3179"/>
      <c r="E163" s="3179"/>
      <c r="F163" s="3179"/>
    </row>
    <row r="164" spans="1:6">
      <c r="A164" s="3179"/>
      <c r="B164" s="3179"/>
      <c r="C164" s="3179"/>
      <c r="D164" s="3179"/>
      <c r="E164" s="3179"/>
      <c r="F164" s="3179"/>
    </row>
    <row r="165" spans="1:6">
      <c r="A165" s="3179"/>
      <c r="B165" s="3179"/>
      <c r="C165" s="3179"/>
      <c r="D165" s="3179"/>
      <c r="E165" s="3179"/>
      <c r="F165" s="3179"/>
    </row>
    <row r="166" spans="1:6">
      <c r="A166" s="3179"/>
      <c r="B166" s="3179"/>
      <c r="C166" s="3179"/>
      <c r="D166" s="3179"/>
      <c r="E166" s="3179"/>
      <c r="F166" s="3179"/>
    </row>
    <row r="167" spans="1:6">
      <c r="A167" s="3179"/>
      <c r="B167" s="3179"/>
      <c r="C167" s="3179"/>
      <c r="D167" s="3179"/>
      <c r="E167" s="3179"/>
      <c r="F167" s="3179"/>
    </row>
    <row r="168" spans="1:6">
      <c r="A168" s="3179"/>
      <c r="B168" s="3179"/>
      <c r="C168" s="3179"/>
      <c r="D168" s="3179"/>
      <c r="E168" s="3179"/>
      <c r="F168" s="3179"/>
    </row>
  </sheetData>
  <sheetProtection password="CA55" sheet="1" objects="1" scenarios="1"/>
  <mergeCells count="6">
    <mergeCell ref="C8:E8"/>
    <mergeCell ref="B7:E7"/>
    <mergeCell ref="A1:E1"/>
    <mergeCell ref="A3:E3"/>
    <mergeCell ref="A4:E4"/>
    <mergeCell ref="A6:E6"/>
  </mergeCells>
  <phoneticPr fontId="0" type="noConversion"/>
  <printOptions verticalCentered="1"/>
  <pageMargins left="1.1417322834645669" right="0.75" top="0.39370078740157483" bottom="0.19685039370078741" header="0.31496062992125984" footer="0"/>
  <pageSetup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K95"/>
  <sheetViews>
    <sheetView showGridLines="0" workbookViewId="0">
      <selection activeCell="A33" sqref="A33"/>
    </sheetView>
  </sheetViews>
  <sheetFormatPr baseColWidth="10" defaultColWidth="8.33203125" defaultRowHeight="9"/>
  <cols>
    <col min="1" max="1" width="39.83203125" style="2530" customWidth="1"/>
    <col min="2" max="2" width="15.5" style="2530" customWidth="1"/>
    <col min="3" max="3" width="15.83203125" style="2530" customWidth="1"/>
    <col min="4" max="4" width="3" style="2530" customWidth="1"/>
    <col min="5" max="5" width="20.1640625" style="2530" customWidth="1"/>
    <col min="6" max="7" width="5.5" style="2530" customWidth="1"/>
    <col min="8" max="8" width="1" style="2530" customWidth="1"/>
    <col min="9" max="10" width="5.5" style="2530" customWidth="1"/>
    <col min="11" max="11" width="1" style="2530" customWidth="1"/>
    <col min="12" max="12" width="5" style="2530" customWidth="1"/>
    <col min="13" max="15" width="5.5" style="2530" customWidth="1"/>
    <col min="16" max="16" width="1" style="2530" customWidth="1"/>
    <col min="17" max="18" width="5.5" style="2530" customWidth="1"/>
    <col min="19" max="19" width="1" style="2530" customWidth="1"/>
    <col min="20" max="22" width="5.5" style="2530" customWidth="1"/>
    <col min="23" max="23" width="0" style="2530" hidden="1" customWidth="1"/>
    <col min="24" max="24" width="1" style="2530" customWidth="1"/>
    <col min="25" max="26" width="5.5" style="2530" customWidth="1"/>
    <col min="27" max="27" width="1" style="2530" customWidth="1"/>
    <col min="28" max="29" width="5.5" style="2530" customWidth="1"/>
    <col min="30" max="30" width="1" style="2530" customWidth="1"/>
    <col min="31" max="32" width="5.5" style="2530" customWidth="1"/>
    <col min="33" max="33" width="1" style="2530" customWidth="1"/>
    <col min="34" max="35" width="5.5" style="2530" customWidth="1"/>
    <col min="36" max="36" width="1" style="2530" customWidth="1"/>
    <col min="37" max="38" width="5.5" style="2530" customWidth="1"/>
    <col min="39" max="39" width="1" style="2530" customWidth="1"/>
    <col min="40" max="40" width="5" style="2530" customWidth="1"/>
    <col min="41" max="41" width="5.5" style="2530" customWidth="1"/>
    <col min="42" max="42" width="1" style="2530" customWidth="1"/>
    <col min="43" max="44" width="5.5" style="2530" customWidth="1"/>
    <col min="45" max="45" width="1" style="2530" customWidth="1"/>
    <col min="46" max="152" width="8.33203125" style="2530"/>
    <col min="153" max="153" width="47.83203125" style="2530" customWidth="1"/>
    <col min="154" max="205" width="8.33203125" style="2530"/>
    <col min="206" max="206" width="58.5" style="2530" customWidth="1"/>
    <col min="207" max="16384" width="8.33203125" style="2530"/>
  </cols>
  <sheetData>
    <row r="1" spans="1:63" ht="16.5" customHeight="1">
      <c r="A1" s="3558" t="s">
        <v>846</v>
      </c>
      <c r="B1" s="3558"/>
      <c r="C1" s="3558"/>
      <c r="D1" s="3558"/>
      <c r="E1" s="3558"/>
    </row>
    <row r="2" spans="1:63" ht="4.5" customHeight="1">
      <c r="A2" s="2531"/>
      <c r="B2" s="2531"/>
      <c r="C2" s="2531"/>
      <c r="D2" s="2531"/>
      <c r="E2" s="2531"/>
    </row>
    <row r="3" spans="1:63" ht="14.25">
      <c r="A3" s="3559" t="s">
        <v>570</v>
      </c>
      <c r="B3" s="3559"/>
      <c r="C3" s="3559"/>
      <c r="D3" s="3559"/>
      <c r="E3" s="3559"/>
    </row>
    <row r="4" spans="1:63" ht="14.25">
      <c r="A4" s="3559" t="s">
        <v>571</v>
      </c>
      <c r="B4" s="3559"/>
      <c r="C4" s="3559"/>
      <c r="D4" s="3559"/>
      <c r="E4" s="3559"/>
    </row>
    <row r="5" spans="1:63" ht="14.25">
      <c r="A5" s="3559" t="s">
        <v>1250</v>
      </c>
      <c r="B5" s="3559"/>
      <c r="C5" s="3559"/>
      <c r="D5" s="3559"/>
      <c r="E5" s="3559"/>
    </row>
    <row r="6" spans="1:63" ht="3.75" customHeight="1">
      <c r="A6" s="2532"/>
      <c r="B6" s="2532"/>
      <c r="C6" s="2532"/>
      <c r="D6" s="2532"/>
      <c r="E6" s="2532"/>
    </row>
    <row r="7" spans="1:63" ht="15" customHeight="1">
      <c r="A7" s="3557" t="s">
        <v>572</v>
      </c>
      <c r="B7" s="3557"/>
      <c r="C7" s="3557"/>
      <c r="D7" s="3557"/>
      <c r="E7" s="3557"/>
      <c r="BK7" s="2533" t="s">
        <v>884</v>
      </c>
    </row>
    <row r="8" spans="1:63" ht="10.5" customHeight="1">
      <c r="A8" s="2534"/>
      <c r="B8" s="2535"/>
      <c r="C8" s="2536"/>
      <c r="D8" s="2537"/>
      <c r="E8" s="2535"/>
    </row>
    <row r="9" spans="1:63" ht="11.1" customHeight="1">
      <c r="A9" s="2538" t="s">
        <v>573</v>
      </c>
      <c r="B9" s="2539" t="s">
        <v>950</v>
      </c>
      <c r="C9" s="3553" t="s">
        <v>574</v>
      </c>
      <c r="D9" s="3554"/>
      <c r="E9" s="2540" t="s">
        <v>575</v>
      </c>
    </row>
    <row r="10" spans="1:63" ht="13.5" customHeight="1">
      <c r="A10" s="2541"/>
      <c r="B10" s="2542" t="s">
        <v>850</v>
      </c>
      <c r="C10" s="3555" t="s">
        <v>578</v>
      </c>
      <c r="D10" s="3556"/>
      <c r="E10" s="2543" t="s">
        <v>579</v>
      </c>
    </row>
    <row r="11" spans="1:63" ht="11.25" customHeight="1">
      <c r="A11" s="2544" t="s">
        <v>893</v>
      </c>
      <c r="B11" s="2545">
        <f>SUM(B12+B32+B76)</f>
        <v>20968</v>
      </c>
      <c r="C11" s="2546">
        <f>SUM(C12+C32+C76)</f>
        <v>1415</v>
      </c>
      <c r="D11" s="2547"/>
      <c r="E11" s="2547">
        <f>(B11/C11)</f>
        <v>14.818374558303887</v>
      </c>
    </row>
    <row r="12" spans="1:63" ht="10.5" customHeight="1">
      <c r="A12" s="2548" t="s">
        <v>580</v>
      </c>
      <c r="B12" s="2549">
        <f>SUM(B13+B15+B23)</f>
        <v>195</v>
      </c>
      <c r="C12" s="2550"/>
      <c r="D12" s="2551"/>
      <c r="E12" s="2552"/>
    </row>
    <row r="13" spans="1:63" ht="11.1" customHeight="1">
      <c r="A13" s="2548" t="s">
        <v>581</v>
      </c>
      <c r="B13" s="2549">
        <f>SUM(B14)</f>
        <v>2</v>
      </c>
      <c r="C13" s="2553"/>
      <c r="D13" s="2551"/>
      <c r="E13" s="2551"/>
    </row>
    <row r="14" spans="1:63" ht="10.5" customHeight="1">
      <c r="A14" s="2554" t="s">
        <v>582</v>
      </c>
      <c r="B14" s="2555">
        <v>2</v>
      </c>
      <c r="C14" s="2556"/>
      <c r="D14" s="2557"/>
      <c r="E14" s="2557"/>
    </row>
    <row r="15" spans="1:63" ht="11.1" customHeight="1">
      <c r="A15" s="2548" t="s">
        <v>1272</v>
      </c>
      <c r="B15" s="2549">
        <f>SUM(B16:B22)</f>
        <v>142</v>
      </c>
      <c r="C15" s="2553"/>
      <c r="D15" s="2551"/>
      <c r="E15" s="2558"/>
      <c r="F15" s="2559"/>
    </row>
    <row r="16" spans="1:63" ht="10.5" customHeight="1">
      <c r="A16" s="2554" t="s">
        <v>202</v>
      </c>
      <c r="B16" s="2555">
        <v>45</v>
      </c>
      <c r="C16" s="2556"/>
      <c r="D16" s="2557"/>
      <c r="E16" s="2560"/>
    </row>
    <row r="17" spans="1:5" ht="10.5" customHeight="1">
      <c r="A17" s="2554" t="s">
        <v>582</v>
      </c>
      <c r="B17" s="2555">
        <v>2</v>
      </c>
      <c r="C17" s="2556"/>
      <c r="D17" s="2557"/>
      <c r="E17" s="2557"/>
    </row>
    <row r="18" spans="1:5" ht="10.5" customHeight="1">
      <c r="A18" s="2554" t="s">
        <v>203</v>
      </c>
      <c r="B18" s="2555">
        <v>16</v>
      </c>
      <c r="C18" s="2556"/>
      <c r="D18" s="2557"/>
      <c r="E18" s="2557"/>
    </row>
    <row r="19" spans="1:5" ht="10.5" customHeight="1">
      <c r="A19" s="2554" t="s">
        <v>204</v>
      </c>
      <c r="B19" s="2555">
        <v>22</v>
      </c>
      <c r="C19" s="2556"/>
      <c r="D19" s="2557"/>
      <c r="E19" s="2560"/>
    </row>
    <row r="20" spans="1:5" ht="10.5" customHeight="1">
      <c r="A20" s="2554" t="s">
        <v>584</v>
      </c>
      <c r="B20" s="2555">
        <v>4</v>
      </c>
      <c r="C20" s="2556"/>
      <c r="D20" s="2557"/>
      <c r="E20" s="2560"/>
    </row>
    <row r="21" spans="1:5" ht="10.5" customHeight="1">
      <c r="A21" s="2554" t="s">
        <v>206</v>
      </c>
      <c r="B21" s="2555">
        <v>27</v>
      </c>
      <c r="C21" s="2556"/>
      <c r="D21" s="2557"/>
      <c r="E21" s="2560"/>
    </row>
    <row r="22" spans="1:5" ht="10.5" customHeight="1">
      <c r="A22" s="2554" t="s">
        <v>585</v>
      </c>
      <c r="B22" s="2555">
        <v>26</v>
      </c>
      <c r="C22" s="2556"/>
      <c r="D22" s="2557"/>
      <c r="E22" s="2560"/>
    </row>
    <row r="23" spans="1:5" ht="11.1" customHeight="1">
      <c r="A23" s="2548" t="s">
        <v>903</v>
      </c>
      <c r="B23" s="2549">
        <f>SUM(B24:B31)</f>
        <v>51</v>
      </c>
      <c r="C23" s="2550"/>
      <c r="D23" s="2551"/>
      <c r="E23" s="2552"/>
    </row>
    <row r="24" spans="1:5" ht="10.5" customHeight="1">
      <c r="A24" s="2554" t="s">
        <v>209</v>
      </c>
      <c r="B24" s="2555">
        <v>6</v>
      </c>
      <c r="C24" s="2561"/>
      <c r="D24" s="2557"/>
      <c r="E24" s="2560"/>
    </row>
    <row r="25" spans="1:5" ht="10.5" customHeight="1">
      <c r="A25" s="2554" t="s">
        <v>210</v>
      </c>
      <c r="B25" s="2555">
        <v>6</v>
      </c>
      <c r="C25" s="2561"/>
      <c r="D25" s="2557"/>
      <c r="E25" s="2560"/>
    </row>
    <row r="26" spans="1:5" ht="10.5" customHeight="1">
      <c r="A26" s="2554" t="s">
        <v>211</v>
      </c>
      <c r="B26" s="2555">
        <v>6</v>
      </c>
      <c r="C26" s="2561"/>
      <c r="D26" s="2557"/>
      <c r="E26" s="2560"/>
    </row>
    <row r="27" spans="1:5" ht="10.5" customHeight="1">
      <c r="A27" s="2554" t="s">
        <v>203</v>
      </c>
      <c r="B27" s="2555">
        <v>11</v>
      </c>
      <c r="C27" s="2561"/>
      <c r="D27" s="2557"/>
      <c r="E27" s="2560"/>
    </row>
    <row r="28" spans="1:5" ht="10.5" customHeight="1">
      <c r="A28" s="2554" t="s">
        <v>212</v>
      </c>
      <c r="B28" s="2555">
        <v>6</v>
      </c>
      <c r="C28" s="2561"/>
      <c r="D28" s="2557"/>
      <c r="E28" s="2560"/>
    </row>
    <row r="29" spans="1:5" ht="10.5" customHeight="1">
      <c r="A29" s="2554" t="s">
        <v>213</v>
      </c>
      <c r="B29" s="2555">
        <v>8</v>
      </c>
      <c r="C29" s="2561"/>
      <c r="D29" s="2557"/>
      <c r="E29" s="2560"/>
    </row>
    <row r="30" spans="1:5" ht="10.5" customHeight="1">
      <c r="A30" s="2554" t="s">
        <v>214</v>
      </c>
      <c r="B30" s="2555">
        <v>4</v>
      </c>
      <c r="C30" s="2561"/>
      <c r="D30" s="2557"/>
      <c r="E30" s="2560"/>
    </row>
    <row r="31" spans="1:5" ht="10.5" customHeight="1">
      <c r="A31" s="2554" t="s">
        <v>218</v>
      </c>
      <c r="B31" s="2555">
        <v>4</v>
      </c>
      <c r="C31" s="2561"/>
      <c r="D31" s="2557"/>
      <c r="E31" s="2560"/>
    </row>
    <row r="32" spans="1:5" ht="11.1" customHeight="1">
      <c r="A32" s="2548" t="s">
        <v>911</v>
      </c>
      <c r="B32" s="2562">
        <f>SUM(B33+B36+B39+B45+B54+B57+B63+B64+B69+B70+B71+B72+B73)</f>
        <v>9013</v>
      </c>
      <c r="C32" s="2549">
        <f>SUM(C33+C36+C39+C45+C54+C57+C63+C64+C69+C70+C71+C72+C73)</f>
        <v>776</v>
      </c>
      <c r="D32" s="2551"/>
      <c r="E32" s="2552">
        <f>(B32/C32)</f>
        <v>11.614690721649485</v>
      </c>
    </row>
    <row r="33" spans="1:19" ht="11.1" customHeight="1">
      <c r="A33" s="2563" t="s">
        <v>1264</v>
      </c>
      <c r="B33" s="2564">
        <f>SUM(B34:B35)</f>
        <v>244</v>
      </c>
      <c r="C33" s="2565">
        <v>49</v>
      </c>
      <c r="D33" s="2566" t="s">
        <v>586</v>
      </c>
      <c r="E33" s="2558">
        <f>(B33/C33)</f>
        <v>4.9795918367346941</v>
      </c>
      <c r="F33" s="2567"/>
    </row>
    <row r="34" spans="1:19" ht="11.1" customHeight="1">
      <c r="A34" s="2568" t="s">
        <v>1338</v>
      </c>
      <c r="B34" s="2569">
        <v>188</v>
      </c>
      <c r="C34" s="2570"/>
      <c r="D34" s="2571"/>
      <c r="E34" s="2572"/>
    </row>
    <row r="35" spans="1:19" ht="11.1" customHeight="1">
      <c r="A35" s="2568" t="s">
        <v>587</v>
      </c>
      <c r="B35" s="2569">
        <v>56</v>
      </c>
      <c r="C35" s="2570"/>
      <c r="D35" s="2571"/>
      <c r="E35" s="2572"/>
    </row>
    <row r="36" spans="1:19" ht="11.1" customHeight="1">
      <c r="A36" s="2563" t="s">
        <v>1371</v>
      </c>
      <c r="B36" s="2564">
        <f>SUM(B37:B38)</f>
        <v>299</v>
      </c>
      <c r="C36" s="2565">
        <f>SUM(C37:C38)</f>
        <v>32</v>
      </c>
      <c r="D36" s="2566"/>
      <c r="E36" s="2558">
        <f>(B36/C36)</f>
        <v>9.34375</v>
      </c>
      <c r="F36" s="2567"/>
      <c r="R36" s="2573"/>
      <c r="S36" s="2573"/>
    </row>
    <row r="37" spans="1:19" ht="11.1" customHeight="1">
      <c r="A37" s="2568" t="s">
        <v>588</v>
      </c>
      <c r="B37" s="2569">
        <v>173</v>
      </c>
      <c r="C37" s="2570">
        <v>17</v>
      </c>
      <c r="D37" s="2571"/>
      <c r="E37" s="2572">
        <f>(B37/C37)</f>
        <v>10.176470588235293</v>
      </c>
    </row>
    <row r="38" spans="1:19" ht="11.1" customHeight="1">
      <c r="A38" s="2568" t="s">
        <v>589</v>
      </c>
      <c r="B38" s="2569">
        <v>126</v>
      </c>
      <c r="C38" s="2570">
        <v>15</v>
      </c>
      <c r="D38" s="2571"/>
      <c r="E38" s="2572">
        <f>(B38/C38)</f>
        <v>8.4</v>
      </c>
    </row>
    <row r="39" spans="1:19" ht="11.1" customHeight="1">
      <c r="A39" s="2563" t="s">
        <v>590</v>
      </c>
      <c r="B39" s="2564">
        <f>SUM(B40:B44)</f>
        <v>954</v>
      </c>
      <c r="C39" s="2565">
        <v>89</v>
      </c>
      <c r="D39" s="2566" t="s">
        <v>586</v>
      </c>
      <c r="E39" s="2558">
        <f>(B39/C39)</f>
        <v>10.719101123595506</v>
      </c>
    </row>
    <row r="40" spans="1:19" ht="11.1" customHeight="1">
      <c r="A40" s="2568" t="s">
        <v>591</v>
      </c>
      <c r="B40" s="2569">
        <v>204</v>
      </c>
      <c r="C40" s="2574"/>
      <c r="D40" s="2571"/>
      <c r="E40" s="2571"/>
    </row>
    <row r="41" spans="1:19" ht="11.1" customHeight="1">
      <c r="A41" s="2568" t="s">
        <v>592</v>
      </c>
      <c r="B41" s="2569">
        <v>169</v>
      </c>
      <c r="C41" s="2574"/>
      <c r="D41" s="2571"/>
      <c r="E41" s="2571"/>
    </row>
    <row r="42" spans="1:19" ht="11.1" customHeight="1">
      <c r="A42" s="2568" t="s">
        <v>593</v>
      </c>
      <c r="B42" s="2569">
        <v>163</v>
      </c>
      <c r="C42" s="2574"/>
      <c r="D42" s="2571"/>
      <c r="E42" s="2571"/>
    </row>
    <row r="43" spans="1:19" ht="11.1" customHeight="1">
      <c r="A43" s="2568" t="s">
        <v>594</v>
      </c>
      <c r="B43" s="2569">
        <v>341</v>
      </c>
      <c r="C43" s="2574"/>
      <c r="D43" s="2571"/>
      <c r="E43" s="2571"/>
    </row>
    <row r="44" spans="1:19" ht="11.1" customHeight="1">
      <c r="A44" s="2568" t="s">
        <v>595</v>
      </c>
      <c r="B44" s="2569">
        <v>77</v>
      </c>
      <c r="C44" s="2574"/>
      <c r="D44" s="2571"/>
      <c r="E44" s="2571"/>
    </row>
    <row r="45" spans="1:19" ht="11.1" customHeight="1">
      <c r="A45" s="2563" t="s">
        <v>1294</v>
      </c>
      <c r="B45" s="2564">
        <f>SUM(B46:B53)</f>
        <v>2506</v>
      </c>
      <c r="C45" s="2565">
        <f>SUM(C46:C53)</f>
        <v>82</v>
      </c>
      <c r="D45" s="2566"/>
      <c r="E45" s="2558">
        <f>(B45/C45)</f>
        <v>30.560975609756099</v>
      </c>
    </row>
    <row r="46" spans="1:19" ht="11.1" customHeight="1">
      <c r="A46" s="2568" t="s">
        <v>596</v>
      </c>
      <c r="B46" s="2569">
        <v>624</v>
      </c>
      <c r="C46" s="2574">
        <v>64</v>
      </c>
      <c r="D46" s="2571" t="s">
        <v>586</v>
      </c>
      <c r="E46" s="2572">
        <f>(B46/C46)</f>
        <v>9.75</v>
      </c>
    </row>
    <row r="47" spans="1:19" ht="11.1" customHeight="1">
      <c r="A47" s="2568" t="s">
        <v>597</v>
      </c>
      <c r="B47" s="2569">
        <v>71</v>
      </c>
      <c r="C47" s="2574"/>
      <c r="D47" s="2571"/>
      <c r="E47" s="2572"/>
    </row>
    <row r="48" spans="1:19" ht="11.1" customHeight="1">
      <c r="A48" s="2568" t="s">
        <v>598</v>
      </c>
      <c r="B48" s="2569">
        <v>41</v>
      </c>
      <c r="C48" s="2574"/>
      <c r="D48" s="2571"/>
      <c r="E48" s="2571"/>
    </row>
    <row r="49" spans="1:19" ht="11.1" customHeight="1">
      <c r="A49" s="2568" t="s">
        <v>599</v>
      </c>
      <c r="B49" s="2569">
        <v>500</v>
      </c>
      <c r="C49" s="2574"/>
      <c r="D49" s="2571"/>
      <c r="E49" s="2571"/>
    </row>
    <row r="50" spans="1:19" ht="11.1" customHeight="1">
      <c r="A50" s="2568" t="s">
        <v>600</v>
      </c>
      <c r="B50" s="2569">
        <v>23</v>
      </c>
      <c r="C50" s="2574"/>
      <c r="D50" s="2571"/>
      <c r="E50" s="2571"/>
    </row>
    <row r="51" spans="1:19" ht="11.1" customHeight="1">
      <c r="A51" s="2568" t="s">
        <v>601</v>
      </c>
      <c r="B51" s="2569">
        <v>1131</v>
      </c>
      <c r="C51" s="2574"/>
      <c r="D51" s="2571"/>
      <c r="E51" s="2571"/>
    </row>
    <row r="52" spans="1:19" ht="11.1" customHeight="1">
      <c r="A52" s="2568" t="s">
        <v>602</v>
      </c>
      <c r="B52" s="2569">
        <v>33</v>
      </c>
      <c r="C52" s="2574">
        <v>8</v>
      </c>
      <c r="D52" s="2571"/>
      <c r="E52" s="2572">
        <f t="shared" ref="E52:E58" si="0">(B52/C52)</f>
        <v>4.125</v>
      </c>
    </row>
    <row r="53" spans="1:19" ht="11.1" customHeight="1">
      <c r="A53" s="2568" t="s">
        <v>603</v>
      </c>
      <c r="B53" s="2569">
        <v>83</v>
      </c>
      <c r="C53" s="2574">
        <v>10</v>
      </c>
      <c r="D53" s="2571"/>
      <c r="E53" s="2572">
        <f t="shared" si="0"/>
        <v>8.3000000000000007</v>
      </c>
    </row>
    <row r="54" spans="1:19" ht="11.1" customHeight="1">
      <c r="A54" s="2563" t="s">
        <v>1258</v>
      </c>
      <c r="B54" s="2564">
        <f>SUM(B55:B56)</f>
        <v>1515</v>
      </c>
      <c r="C54" s="2565">
        <f>SUM(C55:C56)</f>
        <v>59</v>
      </c>
      <c r="D54" s="2566"/>
      <c r="E54" s="2558">
        <f t="shared" si="0"/>
        <v>25.677966101694917</v>
      </c>
    </row>
    <row r="55" spans="1:19" ht="11.1" customHeight="1">
      <c r="A55" s="2568" t="s">
        <v>604</v>
      </c>
      <c r="B55" s="2569">
        <v>1358</v>
      </c>
      <c r="C55" s="2570">
        <v>46</v>
      </c>
      <c r="D55" s="2571"/>
      <c r="E55" s="2572">
        <f t="shared" si="0"/>
        <v>29.521739130434781</v>
      </c>
    </row>
    <row r="56" spans="1:19" ht="11.1" customHeight="1">
      <c r="A56" s="2568" t="s">
        <v>605</v>
      </c>
      <c r="B56" s="2569">
        <v>157</v>
      </c>
      <c r="C56" s="2570">
        <v>13</v>
      </c>
      <c r="D56" s="2571"/>
      <c r="E56" s="2572">
        <f t="shared" si="0"/>
        <v>12.076923076923077</v>
      </c>
    </row>
    <row r="57" spans="1:19" ht="11.1" customHeight="1">
      <c r="A57" s="2563" t="s">
        <v>1259</v>
      </c>
      <c r="B57" s="2564">
        <f>SUM(B58:B62)</f>
        <v>928</v>
      </c>
      <c r="C57" s="2565">
        <f>SUM(C58:C62)</f>
        <v>61</v>
      </c>
      <c r="D57" s="2566"/>
      <c r="E57" s="2558">
        <f t="shared" si="0"/>
        <v>15.21311475409836</v>
      </c>
      <c r="P57" s="2573"/>
      <c r="R57" s="2573"/>
      <c r="S57" s="2573"/>
    </row>
    <row r="58" spans="1:19" ht="11.1" customHeight="1">
      <c r="A58" s="2568" t="s">
        <v>596</v>
      </c>
      <c r="B58" s="2569">
        <v>367</v>
      </c>
      <c r="C58" s="2574">
        <v>48</v>
      </c>
      <c r="D58" s="2571" t="s">
        <v>586</v>
      </c>
      <c r="E58" s="2572">
        <f t="shared" si="0"/>
        <v>7.645833333333333</v>
      </c>
    </row>
    <row r="59" spans="1:19" ht="11.1" customHeight="1">
      <c r="A59" s="2568" t="s">
        <v>598</v>
      </c>
      <c r="B59" s="2569">
        <v>36</v>
      </c>
      <c r="C59" s="2574"/>
      <c r="D59" s="2571"/>
      <c r="E59" s="2571"/>
    </row>
    <row r="60" spans="1:19" ht="11.1" customHeight="1">
      <c r="A60" s="2568" t="s">
        <v>606</v>
      </c>
      <c r="B60" s="2569">
        <v>79</v>
      </c>
      <c r="C60" s="2574"/>
      <c r="D60" s="2571"/>
      <c r="E60" s="2571"/>
    </row>
    <row r="61" spans="1:19" ht="11.1" customHeight="1">
      <c r="A61" s="2568" t="s">
        <v>607</v>
      </c>
      <c r="B61" s="2569">
        <v>387</v>
      </c>
      <c r="C61" s="2574"/>
      <c r="D61" s="2571"/>
      <c r="E61" s="2571"/>
    </row>
    <row r="62" spans="1:19" ht="11.1" customHeight="1">
      <c r="A62" s="2568" t="s">
        <v>608</v>
      </c>
      <c r="B62" s="2569">
        <v>59</v>
      </c>
      <c r="C62" s="2570">
        <v>13</v>
      </c>
      <c r="D62" s="2571"/>
      <c r="E62" s="2572">
        <f>(B62/C62)</f>
        <v>4.5384615384615383</v>
      </c>
    </row>
    <row r="63" spans="1:19" ht="11.1" customHeight="1">
      <c r="A63" s="2563" t="s">
        <v>1266</v>
      </c>
      <c r="B63" s="2564">
        <v>435</v>
      </c>
      <c r="C63" s="2565">
        <v>66</v>
      </c>
      <c r="D63" s="2566" t="s">
        <v>586</v>
      </c>
      <c r="E63" s="2558">
        <f>(B63/C63)</f>
        <v>6.5909090909090908</v>
      </c>
      <c r="P63" s="2573"/>
      <c r="R63" s="2573"/>
      <c r="S63" s="2573"/>
    </row>
    <row r="64" spans="1:19" ht="11.1" customHeight="1">
      <c r="A64" s="2563" t="s">
        <v>1267</v>
      </c>
      <c r="B64" s="2564">
        <f>SUM(B65:B68)</f>
        <v>117</v>
      </c>
      <c r="C64" s="2565">
        <v>25</v>
      </c>
      <c r="D64" s="2566" t="s">
        <v>586</v>
      </c>
      <c r="E64" s="2558">
        <f>(B64/C64)</f>
        <v>4.68</v>
      </c>
      <c r="P64" s="2573"/>
      <c r="R64" s="2573"/>
      <c r="S64" s="2573"/>
    </row>
    <row r="65" spans="1:19" ht="11.1" customHeight="1">
      <c r="A65" s="2568" t="s">
        <v>596</v>
      </c>
      <c r="B65" s="2569">
        <v>68</v>
      </c>
      <c r="C65" s="2574"/>
      <c r="D65" s="2571"/>
      <c r="E65" s="2571"/>
    </row>
    <row r="66" spans="1:19" ht="11.1" customHeight="1">
      <c r="A66" s="2568" t="s">
        <v>609</v>
      </c>
      <c r="B66" s="2569">
        <v>10</v>
      </c>
      <c r="C66" s="2574"/>
      <c r="D66" s="2571"/>
      <c r="E66" s="2571"/>
    </row>
    <row r="67" spans="1:19" ht="11.1" customHeight="1">
      <c r="A67" s="2568" t="s">
        <v>610</v>
      </c>
      <c r="B67" s="2569">
        <v>21</v>
      </c>
      <c r="C67" s="2574"/>
      <c r="D67" s="2571"/>
      <c r="E67" s="2571"/>
    </row>
    <row r="68" spans="1:19" ht="11.1" customHeight="1">
      <c r="A68" s="2568" t="s">
        <v>611</v>
      </c>
      <c r="B68" s="2569">
        <v>18</v>
      </c>
      <c r="C68" s="2574"/>
      <c r="D68" s="2571"/>
      <c r="E68" s="2571"/>
    </row>
    <row r="69" spans="1:19" ht="11.1" customHeight="1">
      <c r="A69" s="2563" t="s">
        <v>612</v>
      </c>
      <c r="B69" s="2564">
        <v>65</v>
      </c>
      <c r="C69" s="2565">
        <v>11</v>
      </c>
      <c r="D69" s="2566"/>
      <c r="E69" s="2558">
        <f t="shared" ref="E69:E75" si="1">(B69/C69)</f>
        <v>5.9090909090909092</v>
      </c>
      <c r="P69" s="2573"/>
      <c r="R69" s="2573"/>
      <c r="S69" s="2573"/>
    </row>
    <row r="70" spans="1:19" ht="11.1" customHeight="1">
      <c r="A70" s="2563" t="s">
        <v>1268</v>
      </c>
      <c r="B70" s="2564">
        <v>741</v>
      </c>
      <c r="C70" s="2565">
        <v>134</v>
      </c>
      <c r="D70" s="2566"/>
      <c r="E70" s="2558">
        <f t="shared" si="1"/>
        <v>5.5298507462686564</v>
      </c>
    </row>
    <row r="71" spans="1:19" ht="11.1" customHeight="1">
      <c r="A71" s="2563" t="s">
        <v>38</v>
      </c>
      <c r="B71" s="2564">
        <v>264</v>
      </c>
      <c r="C71" s="2565">
        <v>33</v>
      </c>
      <c r="D71" s="2566"/>
      <c r="E71" s="2558">
        <f t="shared" si="1"/>
        <v>8</v>
      </c>
    </row>
    <row r="72" spans="1:19" ht="11.1" customHeight="1">
      <c r="A72" s="2563" t="s">
        <v>613</v>
      </c>
      <c r="B72" s="2564">
        <v>317</v>
      </c>
      <c r="C72" s="2565">
        <v>39</v>
      </c>
      <c r="D72" s="2566"/>
      <c r="E72" s="2558">
        <f t="shared" si="1"/>
        <v>8.1282051282051277</v>
      </c>
    </row>
    <row r="73" spans="1:19" ht="11.1" customHeight="1">
      <c r="A73" s="2563" t="s">
        <v>1263</v>
      </c>
      <c r="B73" s="2564">
        <f>SUM(B74:B75)</f>
        <v>628</v>
      </c>
      <c r="C73" s="2565">
        <f>SUM(C74:C75)</f>
        <v>96</v>
      </c>
      <c r="D73" s="2566"/>
      <c r="E73" s="2575">
        <f t="shared" si="1"/>
        <v>6.541666666666667</v>
      </c>
    </row>
    <row r="74" spans="1:19" ht="11.1" customHeight="1">
      <c r="A74" s="2568" t="s">
        <v>614</v>
      </c>
      <c r="B74" s="2569">
        <v>572</v>
      </c>
      <c r="C74" s="2570">
        <v>81</v>
      </c>
      <c r="D74" s="2571"/>
      <c r="E74" s="2572">
        <f t="shared" si="1"/>
        <v>7.0617283950617287</v>
      </c>
    </row>
    <row r="75" spans="1:19" ht="11.1" customHeight="1">
      <c r="A75" s="2568" t="s">
        <v>615</v>
      </c>
      <c r="B75" s="2569">
        <v>56</v>
      </c>
      <c r="C75" s="2570">
        <v>15</v>
      </c>
      <c r="D75" s="2571"/>
      <c r="E75" s="2572">
        <f t="shared" si="1"/>
        <v>3.7333333333333334</v>
      </c>
    </row>
    <row r="76" spans="1:19" ht="11.1" customHeight="1">
      <c r="A76" s="2548" t="s">
        <v>868</v>
      </c>
      <c r="B76" s="2549">
        <f>SUM(B77:B92)</f>
        <v>11760</v>
      </c>
      <c r="C76" s="2550">
        <f>SUM(C77:C92)</f>
        <v>639</v>
      </c>
      <c r="D76" s="2551"/>
      <c r="E76" s="2552">
        <f t="shared" ref="E76:E92" si="2">(B76/C76)</f>
        <v>18.4037558685446</v>
      </c>
    </row>
    <row r="77" spans="1:19" ht="11.1" customHeight="1">
      <c r="A77" s="2554" t="s">
        <v>616</v>
      </c>
      <c r="B77" s="2555">
        <v>3191</v>
      </c>
      <c r="C77" s="2561">
        <v>187</v>
      </c>
      <c r="D77" s="2557"/>
      <c r="E77" s="2560">
        <f t="shared" si="2"/>
        <v>17.064171122994651</v>
      </c>
    </row>
    <row r="78" spans="1:19" ht="11.1" customHeight="1">
      <c r="A78" s="2554" t="s">
        <v>617</v>
      </c>
      <c r="B78" s="2555">
        <v>788</v>
      </c>
      <c r="C78" s="2561">
        <v>34</v>
      </c>
      <c r="D78" s="2557"/>
      <c r="E78" s="2560">
        <f t="shared" si="2"/>
        <v>23.176470588235293</v>
      </c>
    </row>
    <row r="79" spans="1:19" ht="11.1" customHeight="1">
      <c r="A79" s="2554" t="s">
        <v>618</v>
      </c>
      <c r="B79" s="2555">
        <v>1095</v>
      </c>
      <c r="C79" s="2561">
        <v>39</v>
      </c>
      <c r="D79" s="2557"/>
      <c r="E79" s="2560">
        <f t="shared" si="2"/>
        <v>28.076923076923077</v>
      </c>
    </row>
    <row r="80" spans="1:19" ht="11.1" customHeight="1">
      <c r="A80" s="2554" t="s">
        <v>619</v>
      </c>
      <c r="B80" s="2555">
        <v>838</v>
      </c>
      <c r="C80" s="2561">
        <v>31</v>
      </c>
      <c r="D80" s="2557"/>
      <c r="E80" s="2560">
        <f t="shared" si="2"/>
        <v>27.032258064516128</v>
      </c>
    </row>
    <row r="81" spans="1:5" ht="11.1" customHeight="1">
      <c r="A81" s="2554" t="s">
        <v>620</v>
      </c>
      <c r="B81" s="2555">
        <v>1009</v>
      </c>
      <c r="C81" s="2561">
        <v>56</v>
      </c>
      <c r="D81" s="2557"/>
      <c r="E81" s="2560">
        <f t="shared" si="2"/>
        <v>18.017857142857142</v>
      </c>
    </row>
    <row r="82" spans="1:5" ht="11.1" customHeight="1">
      <c r="A82" s="2554" t="s">
        <v>243</v>
      </c>
      <c r="B82" s="2555">
        <v>364</v>
      </c>
      <c r="C82" s="2561">
        <v>31</v>
      </c>
      <c r="D82" s="2557"/>
      <c r="E82" s="2560">
        <f t="shared" si="2"/>
        <v>11.741935483870968</v>
      </c>
    </row>
    <row r="83" spans="1:5" ht="11.1" customHeight="1">
      <c r="A83" s="2554" t="s">
        <v>621</v>
      </c>
      <c r="B83" s="2555">
        <v>562</v>
      </c>
      <c r="C83" s="2561">
        <v>24</v>
      </c>
      <c r="D83" s="2557"/>
      <c r="E83" s="2560">
        <f t="shared" si="2"/>
        <v>23.416666666666668</v>
      </c>
    </row>
    <row r="84" spans="1:5" ht="11.1" customHeight="1">
      <c r="A84" s="2554" t="s">
        <v>622</v>
      </c>
      <c r="B84" s="2555">
        <v>337</v>
      </c>
      <c r="C84" s="2561">
        <v>32</v>
      </c>
      <c r="D84" s="2557"/>
      <c r="E84" s="2560">
        <f t="shared" si="2"/>
        <v>10.53125</v>
      </c>
    </row>
    <row r="85" spans="1:5" ht="11.1" customHeight="1">
      <c r="A85" s="2554" t="s">
        <v>623</v>
      </c>
      <c r="B85" s="2555">
        <v>289</v>
      </c>
      <c r="C85" s="2561">
        <v>15</v>
      </c>
      <c r="D85" s="2557"/>
      <c r="E85" s="2560">
        <f t="shared" si="2"/>
        <v>19.266666666666666</v>
      </c>
    </row>
    <row r="86" spans="1:5" ht="11.1" customHeight="1">
      <c r="A86" s="2554" t="s">
        <v>624</v>
      </c>
      <c r="B86" s="2555">
        <v>305</v>
      </c>
      <c r="C86" s="2561">
        <v>19</v>
      </c>
      <c r="D86" s="2557"/>
      <c r="E86" s="2560">
        <f t="shared" si="2"/>
        <v>16.05263157894737</v>
      </c>
    </row>
    <row r="87" spans="1:5" ht="11.1" customHeight="1">
      <c r="A87" s="2554" t="s">
        <v>951</v>
      </c>
      <c r="B87" s="2555">
        <v>339</v>
      </c>
      <c r="C87" s="2561">
        <v>22</v>
      </c>
      <c r="D87" s="2557"/>
      <c r="E87" s="2560">
        <f t="shared" si="2"/>
        <v>15.409090909090908</v>
      </c>
    </row>
    <row r="88" spans="1:5" ht="11.1" customHeight="1">
      <c r="A88" s="2554" t="s">
        <v>932</v>
      </c>
      <c r="B88" s="2555">
        <v>195</v>
      </c>
      <c r="C88" s="2561">
        <v>13</v>
      </c>
      <c r="D88" s="2557"/>
      <c r="E88" s="2560">
        <f t="shared" si="2"/>
        <v>15</v>
      </c>
    </row>
    <row r="89" spans="1:5" ht="11.1" customHeight="1">
      <c r="A89" s="2554" t="s">
        <v>936</v>
      </c>
      <c r="B89" s="2555">
        <v>1659</v>
      </c>
      <c r="C89" s="2561">
        <v>89</v>
      </c>
      <c r="D89" s="2557"/>
      <c r="E89" s="2560">
        <f t="shared" si="2"/>
        <v>18.640449438202246</v>
      </c>
    </row>
    <row r="90" spans="1:5" ht="11.1" customHeight="1">
      <c r="A90" s="2554" t="s">
        <v>937</v>
      </c>
      <c r="B90" s="2555">
        <v>601</v>
      </c>
      <c r="C90" s="2561">
        <v>30</v>
      </c>
      <c r="D90" s="2557"/>
      <c r="E90" s="2560">
        <f t="shared" si="2"/>
        <v>20.033333333333335</v>
      </c>
    </row>
    <row r="91" spans="1:5" ht="11.1" customHeight="1">
      <c r="A91" s="2554" t="s">
        <v>938</v>
      </c>
      <c r="B91" s="2576">
        <v>79</v>
      </c>
      <c r="C91" s="2555">
        <v>6</v>
      </c>
      <c r="D91" s="2557"/>
      <c r="E91" s="2560">
        <f t="shared" si="2"/>
        <v>13.166666666666666</v>
      </c>
    </row>
    <row r="92" spans="1:5" ht="11.1" customHeight="1">
      <c r="A92" s="2554" t="s">
        <v>184</v>
      </c>
      <c r="B92" s="2560">
        <v>109</v>
      </c>
      <c r="C92" s="2555">
        <v>11</v>
      </c>
      <c r="D92" s="2557"/>
      <c r="E92" s="2560">
        <f t="shared" si="2"/>
        <v>9.9090909090909083</v>
      </c>
    </row>
    <row r="93" spans="1:5" ht="18" customHeight="1">
      <c r="A93" s="2577" t="s">
        <v>625</v>
      </c>
      <c r="B93" s="2578"/>
      <c r="C93" s="2578"/>
      <c r="D93" s="2578"/>
      <c r="E93" s="2579" t="s">
        <v>985</v>
      </c>
    </row>
    <row r="94" spans="1:5" ht="8.1" customHeight="1">
      <c r="A94" s="2533"/>
    </row>
    <row r="95" spans="1:5" ht="8.1" customHeight="1">
      <c r="A95" s="2533"/>
    </row>
  </sheetData>
  <sheetProtection password="CA55" sheet="1" objects="1" scenarios="1"/>
  <mergeCells count="7">
    <mergeCell ref="C9:D9"/>
    <mergeCell ref="C10:D10"/>
    <mergeCell ref="A7:E7"/>
    <mergeCell ref="A1:E1"/>
    <mergeCell ref="A3:E3"/>
    <mergeCell ref="A4:E4"/>
    <mergeCell ref="A5:E5"/>
  </mergeCells>
  <phoneticPr fontId="0" type="noConversion"/>
  <printOptions verticalCentered="1"/>
  <pageMargins left="1.8897637795275593" right="0.19685039370078741" top="0.23622047244094491" bottom="1" header="0.25" footer="0"/>
  <pageSetup scale="72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O75"/>
  <sheetViews>
    <sheetView showGridLines="0" workbookViewId="0">
      <selection activeCell="A31" sqref="A31"/>
    </sheetView>
  </sheetViews>
  <sheetFormatPr baseColWidth="10" defaultColWidth="6.83203125" defaultRowHeight="10.5"/>
  <cols>
    <col min="1" max="1" width="39" style="2580" customWidth="1"/>
    <col min="2" max="2" width="8.6640625" style="2580" customWidth="1"/>
    <col min="3" max="3" width="9.1640625" style="2580" customWidth="1"/>
    <col min="4" max="4" width="6.33203125" style="2580" customWidth="1"/>
    <col min="5" max="5" width="6.83203125" style="2580" customWidth="1"/>
    <col min="6" max="6" width="7.1640625" style="2580" customWidth="1"/>
    <col min="7" max="7" width="8.5" style="2580" customWidth="1"/>
    <col min="8" max="8" width="8.6640625" style="2580" customWidth="1"/>
    <col min="9" max="9" width="7.83203125" style="2580" customWidth="1"/>
    <col min="10" max="10" width="6.83203125" style="2580" customWidth="1"/>
    <col min="11" max="11" width="8.5" style="2580" customWidth="1"/>
    <col min="12" max="12" width="5.83203125" style="2580" customWidth="1"/>
    <col min="13" max="13" width="8.5" style="2580" customWidth="1"/>
    <col min="14" max="14" width="8.33203125" style="2580" customWidth="1"/>
    <col min="15" max="15" width="8.5" style="2580" customWidth="1"/>
    <col min="16" max="16" width="6.5" style="2580" customWidth="1"/>
    <col min="17" max="17" width="7" style="2580" customWidth="1"/>
    <col min="18" max="18" width="1.83203125" style="2580" customWidth="1"/>
    <col min="19" max="16384" width="6.83203125" style="2580"/>
  </cols>
  <sheetData>
    <row r="1" spans="1:20" ht="17.25" customHeight="1">
      <c r="A1" s="3563" t="s">
        <v>846</v>
      </c>
      <c r="B1" s="3563"/>
      <c r="C1" s="3563"/>
      <c r="D1" s="3563"/>
      <c r="E1" s="3563"/>
      <c r="F1" s="3563"/>
      <c r="G1" s="3563"/>
      <c r="H1" s="3563"/>
      <c r="I1" s="3563"/>
      <c r="J1" s="3563"/>
      <c r="K1" s="3563"/>
      <c r="L1" s="3563"/>
      <c r="M1" s="3563"/>
      <c r="N1" s="3563"/>
      <c r="O1" s="3563"/>
      <c r="P1" s="3563"/>
      <c r="Q1" s="3563"/>
    </row>
    <row r="2" spans="1:20" ht="2.25" customHeight="1">
      <c r="A2" s="2581"/>
      <c r="B2" s="2581"/>
      <c r="C2" s="2581"/>
      <c r="D2" s="2581"/>
      <c r="E2" s="2581"/>
      <c r="F2" s="2581"/>
      <c r="G2" s="2581"/>
      <c r="H2" s="2581"/>
      <c r="I2" s="2581"/>
      <c r="J2" s="2581"/>
      <c r="K2" s="2581"/>
      <c r="L2" s="2581"/>
      <c r="M2" s="2581"/>
      <c r="N2" s="2581"/>
      <c r="O2" s="2581"/>
      <c r="P2" s="2581"/>
      <c r="Q2" s="2581"/>
    </row>
    <row r="3" spans="1:20" ht="12.75" customHeight="1">
      <c r="A3" s="3564" t="s">
        <v>626</v>
      </c>
      <c r="B3" s="3564"/>
      <c r="C3" s="3564"/>
      <c r="D3" s="3564"/>
      <c r="E3" s="3564"/>
      <c r="F3" s="3564"/>
      <c r="G3" s="3564"/>
      <c r="H3" s="3564"/>
      <c r="I3" s="3564"/>
      <c r="J3" s="3564"/>
      <c r="K3" s="3564"/>
      <c r="L3" s="3564"/>
      <c r="M3" s="3564"/>
      <c r="N3" s="3564"/>
      <c r="O3" s="3564"/>
      <c r="P3" s="3564"/>
      <c r="Q3" s="3564"/>
    </row>
    <row r="4" spans="1:20" ht="13.5" customHeight="1">
      <c r="A4" s="3564" t="s">
        <v>627</v>
      </c>
      <c r="B4" s="3564"/>
      <c r="C4" s="3564"/>
      <c r="D4" s="3564"/>
      <c r="E4" s="3564"/>
      <c r="F4" s="3564"/>
      <c r="G4" s="3564"/>
      <c r="H4" s="3564"/>
      <c r="I4" s="3564"/>
      <c r="J4" s="3564"/>
      <c r="K4" s="3564"/>
      <c r="L4" s="3564"/>
      <c r="M4" s="3564"/>
      <c r="N4" s="3564"/>
      <c r="O4" s="3564"/>
      <c r="P4" s="3564"/>
      <c r="Q4" s="3564"/>
    </row>
    <row r="5" spans="1:20" ht="3" customHeight="1">
      <c r="A5" s="2582"/>
      <c r="B5" s="2582"/>
      <c r="C5" s="2582"/>
      <c r="D5" s="2582"/>
      <c r="E5" s="2582"/>
      <c r="F5" s="2582"/>
      <c r="G5" s="2582"/>
      <c r="H5" s="2582"/>
      <c r="I5" s="2582"/>
      <c r="J5" s="2582"/>
      <c r="K5" s="2582"/>
      <c r="L5" s="2582"/>
      <c r="M5" s="2582"/>
      <c r="N5" s="2582"/>
      <c r="O5" s="2582"/>
      <c r="P5" s="2582"/>
      <c r="Q5" s="2582"/>
    </row>
    <row r="6" spans="1:20" ht="17.25" customHeight="1">
      <c r="A6" s="3565" t="s">
        <v>628</v>
      </c>
      <c r="B6" s="3565"/>
      <c r="C6" s="3565"/>
      <c r="D6" s="3565"/>
      <c r="E6" s="3565"/>
      <c r="F6" s="3565"/>
      <c r="G6" s="3565"/>
      <c r="H6" s="3565"/>
      <c r="I6" s="3565"/>
      <c r="J6" s="3565"/>
      <c r="K6" s="3565"/>
      <c r="L6" s="3565"/>
      <c r="M6" s="3565"/>
      <c r="N6" s="3565"/>
      <c r="O6" s="3565"/>
      <c r="P6" s="3565"/>
      <c r="Q6" s="3565"/>
    </row>
    <row r="7" spans="1:20" ht="9" customHeight="1">
      <c r="A7" s="2583"/>
      <c r="B7" s="2584"/>
      <c r="C7" s="2585"/>
      <c r="D7" s="2585"/>
      <c r="E7" s="2586"/>
      <c r="F7" s="2585"/>
      <c r="G7" s="2585"/>
      <c r="H7" s="2585"/>
      <c r="I7" s="2586"/>
      <c r="J7" s="2585"/>
      <c r="K7" s="2585"/>
      <c r="L7" s="2585"/>
      <c r="M7" s="2586"/>
      <c r="N7" s="2585"/>
      <c r="O7" s="2585"/>
      <c r="P7" s="2585"/>
      <c r="Q7" s="2586"/>
      <c r="R7" s="2587"/>
      <c r="S7" s="2587"/>
      <c r="T7" s="2587"/>
    </row>
    <row r="8" spans="1:20" ht="12" customHeight="1">
      <c r="A8" s="2588" t="s">
        <v>884</v>
      </c>
      <c r="B8" s="2589"/>
      <c r="C8" s="3560" t="s">
        <v>629</v>
      </c>
      <c r="D8" s="3561"/>
      <c r="E8" s="3562"/>
      <c r="F8" s="3560" t="s">
        <v>630</v>
      </c>
      <c r="G8" s="3561"/>
      <c r="H8" s="3561"/>
      <c r="I8" s="3562"/>
      <c r="J8" s="3560" t="s">
        <v>631</v>
      </c>
      <c r="K8" s="3561"/>
      <c r="L8" s="3561"/>
      <c r="M8" s="3562"/>
      <c r="N8" s="3560" t="s">
        <v>632</v>
      </c>
      <c r="O8" s="3561"/>
      <c r="P8" s="3561"/>
      <c r="Q8" s="3562"/>
      <c r="R8" s="2587"/>
      <c r="S8" s="2587"/>
      <c r="T8" s="2587"/>
    </row>
    <row r="9" spans="1:20" ht="12.75" customHeight="1">
      <c r="A9" s="2588" t="s">
        <v>915</v>
      </c>
      <c r="B9" s="2590" t="s">
        <v>922</v>
      </c>
      <c r="C9" s="2591" t="s">
        <v>633</v>
      </c>
      <c r="D9" s="3567" t="s">
        <v>307</v>
      </c>
      <c r="E9" s="3566"/>
      <c r="F9" s="2592" t="s">
        <v>922</v>
      </c>
      <c r="G9" s="2591" t="s">
        <v>633</v>
      </c>
      <c r="H9" s="3567" t="s">
        <v>307</v>
      </c>
      <c r="I9" s="3562"/>
      <c r="J9" s="2591" t="s">
        <v>922</v>
      </c>
      <c r="K9" s="2590" t="s">
        <v>633</v>
      </c>
      <c r="L9" s="3560" t="s">
        <v>307</v>
      </c>
      <c r="M9" s="3566"/>
      <c r="N9" s="2592" t="s">
        <v>922</v>
      </c>
      <c r="O9" s="2590" t="s">
        <v>633</v>
      </c>
      <c r="P9" s="3560" t="s">
        <v>307</v>
      </c>
      <c r="Q9" s="3562"/>
      <c r="R9" s="2587"/>
      <c r="S9" s="2587"/>
      <c r="T9" s="2587"/>
    </row>
    <row r="10" spans="1:20" ht="14.25" customHeight="1">
      <c r="A10" s="2593"/>
      <c r="B10" s="2594"/>
      <c r="C10" s="2595" t="s">
        <v>634</v>
      </c>
      <c r="D10" s="2596" t="s">
        <v>635</v>
      </c>
      <c r="E10" s="2597" t="s">
        <v>261</v>
      </c>
      <c r="F10" s="2598"/>
      <c r="G10" s="2599" t="s">
        <v>634</v>
      </c>
      <c r="H10" s="2597" t="s">
        <v>635</v>
      </c>
      <c r="I10" s="2597" t="s">
        <v>261</v>
      </c>
      <c r="J10" s="2594"/>
      <c r="K10" s="2599" t="s">
        <v>634</v>
      </c>
      <c r="L10" s="2597" t="s">
        <v>635</v>
      </c>
      <c r="M10" s="2597" t="s">
        <v>261</v>
      </c>
      <c r="N10" s="2594"/>
      <c r="O10" s="2600" t="s">
        <v>634</v>
      </c>
      <c r="P10" s="2601" t="s">
        <v>635</v>
      </c>
      <c r="Q10" s="2602" t="s">
        <v>261</v>
      </c>
      <c r="R10" s="2587"/>
      <c r="S10" s="2587"/>
      <c r="T10" s="2587"/>
    </row>
    <row r="11" spans="1:20" ht="9" hidden="1" customHeight="1">
      <c r="A11" s="2603" t="s">
        <v>851</v>
      </c>
      <c r="B11" s="2604"/>
      <c r="C11" s="2609"/>
      <c r="D11" s="2609"/>
      <c r="E11" s="2607"/>
      <c r="F11" s="2609"/>
      <c r="G11" s="2609"/>
      <c r="H11" s="2609"/>
      <c r="I11" s="2607"/>
      <c r="J11" s="2609"/>
      <c r="K11" s="2609"/>
      <c r="L11" s="2609"/>
      <c r="M11" s="2607"/>
      <c r="N11" s="2609"/>
      <c r="O11" s="2609"/>
      <c r="P11" s="2609"/>
      <c r="Q11" s="2612"/>
      <c r="R11" s="2611"/>
      <c r="S11" s="2587"/>
      <c r="T11" s="2587"/>
    </row>
    <row r="12" spans="1:20" ht="9" hidden="1" customHeight="1">
      <c r="A12" s="2603" t="s">
        <v>852</v>
      </c>
      <c r="B12" s="2613"/>
      <c r="C12" s="2614"/>
      <c r="D12" s="2614"/>
      <c r="E12" s="2614"/>
      <c r="F12" s="2614"/>
      <c r="G12" s="2614"/>
      <c r="H12" s="2614"/>
      <c r="I12" s="2614"/>
      <c r="J12" s="2614"/>
      <c r="K12" s="2614"/>
      <c r="L12" s="2614"/>
      <c r="M12" s="2614"/>
      <c r="N12" s="2614"/>
      <c r="O12" s="2614"/>
      <c r="P12" s="2614"/>
      <c r="Q12" s="2615"/>
      <c r="R12" s="2611"/>
      <c r="S12" s="2587"/>
      <c r="T12" s="2587"/>
    </row>
    <row r="13" spans="1:20" ht="9" hidden="1" customHeight="1">
      <c r="A13" s="2616" t="s">
        <v>200</v>
      </c>
      <c r="B13" s="2617"/>
      <c r="C13" s="2618"/>
      <c r="D13" s="2618"/>
      <c r="E13" s="2618"/>
      <c r="F13" s="2614"/>
      <c r="G13" s="2614"/>
      <c r="H13" s="2614"/>
      <c r="I13" s="2607"/>
      <c r="J13" s="2614"/>
      <c r="K13" s="2614"/>
      <c r="L13" s="2614"/>
      <c r="M13" s="2614"/>
      <c r="N13" s="2614"/>
      <c r="O13" s="2619"/>
      <c r="P13" s="2620"/>
      <c r="Q13" s="2615"/>
      <c r="R13" s="2611"/>
      <c r="S13" s="2587"/>
      <c r="T13" s="2587"/>
    </row>
    <row r="14" spans="1:20" ht="9" hidden="1" customHeight="1">
      <c r="A14" s="2603" t="s">
        <v>854</v>
      </c>
      <c r="B14" s="2613"/>
      <c r="C14" s="2620"/>
      <c r="D14" s="2620"/>
      <c r="E14" s="2607"/>
      <c r="F14" s="2621"/>
      <c r="G14" s="2620"/>
      <c r="H14" s="2620"/>
      <c r="I14" s="2607"/>
      <c r="J14" s="2621"/>
      <c r="K14" s="2620"/>
      <c r="L14" s="2622"/>
      <c r="M14" s="2607"/>
      <c r="N14" s="2621"/>
      <c r="O14" s="2622"/>
      <c r="P14" s="2615"/>
      <c r="Q14" s="2615"/>
      <c r="R14" s="2611"/>
      <c r="S14" s="2587"/>
      <c r="T14" s="2587"/>
    </row>
    <row r="15" spans="1:20" ht="9" hidden="1" customHeight="1">
      <c r="A15" s="2616" t="s">
        <v>971</v>
      </c>
      <c r="B15" s="2623"/>
      <c r="C15" s="2624"/>
      <c r="D15" s="2624"/>
      <c r="E15" s="2625"/>
      <c r="F15" s="2618"/>
      <c r="G15" s="2618"/>
      <c r="H15" s="2618"/>
      <c r="I15" s="2625"/>
      <c r="J15" s="2624"/>
      <c r="K15" s="2618"/>
      <c r="L15" s="2618"/>
      <c r="M15" s="2625"/>
      <c r="N15" s="2624"/>
      <c r="O15" s="2618"/>
      <c r="P15" s="2618"/>
      <c r="Q15" s="2626"/>
      <c r="R15" s="2611"/>
      <c r="S15" s="2587"/>
      <c r="T15" s="2587"/>
    </row>
    <row r="16" spans="1:20" ht="9" hidden="1" customHeight="1">
      <c r="A16" s="2616" t="s">
        <v>310</v>
      </c>
      <c r="B16" s="2617"/>
      <c r="C16" s="2618"/>
      <c r="D16" s="2618"/>
      <c r="E16" s="2618"/>
      <c r="F16" s="2618"/>
      <c r="G16" s="2618"/>
      <c r="H16" s="2618"/>
      <c r="I16" s="2618"/>
      <c r="J16" s="2618"/>
      <c r="K16" s="2618"/>
      <c r="L16" s="2618"/>
      <c r="M16" s="2618"/>
      <c r="N16" s="2618"/>
      <c r="O16" s="2618"/>
      <c r="P16" s="2618"/>
      <c r="Q16" s="2626"/>
      <c r="R16" s="2611"/>
      <c r="S16" s="2587"/>
      <c r="T16" s="2587"/>
    </row>
    <row r="17" spans="1:20" ht="9" hidden="1" customHeight="1">
      <c r="A17" s="2616" t="s">
        <v>203</v>
      </c>
      <c r="B17" s="2623"/>
      <c r="C17" s="2624"/>
      <c r="D17" s="2624"/>
      <c r="E17" s="2625"/>
      <c r="F17" s="2618"/>
      <c r="G17" s="2618"/>
      <c r="H17" s="2618"/>
      <c r="I17" s="2614"/>
      <c r="J17" s="2624"/>
      <c r="K17" s="2618"/>
      <c r="L17" s="2618"/>
      <c r="M17" s="2625"/>
      <c r="N17" s="2618"/>
      <c r="O17" s="2618"/>
      <c r="P17" s="2618"/>
      <c r="Q17" s="2626"/>
      <c r="R17" s="2611"/>
      <c r="S17" s="2587"/>
      <c r="T17" s="2587"/>
    </row>
    <row r="18" spans="1:20" ht="9" hidden="1" customHeight="1">
      <c r="A18" s="2616" t="s">
        <v>973</v>
      </c>
      <c r="B18" s="2623"/>
      <c r="C18" s="2624"/>
      <c r="D18" s="2624"/>
      <c r="E18" s="2625"/>
      <c r="F18" s="2618"/>
      <c r="G18" s="2618"/>
      <c r="H18" s="2618"/>
      <c r="I18" s="2625"/>
      <c r="J18" s="2618"/>
      <c r="K18" s="2618"/>
      <c r="L18" s="2618"/>
      <c r="M18" s="2618"/>
      <c r="N18" s="2618"/>
      <c r="O18" s="2618"/>
      <c r="P18" s="2618"/>
      <c r="Q18" s="2626"/>
      <c r="R18" s="2611"/>
      <c r="S18" s="2587"/>
      <c r="T18" s="2587"/>
    </row>
    <row r="19" spans="1:20" ht="9" hidden="1" customHeight="1">
      <c r="A19" s="2616" t="s">
        <v>205</v>
      </c>
      <c r="B19" s="2623"/>
      <c r="C19" s="2624"/>
      <c r="D19" s="2624"/>
      <c r="E19" s="2625"/>
      <c r="F19" s="2618"/>
      <c r="G19" s="2618"/>
      <c r="H19" s="2618"/>
      <c r="I19" s="2625"/>
      <c r="J19" s="2618"/>
      <c r="K19" s="2618"/>
      <c r="L19" s="2618"/>
      <c r="M19" s="2618"/>
      <c r="N19" s="2618"/>
      <c r="O19" s="2618"/>
      <c r="P19" s="2618"/>
      <c r="Q19" s="2626"/>
      <c r="R19" s="2611"/>
      <c r="S19" s="2587"/>
      <c r="T19" s="2587"/>
    </row>
    <row r="20" spans="1:20" ht="9" hidden="1" customHeight="1">
      <c r="A20" s="2616" t="s">
        <v>206</v>
      </c>
      <c r="B20" s="2623"/>
      <c r="C20" s="2624"/>
      <c r="D20" s="2624"/>
      <c r="E20" s="2625"/>
      <c r="F20" s="2618"/>
      <c r="G20" s="2618"/>
      <c r="H20" s="2618"/>
      <c r="I20" s="2625"/>
      <c r="J20" s="2618"/>
      <c r="K20" s="2618"/>
      <c r="L20" s="2618"/>
      <c r="M20" s="2618"/>
      <c r="N20" s="2618"/>
      <c r="O20" s="2618"/>
      <c r="P20" s="2618"/>
      <c r="Q20" s="2626"/>
      <c r="R20" s="2611"/>
      <c r="S20" s="2587"/>
      <c r="T20" s="2587"/>
    </row>
    <row r="21" spans="1:20" ht="9" hidden="1" customHeight="1">
      <c r="A21" s="2616" t="s">
        <v>636</v>
      </c>
      <c r="B21" s="2623"/>
      <c r="C21" s="2624"/>
      <c r="D21" s="2624"/>
      <c r="E21" s="2625"/>
      <c r="F21" s="2618"/>
      <c r="G21" s="2618"/>
      <c r="H21" s="2618"/>
      <c r="I21" s="2625"/>
      <c r="J21" s="2624"/>
      <c r="K21" s="2618"/>
      <c r="L21" s="2618"/>
      <c r="M21" s="2625"/>
      <c r="N21" s="2618"/>
      <c r="O21" s="2618"/>
      <c r="P21" s="2618"/>
      <c r="Q21" s="2626"/>
      <c r="R21" s="2611"/>
      <c r="S21" s="2587"/>
      <c r="T21" s="2587"/>
    </row>
    <row r="22" spans="1:20" ht="9" hidden="1" customHeight="1">
      <c r="A22" s="2603" t="s">
        <v>860</v>
      </c>
      <c r="B22" s="2613"/>
      <c r="C22" s="2614"/>
      <c r="D22" s="2618"/>
      <c r="E22" s="2625"/>
      <c r="F22" s="2614"/>
      <c r="G22" s="2614"/>
      <c r="H22" s="2614"/>
      <c r="I22" s="2607"/>
      <c r="J22" s="2614"/>
      <c r="K22" s="2614"/>
      <c r="L22" s="2614"/>
      <c r="M22" s="2614"/>
      <c r="N22" s="2614"/>
      <c r="O22" s="2614"/>
      <c r="P22" s="2614"/>
      <c r="Q22" s="2615"/>
      <c r="R22" s="2611"/>
      <c r="S22" s="2587"/>
      <c r="T22" s="2587"/>
    </row>
    <row r="23" spans="1:20" ht="9" hidden="1" customHeight="1">
      <c r="A23" s="2616" t="s">
        <v>209</v>
      </c>
      <c r="B23" s="2623"/>
      <c r="C23" s="2624"/>
      <c r="D23" s="2624"/>
      <c r="E23" s="2625"/>
      <c r="F23" s="2624"/>
      <c r="G23" s="2624"/>
      <c r="H23" s="2618"/>
      <c r="I23" s="2618"/>
      <c r="J23" s="2624"/>
      <c r="K23" s="2624"/>
      <c r="L23" s="2618"/>
      <c r="M23" s="2618"/>
      <c r="N23" s="2624"/>
      <c r="O23" s="2624"/>
      <c r="P23" s="2624"/>
      <c r="Q23" s="2627"/>
      <c r="R23" s="2611"/>
      <c r="S23" s="2587"/>
      <c r="T23" s="2587"/>
    </row>
    <row r="24" spans="1:20" ht="9" hidden="1" customHeight="1">
      <c r="A24" s="2616" t="s">
        <v>210</v>
      </c>
      <c r="B24" s="2604"/>
      <c r="C24" s="2609"/>
      <c r="D24" s="2609"/>
      <c r="E24" s="2607"/>
      <c r="F24" s="2609"/>
      <c r="G24" s="2609"/>
      <c r="H24" s="2614"/>
      <c r="I24" s="2614"/>
      <c r="J24" s="2609"/>
      <c r="K24" s="2609"/>
      <c r="L24" s="2614"/>
      <c r="M24" s="2614"/>
      <c r="N24" s="2609"/>
      <c r="O24" s="2609"/>
      <c r="P24" s="2609"/>
      <c r="Q24" s="2610"/>
      <c r="R24" s="2611"/>
      <c r="S24" s="2587"/>
      <c r="T24" s="2587"/>
    </row>
    <row r="25" spans="1:20" ht="9" hidden="1" customHeight="1">
      <c r="A25" s="2616" t="s">
        <v>211</v>
      </c>
      <c r="B25" s="2623"/>
      <c r="C25" s="2624"/>
      <c r="D25" s="2624"/>
      <c r="E25" s="2625"/>
      <c r="F25" s="2618"/>
      <c r="G25" s="2618"/>
      <c r="H25" s="2618"/>
      <c r="I25" s="2618"/>
      <c r="J25" s="2618"/>
      <c r="K25" s="2618"/>
      <c r="L25" s="2618"/>
      <c r="M25" s="2618"/>
      <c r="N25" s="2624"/>
      <c r="O25" s="2624"/>
      <c r="P25" s="2624"/>
      <c r="Q25" s="2627"/>
      <c r="R25" s="2611"/>
      <c r="S25" s="2587"/>
      <c r="T25" s="2587"/>
    </row>
    <row r="26" spans="1:20" ht="9" hidden="1" customHeight="1">
      <c r="A26" s="2616" t="s">
        <v>203</v>
      </c>
      <c r="B26" s="2623"/>
      <c r="C26" s="2624"/>
      <c r="D26" s="2618"/>
      <c r="E26" s="2625"/>
      <c r="F26" s="2618"/>
      <c r="G26" s="2618"/>
      <c r="H26" s="2618"/>
      <c r="I26" s="2618"/>
      <c r="J26" s="2618"/>
      <c r="K26" s="2618"/>
      <c r="L26" s="2618"/>
      <c r="M26" s="2618"/>
      <c r="N26" s="2624"/>
      <c r="O26" s="2624"/>
      <c r="P26" s="2618"/>
      <c r="Q26" s="2627"/>
      <c r="R26" s="2611"/>
      <c r="S26" s="2587"/>
      <c r="T26" s="2587"/>
    </row>
    <row r="27" spans="1:20" ht="9" hidden="1" customHeight="1">
      <c r="A27" s="2616" t="s">
        <v>212</v>
      </c>
      <c r="B27" s="2623"/>
      <c r="C27" s="2624"/>
      <c r="D27" s="2624"/>
      <c r="E27" s="2625"/>
      <c r="F27" s="2618"/>
      <c r="G27" s="2618"/>
      <c r="H27" s="2618"/>
      <c r="I27" s="2618"/>
      <c r="J27" s="2618"/>
      <c r="K27" s="2618"/>
      <c r="L27" s="2618"/>
      <c r="M27" s="2618"/>
      <c r="N27" s="2624"/>
      <c r="O27" s="2624"/>
      <c r="P27" s="2624"/>
      <c r="Q27" s="2627"/>
      <c r="R27" s="2611"/>
      <c r="S27" s="2587"/>
      <c r="T27" s="2587"/>
    </row>
    <row r="28" spans="1:20" ht="9" hidden="1" customHeight="1">
      <c r="A28" s="2616" t="s">
        <v>213</v>
      </c>
      <c r="B28" s="2623"/>
      <c r="C28" s="2624"/>
      <c r="D28" s="2624"/>
      <c r="E28" s="2625"/>
      <c r="F28" s="2624"/>
      <c r="G28" s="2624"/>
      <c r="H28" s="2618"/>
      <c r="I28" s="2618"/>
      <c r="J28" s="2624"/>
      <c r="K28" s="2624"/>
      <c r="L28" s="2618"/>
      <c r="M28" s="2618"/>
      <c r="N28" s="2624"/>
      <c r="O28" s="2618"/>
      <c r="P28" s="2624"/>
      <c r="Q28" s="2627"/>
      <c r="R28" s="2611"/>
      <c r="S28" s="2587"/>
      <c r="T28" s="2587"/>
    </row>
    <row r="29" spans="1:20" ht="9" hidden="1" customHeight="1">
      <c r="A29" s="2616" t="s">
        <v>214</v>
      </c>
      <c r="B29" s="2623"/>
      <c r="C29" s="2624"/>
      <c r="D29" s="2618"/>
      <c r="E29" s="2625"/>
      <c r="F29" s="2628"/>
      <c r="G29" s="2618"/>
      <c r="H29" s="2618"/>
      <c r="I29" s="2618"/>
      <c r="J29" s="2618"/>
      <c r="K29" s="2618"/>
      <c r="L29" s="2618"/>
      <c r="M29" s="2618"/>
      <c r="N29" s="2624"/>
      <c r="O29" s="2624"/>
      <c r="P29" s="2618"/>
      <c r="Q29" s="2626"/>
      <c r="R29" s="2611"/>
      <c r="S29" s="2587"/>
      <c r="T29" s="2587"/>
    </row>
    <row r="30" spans="1:20" ht="9" hidden="1" customHeight="1">
      <c r="A30" s="2616" t="s">
        <v>218</v>
      </c>
      <c r="B30" s="2623"/>
      <c r="C30" s="2624"/>
      <c r="D30" s="2618"/>
      <c r="E30" s="2625"/>
      <c r="F30" s="2626"/>
      <c r="G30" s="2618"/>
      <c r="H30" s="2618"/>
      <c r="I30" s="2618"/>
      <c r="J30" s="2618"/>
      <c r="K30" s="2618"/>
      <c r="L30" s="2618"/>
      <c r="M30" s="2618"/>
      <c r="N30" s="2624"/>
      <c r="O30" s="2624"/>
      <c r="P30" s="2618"/>
      <c r="Q30" s="2626"/>
      <c r="R30" s="2611"/>
      <c r="S30" s="2587"/>
      <c r="T30" s="2587"/>
    </row>
    <row r="31" spans="1:20" ht="15" customHeight="1">
      <c r="A31" s="2603" t="s">
        <v>911</v>
      </c>
      <c r="B31" s="2604">
        <f>(B32+B33+B36+B42+B49+B52+B57+B58+B59+B60+B61+B62+B63)</f>
        <v>776</v>
      </c>
      <c r="C31" s="2605">
        <f>(C32+C33+C36+C42+C49+C52+C57+C58+C59+C60+C61+C62+C63)</f>
        <v>552</v>
      </c>
      <c r="D31" s="2606">
        <f>(D32+D33+D36+D42+D49+D52+D57+D58+D59+D60+D61+D62+D63)</f>
        <v>224</v>
      </c>
      <c r="E31" s="2607">
        <f t="shared" ref="E31:E36" si="0">(D31/B31)*100</f>
        <v>28.865979381443296</v>
      </c>
      <c r="F31" s="2608">
        <f>(F32+F33+F36+F42+F49+F52+F57+F58+F59+F60+F61+F62+F63)</f>
        <v>429</v>
      </c>
      <c r="G31" s="2608">
        <f>(G32+G33+G36+G42+G49+G52+G57+G58+G59+G60+G61+G62+G63)</f>
        <v>322</v>
      </c>
      <c r="H31" s="2608">
        <f>(H32+H33+H36+H42+H49+H52+H57+H58+H59+H60+H61+H62+H63)</f>
        <v>107</v>
      </c>
      <c r="I31" s="2607">
        <f t="shared" ref="I31:I36" si="1">(H31/F31)*100</f>
        <v>24.941724941724942</v>
      </c>
      <c r="J31" s="2629">
        <f>(J32+J33+J36+J42+J49+J52+J57+J58+J59+J60+J61+J62+J63)</f>
        <v>56</v>
      </c>
      <c r="K31" s="2608">
        <f>(K32+K33+K36+K42+K49+K52+K57+K58+K59+K60+K61+K62+K63)</f>
        <v>39</v>
      </c>
      <c r="L31" s="2606">
        <f>(L32+L33+L36+L42+L49+L52+L57+L58+L59+L60+L61+L62+L63)</f>
        <v>17</v>
      </c>
      <c r="M31" s="2607">
        <f>(L31/J31)*100</f>
        <v>30.357142857142854</v>
      </c>
      <c r="N31" s="2608">
        <f>(N32+N33+N36+N42+N49+N52+N57+N58+N59+N60+N61+N62+N63)</f>
        <v>291</v>
      </c>
      <c r="O31" s="2608">
        <f>(O32+O33+O36+O42+O49+O52+O57+O58+O59+O60+O61+O62+O63)</f>
        <v>191</v>
      </c>
      <c r="P31" s="2606">
        <f>(P32+P33+P36+P42+P49+P52+P57+P58+P59+P60+P61+P62+P63)</f>
        <v>100</v>
      </c>
      <c r="Q31" s="2610">
        <f>(P31/N31)*100</f>
        <v>34.364261168384878</v>
      </c>
      <c r="R31" s="2611"/>
      <c r="S31" s="2587"/>
      <c r="T31" s="2587"/>
    </row>
    <row r="32" spans="1:20" ht="11.1" customHeight="1">
      <c r="A32" s="2603" t="s">
        <v>1257</v>
      </c>
      <c r="B32" s="2604">
        <f>SUM(C32:D32)</f>
        <v>49</v>
      </c>
      <c r="C32" s="2609">
        <f>SUM(G32+K32+O32)</f>
        <v>46</v>
      </c>
      <c r="D32" s="2609">
        <f>SUM(H32+L32+P32)</f>
        <v>3</v>
      </c>
      <c r="E32" s="2607">
        <f t="shared" si="0"/>
        <v>6.1224489795918364</v>
      </c>
      <c r="F32" s="2614">
        <f>SUM(G32:H32)</f>
        <v>47</v>
      </c>
      <c r="G32" s="2630">
        <v>44</v>
      </c>
      <c r="H32" s="2630">
        <v>3</v>
      </c>
      <c r="I32" s="2607">
        <f t="shared" si="1"/>
        <v>6.3829787234042552</v>
      </c>
      <c r="J32" s="2630">
        <f>SUM(K32)</f>
        <v>2</v>
      </c>
      <c r="K32" s="2630">
        <v>2</v>
      </c>
      <c r="L32" s="2630"/>
      <c r="M32" s="2630"/>
      <c r="N32" s="2630"/>
      <c r="O32" s="2630"/>
      <c r="P32" s="2631"/>
      <c r="Q32" s="2630"/>
      <c r="R32" s="2632"/>
      <c r="S32" s="2587"/>
      <c r="T32" s="2587"/>
    </row>
    <row r="33" spans="1:20" ht="11.1" customHeight="1">
      <c r="A33" s="2603" t="s">
        <v>1371</v>
      </c>
      <c r="B33" s="2604">
        <f>SUM(C33:D33)</f>
        <v>32</v>
      </c>
      <c r="C33" s="2609">
        <f>SUM(C34:C35)</f>
        <v>23</v>
      </c>
      <c r="D33" s="2609">
        <f>SUM(D34:D35)</f>
        <v>9</v>
      </c>
      <c r="E33" s="2633">
        <f t="shared" si="0"/>
        <v>28.125</v>
      </c>
      <c r="F33" s="2614">
        <f>SUM(F34:F35)</f>
        <v>16</v>
      </c>
      <c r="G33" s="2614">
        <f>SUM(G34:G35)</f>
        <v>13</v>
      </c>
      <c r="H33" s="2614">
        <f>SUM(H34:H35)</f>
        <v>3</v>
      </c>
      <c r="I33" s="2607">
        <f t="shared" si="1"/>
        <v>18.75</v>
      </c>
      <c r="J33" s="2609">
        <f>SUM(J34:J35)</f>
        <v>3</v>
      </c>
      <c r="K33" s="2609">
        <f>SUM(K34:K35)</f>
        <v>1</v>
      </c>
      <c r="L33" s="2609">
        <f>SUM(L34:L35)</f>
        <v>2</v>
      </c>
      <c r="M33" s="2607">
        <f>(L33/J33)*100</f>
        <v>66.666666666666657</v>
      </c>
      <c r="N33" s="2614">
        <f>SUM(N34:N35)</f>
        <v>13</v>
      </c>
      <c r="O33" s="2614">
        <f>SUM(O34:O35)</f>
        <v>9</v>
      </c>
      <c r="P33" s="2614">
        <f>SUM(P34:P35)</f>
        <v>4</v>
      </c>
      <c r="Q33" s="2634">
        <f>(P33/N33)*100</f>
        <v>30.76923076923077</v>
      </c>
      <c r="R33" s="2611"/>
      <c r="S33" s="2587"/>
      <c r="T33" s="2587"/>
    </row>
    <row r="34" spans="1:20" ht="11.1" customHeight="1">
      <c r="A34" s="2635" t="s">
        <v>1335</v>
      </c>
      <c r="B34" s="2636">
        <f>SUM(C34:D34)</f>
        <v>17</v>
      </c>
      <c r="C34" s="2637">
        <f t="shared" ref="C34:D36" si="2">SUM(G34+K34+O34)</f>
        <v>13</v>
      </c>
      <c r="D34" s="2637">
        <f t="shared" si="2"/>
        <v>4</v>
      </c>
      <c r="E34" s="2633">
        <f t="shared" si="0"/>
        <v>23.52941176470588</v>
      </c>
      <c r="F34" s="2637">
        <f>SUM(G34:H34)</f>
        <v>9</v>
      </c>
      <c r="G34" s="2637">
        <v>7</v>
      </c>
      <c r="H34" s="2637">
        <v>2</v>
      </c>
      <c r="I34" s="2633">
        <f t="shared" si="1"/>
        <v>22.222222222222221</v>
      </c>
      <c r="J34" s="2637">
        <f>SUM(K34:L34)</f>
        <v>2</v>
      </c>
      <c r="K34" s="2638">
        <v>1</v>
      </c>
      <c r="L34" s="2638">
        <v>1</v>
      </c>
      <c r="M34" s="2625">
        <f>(L34/J34)*100</f>
        <v>50</v>
      </c>
      <c r="N34" s="2637">
        <f>SUM(O34:P34)</f>
        <v>6</v>
      </c>
      <c r="O34" s="2637">
        <v>5</v>
      </c>
      <c r="P34" s="2637">
        <v>1</v>
      </c>
      <c r="Q34" s="2639">
        <f>(P34/N34)*100</f>
        <v>16.666666666666664</v>
      </c>
      <c r="R34" s="2611"/>
      <c r="S34" s="2587"/>
      <c r="T34" s="2587"/>
    </row>
    <row r="35" spans="1:20" ht="11.1" customHeight="1">
      <c r="A35" s="2635" t="s">
        <v>1336</v>
      </c>
      <c r="B35" s="2636">
        <v>15</v>
      </c>
      <c r="C35" s="2637">
        <f t="shared" si="2"/>
        <v>10</v>
      </c>
      <c r="D35" s="2637">
        <f t="shared" si="2"/>
        <v>5</v>
      </c>
      <c r="E35" s="2633">
        <f t="shared" si="0"/>
        <v>33.333333333333329</v>
      </c>
      <c r="F35" s="2637">
        <f>(G35+H35)</f>
        <v>7</v>
      </c>
      <c r="G35" s="2637">
        <v>6</v>
      </c>
      <c r="H35" s="2637">
        <v>1</v>
      </c>
      <c r="I35" s="2633">
        <f t="shared" si="1"/>
        <v>14.285714285714285</v>
      </c>
      <c r="J35" s="2637">
        <f>SUM(K35:L35)</f>
        <v>1</v>
      </c>
      <c r="K35" s="2638"/>
      <c r="L35" s="2638">
        <v>1</v>
      </c>
      <c r="M35" s="2625">
        <f>(L35/J35)*100</f>
        <v>100</v>
      </c>
      <c r="N35" s="2637">
        <f>SUM(O35:P35)</f>
        <v>7</v>
      </c>
      <c r="O35" s="2637">
        <v>4</v>
      </c>
      <c r="P35" s="2637">
        <v>3</v>
      </c>
      <c r="Q35" s="2639">
        <f>(P35/N35)*100</f>
        <v>42.857142857142854</v>
      </c>
      <c r="R35" s="2611"/>
      <c r="S35" s="2587"/>
      <c r="T35" s="2587"/>
    </row>
    <row r="36" spans="1:20" ht="11.1" customHeight="1">
      <c r="A36" s="2640" t="s">
        <v>637</v>
      </c>
      <c r="B36" s="2641">
        <f>SUM(C36:D36)</f>
        <v>89</v>
      </c>
      <c r="C36" s="2642">
        <f t="shared" si="2"/>
        <v>66</v>
      </c>
      <c r="D36" s="2642">
        <f t="shared" si="2"/>
        <v>23</v>
      </c>
      <c r="E36" s="2633">
        <f t="shared" si="0"/>
        <v>25.842696629213485</v>
      </c>
      <c r="F36" s="2642">
        <f>(G36+H36)</f>
        <v>34</v>
      </c>
      <c r="G36" s="2642">
        <v>23</v>
      </c>
      <c r="H36" s="2642">
        <v>11</v>
      </c>
      <c r="I36" s="2607">
        <f t="shared" si="1"/>
        <v>32.352941176470587</v>
      </c>
      <c r="J36" s="2643">
        <f>SUM(K36:L36)</f>
        <v>19</v>
      </c>
      <c r="K36" s="2644">
        <v>13</v>
      </c>
      <c r="L36" s="2644">
        <v>6</v>
      </c>
      <c r="M36" s="2625">
        <f>(L36/J36)*100</f>
        <v>31.578947368421051</v>
      </c>
      <c r="N36" s="2642">
        <f>SUM(O36:P36)</f>
        <v>36</v>
      </c>
      <c r="O36" s="2642">
        <v>30</v>
      </c>
      <c r="P36" s="2642">
        <v>6</v>
      </c>
      <c r="Q36" s="2645">
        <f>(P36/N36)*100</f>
        <v>16.666666666666664</v>
      </c>
      <c r="R36" s="2611"/>
      <c r="S36" s="2587"/>
      <c r="T36" s="2587"/>
    </row>
    <row r="37" spans="1:20" ht="11.1" customHeight="1">
      <c r="A37" s="2635" t="s">
        <v>1340</v>
      </c>
      <c r="B37" s="2636"/>
      <c r="C37" s="2637"/>
      <c r="D37" s="2637"/>
      <c r="E37" s="2633"/>
      <c r="F37" s="2637"/>
      <c r="G37" s="2637"/>
      <c r="H37" s="2637"/>
      <c r="I37" s="2633"/>
      <c r="J37" s="2637"/>
      <c r="K37" s="2637"/>
      <c r="L37" s="2637"/>
      <c r="M37" s="2633"/>
      <c r="N37" s="2637"/>
      <c r="O37" s="2637"/>
      <c r="P37" s="2637"/>
      <c r="Q37" s="2639"/>
      <c r="R37" s="2611"/>
      <c r="S37" s="2587"/>
      <c r="T37" s="2587"/>
    </row>
    <row r="38" spans="1:20" ht="11.1" customHeight="1">
      <c r="A38" s="2635" t="s">
        <v>1341</v>
      </c>
      <c r="B38" s="2646"/>
      <c r="C38" s="2638"/>
      <c r="D38" s="2638"/>
      <c r="E38" s="2638"/>
      <c r="F38" s="2638"/>
      <c r="G38" s="2638"/>
      <c r="H38" s="2638"/>
      <c r="I38" s="2638"/>
      <c r="J38" s="2638"/>
      <c r="K38" s="2638"/>
      <c r="L38" s="2638"/>
      <c r="M38" s="2638"/>
      <c r="N38" s="2638"/>
      <c r="O38" s="2638"/>
      <c r="P38" s="2638"/>
      <c r="Q38" s="2647"/>
      <c r="R38" s="2611"/>
      <c r="S38" s="2587"/>
      <c r="T38" s="2587"/>
    </row>
    <row r="39" spans="1:20" ht="11.1" customHeight="1">
      <c r="A39" s="2635" t="s">
        <v>1342</v>
      </c>
      <c r="B39" s="2646"/>
      <c r="C39" s="2638"/>
      <c r="D39" s="2638"/>
      <c r="E39" s="2638"/>
      <c r="F39" s="2638"/>
      <c r="G39" s="2638"/>
      <c r="H39" s="2638"/>
      <c r="I39" s="2638"/>
      <c r="J39" s="2638"/>
      <c r="K39" s="2638"/>
      <c r="L39" s="2638"/>
      <c r="M39" s="2638"/>
      <c r="N39" s="2638"/>
      <c r="O39" s="2638"/>
      <c r="P39" s="2638"/>
      <c r="Q39" s="2647"/>
      <c r="R39" s="2611"/>
      <c r="S39" s="2587"/>
      <c r="T39" s="2587"/>
    </row>
    <row r="40" spans="1:20" ht="11.1" customHeight="1">
      <c r="A40" s="2635" t="s">
        <v>1343</v>
      </c>
      <c r="B40" s="2646"/>
      <c r="C40" s="2638"/>
      <c r="D40" s="2638"/>
      <c r="E40" s="2638"/>
      <c r="F40" s="2638"/>
      <c r="G40" s="2638"/>
      <c r="H40" s="2638"/>
      <c r="I40" s="2638"/>
      <c r="J40" s="2638"/>
      <c r="K40" s="2638"/>
      <c r="L40" s="2638"/>
      <c r="M40" s="2638"/>
      <c r="N40" s="2638"/>
      <c r="O40" s="2638"/>
      <c r="P40" s="2638"/>
      <c r="Q40" s="2647"/>
      <c r="R40" s="2611"/>
      <c r="S40" s="2587"/>
      <c r="T40" s="2587"/>
    </row>
    <row r="41" spans="1:20" ht="11.1" customHeight="1">
      <c r="A41" s="2635" t="s">
        <v>1344</v>
      </c>
      <c r="B41" s="2646"/>
      <c r="C41" s="2638"/>
      <c r="D41" s="2638"/>
      <c r="E41" s="2638"/>
      <c r="F41" s="2638"/>
      <c r="G41" s="2638"/>
      <c r="H41" s="2638"/>
      <c r="I41" s="2638"/>
      <c r="J41" s="2638"/>
      <c r="K41" s="2638"/>
      <c r="L41" s="2638"/>
      <c r="M41" s="2638"/>
      <c r="N41" s="2638"/>
      <c r="O41" s="2638"/>
      <c r="P41" s="2638"/>
      <c r="Q41" s="2647"/>
      <c r="R41" s="2611"/>
      <c r="S41" s="2587"/>
      <c r="T41" s="2587"/>
    </row>
    <row r="42" spans="1:20" ht="11.1" customHeight="1">
      <c r="A42" s="2603" t="s">
        <v>1294</v>
      </c>
      <c r="B42" s="2648">
        <f>SUM(B43:B48)</f>
        <v>82</v>
      </c>
      <c r="C42" s="2649">
        <f>SUM(C43:C48)</f>
        <v>59</v>
      </c>
      <c r="D42" s="2643">
        <f>SUM(D43:D48)</f>
        <v>23</v>
      </c>
      <c r="E42" s="2651">
        <f>(D42/B42)*100</f>
        <v>28.04878048780488</v>
      </c>
      <c r="F42" s="2650">
        <f>SUM(F43:F48)</f>
        <v>62</v>
      </c>
      <c r="G42" s="2643">
        <f>SUM(G43:G48)</f>
        <v>52</v>
      </c>
      <c r="H42" s="2643">
        <f>SUM(H43:H48)</f>
        <v>10</v>
      </c>
      <c r="I42" s="2607">
        <f>(H42/F42)*100</f>
        <v>16.129032258064516</v>
      </c>
      <c r="J42" s="2650">
        <f>SUM(J43:J48)</f>
        <v>2</v>
      </c>
      <c r="K42" s="2643">
        <f>SUM(K43:K48)</f>
        <v>1</v>
      </c>
      <c r="L42" s="2643">
        <f>SUM(L43:L48)</f>
        <v>1</v>
      </c>
      <c r="M42" s="2607">
        <f>(L42/J42)*100</f>
        <v>50</v>
      </c>
      <c r="N42" s="2644">
        <f>SUM(N43:N48)</f>
        <v>18</v>
      </c>
      <c r="O42" s="2644">
        <f>SUM(O43:O48)</f>
        <v>6</v>
      </c>
      <c r="P42" s="2644">
        <f>SUM(P43:P48)</f>
        <v>12</v>
      </c>
      <c r="Q42" s="2610">
        <f>(P42/N42)*100</f>
        <v>66.666666666666657</v>
      </c>
      <c r="R42" s="2611"/>
      <c r="S42" s="2587"/>
      <c r="T42" s="2587"/>
    </row>
    <row r="43" spans="1:20" ht="11.1" customHeight="1">
      <c r="A43" s="2635" t="s">
        <v>596</v>
      </c>
      <c r="B43" s="2636">
        <f>SUM(C43:D43)</f>
        <v>64</v>
      </c>
      <c r="C43" s="2637">
        <f>SUM(G43+K43+O43)</f>
        <v>53</v>
      </c>
      <c r="D43" s="2637">
        <f>SUM(H43+L43+P43)</f>
        <v>11</v>
      </c>
      <c r="E43" s="2633">
        <f>(D43/B43)*100</f>
        <v>17.1875</v>
      </c>
      <c r="F43" s="2637">
        <f>SUM(G43:H43)</f>
        <v>62</v>
      </c>
      <c r="G43" s="2637">
        <v>52</v>
      </c>
      <c r="H43" s="2637">
        <v>10</v>
      </c>
      <c r="I43" s="2633">
        <f>(H43/F43)*100</f>
        <v>16.129032258064516</v>
      </c>
      <c r="J43" s="2637">
        <f>SUM(K43:L43)</f>
        <v>2</v>
      </c>
      <c r="K43" s="2638">
        <v>1</v>
      </c>
      <c r="L43" s="2637">
        <v>1</v>
      </c>
      <c r="M43" s="2633">
        <f>(L43/J43)*100</f>
        <v>50</v>
      </c>
      <c r="N43" s="2637"/>
      <c r="O43" s="2637"/>
      <c r="P43" s="2637"/>
      <c r="Q43" s="2639"/>
      <c r="R43" s="2611"/>
      <c r="S43" s="2587"/>
      <c r="T43" s="2587"/>
    </row>
    <row r="44" spans="1:20" ht="11.1" customHeight="1">
      <c r="A44" s="2635" t="s">
        <v>638</v>
      </c>
      <c r="B44" s="2641"/>
      <c r="C44" s="2642"/>
      <c r="D44" s="2642"/>
      <c r="E44" s="2651"/>
      <c r="F44" s="2642"/>
      <c r="G44" s="2642"/>
      <c r="H44" s="2642"/>
      <c r="I44" s="2651"/>
      <c r="J44" s="2642"/>
      <c r="K44" s="2644"/>
      <c r="L44" s="2642"/>
      <c r="M44" s="2651"/>
      <c r="N44" s="2642"/>
      <c r="O44" s="2642"/>
      <c r="P44" s="2642"/>
      <c r="Q44" s="2645"/>
      <c r="R44" s="2611"/>
      <c r="S44" s="2587"/>
      <c r="T44" s="2587"/>
    </row>
    <row r="45" spans="1:20" ht="11.1" customHeight="1">
      <c r="A45" s="2635" t="s">
        <v>639</v>
      </c>
      <c r="B45" s="2646"/>
      <c r="C45" s="2638"/>
      <c r="D45" s="2638"/>
      <c r="E45" s="2633"/>
      <c r="F45" s="2638"/>
      <c r="G45" s="2638"/>
      <c r="H45" s="2638"/>
      <c r="I45" s="2633"/>
      <c r="J45" s="2638"/>
      <c r="K45" s="2638"/>
      <c r="L45" s="2638"/>
      <c r="M45" s="2638"/>
      <c r="N45" s="2638"/>
      <c r="O45" s="2638"/>
      <c r="P45" s="2638"/>
      <c r="Q45" s="2639"/>
      <c r="R45" s="2611"/>
      <c r="S45" s="2587"/>
      <c r="T45" s="2587"/>
    </row>
    <row r="46" spans="1:20" ht="11.1" customHeight="1">
      <c r="A46" s="2635" t="s">
        <v>640</v>
      </c>
      <c r="B46" s="2646"/>
      <c r="C46" s="2638"/>
      <c r="D46" s="2638"/>
      <c r="E46" s="2633"/>
      <c r="F46" s="2638"/>
      <c r="G46" s="2638"/>
      <c r="H46" s="2638"/>
      <c r="I46" s="2633"/>
      <c r="J46" s="2638"/>
      <c r="K46" s="2638"/>
      <c r="L46" s="2638"/>
      <c r="M46" s="2638"/>
      <c r="N46" s="2638"/>
      <c r="O46" s="2638"/>
      <c r="P46" s="2638"/>
      <c r="Q46" s="2639"/>
      <c r="R46" s="2611"/>
      <c r="S46" s="2587"/>
      <c r="T46" s="2587"/>
    </row>
    <row r="47" spans="1:20" ht="11.1" customHeight="1">
      <c r="A47" s="2635" t="s">
        <v>641</v>
      </c>
      <c r="B47" s="2636">
        <f>SUM(C47:D47)</f>
        <v>8</v>
      </c>
      <c r="C47" s="2637">
        <f>SUM(G47+K47+O47)</f>
        <v>5</v>
      </c>
      <c r="D47" s="2637">
        <f>SUM(H47+L47+P47)</f>
        <v>3</v>
      </c>
      <c r="E47" s="2633">
        <f t="shared" ref="E47:E53" si="3">(D47/B47)*100</f>
        <v>37.5</v>
      </c>
      <c r="F47" s="2638"/>
      <c r="G47" s="2638"/>
      <c r="H47" s="2638"/>
      <c r="I47" s="2633"/>
      <c r="J47" s="2638"/>
      <c r="K47" s="2638"/>
      <c r="L47" s="2638"/>
      <c r="M47" s="2638"/>
      <c r="N47" s="2637">
        <f>SUM(O47:P47)</f>
        <v>8</v>
      </c>
      <c r="O47" s="2638">
        <v>5</v>
      </c>
      <c r="P47" s="2638">
        <v>3</v>
      </c>
      <c r="Q47" s="2639">
        <f t="shared" ref="Q47:Q53" si="4">(P47/N47)*100</f>
        <v>37.5</v>
      </c>
      <c r="R47" s="2611"/>
      <c r="S47" s="2587"/>
      <c r="T47" s="2587"/>
    </row>
    <row r="48" spans="1:20" ht="11.1" customHeight="1">
      <c r="A48" s="2635" t="s">
        <v>1373</v>
      </c>
      <c r="B48" s="2636">
        <f>SUM(C48:D48)</f>
        <v>10</v>
      </c>
      <c r="C48" s="2637">
        <f>SUM(G48+K48+O48)</f>
        <v>1</v>
      </c>
      <c r="D48" s="2637">
        <f>SUM(H48+L48+P48)</f>
        <v>9</v>
      </c>
      <c r="E48" s="2633">
        <f t="shared" si="3"/>
        <v>90</v>
      </c>
      <c r="F48" s="2637"/>
      <c r="G48" s="2638"/>
      <c r="H48" s="2638"/>
      <c r="I48" s="2633"/>
      <c r="J48" s="2638"/>
      <c r="K48" s="2638"/>
      <c r="L48" s="2638"/>
      <c r="M48" s="2633"/>
      <c r="N48" s="2637">
        <f>SUM(O48:P48)</f>
        <v>10</v>
      </c>
      <c r="O48" s="2638">
        <v>1</v>
      </c>
      <c r="P48" s="2638">
        <v>9</v>
      </c>
      <c r="Q48" s="2639">
        <f t="shared" si="4"/>
        <v>90</v>
      </c>
      <c r="R48" s="2611"/>
      <c r="S48" s="2587"/>
      <c r="T48" s="2587"/>
    </row>
    <row r="49" spans="1:41" ht="11.1" customHeight="1">
      <c r="A49" s="2640" t="s">
        <v>1258</v>
      </c>
      <c r="B49" s="2648">
        <f>SUM(B50:B51)</f>
        <v>59</v>
      </c>
      <c r="C49" s="2649">
        <f>SUM(C50:C51)</f>
        <v>51</v>
      </c>
      <c r="D49" s="2649">
        <f>SUM(D50:D51)</f>
        <v>8</v>
      </c>
      <c r="E49" s="2651">
        <f t="shared" si="3"/>
        <v>13.559322033898304</v>
      </c>
      <c r="F49" s="2650">
        <f>SUM(F50:F51)</f>
        <v>10</v>
      </c>
      <c r="G49" s="2643">
        <f>SUM(G50:G51)</f>
        <v>9</v>
      </c>
      <c r="H49" s="2643">
        <f>SUM(H50:H51)</f>
        <v>1</v>
      </c>
      <c r="I49" s="2607">
        <f>(H49/F49)*100</f>
        <v>10</v>
      </c>
      <c r="J49" s="2643">
        <f>SUM(J50:J51)</f>
        <v>4</v>
      </c>
      <c r="K49" s="2643">
        <f>SUM(K50:K51)</f>
        <v>4</v>
      </c>
      <c r="L49" s="2643"/>
      <c r="M49" s="2607"/>
      <c r="N49" s="2644">
        <f>SUM(N50:N51)</f>
        <v>45</v>
      </c>
      <c r="O49" s="2644">
        <f>SUM(O50:O51)</f>
        <v>38</v>
      </c>
      <c r="P49" s="2644">
        <f>SUM(P50:P51)</f>
        <v>7</v>
      </c>
      <c r="Q49" s="2610">
        <f t="shared" si="4"/>
        <v>15.555555555555555</v>
      </c>
      <c r="R49" s="2611"/>
      <c r="S49" s="2587"/>
      <c r="T49" s="2587"/>
      <c r="AE49" s="2652"/>
      <c r="AF49" s="2652"/>
      <c r="AG49" s="2652"/>
      <c r="AH49" s="2652"/>
      <c r="AI49" s="2652"/>
      <c r="AJ49" s="2652"/>
      <c r="AK49" s="2652"/>
      <c r="AL49" s="2652"/>
      <c r="AM49" s="2652"/>
      <c r="AN49" s="2652"/>
      <c r="AO49" s="2652"/>
    </row>
    <row r="50" spans="1:41" ht="11.1" customHeight="1">
      <c r="A50" s="2635" t="s">
        <v>642</v>
      </c>
      <c r="B50" s="2636">
        <f>SUM(C50:D50)</f>
        <v>46</v>
      </c>
      <c r="C50" s="2637">
        <f>SUM(G50+K50+O50)</f>
        <v>41</v>
      </c>
      <c r="D50" s="2637">
        <f>SUM(H50+L50+P50)</f>
        <v>5</v>
      </c>
      <c r="E50" s="2633">
        <f t="shared" si="3"/>
        <v>10.869565217391305</v>
      </c>
      <c r="F50" s="2637">
        <f>(G50+H50)</f>
        <v>10</v>
      </c>
      <c r="G50" s="2638">
        <v>9</v>
      </c>
      <c r="H50" s="2638">
        <v>1</v>
      </c>
      <c r="I50" s="2633">
        <f>(H50/F50)*100</f>
        <v>10</v>
      </c>
      <c r="J50" s="2637">
        <f>SUM(K50:L50)</f>
        <v>2</v>
      </c>
      <c r="K50" s="2638">
        <v>2</v>
      </c>
      <c r="L50" s="2638"/>
      <c r="M50" s="2607"/>
      <c r="N50" s="2637">
        <f>SUM(O50:P50)</f>
        <v>34</v>
      </c>
      <c r="O50" s="2638">
        <v>30</v>
      </c>
      <c r="P50" s="2638">
        <v>4</v>
      </c>
      <c r="Q50" s="2639">
        <f t="shared" si="4"/>
        <v>11.76470588235294</v>
      </c>
      <c r="R50" s="2611"/>
      <c r="S50" s="2587"/>
      <c r="T50" s="2587"/>
      <c r="AE50" s="2652"/>
      <c r="AF50" s="2652"/>
      <c r="AG50" s="2652"/>
      <c r="AH50" s="2652"/>
      <c r="AI50" s="2652"/>
      <c r="AJ50" s="2652"/>
      <c r="AK50" s="2652"/>
      <c r="AL50" s="2652"/>
      <c r="AM50" s="2652"/>
      <c r="AN50" s="2652"/>
      <c r="AO50" s="2652"/>
    </row>
    <row r="51" spans="1:41" ht="11.1" customHeight="1">
      <c r="A51" s="2635" t="s">
        <v>1349</v>
      </c>
      <c r="B51" s="2636">
        <f>SUM(C51:D51)</f>
        <v>13</v>
      </c>
      <c r="C51" s="2637">
        <f>SUM(G51+K51+O51)</f>
        <v>10</v>
      </c>
      <c r="D51" s="2637">
        <f>SUM(H51+L51+P51)</f>
        <v>3</v>
      </c>
      <c r="E51" s="2633">
        <f t="shared" si="3"/>
        <v>23.076923076923077</v>
      </c>
      <c r="F51" s="2638"/>
      <c r="G51" s="2638"/>
      <c r="H51" s="2638"/>
      <c r="I51" s="2633"/>
      <c r="J51" s="2637">
        <f>SUM(K51:L51)</f>
        <v>2</v>
      </c>
      <c r="K51" s="2638">
        <v>2</v>
      </c>
      <c r="L51" s="2638"/>
      <c r="M51" s="2607"/>
      <c r="N51" s="2637">
        <f>SUM(O51:P51)</f>
        <v>11</v>
      </c>
      <c r="O51" s="2638">
        <v>8</v>
      </c>
      <c r="P51" s="2638">
        <v>3</v>
      </c>
      <c r="Q51" s="2639">
        <f t="shared" si="4"/>
        <v>27.27272727272727</v>
      </c>
      <c r="R51" s="2611"/>
      <c r="S51" s="2587"/>
      <c r="T51" s="2587"/>
      <c r="AE51" s="2652"/>
      <c r="AF51" s="2652"/>
      <c r="AG51" s="2652"/>
      <c r="AH51" s="2652"/>
      <c r="AI51" s="2652"/>
      <c r="AJ51" s="2652"/>
      <c r="AK51" s="2652"/>
      <c r="AL51" s="2652"/>
      <c r="AM51" s="2652"/>
      <c r="AN51" s="2652"/>
      <c r="AO51" s="2652"/>
    </row>
    <row r="52" spans="1:41" ht="11.1" customHeight="1">
      <c r="A52" s="2603" t="s">
        <v>643</v>
      </c>
      <c r="B52" s="2604">
        <f>SUM(B53:B56)</f>
        <v>61</v>
      </c>
      <c r="C52" s="2605">
        <f>SUM(C53:C56)</f>
        <v>45</v>
      </c>
      <c r="D52" s="2606">
        <f>SUM(D53:D56)</f>
        <v>16</v>
      </c>
      <c r="E52" s="2651">
        <f t="shared" si="3"/>
        <v>26.229508196721312</v>
      </c>
      <c r="F52" s="2609">
        <f>SUM(F53:F56)</f>
        <v>40</v>
      </c>
      <c r="G52" s="2609">
        <f>SUM(G53:G56)</f>
        <v>30</v>
      </c>
      <c r="H52" s="2609">
        <f>SUM(H53:H56)</f>
        <v>10</v>
      </c>
      <c r="I52" s="2651">
        <f>(H52/F52)*100</f>
        <v>25</v>
      </c>
      <c r="J52" s="2609">
        <f>SUM(J53:J56)</f>
        <v>1</v>
      </c>
      <c r="K52" s="2609">
        <f>SUM(K53:K56)</f>
        <v>1</v>
      </c>
      <c r="L52" s="2609"/>
      <c r="M52" s="2607"/>
      <c r="N52" s="2609">
        <f>SUM(N53:N56)</f>
        <v>20</v>
      </c>
      <c r="O52" s="2609">
        <f>SUM(O53:O56)</f>
        <v>14</v>
      </c>
      <c r="P52" s="2609">
        <f>SUM(P53:P56)</f>
        <v>6</v>
      </c>
      <c r="Q52" s="2610">
        <f t="shared" si="4"/>
        <v>30</v>
      </c>
      <c r="R52" s="2611"/>
      <c r="S52" s="2587"/>
      <c r="T52" s="2587"/>
    </row>
    <row r="53" spans="1:41" ht="11.1" customHeight="1">
      <c r="A53" s="2635" t="s">
        <v>1345</v>
      </c>
      <c r="B53" s="2636">
        <f>SUM(C53:D53)</f>
        <v>48</v>
      </c>
      <c r="C53" s="2637">
        <f>SUM(G53+K53+O53)</f>
        <v>38</v>
      </c>
      <c r="D53" s="2637">
        <f>SUM(H53+L53+P53)</f>
        <v>10</v>
      </c>
      <c r="E53" s="2633">
        <f t="shared" si="3"/>
        <v>20.833333333333336</v>
      </c>
      <c r="F53" s="2637">
        <f>(G53+H53)</f>
        <v>36</v>
      </c>
      <c r="G53" s="2638">
        <v>28</v>
      </c>
      <c r="H53" s="2638">
        <v>8</v>
      </c>
      <c r="I53" s="2633">
        <f>(H53/F53)*100</f>
        <v>22.222222222222221</v>
      </c>
      <c r="J53" s="2637">
        <f>SUM(K53:L53)</f>
        <v>1</v>
      </c>
      <c r="K53" s="2638">
        <v>1</v>
      </c>
      <c r="L53" s="2638"/>
      <c r="M53" s="2633"/>
      <c r="N53" s="2637">
        <f>SUM(O53:P53)</f>
        <v>11</v>
      </c>
      <c r="O53" s="2638">
        <v>9</v>
      </c>
      <c r="P53" s="2638">
        <v>2</v>
      </c>
      <c r="Q53" s="2639">
        <f t="shared" si="4"/>
        <v>18.181818181818183</v>
      </c>
      <c r="R53" s="2611"/>
      <c r="S53" s="2587"/>
      <c r="T53" s="2587"/>
    </row>
    <row r="54" spans="1:41" ht="11.1" customHeight="1">
      <c r="A54" s="2635" t="s">
        <v>1362</v>
      </c>
      <c r="B54" s="2646"/>
      <c r="C54" s="2638"/>
      <c r="D54" s="2638"/>
      <c r="E54" s="2633"/>
      <c r="F54" s="2638"/>
      <c r="G54" s="2638"/>
      <c r="H54" s="2638"/>
      <c r="I54" s="2633"/>
      <c r="J54" s="2638"/>
      <c r="K54" s="2638"/>
      <c r="L54" s="2638"/>
      <c r="M54" s="2633"/>
      <c r="N54" s="2638"/>
      <c r="O54" s="2638"/>
      <c r="P54" s="2638"/>
      <c r="Q54" s="2639"/>
      <c r="R54" s="2611"/>
      <c r="S54" s="2587"/>
      <c r="T54" s="2587"/>
    </row>
    <row r="55" spans="1:41" ht="11.1" customHeight="1">
      <c r="A55" s="2635" t="s">
        <v>644</v>
      </c>
      <c r="B55" s="2646"/>
      <c r="C55" s="2638"/>
      <c r="D55" s="2638"/>
      <c r="E55" s="2633"/>
      <c r="F55" s="2638"/>
      <c r="G55" s="2638"/>
      <c r="H55" s="2638"/>
      <c r="I55" s="2633"/>
      <c r="J55" s="2638"/>
      <c r="K55" s="2638"/>
      <c r="L55" s="2638"/>
      <c r="M55" s="2633"/>
      <c r="N55" s="2638"/>
      <c r="O55" s="2638"/>
      <c r="P55" s="2638"/>
      <c r="Q55" s="2639"/>
      <c r="R55" s="2611"/>
      <c r="S55" s="2587"/>
      <c r="T55" s="2587"/>
    </row>
    <row r="56" spans="1:41" ht="11.1" customHeight="1">
      <c r="A56" s="2635" t="s">
        <v>645</v>
      </c>
      <c r="B56" s="2636">
        <f>SUM(C56:D56)</f>
        <v>13</v>
      </c>
      <c r="C56" s="2637">
        <f t="shared" ref="C56:C65" si="5">SUM(G56+K56+O56)</f>
        <v>7</v>
      </c>
      <c r="D56" s="2637">
        <f t="shared" ref="D56:D65" si="6">SUM(H56+L56+P56)</f>
        <v>6</v>
      </c>
      <c r="E56" s="2633">
        <f t="shared" ref="E56:E65" si="7">(D56/B56)*100</f>
        <v>46.153846153846153</v>
      </c>
      <c r="F56" s="2637">
        <f>SUM(G56:H56)</f>
        <v>4</v>
      </c>
      <c r="G56" s="2637">
        <v>2</v>
      </c>
      <c r="H56" s="2637">
        <v>2</v>
      </c>
      <c r="I56" s="2633">
        <f t="shared" ref="I56:I64" si="8">(H56/F56)*100</f>
        <v>50</v>
      </c>
      <c r="J56" s="2637"/>
      <c r="K56" s="2638"/>
      <c r="L56" s="2638"/>
      <c r="M56" s="2633"/>
      <c r="N56" s="2637">
        <f>SUM(O56:P56)</f>
        <v>9</v>
      </c>
      <c r="O56" s="2638">
        <v>5</v>
      </c>
      <c r="P56" s="2638">
        <v>4</v>
      </c>
      <c r="Q56" s="2639">
        <f>(P56/N56)*100</f>
        <v>44.444444444444443</v>
      </c>
      <c r="R56" s="2611"/>
      <c r="S56" s="2587"/>
      <c r="T56" s="2587"/>
    </row>
    <row r="57" spans="1:41" ht="11.1" customHeight="1">
      <c r="A57" s="2640" t="s">
        <v>1270</v>
      </c>
      <c r="B57" s="2604">
        <f>SUM(F57+J57+N57)</f>
        <v>66</v>
      </c>
      <c r="C57" s="2609">
        <f t="shared" si="5"/>
        <v>13</v>
      </c>
      <c r="D57" s="2609">
        <f t="shared" si="6"/>
        <v>53</v>
      </c>
      <c r="E57" s="2651">
        <f t="shared" si="7"/>
        <v>80.303030303030297</v>
      </c>
      <c r="F57" s="2642">
        <f>SUM(G57:H57)</f>
        <v>34</v>
      </c>
      <c r="G57" s="2642">
        <v>5</v>
      </c>
      <c r="H57" s="2642">
        <v>29</v>
      </c>
      <c r="I57" s="2651">
        <f t="shared" si="8"/>
        <v>85.294117647058826</v>
      </c>
      <c r="J57" s="2609">
        <f>SUM(K57:L57)</f>
        <v>6</v>
      </c>
      <c r="K57" s="2644">
        <v>2</v>
      </c>
      <c r="L57" s="2644">
        <v>4</v>
      </c>
      <c r="M57" s="2607">
        <f>(L57/J57)*100</f>
        <v>66.666666666666657</v>
      </c>
      <c r="N57" s="2642">
        <f>SUM(O57:P57)</f>
        <v>26</v>
      </c>
      <c r="O57" s="2642">
        <v>6</v>
      </c>
      <c r="P57" s="2642">
        <v>20</v>
      </c>
      <c r="Q57" s="2645">
        <f>(P57/N57)*100</f>
        <v>76.923076923076934</v>
      </c>
      <c r="R57" s="2653"/>
      <c r="S57" s="2654"/>
      <c r="T57" s="2654"/>
      <c r="U57" s="2655"/>
      <c r="V57" s="2655"/>
    </row>
    <row r="58" spans="1:41" ht="11.1" customHeight="1">
      <c r="A58" s="2603" t="s">
        <v>40</v>
      </c>
      <c r="B58" s="2604">
        <f>SUM(F58+J58+N58)</f>
        <v>25</v>
      </c>
      <c r="C58" s="2609">
        <f t="shared" si="5"/>
        <v>24</v>
      </c>
      <c r="D58" s="2609">
        <f t="shared" si="6"/>
        <v>1</v>
      </c>
      <c r="E58" s="2607">
        <f t="shared" si="7"/>
        <v>4</v>
      </c>
      <c r="F58" s="2609">
        <f>SUM(G58:H58)</f>
        <v>23</v>
      </c>
      <c r="G58" s="2609">
        <v>22</v>
      </c>
      <c r="H58" s="2609">
        <v>1</v>
      </c>
      <c r="I58" s="2651">
        <f t="shared" si="8"/>
        <v>4.3478260869565215</v>
      </c>
      <c r="J58" s="2609"/>
      <c r="K58" s="2609"/>
      <c r="L58" s="2609"/>
      <c r="M58" s="2607"/>
      <c r="N58" s="2609">
        <f>SUM(O58:P58)</f>
        <v>2</v>
      </c>
      <c r="O58" s="2609">
        <v>2</v>
      </c>
      <c r="P58" s="2609"/>
      <c r="Q58" s="2610"/>
      <c r="R58" s="2611"/>
      <c r="S58" s="2587"/>
      <c r="T58" s="2587"/>
    </row>
    <row r="59" spans="1:41" ht="11.1" customHeight="1">
      <c r="A59" s="2603" t="s">
        <v>565</v>
      </c>
      <c r="B59" s="2604">
        <f t="shared" ref="B59:B65" si="9">SUM(C59:D59)</f>
        <v>11</v>
      </c>
      <c r="C59" s="2609">
        <f t="shared" si="5"/>
        <v>8</v>
      </c>
      <c r="D59" s="2609">
        <f t="shared" si="6"/>
        <v>3</v>
      </c>
      <c r="E59" s="2651">
        <f t="shared" si="7"/>
        <v>27.27272727272727</v>
      </c>
      <c r="F59" s="2609">
        <f>(G59+H59)</f>
        <v>7</v>
      </c>
      <c r="G59" s="2609">
        <v>5</v>
      </c>
      <c r="H59" s="2614">
        <v>2</v>
      </c>
      <c r="I59" s="2607">
        <f t="shared" si="8"/>
        <v>28.571428571428569</v>
      </c>
      <c r="J59" s="2609">
        <f>SUM(K59:L59)</f>
        <v>1</v>
      </c>
      <c r="K59" s="2614">
        <v>1</v>
      </c>
      <c r="L59" s="2614"/>
      <c r="M59" s="2607"/>
      <c r="N59" s="2609">
        <f>SUM(O59:P59)</f>
        <v>3</v>
      </c>
      <c r="O59" s="2614">
        <v>2</v>
      </c>
      <c r="P59" s="2609">
        <v>1</v>
      </c>
      <c r="Q59" s="2610">
        <f>(P59/N59)*100</f>
        <v>33.333333333333329</v>
      </c>
      <c r="R59" s="2611"/>
      <c r="S59" s="2587"/>
      <c r="T59" s="2587"/>
    </row>
    <row r="60" spans="1:41" ht="11.1" customHeight="1">
      <c r="A60" s="2603" t="s">
        <v>1268</v>
      </c>
      <c r="B60" s="2604">
        <f t="shared" si="9"/>
        <v>134</v>
      </c>
      <c r="C60" s="2609">
        <f t="shared" si="5"/>
        <v>113</v>
      </c>
      <c r="D60" s="2609">
        <f t="shared" si="6"/>
        <v>21</v>
      </c>
      <c r="E60" s="2651">
        <f t="shared" si="7"/>
        <v>15.671641791044777</v>
      </c>
      <c r="F60" s="2609">
        <f>(G60+H60)</f>
        <v>57</v>
      </c>
      <c r="G60" s="2609">
        <v>47</v>
      </c>
      <c r="H60" s="2609">
        <v>10</v>
      </c>
      <c r="I60" s="2607">
        <f t="shared" si="8"/>
        <v>17.543859649122805</v>
      </c>
      <c r="J60" s="2609">
        <f>SUM(K60:L60)</f>
        <v>12</v>
      </c>
      <c r="K60" s="2609">
        <v>9</v>
      </c>
      <c r="L60" s="2614">
        <v>3</v>
      </c>
      <c r="M60" s="2607">
        <f>(L60/J60)*100</f>
        <v>25</v>
      </c>
      <c r="N60" s="2609">
        <f>SUM(O60:P60)</f>
        <v>65</v>
      </c>
      <c r="O60" s="2609">
        <v>57</v>
      </c>
      <c r="P60" s="2614">
        <v>8</v>
      </c>
      <c r="Q60" s="2610">
        <f>(P60/N60)*100</f>
        <v>12.307692307692308</v>
      </c>
      <c r="R60" s="2611"/>
      <c r="S60" s="2587"/>
      <c r="T60" s="2587"/>
    </row>
    <row r="61" spans="1:41" ht="11.1" customHeight="1">
      <c r="A61" s="2603" t="s">
        <v>38</v>
      </c>
      <c r="B61" s="2604">
        <f t="shared" si="9"/>
        <v>33</v>
      </c>
      <c r="C61" s="2609">
        <f t="shared" si="5"/>
        <v>27</v>
      </c>
      <c r="D61" s="2609">
        <f t="shared" si="6"/>
        <v>6</v>
      </c>
      <c r="E61" s="2651">
        <f t="shared" si="7"/>
        <v>18.181818181818183</v>
      </c>
      <c r="F61" s="2609">
        <f>(G61+H61)</f>
        <v>30</v>
      </c>
      <c r="G61" s="2609">
        <v>25</v>
      </c>
      <c r="H61" s="2609">
        <v>5</v>
      </c>
      <c r="I61" s="2607">
        <f t="shared" si="8"/>
        <v>16.666666666666664</v>
      </c>
      <c r="J61" s="2609">
        <f>SUM(K61:L61)</f>
        <v>3</v>
      </c>
      <c r="K61" s="2609">
        <v>2</v>
      </c>
      <c r="L61" s="2609">
        <v>1</v>
      </c>
      <c r="M61" s="2607">
        <f>(L61/J61)*100</f>
        <v>33.333333333333329</v>
      </c>
      <c r="N61" s="2609"/>
      <c r="O61" s="2609"/>
      <c r="P61" s="2609"/>
      <c r="Q61" s="2610"/>
      <c r="R61" s="2611"/>
      <c r="S61" s="2587"/>
      <c r="T61" s="2587"/>
    </row>
    <row r="62" spans="1:41" ht="11.1" customHeight="1">
      <c r="A62" s="2603" t="s">
        <v>1262</v>
      </c>
      <c r="B62" s="2604">
        <f t="shared" si="9"/>
        <v>39</v>
      </c>
      <c r="C62" s="2609">
        <f t="shared" si="5"/>
        <v>29</v>
      </c>
      <c r="D62" s="2609">
        <f t="shared" si="6"/>
        <v>10</v>
      </c>
      <c r="E62" s="2651">
        <f t="shared" si="7"/>
        <v>25.641025641025639</v>
      </c>
      <c r="F62" s="2609">
        <f>(G62+H62)</f>
        <v>33</v>
      </c>
      <c r="G62" s="2609">
        <v>25</v>
      </c>
      <c r="H62" s="2609">
        <v>8</v>
      </c>
      <c r="I62" s="2607">
        <f t="shared" si="8"/>
        <v>24.242424242424242</v>
      </c>
      <c r="J62" s="2609">
        <f>SUM(K62:L62)</f>
        <v>3</v>
      </c>
      <c r="K62" s="2614">
        <v>3</v>
      </c>
      <c r="L62" s="2614"/>
      <c r="M62" s="2607"/>
      <c r="N62" s="2609">
        <f>SUM(O62:P62)</f>
        <v>3</v>
      </c>
      <c r="O62" s="2614">
        <v>1</v>
      </c>
      <c r="P62" s="2609">
        <v>2</v>
      </c>
      <c r="Q62" s="2610">
        <f>(P62/N62)*100</f>
        <v>66.666666666666657</v>
      </c>
      <c r="R62" s="2611"/>
      <c r="S62" s="2587"/>
      <c r="T62" s="2587"/>
    </row>
    <row r="63" spans="1:41" ht="11.1" customHeight="1">
      <c r="A63" s="2603" t="s">
        <v>1263</v>
      </c>
      <c r="B63" s="2604">
        <f t="shared" si="9"/>
        <v>96</v>
      </c>
      <c r="C63" s="2609">
        <f t="shared" si="5"/>
        <v>48</v>
      </c>
      <c r="D63" s="2609">
        <f t="shared" si="6"/>
        <v>48</v>
      </c>
      <c r="E63" s="2651">
        <f t="shared" si="7"/>
        <v>50</v>
      </c>
      <c r="F63" s="2609">
        <f>SUM(F64:F65)</f>
        <v>36</v>
      </c>
      <c r="G63" s="2609">
        <f>SUM(G64:G65)</f>
        <v>22</v>
      </c>
      <c r="H63" s="2609">
        <f>SUM(H64:H65)</f>
        <v>14</v>
      </c>
      <c r="I63" s="2607">
        <f t="shared" si="8"/>
        <v>38.888888888888893</v>
      </c>
      <c r="J63" s="2609"/>
      <c r="K63" s="2609"/>
      <c r="L63" s="2609"/>
      <c r="M63" s="2607"/>
      <c r="N63" s="2609">
        <f>SUM(N64:N65)</f>
        <v>60</v>
      </c>
      <c r="O63" s="2609">
        <f>SUM(O64:O65)</f>
        <v>26</v>
      </c>
      <c r="P63" s="2609">
        <f>SUM(P64:P65)</f>
        <v>34</v>
      </c>
      <c r="Q63" s="2610">
        <f>(P63/N63)*100</f>
        <v>56.666666666666664</v>
      </c>
      <c r="R63" s="2611"/>
      <c r="S63" s="2587"/>
      <c r="T63" s="2587"/>
    </row>
    <row r="64" spans="1:41" ht="11.1" customHeight="1">
      <c r="A64" s="2635" t="s">
        <v>1350</v>
      </c>
      <c r="B64" s="2636">
        <f t="shared" si="9"/>
        <v>81</v>
      </c>
      <c r="C64" s="2637">
        <f t="shared" si="5"/>
        <v>43</v>
      </c>
      <c r="D64" s="2637">
        <f t="shared" si="6"/>
        <v>38</v>
      </c>
      <c r="E64" s="2633">
        <f t="shared" si="7"/>
        <v>46.913580246913575</v>
      </c>
      <c r="F64" s="2637">
        <f>(G64+H64)</f>
        <v>36</v>
      </c>
      <c r="G64" s="2637">
        <v>22</v>
      </c>
      <c r="H64" s="2637">
        <v>14</v>
      </c>
      <c r="I64" s="2633">
        <f t="shared" si="8"/>
        <v>38.888888888888893</v>
      </c>
      <c r="J64" s="2637"/>
      <c r="K64" s="2638"/>
      <c r="L64" s="2637"/>
      <c r="M64" s="2633"/>
      <c r="N64" s="2637">
        <f>SUM(O64:P64)</f>
        <v>45</v>
      </c>
      <c r="O64" s="2638">
        <v>21</v>
      </c>
      <c r="P64" s="2637">
        <v>24</v>
      </c>
      <c r="Q64" s="2639">
        <f>(P64/N64)*100</f>
        <v>53.333333333333336</v>
      </c>
      <c r="R64" s="2611"/>
      <c r="S64" s="2587"/>
      <c r="T64" s="2587"/>
    </row>
    <row r="65" spans="1:20" ht="11.1" customHeight="1">
      <c r="A65" s="2656" t="s">
        <v>1351</v>
      </c>
      <c r="B65" s="2636">
        <f t="shared" si="9"/>
        <v>15</v>
      </c>
      <c r="C65" s="2637">
        <f t="shared" si="5"/>
        <v>5</v>
      </c>
      <c r="D65" s="2637">
        <f t="shared" si="6"/>
        <v>10</v>
      </c>
      <c r="E65" s="2633">
        <f t="shared" si="7"/>
        <v>66.666666666666657</v>
      </c>
      <c r="F65" s="2657"/>
      <c r="G65" s="2657"/>
      <c r="H65" s="2657"/>
      <c r="I65" s="2658"/>
      <c r="J65" s="2637"/>
      <c r="K65" s="2659"/>
      <c r="L65" s="2657"/>
      <c r="M65" s="2633"/>
      <c r="N65" s="2637">
        <f>SUM(O65:P65)</f>
        <v>15</v>
      </c>
      <c r="O65" s="2659">
        <v>5</v>
      </c>
      <c r="P65" s="2657">
        <v>10</v>
      </c>
      <c r="Q65" s="2639">
        <f>(P65/N65)*100</f>
        <v>66.666666666666657</v>
      </c>
      <c r="R65" s="2611"/>
      <c r="S65" s="2587"/>
      <c r="T65" s="2587"/>
    </row>
    <row r="66" spans="1:20" ht="17.25" customHeight="1">
      <c r="A66" s="2660" t="s">
        <v>646</v>
      </c>
      <c r="B66" s="2661"/>
      <c r="C66" s="2661"/>
      <c r="D66" s="2661"/>
      <c r="E66" s="2661"/>
      <c r="F66" s="2661"/>
      <c r="G66" s="2661"/>
      <c r="H66" s="2661"/>
      <c r="I66" s="2662"/>
      <c r="J66" s="2661"/>
      <c r="K66" s="2661"/>
      <c r="L66" s="2661"/>
      <c r="M66" s="2662"/>
      <c r="N66" s="2661"/>
      <c r="O66" s="2663" t="s">
        <v>912</v>
      </c>
      <c r="P66" s="2664"/>
      <c r="Q66" s="2662"/>
      <c r="R66" s="2587"/>
      <c r="S66" s="2587"/>
      <c r="T66" s="2587"/>
    </row>
    <row r="67" spans="1:20" ht="9" customHeight="1">
      <c r="A67" s="2665"/>
      <c r="B67" s="2666"/>
      <c r="C67" s="2666"/>
      <c r="D67" s="2666"/>
      <c r="E67" s="2666"/>
      <c r="F67" s="2666"/>
      <c r="G67" s="2666"/>
      <c r="H67" s="2666"/>
      <c r="I67" s="2667"/>
      <c r="J67" s="2666"/>
      <c r="K67" s="2666"/>
      <c r="L67" s="2666"/>
      <c r="M67" s="2667"/>
      <c r="N67" s="2666"/>
      <c r="O67" s="2666"/>
      <c r="P67" s="2668"/>
      <c r="Q67" s="2667"/>
      <c r="R67" s="2587"/>
      <c r="S67" s="2587"/>
      <c r="T67" s="2587"/>
    </row>
    <row r="68" spans="1:20" ht="9" customHeight="1">
      <c r="A68" s="2669"/>
      <c r="B68" s="2666"/>
      <c r="C68" s="2666"/>
      <c r="D68" s="2666"/>
      <c r="E68" s="2666"/>
      <c r="F68" s="2666"/>
      <c r="G68" s="2666"/>
      <c r="H68" s="2666"/>
      <c r="I68" s="2667"/>
      <c r="J68" s="2666"/>
      <c r="K68" s="2666"/>
      <c r="L68" s="2666"/>
      <c r="M68" s="2667"/>
      <c r="N68" s="2666"/>
      <c r="O68" s="2666"/>
      <c r="P68" s="2666"/>
      <c r="Q68" s="2667"/>
      <c r="R68" s="2587"/>
      <c r="S68" s="2587"/>
      <c r="T68" s="2587"/>
    </row>
    <row r="69" spans="1:20" ht="9" customHeight="1">
      <c r="A69" s="2669"/>
      <c r="B69" s="2666"/>
      <c r="C69" s="2666"/>
      <c r="D69" s="2666"/>
      <c r="E69" s="2666"/>
      <c r="F69" s="2666"/>
      <c r="G69" s="2666"/>
      <c r="H69" s="2666"/>
      <c r="I69" s="2667"/>
      <c r="J69" s="2666"/>
      <c r="K69" s="2666"/>
      <c r="L69" s="2666"/>
      <c r="M69" s="2667"/>
      <c r="N69" s="2666"/>
      <c r="O69" s="2666"/>
      <c r="P69" s="2666"/>
      <c r="Q69" s="2667"/>
      <c r="R69" s="2587"/>
      <c r="S69" s="2587"/>
      <c r="T69" s="2587"/>
    </row>
    <row r="70" spans="1:20" ht="9" customHeight="1">
      <c r="B70" s="2666"/>
      <c r="C70" s="2666"/>
      <c r="D70" s="2666"/>
      <c r="E70" s="2666"/>
      <c r="F70" s="2666"/>
      <c r="G70" s="2666"/>
      <c r="H70" s="2666"/>
      <c r="I70" s="2667"/>
      <c r="J70" s="2666"/>
      <c r="K70" s="2666"/>
      <c r="L70" s="2666"/>
      <c r="M70" s="2667"/>
      <c r="N70" s="2666"/>
      <c r="O70" s="2666"/>
      <c r="P70" s="2666"/>
      <c r="Q70" s="2667"/>
      <c r="R70" s="2587"/>
      <c r="S70" s="2587"/>
      <c r="T70" s="2587"/>
    </row>
    <row r="71" spans="1:20">
      <c r="A71" s="2670"/>
      <c r="Q71" s="2670"/>
    </row>
    <row r="73" spans="1:20" ht="8.1" customHeight="1">
      <c r="B73" s="2587"/>
      <c r="C73" s="2587"/>
      <c r="D73" s="2587"/>
      <c r="E73" s="2587"/>
      <c r="F73" s="2587"/>
      <c r="G73" s="2587"/>
      <c r="H73" s="2587"/>
      <c r="I73" s="2587"/>
      <c r="J73" s="2587"/>
      <c r="K73" s="2587"/>
      <c r="L73" s="2587"/>
      <c r="M73" s="2587"/>
      <c r="N73" s="2587"/>
      <c r="O73" s="2587"/>
      <c r="P73" s="2587"/>
    </row>
    <row r="74" spans="1:20" ht="8.1" customHeight="1">
      <c r="B74" s="2587"/>
      <c r="C74" s="2587"/>
      <c r="D74" s="2587"/>
      <c r="E74" s="2587"/>
      <c r="F74" s="2587"/>
      <c r="Q74" s="2670"/>
    </row>
    <row r="75" spans="1:20" ht="8.1" customHeight="1">
      <c r="B75" s="2587"/>
      <c r="C75" s="2587"/>
      <c r="D75" s="2587"/>
      <c r="E75" s="2587"/>
      <c r="F75" s="2587"/>
    </row>
  </sheetData>
  <sheetProtection password="CA55" sheet="1" objects="1" scenarios="1"/>
  <mergeCells count="12">
    <mergeCell ref="P9:Q9"/>
    <mergeCell ref="L9:M9"/>
    <mergeCell ref="H9:I9"/>
    <mergeCell ref="D9:E9"/>
    <mergeCell ref="N8:Q8"/>
    <mergeCell ref="F8:I8"/>
    <mergeCell ref="C8:E8"/>
    <mergeCell ref="A1:Q1"/>
    <mergeCell ref="A3:Q3"/>
    <mergeCell ref="A6:Q6"/>
    <mergeCell ref="A4:Q4"/>
    <mergeCell ref="J8:M8"/>
  </mergeCells>
  <phoneticPr fontId="0" type="noConversion"/>
  <printOptions horizontalCentered="1"/>
  <pageMargins left="0.55118110236220474" right="0.75" top="1.1811023622047245" bottom="1" header="0.19685039370078741" footer="0"/>
  <pageSetup scale="85" firstPageNumber="53" orientation="landscape" useFirstPageNumber="1" horizontalDpi="300" verticalDpi="300" r:id="rId1"/>
  <headerFooter alignWithMargins="0">
    <oddHeader>&amp;R&amp;"Helv,Negrita"&amp;12&amp;[54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T28"/>
  <sheetViews>
    <sheetView showGridLines="0" workbookViewId="0">
      <selection activeCell="A4" sqref="A4:Q4"/>
    </sheetView>
  </sheetViews>
  <sheetFormatPr baseColWidth="10" defaultColWidth="6.83203125" defaultRowHeight="10.5"/>
  <cols>
    <col min="1" max="1" width="34.33203125" style="1245" customWidth="1"/>
    <col min="2" max="2" width="7.33203125" style="1245" customWidth="1"/>
    <col min="3" max="3" width="6.83203125" style="1245" customWidth="1"/>
    <col min="4" max="4" width="6.1640625" style="1245" customWidth="1"/>
    <col min="5" max="5" width="6.33203125" style="1245" customWidth="1"/>
    <col min="6" max="6" width="7.6640625" style="1245" customWidth="1"/>
    <col min="7" max="7" width="6.33203125" style="1245" customWidth="1"/>
    <col min="8" max="8" width="6.1640625" style="1245" customWidth="1"/>
    <col min="9" max="9" width="8" style="1245" customWidth="1"/>
    <col min="10" max="10" width="7.33203125" style="1245" customWidth="1"/>
    <col min="11" max="11" width="6.83203125" style="1245" customWidth="1"/>
    <col min="12" max="12" width="6" style="1245" customWidth="1"/>
    <col min="13" max="13" width="5.83203125" style="1245" customWidth="1"/>
    <col min="14" max="14" width="7.1640625" style="1245" customWidth="1"/>
    <col min="15" max="17" width="6.83203125" style="1245" customWidth="1"/>
    <col min="18" max="18" width="0" style="1245" hidden="1" customWidth="1"/>
    <col min="19" max="16384" width="6.83203125" style="1245"/>
  </cols>
  <sheetData>
    <row r="1" spans="1:20" ht="18" customHeight="1">
      <c r="A1" s="3435" t="s">
        <v>846</v>
      </c>
      <c r="B1" s="3435"/>
      <c r="C1" s="3435"/>
      <c r="D1" s="3435"/>
      <c r="E1" s="3435"/>
      <c r="F1" s="3435"/>
      <c r="G1" s="3435"/>
      <c r="H1" s="3435"/>
      <c r="I1" s="3435"/>
      <c r="J1" s="3435"/>
      <c r="K1" s="3435"/>
      <c r="L1" s="3435"/>
      <c r="M1" s="3435"/>
      <c r="N1" s="3435"/>
      <c r="O1" s="3435"/>
      <c r="P1" s="3435"/>
      <c r="Q1" s="3435"/>
      <c r="R1" s="1340"/>
      <c r="S1" s="1340"/>
      <c r="T1" s="1340"/>
    </row>
    <row r="2" spans="1:20" ht="12.75" customHeight="1">
      <c r="A2" s="131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340"/>
      <c r="S2" s="1340"/>
      <c r="T2" s="1340"/>
    </row>
    <row r="3" spans="1:20" ht="15" customHeight="1">
      <c r="A3" s="3436" t="s">
        <v>157</v>
      </c>
      <c r="B3" s="3436"/>
      <c r="C3" s="3436"/>
      <c r="D3" s="3436"/>
      <c r="E3" s="3436"/>
      <c r="F3" s="3436"/>
      <c r="G3" s="3436"/>
      <c r="H3" s="3436"/>
      <c r="I3" s="3436"/>
      <c r="J3" s="3436"/>
      <c r="K3" s="3436"/>
      <c r="L3" s="3436"/>
      <c r="M3" s="3436"/>
      <c r="N3" s="3436"/>
      <c r="O3" s="3436"/>
      <c r="P3" s="3436"/>
      <c r="Q3" s="3436"/>
      <c r="R3" s="1340"/>
      <c r="S3" s="1340"/>
      <c r="T3" s="1340"/>
    </row>
    <row r="4" spans="1:20" ht="18" customHeight="1">
      <c r="A4" s="3292" t="s">
        <v>647</v>
      </c>
      <c r="B4" s="3292"/>
      <c r="C4" s="3292"/>
      <c r="D4" s="3292"/>
      <c r="E4" s="3292"/>
      <c r="F4" s="3292"/>
      <c r="G4" s="3292"/>
      <c r="H4" s="3292"/>
      <c r="I4" s="3292"/>
      <c r="J4" s="3292"/>
      <c r="K4" s="3292"/>
      <c r="L4" s="3292"/>
      <c r="M4" s="3292"/>
      <c r="N4" s="3292"/>
      <c r="O4" s="3292"/>
      <c r="P4" s="3292"/>
      <c r="Q4" s="3292"/>
      <c r="R4" s="1340"/>
      <c r="S4" s="1340"/>
      <c r="T4" s="1340"/>
    </row>
    <row r="5" spans="1:20" ht="18" customHeight="1">
      <c r="A5" s="3568" t="s">
        <v>648</v>
      </c>
      <c r="B5" s="3568"/>
      <c r="C5" s="3568"/>
      <c r="D5" s="3568"/>
      <c r="E5" s="3568"/>
      <c r="F5" s="3568"/>
      <c r="G5" s="3568"/>
      <c r="H5" s="3568"/>
      <c r="I5" s="3568"/>
      <c r="J5" s="3568"/>
      <c r="K5" s="3568"/>
      <c r="L5" s="3568"/>
      <c r="M5" s="3568"/>
      <c r="N5" s="3568"/>
      <c r="O5" s="3568"/>
      <c r="P5" s="3568"/>
      <c r="Q5" s="3568"/>
      <c r="R5" s="1340"/>
      <c r="S5" s="1340"/>
      <c r="T5" s="1340"/>
    </row>
    <row r="6" spans="1:20" ht="18" customHeight="1">
      <c r="A6" s="2671" t="s">
        <v>884</v>
      </c>
      <c r="B6" s="3569" t="s">
        <v>629</v>
      </c>
      <c r="C6" s="3572"/>
      <c r="D6" s="3572"/>
      <c r="E6" s="3573"/>
      <c r="F6" s="3569" t="s">
        <v>630</v>
      </c>
      <c r="G6" s="3570"/>
      <c r="H6" s="3570"/>
      <c r="I6" s="3571"/>
      <c r="J6" s="3569" t="s">
        <v>649</v>
      </c>
      <c r="K6" s="3572"/>
      <c r="L6" s="3572"/>
      <c r="M6" s="3574"/>
      <c r="N6" s="3575" t="s">
        <v>632</v>
      </c>
      <c r="O6" s="3572"/>
      <c r="P6" s="3572"/>
      <c r="Q6" s="3574"/>
      <c r="R6" s="1340"/>
      <c r="S6" s="1340"/>
      <c r="T6" s="1340"/>
    </row>
    <row r="7" spans="1:20" ht="18" customHeight="1">
      <c r="A7" s="2672" t="s">
        <v>650</v>
      </c>
      <c r="B7" s="2673" t="s">
        <v>922</v>
      </c>
      <c r="C7" s="2674" t="s">
        <v>651</v>
      </c>
      <c r="D7" s="2675" t="s">
        <v>652</v>
      </c>
      <c r="E7" s="2676" t="s">
        <v>261</v>
      </c>
      <c r="F7" s="2677" t="s">
        <v>922</v>
      </c>
      <c r="G7" s="2675" t="s">
        <v>651</v>
      </c>
      <c r="H7" s="2675" t="s">
        <v>652</v>
      </c>
      <c r="I7" s="2676" t="s">
        <v>261</v>
      </c>
      <c r="J7" s="2677" t="s">
        <v>922</v>
      </c>
      <c r="K7" s="2675" t="s">
        <v>651</v>
      </c>
      <c r="L7" s="2675" t="s">
        <v>652</v>
      </c>
      <c r="M7" s="2678" t="s">
        <v>261</v>
      </c>
      <c r="N7" s="2679" t="s">
        <v>966</v>
      </c>
      <c r="O7" s="2680" t="s">
        <v>651</v>
      </c>
      <c r="P7" s="2675" t="s">
        <v>652</v>
      </c>
      <c r="Q7" s="2681" t="s">
        <v>261</v>
      </c>
      <c r="R7" s="1340"/>
      <c r="S7" s="1340"/>
      <c r="T7" s="1340"/>
    </row>
    <row r="8" spans="1:20" ht="24.95" customHeight="1">
      <c r="A8" s="2424" t="s">
        <v>868</v>
      </c>
      <c r="B8" s="2682">
        <f t="shared" ref="B8:B24" si="0">SUM(C8:D8)</f>
        <v>639</v>
      </c>
      <c r="C8" s="2683">
        <f>SUM(G8+K8+O8)</f>
        <v>470</v>
      </c>
      <c r="D8" s="2683">
        <f>SUM(H8+L8+P8)</f>
        <v>169</v>
      </c>
      <c r="E8" s="2684">
        <f t="shared" ref="E8:E22" si="1">(D8/B8)*100</f>
        <v>26.447574334898277</v>
      </c>
      <c r="F8" s="2683">
        <f>SUM(F9:F24)</f>
        <v>308</v>
      </c>
      <c r="G8" s="2683">
        <f>SUM(G9:G24)</f>
        <v>250</v>
      </c>
      <c r="H8" s="2683">
        <f>SUM(H9:H24)</f>
        <v>58</v>
      </c>
      <c r="I8" s="2684">
        <f t="shared" ref="I8:I16" si="2">(H8/F8)*100</f>
        <v>18.831168831168831</v>
      </c>
      <c r="J8" s="2683">
        <f>SUM(J9:J24)</f>
        <v>69</v>
      </c>
      <c r="K8" s="2683">
        <f>SUM(K9:K24)</f>
        <v>49</v>
      </c>
      <c r="L8" s="2683">
        <f>SUM(L9:L24)</f>
        <v>20</v>
      </c>
      <c r="M8" s="2685">
        <f>(L8/J8)*100</f>
        <v>28.985507246376812</v>
      </c>
      <c r="N8" s="2683">
        <f>SUM(N9:N24)</f>
        <v>262</v>
      </c>
      <c r="O8" s="2683">
        <f>SUM(O9:O24)</f>
        <v>171</v>
      </c>
      <c r="P8" s="2683">
        <f>SUM(P9:P24)</f>
        <v>91</v>
      </c>
      <c r="Q8" s="2685">
        <f t="shared" ref="Q8:Q20" si="3">(P8/N8)*100</f>
        <v>34.732824427480921</v>
      </c>
    </row>
    <row r="9" spans="1:20" ht="20.100000000000001" customHeight="1">
      <c r="A9" s="2427" t="s">
        <v>923</v>
      </c>
      <c r="B9" s="2686">
        <f t="shared" si="0"/>
        <v>187</v>
      </c>
      <c r="C9" s="2428">
        <f>(G9+K9+O9)</f>
        <v>123</v>
      </c>
      <c r="D9" s="2428">
        <f t="shared" ref="D9:D24" si="4">SUM(H9+L9+P9)</f>
        <v>64</v>
      </c>
      <c r="E9" s="2430">
        <f t="shared" si="1"/>
        <v>34.224598930481278</v>
      </c>
      <c r="F9" s="2428">
        <f t="shared" ref="F9:F24" si="5">SUM(G9:H9)</f>
        <v>81</v>
      </c>
      <c r="G9" s="2428">
        <v>57</v>
      </c>
      <c r="H9" s="2428">
        <v>24</v>
      </c>
      <c r="I9" s="2430">
        <f t="shared" si="2"/>
        <v>29.629629629629626</v>
      </c>
      <c r="J9" s="2428">
        <f t="shared" ref="J9:J16" si="6">SUM(K9:L9)</f>
        <v>27</v>
      </c>
      <c r="K9" s="2428">
        <v>19</v>
      </c>
      <c r="L9" s="2428">
        <v>8</v>
      </c>
      <c r="M9" s="2687">
        <f>(L9/J9)*100</f>
        <v>29.629629629629626</v>
      </c>
      <c r="N9" s="2428">
        <f t="shared" ref="N9:N24" si="7">SUM(O9:P9)</f>
        <v>79</v>
      </c>
      <c r="O9" s="2428">
        <v>47</v>
      </c>
      <c r="P9" s="2428">
        <v>32</v>
      </c>
      <c r="Q9" s="2687">
        <f t="shared" si="3"/>
        <v>40.506329113924053</v>
      </c>
      <c r="R9" s="1340"/>
      <c r="S9" s="1340"/>
      <c r="T9" s="1340"/>
    </row>
    <row r="10" spans="1:20" ht="20.100000000000001" customHeight="1">
      <c r="A10" s="2427" t="s">
        <v>924</v>
      </c>
      <c r="B10" s="2686">
        <f t="shared" si="0"/>
        <v>34</v>
      </c>
      <c r="C10" s="2428">
        <f t="shared" ref="C10:C24" si="8">SUM(G10+K10+O10)</f>
        <v>23</v>
      </c>
      <c r="D10" s="2428">
        <f t="shared" si="4"/>
        <v>11</v>
      </c>
      <c r="E10" s="2430">
        <f t="shared" si="1"/>
        <v>32.352941176470587</v>
      </c>
      <c r="F10" s="2428">
        <f t="shared" si="5"/>
        <v>11</v>
      </c>
      <c r="G10" s="2428">
        <v>7</v>
      </c>
      <c r="H10" s="2428">
        <v>4</v>
      </c>
      <c r="I10" s="2430">
        <f t="shared" si="2"/>
        <v>36.363636363636367</v>
      </c>
      <c r="J10" s="2428">
        <f t="shared" si="6"/>
        <v>1</v>
      </c>
      <c r="K10" s="2428">
        <v>1</v>
      </c>
      <c r="L10" s="2429"/>
      <c r="M10" s="2687"/>
      <c r="N10" s="2428">
        <f t="shared" si="7"/>
        <v>22</v>
      </c>
      <c r="O10" s="2428">
        <v>15</v>
      </c>
      <c r="P10" s="2428">
        <v>7</v>
      </c>
      <c r="Q10" s="2687">
        <f t="shared" si="3"/>
        <v>31.818181818181817</v>
      </c>
      <c r="R10" s="1340"/>
      <c r="S10" s="1340"/>
      <c r="T10" s="1340"/>
    </row>
    <row r="11" spans="1:20" ht="20.100000000000001" customHeight="1">
      <c r="A11" s="2427" t="s">
        <v>925</v>
      </c>
      <c r="B11" s="2686">
        <f t="shared" si="0"/>
        <v>39</v>
      </c>
      <c r="C11" s="2428">
        <f t="shared" si="8"/>
        <v>31</v>
      </c>
      <c r="D11" s="2428">
        <f t="shared" si="4"/>
        <v>8</v>
      </c>
      <c r="E11" s="2430">
        <f t="shared" si="1"/>
        <v>20.512820512820511</v>
      </c>
      <c r="F11" s="2428">
        <f t="shared" si="5"/>
        <v>18</v>
      </c>
      <c r="G11" s="2428">
        <v>17</v>
      </c>
      <c r="H11" s="2428">
        <v>1</v>
      </c>
      <c r="I11" s="2430">
        <f t="shared" si="2"/>
        <v>5.5555555555555554</v>
      </c>
      <c r="J11" s="2428">
        <f t="shared" si="6"/>
        <v>0</v>
      </c>
      <c r="K11" s="2428"/>
      <c r="L11" s="2429"/>
      <c r="M11" s="2687"/>
      <c r="N11" s="2428">
        <f t="shared" si="7"/>
        <v>21</v>
      </c>
      <c r="O11" s="2428">
        <v>14</v>
      </c>
      <c r="P11" s="2428">
        <v>7</v>
      </c>
      <c r="Q11" s="2687">
        <f t="shared" si="3"/>
        <v>33.333333333333329</v>
      </c>
      <c r="R11" s="1340"/>
      <c r="S11" s="1340"/>
      <c r="T11" s="1340"/>
    </row>
    <row r="12" spans="1:20" ht="20.100000000000001" customHeight="1">
      <c r="A12" s="2427" t="s">
        <v>926</v>
      </c>
      <c r="B12" s="2686">
        <f t="shared" si="0"/>
        <v>31</v>
      </c>
      <c r="C12" s="2428">
        <f t="shared" si="8"/>
        <v>27</v>
      </c>
      <c r="D12" s="2428">
        <f t="shared" si="4"/>
        <v>4</v>
      </c>
      <c r="E12" s="2430">
        <f t="shared" si="1"/>
        <v>12.903225806451612</v>
      </c>
      <c r="F12" s="2428">
        <f t="shared" si="5"/>
        <v>16</v>
      </c>
      <c r="G12" s="2428">
        <v>14</v>
      </c>
      <c r="H12" s="2428">
        <v>2</v>
      </c>
      <c r="I12" s="2430">
        <f t="shared" si="2"/>
        <v>12.5</v>
      </c>
      <c r="J12" s="2428">
        <f t="shared" si="6"/>
        <v>1</v>
      </c>
      <c r="K12" s="2428">
        <v>1</v>
      </c>
      <c r="L12" s="2429"/>
      <c r="M12" s="2687"/>
      <c r="N12" s="2428">
        <f t="shared" si="7"/>
        <v>14</v>
      </c>
      <c r="O12" s="2428">
        <v>12</v>
      </c>
      <c r="P12" s="2428">
        <v>2</v>
      </c>
      <c r="Q12" s="2687">
        <f t="shared" si="3"/>
        <v>14.285714285714285</v>
      </c>
      <c r="R12" s="1340"/>
      <c r="S12" s="1340"/>
      <c r="T12" s="1340"/>
    </row>
    <row r="13" spans="1:20" ht="20.100000000000001" customHeight="1">
      <c r="A13" s="2427" t="s">
        <v>927</v>
      </c>
      <c r="B13" s="2686">
        <f t="shared" si="0"/>
        <v>56</v>
      </c>
      <c r="C13" s="2428">
        <f t="shared" si="8"/>
        <v>44</v>
      </c>
      <c r="D13" s="2428">
        <f t="shared" si="4"/>
        <v>12</v>
      </c>
      <c r="E13" s="2430">
        <f t="shared" si="1"/>
        <v>21.428571428571427</v>
      </c>
      <c r="F13" s="2428">
        <f t="shared" si="5"/>
        <v>33</v>
      </c>
      <c r="G13" s="2428">
        <v>29</v>
      </c>
      <c r="H13" s="2428">
        <v>4</v>
      </c>
      <c r="I13" s="2430">
        <f t="shared" si="2"/>
        <v>12.121212121212121</v>
      </c>
      <c r="J13" s="2428">
        <f t="shared" si="6"/>
        <v>5</v>
      </c>
      <c r="K13" s="2428">
        <v>3</v>
      </c>
      <c r="L13" s="2428">
        <v>2</v>
      </c>
      <c r="M13" s="2687">
        <f>(L13/J13)*100</f>
        <v>40</v>
      </c>
      <c r="N13" s="2428">
        <f t="shared" si="7"/>
        <v>18</v>
      </c>
      <c r="O13" s="2428">
        <v>12</v>
      </c>
      <c r="P13" s="2428">
        <v>6</v>
      </c>
      <c r="Q13" s="2687">
        <f t="shared" si="3"/>
        <v>33.333333333333329</v>
      </c>
      <c r="R13" s="1340"/>
      <c r="S13" s="1340"/>
      <c r="T13" s="1340"/>
    </row>
    <row r="14" spans="1:20" ht="20.100000000000001" customHeight="1">
      <c r="A14" s="2427" t="s">
        <v>928</v>
      </c>
      <c r="B14" s="2686">
        <f t="shared" si="0"/>
        <v>31</v>
      </c>
      <c r="C14" s="2428">
        <f t="shared" si="8"/>
        <v>21</v>
      </c>
      <c r="D14" s="2428">
        <f t="shared" si="4"/>
        <v>10</v>
      </c>
      <c r="E14" s="2430">
        <f t="shared" si="1"/>
        <v>32.258064516129032</v>
      </c>
      <c r="F14" s="2428">
        <f t="shared" si="5"/>
        <v>11</v>
      </c>
      <c r="G14" s="2428">
        <v>6</v>
      </c>
      <c r="H14" s="2428">
        <v>5</v>
      </c>
      <c r="I14" s="2430">
        <f t="shared" si="2"/>
        <v>45.454545454545453</v>
      </c>
      <c r="J14" s="2428">
        <f t="shared" si="6"/>
        <v>6</v>
      </c>
      <c r="K14" s="2428">
        <v>6</v>
      </c>
      <c r="L14" s="2428"/>
      <c r="M14" s="2687">
        <f>(L14/J14)*100</f>
        <v>0</v>
      </c>
      <c r="N14" s="2428">
        <f t="shared" si="7"/>
        <v>14</v>
      </c>
      <c r="O14" s="2428">
        <v>9</v>
      </c>
      <c r="P14" s="2428">
        <v>5</v>
      </c>
      <c r="Q14" s="2687">
        <f t="shared" si="3"/>
        <v>35.714285714285715</v>
      </c>
      <c r="R14" s="1340"/>
      <c r="S14" s="1340"/>
      <c r="T14" s="1340"/>
    </row>
    <row r="15" spans="1:20" ht="20.100000000000001" customHeight="1">
      <c r="A15" s="2427" t="s">
        <v>929</v>
      </c>
      <c r="B15" s="2686">
        <f t="shared" si="0"/>
        <v>24</v>
      </c>
      <c r="C15" s="2428">
        <f t="shared" si="8"/>
        <v>18</v>
      </c>
      <c r="D15" s="2428">
        <f t="shared" si="4"/>
        <v>6</v>
      </c>
      <c r="E15" s="2430">
        <f t="shared" si="1"/>
        <v>25</v>
      </c>
      <c r="F15" s="2428">
        <f t="shared" si="5"/>
        <v>9</v>
      </c>
      <c r="G15" s="2428">
        <v>8</v>
      </c>
      <c r="H15" s="2428">
        <v>1</v>
      </c>
      <c r="I15" s="2430">
        <f t="shared" si="2"/>
        <v>11.111111111111111</v>
      </c>
      <c r="J15" s="2428">
        <f t="shared" si="6"/>
        <v>3</v>
      </c>
      <c r="K15" s="2428">
        <v>2</v>
      </c>
      <c r="L15" s="2428">
        <v>1</v>
      </c>
      <c r="M15" s="2687">
        <f>(L15/J15)*100</f>
        <v>33.333333333333329</v>
      </c>
      <c r="N15" s="2428">
        <f t="shared" si="7"/>
        <v>12</v>
      </c>
      <c r="O15" s="2428">
        <v>8</v>
      </c>
      <c r="P15" s="2428">
        <v>4</v>
      </c>
      <c r="Q15" s="2687">
        <f t="shared" si="3"/>
        <v>33.333333333333329</v>
      </c>
      <c r="R15" s="1340"/>
      <c r="S15" s="1340"/>
      <c r="T15" s="1340"/>
    </row>
    <row r="16" spans="1:20" ht="20.100000000000001" customHeight="1">
      <c r="A16" s="2427" t="s">
        <v>56</v>
      </c>
      <c r="B16" s="2686">
        <f t="shared" si="0"/>
        <v>32</v>
      </c>
      <c r="C16" s="2428">
        <f t="shared" si="8"/>
        <v>22</v>
      </c>
      <c r="D16" s="2428">
        <f t="shared" si="4"/>
        <v>10</v>
      </c>
      <c r="E16" s="2430">
        <f t="shared" si="1"/>
        <v>31.25</v>
      </c>
      <c r="F16" s="2428">
        <f t="shared" si="5"/>
        <v>18</v>
      </c>
      <c r="G16" s="2428">
        <v>14</v>
      </c>
      <c r="H16" s="2428">
        <v>4</v>
      </c>
      <c r="I16" s="2430">
        <f t="shared" si="2"/>
        <v>22.222222222222221</v>
      </c>
      <c r="J16" s="2428">
        <f t="shared" si="6"/>
        <v>7</v>
      </c>
      <c r="K16" s="2428">
        <v>7</v>
      </c>
      <c r="L16" s="2429"/>
      <c r="M16" s="2687"/>
      <c r="N16" s="2428">
        <f t="shared" si="7"/>
        <v>7</v>
      </c>
      <c r="O16" s="2428">
        <v>1</v>
      </c>
      <c r="P16" s="2428">
        <v>6</v>
      </c>
      <c r="Q16" s="2687">
        <f t="shared" si="3"/>
        <v>85.714285714285708</v>
      </c>
      <c r="R16" s="1340"/>
      <c r="S16" s="1340"/>
      <c r="T16" s="1340"/>
    </row>
    <row r="17" spans="1:20" ht="20.100000000000001" customHeight="1">
      <c r="A17" s="2427" t="s">
        <v>930</v>
      </c>
      <c r="B17" s="2686">
        <f t="shared" si="0"/>
        <v>15</v>
      </c>
      <c r="C17" s="2428">
        <f t="shared" si="8"/>
        <v>12</v>
      </c>
      <c r="D17" s="2428">
        <f t="shared" si="4"/>
        <v>3</v>
      </c>
      <c r="E17" s="2430">
        <f t="shared" si="1"/>
        <v>20</v>
      </c>
      <c r="F17" s="2428">
        <f t="shared" si="5"/>
        <v>4</v>
      </c>
      <c r="G17" s="2428">
        <v>4</v>
      </c>
      <c r="H17" s="2429"/>
      <c r="I17" s="2430"/>
      <c r="J17" s="2429"/>
      <c r="K17" s="2429"/>
      <c r="L17" s="2429"/>
      <c r="M17" s="2687"/>
      <c r="N17" s="2428">
        <f t="shared" si="7"/>
        <v>11</v>
      </c>
      <c r="O17" s="2428">
        <v>8</v>
      </c>
      <c r="P17" s="2428">
        <v>3</v>
      </c>
      <c r="Q17" s="2687">
        <f t="shared" si="3"/>
        <v>27.27272727272727</v>
      </c>
      <c r="R17" s="1340"/>
      <c r="S17" s="1340"/>
      <c r="T17" s="1340"/>
    </row>
    <row r="18" spans="1:20" ht="20.100000000000001" customHeight="1">
      <c r="A18" s="2427" t="s">
        <v>931</v>
      </c>
      <c r="B18" s="2686">
        <f t="shared" si="0"/>
        <v>19</v>
      </c>
      <c r="C18" s="2428">
        <f t="shared" si="8"/>
        <v>14</v>
      </c>
      <c r="D18" s="2428">
        <f t="shared" si="4"/>
        <v>5</v>
      </c>
      <c r="E18" s="2430">
        <f t="shared" si="1"/>
        <v>26.315789473684209</v>
      </c>
      <c r="F18" s="2428">
        <f t="shared" si="5"/>
        <v>9</v>
      </c>
      <c r="G18" s="2428">
        <v>9</v>
      </c>
      <c r="H18" s="2429"/>
      <c r="I18" s="2430"/>
      <c r="J18" s="2428">
        <f>SUM(K18:L18)</f>
        <v>7</v>
      </c>
      <c r="K18" s="2428">
        <v>5</v>
      </c>
      <c r="L18" s="2428">
        <v>2</v>
      </c>
      <c r="M18" s="2687">
        <f>(L18/J18)*100</f>
        <v>28.571428571428569</v>
      </c>
      <c r="N18" s="2428">
        <f t="shared" si="7"/>
        <v>3</v>
      </c>
      <c r="O18" s="2428"/>
      <c r="P18" s="2428">
        <v>3</v>
      </c>
      <c r="Q18" s="2687">
        <f t="shared" si="3"/>
        <v>100</v>
      </c>
      <c r="R18" s="1340"/>
      <c r="S18" s="1340"/>
      <c r="T18" s="1340"/>
    </row>
    <row r="19" spans="1:20" ht="20.100000000000001" customHeight="1">
      <c r="A19" s="2427" t="s">
        <v>951</v>
      </c>
      <c r="B19" s="2686">
        <f t="shared" si="0"/>
        <v>22</v>
      </c>
      <c r="C19" s="2428">
        <f t="shared" si="8"/>
        <v>16</v>
      </c>
      <c r="D19" s="2428">
        <f t="shared" si="4"/>
        <v>6</v>
      </c>
      <c r="E19" s="2430">
        <f t="shared" si="1"/>
        <v>27.27272727272727</v>
      </c>
      <c r="F19" s="2428">
        <f t="shared" si="5"/>
        <v>8</v>
      </c>
      <c r="G19" s="2428">
        <v>6</v>
      </c>
      <c r="H19" s="2428">
        <v>2</v>
      </c>
      <c r="I19" s="2430">
        <f>(H19/F19)*100</f>
        <v>25</v>
      </c>
      <c r="J19" s="2429"/>
      <c r="K19" s="2429"/>
      <c r="L19" s="2429"/>
      <c r="M19" s="2687"/>
      <c r="N19" s="2428">
        <f t="shared" si="7"/>
        <v>14</v>
      </c>
      <c r="O19" s="2428">
        <v>10</v>
      </c>
      <c r="P19" s="2428">
        <v>4</v>
      </c>
      <c r="Q19" s="2687">
        <f t="shared" si="3"/>
        <v>28.571428571428569</v>
      </c>
      <c r="R19" s="1340"/>
      <c r="S19" s="1340"/>
      <c r="T19" s="1340"/>
    </row>
    <row r="20" spans="1:20" ht="20.100000000000001" customHeight="1">
      <c r="A20" s="2427" t="s">
        <v>932</v>
      </c>
      <c r="B20" s="2686">
        <f t="shared" si="0"/>
        <v>13</v>
      </c>
      <c r="C20" s="2428">
        <f t="shared" si="8"/>
        <v>11</v>
      </c>
      <c r="D20" s="2428">
        <f t="shared" si="4"/>
        <v>2</v>
      </c>
      <c r="E20" s="2430">
        <f t="shared" si="1"/>
        <v>15.384615384615385</v>
      </c>
      <c r="F20" s="2428">
        <f t="shared" si="5"/>
        <v>7</v>
      </c>
      <c r="G20" s="2428">
        <v>7</v>
      </c>
      <c r="H20" s="2429"/>
      <c r="I20" s="2430"/>
      <c r="J20" s="2428">
        <f>SUM(K20:L20)</f>
        <v>5</v>
      </c>
      <c r="K20" s="2428">
        <v>3</v>
      </c>
      <c r="L20" s="2428">
        <v>2</v>
      </c>
      <c r="M20" s="2687">
        <f>(L20/J20)*100</f>
        <v>40</v>
      </c>
      <c r="N20" s="2428">
        <f t="shared" si="7"/>
        <v>1</v>
      </c>
      <c r="O20" s="2428">
        <v>1</v>
      </c>
      <c r="P20" s="2429"/>
      <c r="Q20" s="2687">
        <f t="shared" si="3"/>
        <v>0</v>
      </c>
      <c r="R20" s="1340"/>
      <c r="S20" s="1340"/>
      <c r="T20" s="1340"/>
    </row>
    <row r="21" spans="1:20" ht="20.100000000000001" customHeight="1">
      <c r="A21" s="2427" t="s">
        <v>936</v>
      </c>
      <c r="B21" s="2686">
        <f t="shared" si="0"/>
        <v>89</v>
      </c>
      <c r="C21" s="2428">
        <f t="shared" si="8"/>
        <v>73</v>
      </c>
      <c r="D21" s="2428">
        <f t="shared" si="4"/>
        <v>16</v>
      </c>
      <c r="E21" s="2430">
        <f t="shared" si="1"/>
        <v>17.977528089887642</v>
      </c>
      <c r="F21" s="2428">
        <f t="shared" si="5"/>
        <v>64</v>
      </c>
      <c r="G21" s="2428">
        <v>55</v>
      </c>
      <c r="H21" s="2428">
        <v>9</v>
      </c>
      <c r="I21" s="2430">
        <f>(H21/F21)*100</f>
        <v>14.0625</v>
      </c>
      <c r="J21" s="2428">
        <f>SUM(K21:L21)</f>
        <v>3</v>
      </c>
      <c r="K21" s="2428">
        <v>2</v>
      </c>
      <c r="L21" s="2428">
        <v>1</v>
      </c>
      <c r="M21" s="2687">
        <f>(L21/J21)*100</f>
        <v>33.333333333333329</v>
      </c>
      <c r="N21" s="2428">
        <f t="shared" si="7"/>
        <v>22</v>
      </c>
      <c r="O21" s="2428">
        <v>16</v>
      </c>
      <c r="P21" s="2429">
        <v>6</v>
      </c>
      <c r="Q21" s="2687"/>
      <c r="R21" s="1340"/>
      <c r="S21" s="1340"/>
      <c r="T21" s="1340"/>
    </row>
    <row r="22" spans="1:20" ht="20.100000000000001" customHeight="1">
      <c r="A22" s="2427" t="s">
        <v>937</v>
      </c>
      <c r="B22" s="2686">
        <f t="shared" si="0"/>
        <v>30</v>
      </c>
      <c r="C22" s="2428">
        <f t="shared" si="8"/>
        <v>23</v>
      </c>
      <c r="D22" s="2428">
        <f t="shared" si="4"/>
        <v>7</v>
      </c>
      <c r="E22" s="2430">
        <f t="shared" si="1"/>
        <v>23.333333333333332</v>
      </c>
      <c r="F22" s="2428">
        <f t="shared" si="5"/>
        <v>13</v>
      </c>
      <c r="G22" s="2428">
        <v>11</v>
      </c>
      <c r="H22" s="2428">
        <v>2</v>
      </c>
      <c r="I22" s="2430">
        <f>(H22/F22)*100</f>
        <v>15.384615384615385</v>
      </c>
      <c r="J22" s="2428">
        <f>SUM(K22:L22)</f>
        <v>4</v>
      </c>
      <c r="K22" s="2429"/>
      <c r="L22" s="2429">
        <v>4</v>
      </c>
      <c r="M22" s="2687"/>
      <c r="N22" s="2428">
        <f t="shared" si="7"/>
        <v>13</v>
      </c>
      <c r="O22" s="2428">
        <v>12</v>
      </c>
      <c r="P22" s="2428">
        <v>1</v>
      </c>
      <c r="Q22" s="2687">
        <f>(P22/N22)*100</f>
        <v>7.6923076923076925</v>
      </c>
      <c r="R22" s="1340"/>
      <c r="S22" s="1340"/>
      <c r="T22" s="1340"/>
    </row>
    <row r="23" spans="1:20" ht="20.100000000000001" customHeight="1">
      <c r="A23" s="2427" t="s">
        <v>938</v>
      </c>
      <c r="B23" s="2686">
        <f t="shared" si="0"/>
        <v>6</v>
      </c>
      <c r="C23" s="2428">
        <f t="shared" si="8"/>
        <v>5</v>
      </c>
      <c r="D23" s="2428">
        <f t="shared" si="4"/>
        <v>1</v>
      </c>
      <c r="E23" s="2430"/>
      <c r="F23" s="2428">
        <f t="shared" si="5"/>
        <v>5</v>
      </c>
      <c r="G23" s="2428">
        <v>5</v>
      </c>
      <c r="H23" s="2429"/>
      <c r="I23" s="2430"/>
      <c r="J23" s="2429"/>
      <c r="K23" s="2429"/>
      <c r="L23" s="2429"/>
      <c r="M23" s="2687"/>
      <c r="N23" s="2428">
        <f t="shared" si="7"/>
        <v>1</v>
      </c>
      <c r="O23" s="2428"/>
      <c r="P23" s="2429">
        <v>1</v>
      </c>
      <c r="Q23" s="2687"/>
      <c r="R23" s="1340"/>
      <c r="S23" s="1340"/>
      <c r="T23" s="1340"/>
    </row>
    <row r="24" spans="1:20" ht="20.100000000000001" customHeight="1">
      <c r="A24" s="2427" t="s">
        <v>184</v>
      </c>
      <c r="B24" s="2686">
        <f t="shared" si="0"/>
        <v>11</v>
      </c>
      <c r="C24" s="2428">
        <f t="shared" si="8"/>
        <v>7</v>
      </c>
      <c r="D24" s="2428">
        <f t="shared" si="4"/>
        <v>4</v>
      </c>
      <c r="E24" s="2430">
        <f>(D24/B24)*100</f>
        <v>36.363636363636367</v>
      </c>
      <c r="F24" s="2428">
        <f t="shared" si="5"/>
        <v>1</v>
      </c>
      <c r="G24" s="2428">
        <v>1</v>
      </c>
      <c r="H24" s="2429"/>
      <c r="I24" s="2429"/>
      <c r="J24" s="2429"/>
      <c r="K24" s="2429"/>
      <c r="L24" s="2429"/>
      <c r="M24" s="2688"/>
      <c r="N24" s="2428">
        <f t="shared" si="7"/>
        <v>10</v>
      </c>
      <c r="O24" s="2428">
        <v>6</v>
      </c>
      <c r="P24" s="2428">
        <v>4</v>
      </c>
      <c r="Q24" s="2687">
        <f>(P24/N24)*100</f>
        <v>40</v>
      </c>
    </row>
    <row r="25" spans="1:20" ht="13.5" customHeight="1">
      <c r="A25" s="1340"/>
      <c r="B25" s="1340"/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</row>
    <row r="26" spans="1:20" ht="12.75" customHeight="1">
      <c r="A26" s="1340"/>
      <c r="B26" s="1340"/>
      <c r="C26" s="1340"/>
      <c r="D26" s="1340"/>
      <c r="E26" s="1340"/>
      <c r="F26" s="1340"/>
      <c r="O26" s="1576" t="s">
        <v>912</v>
      </c>
    </row>
    <row r="27" spans="1:20" ht="9.9499999999999993" customHeight="1">
      <c r="A27" s="1340"/>
      <c r="B27" s="1340"/>
      <c r="C27" s="1340"/>
      <c r="D27" s="1340"/>
      <c r="E27" s="1340"/>
      <c r="F27" s="1340"/>
    </row>
    <row r="28" spans="1:20" ht="9" customHeight="1">
      <c r="B28" s="1340"/>
      <c r="C28" s="1340"/>
      <c r="D28" s="1340"/>
      <c r="E28" s="1340"/>
    </row>
  </sheetData>
  <sheetProtection password="CA55" sheet="1" objects="1" scenarios="1"/>
  <mergeCells count="8">
    <mergeCell ref="A1:Q1"/>
    <mergeCell ref="A3:Q3"/>
    <mergeCell ref="A5:Q5"/>
    <mergeCell ref="F6:I6"/>
    <mergeCell ref="B6:E6"/>
    <mergeCell ref="J6:M6"/>
    <mergeCell ref="N6:Q6"/>
    <mergeCell ref="A4:Q4"/>
  </mergeCells>
  <phoneticPr fontId="0" type="noConversion"/>
  <printOptions horizontalCentered="1"/>
  <pageMargins left="0.59055118110236227" right="0.39370078740157483" top="0.82677165354330717" bottom="0.19685039370078741" header="0" footer="0"/>
  <pageSetup scale="95" orientation="landscape" horizontalDpi="300" verticalDpi="300" r:id="rId1"/>
  <headerFooter alignWithMargins="0">
    <oddHeader>&amp;R&amp;"Helv,Negrita"&amp;12&amp;[55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J73"/>
  <sheetViews>
    <sheetView showGridLines="0" workbookViewId="0">
      <selection activeCell="A34" sqref="A34"/>
    </sheetView>
  </sheetViews>
  <sheetFormatPr baseColWidth="10" defaultColWidth="8.33203125" defaultRowHeight="9"/>
  <cols>
    <col min="1" max="1" width="31.1640625" style="2689" customWidth="1"/>
    <col min="2" max="2" width="5.33203125" style="2689" customWidth="1"/>
    <col min="3" max="3" width="2.1640625" style="2689" customWidth="1"/>
    <col min="4" max="4" width="4.83203125" style="2689" customWidth="1"/>
    <col min="5" max="5" width="4.1640625" style="2689" customWidth="1"/>
    <col min="6" max="6" width="5" style="2689" customWidth="1"/>
    <col min="7" max="7" width="5.6640625" style="2689" customWidth="1"/>
    <col min="8" max="10" width="3.33203125" style="2689" customWidth="1"/>
    <col min="11" max="11" width="5.1640625" style="2689" customWidth="1"/>
    <col min="12" max="12" width="4.6640625" style="2689" customWidth="1"/>
    <col min="13" max="14" width="3.33203125" style="2689" customWidth="1"/>
    <col min="15" max="15" width="5.1640625" style="2689" customWidth="1"/>
    <col min="16" max="17" width="3.33203125" style="2689" customWidth="1"/>
    <col min="18" max="18" width="5.1640625" style="2689" customWidth="1"/>
    <col min="19" max="19" width="5.6640625" style="2689" customWidth="1"/>
    <col min="20" max="20" width="4.6640625" style="2689" customWidth="1"/>
    <col min="21" max="21" width="3.33203125" style="2689" customWidth="1"/>
    <col min="22" max="22" width="4.83203125" style="2689" customWidth="1"/>
    <col min="23" max="23" width="5.1640625" style="2689" customWidth="1"/>
    <col min="24" max="24" width="3.33203125" style="2689" customWidth="1"/>
    <col min="25" max="25" width="2.83203125" style="2689" customWidth="1"/>
    <col min="26" max="26" width="3.33203125" style="2689" customWidth="1"/>
    <col min="27" max="27" width="4.83203125" style="2689" customWidth="1"/>
    <col min="28" max="28" width="3.33203125" style="2689" customWidth="1"/>
    <col min="29" max="29" width="3.6640625" style="2689" customWidth="1"/>
    <col min="30" max="30" width="2.6640625" style="2689" customWidth="1"/>
    <col min="31" max="31" width="5" style="2689" customWidth="1"/>
    <col min="32" max="33" width="3.33203125" style="2689" customWidth="1"/>
    <col min="34" max="34" width="3.1640625" style="2689" customWidth="1"/>
    <col min="35" max="35" width="5.1640625" style="2689" customWidth="1"/>
    <col min="36" max="36" width="3.33203125" style="2689" customWidth="1"/>
    <col min="37" max="37" width="3.5" style="2689" customWidth="1"/>
    <col min="38" max="38" width="4" style="2689" customWidth="1"/>
    <col min="39" max="39" width="5.5" style="2689" customWidth="1"/>
    <col min="40" max="40" width="3.33203125" style="2689" customWidth="1"/>
    <col min="41" max="41" width="3.83203125" style="2689" customWidth="1"/>
    <col min="42" max="42" width="4.33203125" style="2689" customWidth="1"/>
    <col min="43" max="43" width="0.1640625" style="2689" customWidth="1"/>
    <col min="44" max="49" width="8.33203125" style="2689"/>
    <col min="50" max="50" width="32.5" style="2689" customWidth="1"/>
    <col min="51" max="16384" width="8.33203125" style="2689"/>
  </cols>
  <sheetData>
    <row r="1" spans="1:88" ht="18.75" customHeight="1">
      <c r="A1" s="3579" t="s">
        <v>846</v>
      </c>
      <c r="B1" s="3579"/>
      <c r="C1" s="3579"/>
      <c r="D1" s="3579"/>
      <c r="E1" s="3579"/>
      <c r="F1" s="3579"/>
      <c r="G1" s="3579"/>
      <c r="H1" s="3579"/>
      <c r="I1" s="3579"/>
      <c r="J1" s="3579"/>
      <c r="K1" s="3579"/>
      <c r="L1" s="3579"/>
      <c r="M1" s="3579"/>
      <c r="N1" s="3579"/>
      <c r="O1" s="3579"/>
      <c r="P1" s="3579"/>
      <c r="Q1" s="3579"/>
      <c r="R1" s="3579"/>
      <c r="S1" s="3579"/>
      <c r="T1" s="3579"/>
      <c r="U1" s="3579"/>
      <c r="V1" s="3579"/>
      <c r="W1" s="3579"/>
      <c r="X1" s="3579"/>
      <c r="Y1" s="3579"/>
      <c r="Z1" s="3579"/>
      <c r="AA1" s="3579"/>
      <c r="AB1" s="3579"/>
      <c r="AC1" s="3579"/>
      <c r="AD1" s="3579"/>
      <c r="AE1" s="3579"/>
      <c r="AF1" s="3579"/>
      <c r="AG1" s="3579"/>
      <c r="AH1" s="3579"/>
      <c r="AI1" s="3579"/>
      <c r="AJ1" s="3579"/>
      <c r="AK1" s="3579"/>
      <c r="AL1" s="3579"/>
      <c r="AM1" s="3579"/>
      <c r="AN1" s="3579"/>
      <c r="AO1" s="3579"/>
      <c r="AP1" s="3579"/>
    </row>
    <row r="2" spans="1:88" ht="4.5" customHeight="1">
      <c r="A2" s="2690"/>
      <c r="B2" s="2690"/>
      <c r="C2" s="2690"/>
      <c r="D2" s="2690"/>
      <c r="E2" s="2690"/>
      <c r="F2" s="2690"/>
      <c r="G2" s="2690"/>
      <c r="H2" s="2690"/>
      <c r="I2" s="2690"/>
      <c r="J2" s="2690"/>
      <c r="K2" s="2690"/>
      <c r="L2" s="2690"/>
      <c r="M2" s="2690"/>
      <c r="N2" s="2690"/>
      <c r="O2" s="2690"/>
      <c r="P2" s="2690"/>
      <c r="Q2" s="2690"/>
      <c r="R2" s="2690"/>
      <c r="S2" s="2690"/>
      <c r="T2" s="2690"/>
      <c r="U2" s="2690"/>
      <c r="V2" s="2690"/>
      <c r="W2" s="2690"/>
      <c r="X2" s="2690"/>
      <c r="Y2" s="2690"/>
      <c r="Z2" s="2690"/>
      <c r="AA2" s="2690"/>
      <c r="AB2" s="2690"/>
      <c r="AC2" s="2690"/>
      <c r="AD2" s="2690"/>
      <c r="AE2" s="2690"/>
      <c r="AF2" s="2690"/>
      <c r="AG2" s="2690"/>
      <c r="AH2" s="2690"/>
      <c r="AI2" s="2690"/>
      <c r="AJ2" s="2690"/>
      <c r="AK2" s="2690"/>
      <c r="AL2" s="2690"/>
      <c r="AM2" s="2690"/>
      <c r="AN2" s="2690"/>
      <c r="AO2" s="2690"/>
      <c r="AP2" s="2690"/>
    </row>
    <row r="3" spans="1:88" ht="14.25" customHeight="1">
      <c r="A3" s="3580" t="s">
        <v>653</v>
      </c>
      <c r="B3" s="3580"/>
      <c r="C3" s="3580"/>
      <c r="D3" s="3580"/>
      <c r="E3" s="3580"/>
      <c r="F3" s="3580"/>
      <c r="G3" s="3580"/>
      <c r="H3" s="3580"/>
      <c r="I3" s="3580"/>
      <c r="J3" s="3580"/>
      <c r="K3" s="3580"/>
      <c r="L3" s="3580"/>
      <c r="M3" s="3580"/>
      <c r="N3" s="3580"/>
      <c r="O3" s="3580"/>
      <c r="P3" s="3580"/>
      <c r="Q3" s="3580"/>
      <c r="R3" s="3580"/>
      <c r="S3" s="3580"/>
      <c r="T3" s="3580"/>
      <c r="U3" s="3580"/>
      <c r="V3" s="3580"/>
      <c r="W3" s="3580"/>
      <c r="X3" s="3580"/>
      <c r="Y3" s="3580"/>
      <c r="Z3" s="3580"/>
      <c r="AA3" s="3580"/>
      <c r="AB3" s="3580"/>
      <c r="AC3" s="3580"/>
      <c r="AD3" s="3580"/>
      <c r="AE3" s="3580"/>
      <c r="AF3" s="3580"/>
      <c r="AG3" s="3580"/>
      <c r="AH3" s="3580"/>
      <c r="AI3" s="3580"/>
      <c r="AJ3" s="3580"/>
      <c r="AK3" s="3580"/>
      <c r="AL3" s="3580"/>
      <c r="AM3" s="3580"/>
      <c r="AN3" s="3580"/>
      <c r="AO3" s="3580"/>
      <c r="AP3" s="3580"/>
    </row>
    <row r="4" spans="1:88" ht="3.75" customHeight="1">
      <c r="A4" s="2691"/>
      <c r="B4" s="2691"/>
      <c r="C4" s="2691"/>
      <c r="D4" s="2691"/>
      <c r="E4" s="2691"/>
      <c r="F4" s="2691"/>
      <c r="G4" s="2691"/>
      <c r="H4" s="2691"/>
      <c r="I4" s="2691"/>
      <c r="J4" s="2691"/>
      <c r="K4" s="2691"/>
      <c r="L4" s="2691"/>
      <c r="M4" s="2691"/>
      <c r="N4" s="2691"/>
      <c r="O4" s="2691"/>
      <c r="P4" s="2691"/>
      <c r="Q4" s="2691"/>
      <c r="R4" s="2691"/>
      <c r="S4" s="2691"/>
      <c r="T4" s="2691"/>
      <c r="U4" s="2691"/>
      <c r="V4" s="2691"/>
      <c r="W4" s="2691"/>
      <c r="X4" s="2691"/>
      <c r="Y4" s="2691"/>
      <c r="Z4" s="2691"/>
      <c r="AA4" s="2691"/>
      <c r="AB4" s="2691"/>
      <c r="AC4" s="2691"/>
      <c r="AD4" s="2691"/>
      <c r="AE4" s="2691"/>
      <c r="AF4" s="2691"/>
      <c r="AG4" s="2691"/>
      <c r="AH4" s="2691"/>
      <c r="AI4" s="2691"/>
      <c r="AJ4" s="2691"/>
      <c r="AK4" s="2691"/>
      <c r="AL4" s="2691"/>
      <c r="AM4" s="2691"/>
      <c r="AN4" s="2691"/>
      <c r="AO4" s="2691"/>
      <c r="AP4" s="2691"/>
    </row>
    <row r="5" spans="1:88" ht="14.25" customHeight="1">
      <c r="A5" s="3581" t="s">
        <v>654</v>
      </c>
      <c r="B5" s="3581"/>
      <c r="C5" s="3581"/>
      <c r="D5" s="3581"/>
      <c r="E5" s="3581"/>
      <c r="F5" s="3581"/>
      <c r="G5" s="3581"/>
      <c r="H5" s="3581"/>
      <c r="I5" s="3581"/>
      <c r="J5" s="3581"/>
      <c r="K5" s="3581"/>
      <c r="L5" s="3581"/>
      <c r="M5" s="3581"/>
      <c r="N5" s="3581"/>
      <c r="O5" s="3581"/>
      <c r="P5" s="3581"/>
      <c r="Q5" s="3581"/>
      <c r="R5" s="3581"/>
      <c r="S5" s="3581"/>
      <c r="T5" s="3581"/>
      <c r="U5" s="3581"/>
      <c r="V5" s="3581"/>
      <c r="W5" s="3581"/>
      <c r="X5" s="3581"/>
      <c r="Y5" s="3581"/>
      <c r="Z5" s="3581"/>
      <c r="AA5" s="3581"/>
      <c r="AB5" s="3581"/>
      <c r="AC5" s="3581"/>
      <c r="AD5" s="3581"/>
      <c r="AE5" s="3581"/>
      <c r="AF5" s="3581"/>
      <c r="AG5" s="3581"/>
      <c r="AH5" s="3581"/>
      <c r="AI5" s="3581"/>
      <c r="AJ5" s="3581"/>
      <c r="AK5" s="3581"/>
      <c r="AL5" s="3581"/>
      <c r="AM5" s="3581"/>
      <c r="AN5" s="3581"/>
      <c r="AO5" s="3581"/>
      <c r="AP5" s="3581"/>
    </row>
    <row r="6" spans="1:88" ht="18" customHeight="1">
      <c r="A6" s="3255" t="s">
        <v>990</v>
      </c>
      <c r="B6" s="3585" t="s">
        <v>655</v>
      </c>
      <c r="C6" s="3577"/>
      <c r="D6" s="3577"/>
      <c r="E6" s="3577"/>
      <c r="F6" s="3582"/>
      <c r="G6" s="3576" t="s">
        <v>895</v>
      </c>
      <c r="H6" s="3577"/>
      <c r="I6" s="3577"/>
      <c r="J6" s="3582"/>
      <c r="K6" s="3576" t="s">
        <v>1272</v>
      </c>
      <c r="L6" s="3577"/>
      <c r="M6" s="3577"/>
      <c r="N6" s="3582"/>
      <c r="O6" s="2692" t="s">
        <v>656</v>
      </c>
      <c r="P6" s="2693"/>
      <c r="Q6" s="2693"/>
      <c r="R6" s="2694"/>
      <c r="S6" s="3576" t="s">
        <v>355</v>
      </c>
      <c r="T6" s="3577"/>
      <c r="U6" s="3577"/>
      <c r="V6" s="3582"/>
      <c r="W6" s="3576" t="s">
        <v>657</v>
      </c>
      <c r="X6" s="3577"/>
      <c r="Y6" s="3577"/>
      <c r="Z6" s="3582"/>
      <c r="AA6" s="3576" t="s">
        <v>658</v>
      </c>
      <c r="AB6" s="3577"/>
      <c r="AC6" s="3577"/>
      <c r="AD6" s="3582"/>
      <c r="AE6" s="2692" t="s">
        <v>659</v>
      </c>
      <c r="AF6" s="2693"/>
      <c r="AG6" s="2693"/>
      <c r="AH6" s="2694"/>
      <c r="AI6" s="2692" t="s">
        <v>660</v>
      </c>
      <c r="AJ6" s="2693"/>
      <c r="AK6" s="2693"/>
      <c r="AL6" s="2694"/>
      <c r="AM6" s="3576" t="s">
        <v>661</v>
      </c>
      <c r="AN6" s="3577"/>
      <c r="AO6" s="3577"/>
      <c r="AP6" s="3578"/>
      <c r="AQ6" s="2695"/>
      <c r="AR6" s="2695"/>
      <c r="AS6" s="2695"/>
      <c r="CJ6" s="2696" t="s">
        <v>884</v>
      </c>
    </row>
    <row r="7" spans="1:88" ht="18" customHeight="1">
      <c r="A7" s="2697"/>
      <c r="B7" s="3583" t="s">
        <v>922</v>
      </c>
      <c r="C7" s="3584"/>
      <c r="D7" s="2698" t="s">
        <v>662</v>
      </c>
      <c r="E7" s="2698" t="s">
        <v>663</v>
      </c>
      <c r="F7" s="2698" t="s">
        <v>664</v>
      </c>
      <c r="G7" s="2698" t="s">
        <v>922</v>
      </c>
      <c r="H7" s="2698" t="s">
        <v>662</v>
      </c>
      <c r="I7" s="2698" t="s">
        <v>663</v>
      </c>
      <c r="J7" s="2698" t="s">
        <v>664</v>
      </c>
      <c r="K7" s="2698" t="s">
        <v>922</v>
      </c>
      <c r="L7" s="2698" t="s">
        <v>662</v>
      </c>
      <c r="M7" s="2698" t="s">
        <v>663</v>
      </c>
      <c r="N7" s="2698" t="s">
        <v>664</v>
      </c>
      <c r="O7" s="2698" t="s">
        <v>922</v>
      </c>
      <c r="P7" s="2698" t="s">
        <v>662</v>
      </c>
      <c r="Q7" s="2698" t="s">
        <v>663</v>
      </c>
      <c r="R7" s="2698" t="s">
        <v>664</v>
      </c>
      <c r="S7" s="2698" t="s">
        <v>922</v>
      </c>
      <c r="T7" s="2698" t="s">
        <v>662</v>
      </c>
      <c r="U7" s="2698" t="s">
        <v>663</v>
      </c>
      <c r="V7" s="2698" t="s">
        <v>664</v>
      </c>
      <c r="W7" s="2698" t="s">
        <v>922</v>
      </c>
      <c r="X7" s="2698" t="s">
        <v>662</v>
      </c>
      <c r="Y7" s="2698" t="s">
        <v>663</v>
      </c>
      <c r="Z7" s="2698" t="s">
        <v>664</v>
      </c>
      <c r="AA7" s="2698" t="s">
        <v>922</v>
      </c>
      <c r="AB7" s="2698" t="s">
        <v>662</v>
      </c>
      <c r="AC7" s="2698" t="s">
        <v>663</v>
      </c>
      <c r="AD7" s="2698" t="s">
        <v>664</v>
      </c>
      <c r="AE7" s="2698" t="s">
        <v>922</v>
      </c>
      <c r="AF7" s="2698" t="s">
        <v>662</v>
      </c>
      <c r="AG7" s="2698" t="s">
        <v>663</v>
      </c>
      <c r="AH7" s="2698" t="s">
        <v>664</v>
      </c>
      <c r="AI7" s="2698" t="s">
        <v>922</v>
      </c>
      <c r="AJ7" s="2698" t="s">
        <v>662</v>
      </c>
      <c r="AK7" s="2698" t="s">
        <v>663</v>
      </c>
      <c r="AL7" s="2698" t="s">
        <v>664</v>
      </c>
      <c r="AM7" s="2698" t="s">
        <v>922</v>
      </c>
      <c r="AN7" s="2698" t="s">
        <v>662</v>
      </c>
      <c r="AO7" s="2698" t="s">
        <v>663</v>
      </c>
      <c r="AP7" s="2699" t="s">
        <v>664</v>
      </c>
      <c r="AQ7" s="2700"/>
      <c r="AR7" s="2700"/>
      <c r="AS7" s="2695"/>
    </row>
    <row r="8" spans="1:88" ht="18.75" customHeight="1">
      <c r="A8" s="2701" t="s">
        <v>911</v>
      </c>
      <c r="B8" s="2702">
        <f>(B9+B33)</f>
        <v>776</v>
      </c>
      <c r="C8" s="2703"/>
      <c r="D8" s="2703">
        <f>(D9+D33)</f>
        <v>429</v>
      </c>
      <c r="E8" s="2703">
        <f>(E9+E33)</f>
        <v>56</v>
      </c>
      <c r="F8" s="2703">
        <f>(F9+F33)</f>
        <v>291</v>
      </c>
      <c r="G8" s="2703">
        <f>(G9+G33)</f>
        <v>14</v>
      </c>
      <c r="H8" s="2703">
        <f>(H9+H33)</f>
        <v>14</v>
      </c>
      <c r="I8" s="2704"/>
      <c r="J8" s="2703"/>
      <c r="K8" s="2703">
        <f t="shared" ref="K8:AB8" si="0">(K9+K33)</f>
        <v>170</v>
      </c>
      <c r="L8" s="2703">
        <f t="shared" si="0"/>
        <v>99</v>
      </c>
      <c r="M8" s="2703">
        <f t="shared" si="0"/>
        <v>8</v>
      </c>
      <c r="N8" s="2703">
        <f t="shared" si="0"/>
        <v>63</v>
      </c>
      <c r="O8" s="2703">
        <f t="shared" si="0"/>
        <v>140</v>
      </c>
      <c r="P8" s="2703">
        <f t="shared" si="0"/>
        <v>57</v>
      </c>
      <c r="Q8" s="2703">
        <f t="shared" si="0"/>
        <v>12</v>
      </c>
      <c r="R8" s="2703">
        <f t="shared" si="0"/>
        <v>71</v>
      </c>
      <c r="S8" s="2703">
        <f t="shared" si="0"/>
        <v>384</v>
      </c>
      <c r="T8" s="2703">
        <f t="shared" si="0"/>
        <v>230</v>
      </c>
      <c r="U8" s="2703">
        <f t="shared" si="0"/>
        <v>26</v>
      </c>
      <c r="V8" s="2703">
        <f t="shared" si="0"/>
        <v>128</v>
      </c>
      <c r="W8" s="2703">
        <f t="shared" si="0"/>
        <v>41</v>
      </c>
      <c r="X8" s="2703">
        <f t="shared" si="0"/>
        <v>18</v>
      </c>
      <c r="Y8" s="2703">
        <f t="shared" si="0"/>
        <v>6</v>
      </c>
      <c r="Z8" s="2703">
        <f t="shared" si="0"/>
        <v>17</v>
      </c>
      <c r="AA8" s="2703">
        <f t="shared" si="0"/>
        <v>3</v>
      </c>
      <c r="AB8" s="2703">
        <f t="shared" si="0"/>
        <v>1</v>
      </c>
      <c r="AC8" s="2704"/>
      <c r="AD8" s="2703">
        <f>(AD9+AD33)</f>
        <v>2</v>
      </c>
      <c r="AE8" s="2703">
        <f>(AE9+AE33)</f>
        <v>1</v>
      </c>
      <c r="AF8" s="2703">
        <f>(AF9+AF33)</f>
        <v>1</v>
      </c>
      <c r="AG8" s="2704"/>
      <c r="AH8" s="2704"/>
      <c r="AI8" s="2703"/>
      <c r="AJ8" s="2703"/>
      <c r="AK8" s="2704"/>
      <c r="AL8" s="2703"/>
      <c r="AM8" s="2703">
        <f>(AM9+AM33)</f>
        <v>23</v>
      </c>
      <c r="AN8" s="2703">
        <f>(AN9+AN33)</f>
        <v>9</v>
      </c>
      <c r="AO8" s="2703">
        <f>(AO9+AO33)</f>
        <v>4</v>
      </c>
      <c r="AP8" s="2705">
        <f>(AP9+AP33)</f>
        <v>10</v>
      </c>
    </row>
    <row r="9" spans="1:88" ht="18" hidden="1" customHeight="1">
      <c r="A9" s="2701" t="s">
        <v>851</v>
      </c>
      <c r="B9" s="2702"/>
      <c r="C9" s="2704"/>
      <c r="D9" s="2706"/>
      <c r="E9" s="2707"/>
      <c r="F9" s="2707"/>
      <c r="G9" s="2707"/>
      <c r="H9" s="2707"/>
      <c r="I9" s="2708"/>
      <c r="J9" s="2707"/>
      <c r="K9" s="2708"/>
      <c r="L9" s="2709"/>
      <c r="M9" s="2709"/>
      <c r="N9" s="2709"/>
      <c r="O9" s="2706"/>
      <c r="P9" s="2706"/>
      <c r="Q9" s="2706"/>
      <c r="R9" s="2707"/>
      <c r="S9" s="2707"/>
      <c r="T9" s="2707"/>
      <c r="U9" s="2710"/>
      <c r="V9" s="2710"/>
      <c r="W9" s="2706"/>
      <c r="X9" s="2707"/>
      <c r="Y9" s="2706"/>
      <c r="Z9" s="2707"/>
      <c r="AA9" s="2707"/>
      <c r="AB9" s="2707"/>
      <c r="AC9" s="2706"/>
      <c r="AD9" s="2707"/>
      <c r="AE9" s="2707"/>
      <c r="AF9" s="2710"/>
      <c r="AG9" s="2710"/>
      <c r="AH9" s="2710"/>
      <c r="AI9" s="2710"/>
      <c r="AJ9" s="2710"/>
      <c r="AK9" s="2710"/>
      <c r="AL9" s="2710"/>
      <c r="AM9" s="2706"/>
      <c r="AN9" s="2707"/>
      <c r="AO9" s="2706"/>
      <c r="AP9" s="2708"/>
      <c r="AQ9" s="2711"/>
      <c r="AR9" s="2711"/>
    </row>
    <row r="10" spans="1:88" ht="18" hidden="1" customHeight="1">
      <c r="A10" s="2712" t="s">
        <v>199</v>
      </c>
      <c r="B10" s="2713"/>
      <c r="C10" s="2714"/>
      <c r="D10" s="2714"/>
      <c r="E10" s="2714"/>
      <c r="F10" s="2714"/>
      <c r="G10" s="2714"/>
      <c r="H10" s="2714"/>
      <c r="I10" s="2715"/>
      <c r="J10" s="2715"/>
      <c r="K10" s="2715"/>
      <c r="L10" s="2715"/>
      <c r="M10" s="2715"/>
      <c r="N10" s="2715"/>
      <c r="O10" s="2715"/>
      <c r="P10" s="2715"/>
      <c r="Q10" s="2715"/>
      <c r="R10" s="2715"/>
      <c r="S10" s="2715"/>
      <c r="T10" s="2716"/>
      <c r="U10" s="2715"/>
      <c r="V10" s="2716"/>
      <c r="W10" s="2715"/>
      <c r="X10" s="2715"/>
      <c r="Y10" s="2715"/>
      <c r="Z10" s="2715"/>
      <c r="AA10" s="2715"/>
      <c r="AB10" s="2715"/>
      <c r="AC10" s="2715"/>
      <c r="AD10" s="2715"/>
      <c r="AE10" s="2715"/>
      <c r="AF10" s="2715"/>
      <c r="AG10" s="2715"/>
      <c r="AH10" s="2715"/>
      <c r="AI10" s="2715"/>
      <c r="AJ10" s="2715"/>
      <c r="AK10" s="2715"/>
      <c r="AL10" s="2715"/>
      <c r="AM10" s="2715"/>
      <c r="AN10" s="2715"/>
      <c r="AO10" s="2715"/>
      <c r="AP10" s="2717"/>
      <c r="AS10" s="2695"/>
    </row>
    <row r="11" spans="1:88" ht="18" hidden="1" customHeight="1">
      <c r="A11" s="2718" t="s">
        <v>582</v>
      </c>
      <c r="B11" s="2719"/>
      <c r="C11" s="2720"/>
      <c r="D11" s="2720"/>
      <c r="E11" s="2720"/>
      <c r="F11" s="2720"/>
      <c r="G11" s="2720"/>
      <c r="H11" s="2720"/>
      <c r="I11" s="2720"/>
      <c r="J11" s="2720"/>
      <c r="K11" s="2720"/>
      <c r="L11" s="2720"/>
      <c r="M11" s="2720"/>
      <c r="N11" s="2720"/>
      <c r="O11" s="2720"/>
      <c r="P11" s="2720"/>
      <c r="Q11" s="2720"/>
      <c r="R11" s="2720"/>
      <c r="S11" s="2720"/>
      <c r="T11" s="2721"/>
      <c r="U11" s="2720"/>
      <c r="V11" s="2721"/>
      <c r="W11" s="2720"/>
      <c r="X11" s="2720"/>
      <c r="Y11" s="2720"/>
      <c r="Z11" s="2720"/>
      <c r="AA11" s="2720"/>
      <c r="AB11" s="2720"/>
      <c r="AC11" s="2722"/>
      <c r="AD11" s="2720"/>
      <c r="AE11" s="2720"/>
      <c r="AF11" s="2720"/>
      <c r="AG11" s="2720"/>
      <c r="AH11" s="2720"/>
      <c r="AI11" s="2720"/>
      <c r="AJ11" s="2720"/>
      <c r="AK11" s="2720"/>
      <c r="AL11" s="2720"/>
      <c r="AM11" s="2720"/>
      <c r="AN11" s="2720"/>
      <c r="AO11" s="2720"/>
      <c r="AP11" s="2721"/>
      <c r="AS11" s="2695"/>
    </row>
    <row r="12" spans="1:88" ht="18" hidden="1" customHeight="1">
      <c r="A12" s="2712" t="s">
        <v>201</v>
      </c>
      <c r="B12" s="2723"/>
      <c r="C12" s="2724"/>
      <c r="D12" s="2725"/>
      <c r="E12" s="2726"/>
      <c r="F12" s="2726"/>
      <c r="G12" s="2726"/>
      <c r="H12" s="2726"/>
      <c r="I12" s="2726"/>
      <c r="J12" s="2726"/>
      <c r="K12" s="2726"/>
      <c r="L12" s="2726"/>
      <c r="M12" s="2726"/>
      <c r="N12" s="2726"/>
      <c r="O12" s="2726"/>
      <c r="P12" s="2726"/>
      <c r="Q12" s="2726"/>
      <c r="R12" s="2727"/>
      <c r="S12" s="2726"/>
      <c r="T12" s="2727"/>
      <c r="U12" s="2726"/>
      <c r="V12" s="2727"/>
      <c r="W12" s="2726"/>
      <c r="X12" s="2726"/>
      <c r="Y12" s="2726"/>
      <c r="Z12" s="2726"/>
      <c r="AA12" s="2726"/>
      <c r="AB12" s="2726"/>
      <c r="AC12" s="2727"/>
      <c r="AD12" s="2726"/>
      <c r="AE12" s="2726"/>
      <c r="AF12" s="2726"/>
      <c r="AG12" s="2726"/>
      <c r="AH12" s="2726"/>
      <c r="AI12" s="2726"/>
      <c r="AJ12" s="2726"/>
      <c r="AK12" s="2726"/>
      <c r="AL12" s="2726"/>
      <c r="AM12" s="2726"/>
      <c r="AN12" s="2726"/>
      <c r="AO12" s="2727"/>
      <c r="AP12" s="2728"/>
      <c r="AQ12" s="2700"/>
      <c r="AR12" s="2700"/>
      <c r="AS12" s="2700"/>
      <c r="AT12" s="2700"/>
      <c r="AU12" s="2700"/>
      <c r="AV12" s="2700"/>
      <c r="AW12" s="2700"/>
      <c r="AX12" s="2700"/>
      <c r="AY12" s="2700"/>
      <c r="AZ12" s="2700"/>
      <c r="BA12" s="2700"/>
      <c r="BB12" s="2700"/>
    </row>
    <row r="13" spans="1:88" ht="18" hidden="1" customHeight="1">
      <c r="A13" s="2718" t="s">
        <v>202</v>
      </c>
      <c r="B13" s="2729"/>
      <c r="C13" s="2720"/>
      <c r="D13" s="2730"/>
      <c r="E13" s="2730"/>
      <c r="F13" s="2730"/>
      <c r="G13" s="2730"/>
      <c r="H13" s="2720"/>
      <c r="I13" s="2720"/>
      <c r="J13" s="2720"/>
      <c r="K13" s="2730"/>
      <c r="L13" s="2720"/>
      <c r="M13" s="2720"/>
      <c r="N13" s="2720"/>
      <c r="O13" s="2730"/>
      <c r="P13" s="2720"/>
      <c r="Q13" s="2720"/>
      <c r="R13" s="2720"/>
      <c r="S13" s="2720"/>
      <c r="T13" s="2720"/>
      <c r="U13" s="2720"/>
      <c r="V13" s="2720"/>
      <c r="W13" s="2720"/>
      <c r="X13" s="2720"/>
      <c r="Y13" s="2720"/>
      <c r="Z13" s="2720"/>
      <c r="AA13" s="2720"/>
      <c r="AB13" s="2720"/>
      <c r="AC13" s="2720"/>
      <c r="AD13" s="2720"/>
      <c r="AE13" s="2720"/>
      <c r="AF13" s="2720"/>
      <c r="AG13" s="2720"/>
      <c r="AH13" s="2720"/>
      <c r="AI13" s="2720"/>
      <c r="AJ13" s="2720"/>
      <c r="AK13" s="2720"/>
      <c r="AL13" s="2720"/>
      <c r="AM13" s="2720"/>
      <c r="AN13" s="2720"/>
      <c r="AO13" s="2720"/>
      <c r="AP13" s="2721"/>
      <c r="AQ13" s="2700"/>
      <c r="AR13" s="2700"/>
      <c r="AS13" s="2700"/>
      <c r="AT13" s="2700"/>
      <c r="AU13" s="2700"/>
      <c r="AV13" s="2700"/>
      <c r="AW13" s="2700"/>
      <c r="AX13" s="2700"/>
      <c r="AY13" s="2700"/>
      <c r="AZ13" s="2700"/>
      <c r="BA13" s="2700"/>
      <c r="BB13" s="2700"/>
    </row>
    <row r="14" spans="1:88" ht="18" hidden="1" customHeight="1">
      <c r="A14" s="2718" t="s">
        <v>665</v>
      </c>
      <c r="B14" s="2719"/>
      <c r="C14" s="2720"/>
      <c r="D14" s="2720"/>
      <c r="E14" s="2720"/>
      <c r="F14" s="2720"/>
      <c r="G14" s="2720"/>
      <c r="H14" s="2720"/>
      <c r="I14" s="2720"/>
      <c r="J14" s="2720"/>
      <c r="K14" s="2720"/>
      <c r="L14" s="2720"/>
      <c r="M14" s="2720"/>
      <c r="N14" s="2720"/>
      <c r="O14" s="2720"/>
      <c r="P14" s="2720"/>
      <c r="Q14" s="2720"/>
      <c r="R14" s="2720"/>
      <c r="S14" s="2720"/>
      <c r="T14" s="2720"/>
      <c r="U14" s="2720"/>
      <c r="V14" s="2720"/>
      <c r="W14" s="2720"/>
      <c r="X14" s="2720"/>
      <c r="Y14" s="2720"/>
      <c r="Z14" s="2720"/>
      <c r="AA14" s="2720"/>
      <c r="AB14" s="2720"/>
      <c r="AC14" s="2720"/>
      <c r="AD14" s="2720"/>
      <c r="AE14" s="2720"/>
      <c r="AF14" s="2720"/>
      <c r="AG14" s="2720"/>
      <c r="AH14" s="2720"/>
      <c r="AI14" s="2720"/>
      <c r="AJ14" s="2720"/>
      <c r="AK14" s="2720"/>
      <c r="AL14" s="2720"/>
      <c r="AM14" s="2720"/>
      <c r="AN14" s="2720"/>
      <c r="AO14" s="2720"/>
      <c r="AP14" s="2721"/>
      <c r="AQ14" s="2700"/>
      <c r="AR14" s="2700"/>
      <c r="AS14" s="2700"/>
      <c r="AT14" s="2700"/>
      <c r="AU14" s="2700"/>
      <c r="AV14" s="2700"/>
      <c r="AW14" s="2700"/>
      <c r="AX14" s="2700"/>
      <c r="AY14" s="2700"/>
      <c r="AZ14" s="2700"/>
      <c r="BA14" s="2700"/>
      <c r="BB14" s="2700"/>
    </row>
    <row r="15" spans="1:88" ht="18" hidden="1" customHeight="1">
      <c r="A15" s="2718" t="s">
        <v>582</v>
      </c>
      <c r="B15" s="2719"/>
      <c r="C15" s="2720"/>
      <c r="D15" s="2720"/>
      <c r="E15" s="2720"/>
      <c r="F15" s="2720"/>
      <c r="G15" s="2720"/>
      <c r="H15" s="2720"/>
      <c r="I15" s="2720"/>
      <c r="J15" s="2720"/>
      <c r="K15" s="2720"/>
      <c r="L15" s="2720"/>
      <c r="M15" s="2720"/>
      <c r="N15" s="2720"/>
      <c r="O15" s="2720"/>
      <c r="P15" s="2720"/>
      <c r="Q15" s="2720"/>
      <c r="R15" s="2720"/>
      <c r="S15" s="2720"/>
      <c r="T15" s="2720"/>
      <c r="U15" s="2720"/>
      <c r="V15" s="2720"/>
      <c r="W15" s="2720"/>
      <c r="X15" s="2720"/>
      <c r="Y15" s="2720"/>
      <c r="Z15" s="2720"/>
      <c r="AA15" s="2720"/>
      <c r="AB15" s="2720"/>
      <c r="AC15" s="2720"/>
      <c r="AD15" s="2720"/>
      <c r="AE15" s="2720"/>
      <c r="AF15" s="2720"/>
      <c r="AG15" s="2720"/>
      <c r="AH15" s="2720"/>
      <c r="AI15" s="2720"/>
      <c r="AJ15" s="2720"/>
      <c r="AK15" s="2720"/>
      <c r="AL15" s="2720"/>
      <c r="AM15" s="2720"/>
      <c r="AN15" s="2720"/>
      <c r="AO15" s="2720"/>
      <c r="AP15" s="2721"/>
      <c r="AQ15" s="2695"/>
      <c r="AR15" s="2695"/>
      <c r="AS15" s="2695"/>
    </row>
    <row r="16" spans="1:88" ht="18" hidden="1" customHeight="1">
      <c r="A16" s="2718" t="s">
        <v>310</v>
      </c>
      <c r="B16" s="2719"/>
      <c r="C16" s="2720"/>
      <c r="D16" s="2720"/>
      <c r="E16" s="2720"/>
      <c r="F16" s="2720"/>
      <c r="G16" s="2720"/>
      <c r="H16" s="2720"/>
      <c r="I16" s="2720"/>
      <c r="J16" s="2720"/>
      <c r="K16" s="2720"/>
      <c r="L16" s="2720"/>
      <c r="M16" s="2720"/>
      <c r="N16" s="2720"/>
      <c r="O16" s="2720"/>
      <c r="P16" s="2720"/>
      <c r="Q16" s="2720"/>
      <c r="R16" s="2720"/>
      <c r="S16" s="2720"/>
      <c r="T16" s="2720"/>
      <c r="U16" s="2720"/>
      <c r="V16" s="2720"/>
      <c r="W16" s="2720"/>
      <c r="X16" s="2720"/>
      <c r="Y16" s="2720"/>
      <c r="Z16" s="2720"/>
      <c r="AA16" s="2720"/>
      <c r="AB16" s="2720"/>
      <c r="AC16" s="2720"/>
      <c r="AD16" s="2720"/>
      <c r="AE16" s="2720"/>
      <c r="AF16" s="2720"/>
      <c r="AG16" s="2720"/>
      <c r="AH16" s="2720"/>
      <c r="AI16" s="2720"/>
      <c r="AJ16" s="2720"/>
      <c r="AK16" s="2720"/>
      <c r="AL16" s="2720"/>
      <c r="AM16" s="2720"/>
      <c r="AN16" s="2720"/>
      <c r="AO16" s="2720"/>
      <c r="AP16" s="2721"/>
      <c r="AQ16" s="2695"/>
      <c r="AR16" s="2695"/>
      <c r="AS16" s="2695"/>
    </row>
    <row r="17" spans="1:47" ht="18" hidden="1" customHeight="1">
      <c r="A17" s="2718" t="s">
        <v>203</v>
      </c>
      <c r="B17" s="2731"/>
      <c r="C17" s="2714"/>
      <c r="D17" s="2732"/>
      <c r="E17" s="2732"/>
      <c r="F17" s="2732"/>
      <c r="G17" s="2714"/>
      <c r="H17" s="2714"/>
      <c r="I17" s="2714"/>
      <c r="J17" s="2714"/>
      <c r="K17" s="2732"/>
      <c r="L17" s="2732"/>
      <c r="M17" s="2732"/>
      <c r="N17" s="2732"/>
      <c r="O17" s="2732"/>
      <c r="P17" s="2714"/>
      <c r="Q17" s="2714"/>
      <c r="R17" s="2732"/>
      <c r="S17" s="2714"/>
      <c r="T17" s="2714"/>
      <c r="U17" s="2714"/>
      <c r="V17" s="2714"/>
      <c r="W17" s="2714"/>
      <c r="X17" s="2714"/>
      <c r="Y17" s="2714"/>
      <c r="Z17" s="2714"/>
      <c r="AA17" s="2714"/>
      <c r="AB17" s="2714"/>
      <c r="AC17" s="2714"/>
      <c r="AD17" s="2714"/>
      <c r="AE17" s="2714"/>
      <c r="AF17" s="2714"/>
      <c r="AG17" s="2714"/>
      <c r="AH17" s="2714"/>
      <c r="AI17" s="2714"/>
      <c r="AJ17" s="2714"/>
      <c r="AK17" s="2714"/>
      <c r="AL17" s="2714"/>
      <c r="AM17" s="2714"/>
      <c r="AN17" s="2714"/>
      <c r="AO17" s="2714"/>
      <c r="AP17" s="2733"/>
      <c r="AQ17" s="2695"/>
      <c r="AR17" s="2695"/>
      <c r="AS17" s="2695"/>
    </row>
    <row r="18" spans="1:47" ht="18" hidden="1" customHeight="1">
      <c r="A18" s="2718" t="s">
        <v>204</v>
      </c>
      <c r="B18" s="2729"/>
      <c r="C18" s="2720"/>
      <c r="D18" s="2730"/>
      <c r="E18" s="2730"/>
      <c r="F18" s="2730"/>
      <c r="G18" s="2730"/>
      <c r="H18" s="2720"/>
      <c r="I18" s="2720"/>
      <c r="J18" s="2720"/>
      <c r="K18" s="2730"/>
      <c r="L18" s="2720"/>
      <c r="M18" s="2720"/>
      <c r="N18" s="2720"/>
      <c r="O18" s="2720"/>
      <c r="P18" s="2720"/>
      <c r="Q18" s="2720"/>
      <c r="R18" s="2720"/>
      <c r="S18" s="2720"/>
      <c r="T18" s="2720"/>
      <c r="U18" s="2720"/>
      <c r="V18" s="2720"/>
      <c r="W18" s="2730"/>
      <c r="X18" s="2720"/>
      <c r="Y18" s="2720"/>
      <c r="Z18" s="2720"/>
      <c r="AA18" s="2720"/>
      <c r="AB18" s="2720"/>
      <c r="AC18" s="2720"/>
      <c r="AD18" s="2720"/>
      <c r="AE18" s="2720"/>
      <c r="AF18" s="2720"/>
      <c r="AG18" s="2720"/>
      <c r="AH18" s="2720"/>
      <c r="AI18" s="2720"/>
      <c r="AJ18" s="2720"/>
      <c r="AK18" s="2720"/>
      <c r="AL18" s="2720"/>
      <c r="AM18" s="2730"/>
      <c r="AN18" s="2720"/>
      <c r="AO18" s="2720"/>
      <c r="AP18" s="2721"/>
      <c r="AQ18" s="2695"/>
      <c r="AR18" s="2695"/>
      <c r="AS18" s="2695"/>
    </row>
    <row r="19" spans="1:47" ht="18" hidden="1" customHeight="1">
      <c r="A19" s="2718" t="s">
        <v>584</v>
      </c>
      <c r="B19" s="2729"/>
      <c r="C19" s="2720"/>
      <c r="D19" s="2730"/>
      <c r="E19" s="2730"/>
      <c r="F19" s="2720"/>
      <c r="G19" s="2730"/>
      <c r="H19" s="2720"/>
      <c r="I19" s="2720"/>
      <c r="J19" s="2720"/>
      <c r="K19" s="2730"/>
      <c r="L19" s="2720"/>
      <c r="M19" s="2720"/>
      <c r="N19" s="2720"/>
      <c r="O19" s="2720"/>
      <c r="P19" s="2720"/>
      <c r="Q19" s="2720"/>
      <c r="R19" s="2720"/>
      <c r="S19" s="2720"/>
      <c r="T19" s="2720"/>
      <c r="U19" s="2720"/>
      <c r="V19" s="2720"/>
      <c r="W19" s="2720"/>
      <c r="X19" s="2720"/>
      <c r="Y19" s="2720"/>
      <c r="Z19" s="2720"/>
      <c r="AA19" s="2720"/>
      <c r="AB19" s="2720"/>
      <c r="AC19" s="2720"/>
      <c r="AD19" s="2720"/>
      <c r="AE19" s="2720"/>
      <c r="AF19" s="2720"/>
      <c r="AG19" s="2720"/>
      <c r="AH19" s="2720"/>
      <c r="AI19" s="2720"/>
      <c r="AJ19" s="2720"/>
      <c r="AK19" s="2720"/>
      <c r="AL19" s="2720"/>
      <c r="AM19" s="2720"/>
      <c r="AN19" s="2720"/>
      <c r="AO19" s="2720"/>
      <c r="AP19" s="2721"/>
      <c r="AQ19" s="2695"/>
      <c r="AR19" s="2695"/>
      <c r="AS19" s="2695"/>
    </row>
    <row r="20" spans="1:47" ht="18" hidden="1" customHeight="1">
      <c r="A20" s="2718" t="s">
        <v>311</v>
      </c>
      <c r="B20" s="2729"/>
      <c r="C20" s="2720"/>
      <c r="D20" s="2730"/>
      <c r="E20" s="2730"/>
      <c r="F20" s="2720"/>
      <c r="G20" s="2720"/>
      <c r="H20" s="2720"/>
      <c r="I20" s="2720"/>
      <c r="J20" s="2720"/>
      <c r="K20" s="2730"/>
      <c r="L20" s="2720"/>
      <c r="M20" s="2720"/>
      <c r="N20" s="2720"/>
      <c r="O20" s="2722"/>
      <c r="P20" s="2720"/>
      <c r="Q20" s="2720"/>
      <c r="R20" s="2720"/>
      <c r="S20" s="2720"/>
      <c r="T20" s="2720"/>
      <c r="U20" s="2720"/>
      <c r="V20" s="2720"/>
      <c r="W20" s="2720"/>
      <c r="X20" s="2720"/>
      <c r="Y20" s="2720"/>
      <c r="Z20" s="2720"/>
      <c r="AA20" s="2720"/>
      <c r="AB20" s="2720"/>
      <c r="AC20" s="2720"/>
      <c r="AD20" s="2720"/>
      <c r="AE20" s="2722"/>
      <c r="AF20" s="2720"/>
      <c r="AG20" s="2720"/>
      <c r="AH20" s="2720"/>
      <c r="AI20" s="2720"/>
      <c r="AJ20" s="2720"/>
      <c r="AK20" s="2720"/>
      <c r="AL20" s="2722"/>
      <c r="AM20" s="2720"/>
      <c r="AN20" s="2720"/>
      <c r="AO20" s="2722"/>
      <c r="AP20" s="2721"/>
      <c r="AQ20" s="2695"/>
      <c r="AR20" s="2695"/>
      <c r="AS20" s="2695"/>
    </row>
    <row r="21" spans="1:47" ht="18" hidden="1" customHeight="1">
      <c r="A21" s="2718" t="s">
        <v>206</v>
      </c>
      <c r="B21" s="2729"/>
      <c r="C21" s="2720"/>
      <c r="D21" s="2730"/>
      <c r="E21" s="2730"/>
      <c r="F21" s="2730"/>
      <c r="G21" s="2730"/>
      <c r="H21" s="2720"/>
      <c r="I21" s="2720"/>
      <c r="J21" s="2720"/>
      <c r="K21" s="2730"/>
      <c r="L21" s="2720"/>
      <c r="M21" s="2720"/>
      <c r="N21" s="2722"/>
      <c r="O21" s="2721"/>
      <c r="P21" s="2720"/>
      <c r="Q21" s="2720"/>
      <c r="R21" s="2720"/>
      <c r="S21" s="2720"/>
      <c r="T21" s="2720"/>
      <c r="U21" s="2720"/>
      <c r="V21" s="2720"/>
      <c r="W21" s="2730"/>
      <c r="X21" s="2720"/>
      <c r="Y21" s="2720"/>
      <c r="Z21" s="2720"/>
      <c r="AA21" s="2722"/>
      <c r="AB21" s="2720"/>
      <c r="AC21" s="2722"/>
      <c r="AD21" s="2720"/>
      <c r="AE21" s="2721"/>
      <c r="AF21" s="2734"/>
      <c r="AG21" s="2722"/>
      <c r="AH21" s="2720"/>
      <c r="AI21" s="2720"/>
      <c r="AJ21" s="2720"/>
      <c r="AK21" s="2722"/>
      <c r="AL21" s="2721"/>
      <c r="AM21" s="2734"/>
      <c r="AN21" s="2734"/>
      <c r="AO21" s="2721"/>
      <c r="AP21" s="2721"/>
    </row>
    <row r="22" spans="1:47" ht="18" hidden="1" customHeight="1">
      <c r="A22" s="2712" t="s">
        <v>208</v>
      </c>
      <c r="B22" s="2735"/>
      <c r="C22" s="2736"/>
      <c r="D22" s="2737"/>
      <c r="E22" s="2726"/>
      <c r="F22" s="2737"/>
      <c r="G22" s="2726"/>
      <c r="H22" s="2727"/>
      <c r="I22" s="2727"/>
      <c r="J22" s="2726"/>
      <c r="K22" s="2727"/>
      <c r="L22" s="2727"/>
      <c r="M22" s="2726"/>
      <c r="N22" s="2727"/>
      <c r="O22" s="2737"/>
      <c r="P22" s="2737"/>
      <c r="Q22" s="2726"/>
      <c r="R22" s="2738"/>
      <c r="S22" s="2727"/>
      <c r="T22" s="2726"/>
      <c r="U22" s="2726"/>
      <c r="V22" s="2726"/>
      <c r="W22" s="2726"/>
      <c r="X22" s="2726"/>
      <c r="Y22" s="2727"/>
      <c r="Z22" s="2726"/>
      <c r="AA22" s="2727"/>
      <c r="AB22" s="2726"/>
      <c r="AC22" s="2727"/>
      <c r="AD22" s="2726"/>
      <c r="AE22" s="2727"/>
      <c r="AF22" s="2726"/>
      <c r="AG22" s="2727"/>
      <c r="AH22" s="2726"/>
      <c r="AI22" s="2726"/>
      <c r="AJ22" s="2726"/>
      <c r="AK22" s="2727"/>
      <c r="AL22" s="2727"/>
      <c r="AM22" s="2726"/>
      <c r="AN22" s="2726"/>
      <c r="AO22" s="2727"/>
      <c r="AP22" s="2727"/>
      <c r="AQ22" s="2700"/>
      <c r="AR22" s="2700"/>
      <c r="AS22" s="2700"/>
      <c r="AT22" s="2700"/>
      <c r="AU22" s="2700"/>
    </row>
    <row r="23" spans="1:47" ht="18" hidden="1" customHeight="1">
      <c r="A23" s="2718" t="s">
        <v>666</v>
      </c>
      <c r="B23" s="2739"/>
      <c r="C23" s="2740"/>
      <c r="D23" s="2741"/>
      <c r="E23" s="2742"/>
      <c r="F23" s="2721"/>
      <c r="G23" s="2742"/>
      <c r="H23" s="2721"/>
      <c r="I23" s="2721"/>
      <c r="J23" s="2742"/>
      <c r="K23" s="2721"/>
      <c r="L23" s="2721"/>
      <c r="M23" s="2742"/>
      <c r="N23" s="2721"/>
      <c r="O23" s="2742"/>
      <c r="P23" s="2721"/>
      <c r="Q23" s="2742"/>
      <c r="R23" s="2742"/>
      <c r="S23" s="2721"/>
      <c r="T23" s="2742"/>
      <c r="U23" s="2742"/>
      <c r="V23" s="2742"/>
      <c r="W23" s="2742"/>
      <c r="X23" s="2742"/>
      <c r="Y23" s="2721"/>
      <c r="Z23" s="2742"/>
      <c r="AA23" s="2721"/>
      <c r="AB23" s="2742"/>
      <c r="AC23" s="2721"/>
      <c r="AD23" s="2742"/>
      <c r="AE23" s="2721"/>
      <c r="AF23" s="2742"/>
      <c r="AG23" s="2721"/>
      <c r="AH23" s="2742"/>
      <c r="AI23" s="2742"/>
      <c r="AJ23" s="2742"/>
      <c r="AK23" s="2721"/>
      <c r="AL23" s="2721"/>
      <c r="AM23" s="2742"/>
      <c r="AN23" s="2742"/>
      <c r="AO23" s="2721"/>
      <c r="AP23" s="2721"/>
      <c r="AQ23" s="2695"/>
      <c r="AR23" s="2695"/>
      <c r="AS23" s="2695"/>
    </row>
    <row r="24" spans="1:47" ht="18" hidden="1" customHeight="1">
      <c r="A24" s="2718" t="s">
        <v>209</v>
      </c>
      <c r="B24" s="2729"/>
      <c r="C24" s="2720"/>
      <c r="D24" s="2720"/>
      <c r="E24" s="2720"/>
      <c r="F24" s="2743"/>
      <c r="G24" s="2742"/>
      <c r="H24" s="2720"/>
      <c r="I24" s="2721"/>
      <c r="J24" s="2742"/>
      <c r="K24" s="2720"/>
      <c r="L24" s="2721"/>
      <c r="M24" s="2742"/>
      <c r="N24" s="2721"/>
      <c r="O24" s="2744"/>
      <c r="P24" s="2721"/>
      <c r="Q24" s="2742"/>
      <c r="R24" s="2730"/>
      <c r="S24" s="2721"/>
      <c r="T24" s="2742"/>
      <c r="U24" s="2742"/>
      <c r="V24" s="2742"/>
      <c r="W24" s="2742"/>
      <c r="X24" s="2720"/>
      <c r="Y24" s="2721"/>
      <c r="Z24" s="2742"/>
      <c r="AA24" s="2721"/>
      <c r="AB24" s="2720"/>
      <c r="AC24" s="2721"/>
      <c r="AD24" s="2742"/>
      <c r="AE24" s="2721"/>
      <c r="AF24" s="2742"/>
      <c r="AG24" s="2721"/>
      <c r="AH24" s="2742"/>
      <c r="AI24" s="2742"/>
      <c r="AJ24" s="2742"/>
      <c r="AK24" s="2720"/>
      <c r="AL24" s="2721"/>
      <c r="AM24" s="2742"/>
      <c r="AN24" s="2720"/>
      <c r="AO24" s="2720"/>
      <c r="AP24" s="2721"/>
      <c r="AQ24" s="2695"/>
      <c r="AR24" s="2695"/>
      <c r="AS24" s="2695"/>
    </row>
    <row r="25" spans="1:47" ht="18" hidden="1" customHeight="1">
      <c r="A25" s="2718" t="s">
        <v>210</v>
      </c>
      <c r="B25" s="2729"/>
      <c r="C25" s="2720"/>
      <c r="D25" s="2720"/>
      <c r="E25" s="2720"/>
      <c r="F25" s="2730"/>
      <c r="G25" s="2720"/>
      <c r="H25" s="2720"/>
      <c r="I25" s="2720"/>
      <c r="J25" s="2720"/>
      <c r="K25" s="2720"/>
      <c r="L25" s="2720"/>
      <c r="M25" s="2720"/>
      <c r="N25" s="2720"/>
      <c r="O25" s="2730"/>
      <c r="P25" s="2721"/>
      <c r="Q25" s="2720"/>
      <c r="R25" s="2730"/>
      <c r="S25" s="2720"/>
      <c r="T25" s="2720"/>
      <c r="U25" s="2720"/>
      <c r="V25" s="2720"/>
      <c r="W25" s="2720"/>
      <c r="X25" s="2720"/>
      <c r="Y25" s="2720"/>
      <c r="Z25" s="2720"/>
      <c r="AA25" s="2720"/>
      <c r="AB25" s="2720"/>
      <c r="AC25" s="2720"/>
      <c r="AD25" s="2720"/>
      <c r="AE25" s="2721"/>
      <c r="AF25" s="2720"/>
      <c r="AG25" s="2721"/>
      <c r="AH25" s="2720"/>
      <c r="AI25" s="2720"/>
      <c r="AJ25" s="2720"/>
      <c r="AK25" s="2720"/>
      <c r="AL25" s="2720"/>
      <c r="AM25" s="2720"/>
      <c r="AN25" s="2720"/>
      <c r="AO25" s="2720"/>
      <c r="AP25" s="2721"/>
      <c r="AQ25" s="2695"/>
      <c r="AR25" s="2695"/>
      <c r="AS25" s="2695"/>
    </row>
    <row r="26" spans="1:47" ht="18" hidden="1" customHeight="1">
      <c r="A26" s="2718" t="s">
        <v>211</v>
      </c>
      <c r="B26" s="2729"/>
      <c r="C26" s="2720"/>
      <c r="D26" s="2720"/>
      <c r="E26" s="2720"/>
      <c r="F26" s="2730"/>
      <c r="G26" s="2720"/>
      <c r="H26" s="2720"/>
      <c r="I26" s="2720"/>
      <c r="J26" s="2720"/>
      <c r="K26" s="2720"/>
      <c r="L26" s="2720"/>
      <c r="M26" s="2720"/>
      <c r="N26" s="2720"/>
      <c r="O26" s="2730"/>
      <c r="P26" s="2720"/>
      <c r="Q26" s="2720"/>
      <c r="R26" s="2730"/>
      <c r="S26" s="2720"/>
      <c r="T26" s="2720"/>
      <c r="U26" s="2720"/>
      <c r="V26" s="2720"/>
      <c r="W26" s="2720"/>
      <c r="X26" s="2720"/>
      <c r="Y26" s="2720"/>
      <c r="Z26" s="2720"/>
      <c r="AA26" s="2720"/>
      <c r="AB26" s="2720"/>
      <c r="AC26" s="2720"/>
      <c r="AD26" s="2720"/>
      <c r="AE26" s="2721"/>
      <c r="AF26" s="2720"/>
      <c r="AG26" s="2720"/>
      <c r="AH26" s="2720"/>
      <c r="AI26" s="2720"/>
      <c r="AJ26" s="2720"/>
      <c r="AK26" s="2720"/>
      <c r="AL26" s="2720"/>
      <c r="AM26" s="2720"/>
      <c r="AN26" s="2720"/>
      <c r="AO26" s="2720"/>
      <c r="AP26" s="2721"/>
      <c r="AQ26" s="2695"/>
      <c r="AR26" s="2695"/>
      <c r="AS26" s="2695"/>
    </row>
    <row r="27" spans="1:47" ht="18" hidden="1" customHeight="1">
      <c r="A27" s="2718" t="s">
        <v>203</v>
      </c>
      <c r="B27" s="2729"/>
      <c r="C27" s="2720"/>
      <c r="D27" s="2730"/>
      <c r="E27" s="2730"/>
      <c r="F27" s="2730"/>
      <c r="G27" s="2720"/>
      <c r="H27" s="2720"/>
      <c r="I27" s="2720"/>
      <c r="J27" s="2720"/>
      <c r="K27" s="2730"/>
      <c r="L27" s="2730"/>
      <c r="M27" s="2730"/>
      <c r="N27" s="2730"/>
      <c r="O27" s="2720"/>
      <c r="P27" s="2720"/>
      <c r="Q27" s="2720"/>
      <c r="R27" s="2720"/>
      <c r="S27" s="2720"/>
      <c r="T27" s="2720"/>
      <c r="U27" s="2720"/>
      <c r="V27" s="2720"/>
      <c r="W27" s="2720"/>
      <c r="X27" s="2720"/>
      <c r="Y27" s="2720"/>
      <c r="Z27" s="2720"/>
      <c r="AA27" s="2720"/>
      <c r="AB27" s="2720"/>
      <c r="AC27" s="2720"/>
      <c r="AD27" s="2720"/>
      <c r="AE27" s="2720"/>
      <c r="AF27" s="2720"/>
      <c r="AG27" s="2720"/>
      <c r="AH27" s="2720"/>
      <c r="AI27" s="2720"/>
      <c r="AJ27" s="2720"/>
      <c r="AK27" s="2720"/>
      <c r="AL27" s="2720"/>
      <c r="AM27" s="2720"/>
      <c r="AN27" s="2720"/>
      <c r="AO27" s="2720"/>
      <c r="AP27" s="2721"/>
      <c r="AQ27" s="2695"/>
      <c r="AR27" s="2695"/>
      <c r="AS27" s="2695"/>
    </row>
    <row r="28" spans="1:47" ht="18" hidden="1" customHeight="1">
      <c r="A28" s="2718" t="s">
        <v>212</v>
      </c>
      <c r="B28" s="2729"/>
      <c r="C28" s="2720"/>
      <c r="D28" s="2720"/>
      <c r="E28" s="2720"/>
      <c r="F28" s="2730"/>
      <c r="G28" s="2720"/>
      <c r="H28" s="2720"/>
      <c r="I28" s="2720"/>
      <c r="J28" s="2720"/>
      <c r="K28" s="2720"/>
      <c r="L28" s="2720"/>
      <c r="M28" s="2720"/>
      <c r="N28" s="2720"/>
      <c r="O28" s="2730"/>
      <c r="P28" s="2720"/>
      <c r="Q28" s="2720"/>
      <c r="R28" s="2730"/>
      <c r="S28" s="2720"/>
      <c r="T28" s="2720"/>
      <c r="U28" s="2720"/>
      <c r="V28" s="2720"/>
      <c r="W28" s="2720"/>
      <c r="X28" s="2720"/>
      <c r="Y28" s="2720"/>
      <c r="Z28" s="2720"/>
      <c r="AA28" s="2720"/>
      <c r="AB28" s="2720"/>
      <c r="AC28" s="2720"/>
      <c r="AD28" s="2720"/>
      <c r="AE28" s="2720"/>
      <c r="AF28" s="2720"/>
      <c r="AG28" s="2720"/>
      <c r="AH28" s="2720"/>
      <c r="AI28" s="2720"/>
      <c r="AJ28" s="2720"/>
      <c r="AK28" s="2720"/>
      <c r="AL28" s="2720"/>
      <c r="AM28" s="2720"/>
      <c r="AN28" s="2720"/>
      <c r="AO28" s="2720"/>
      <c r="AP28" s="2721"/>
      <c r="AQ28" s="2695"/>
      <c r="AR28" s="2695"/>
      <c r="AS28" s="2695"/>
    </row>
    <row r="29" spans="1:47" ht="18" hidden="1" customHeight="1">
      <c r="A29" s="2718" t="s">
        <v>213</v>
      </c>
      <c r="B29" s="2729"/>
      <c r="C29" s="2720"/>
      <c r="D29" s="2720"/>
      <c r="E29" s="2720"/>
      <c r="F29" s="2730"/>
      <c r="G29" s="2720"/>
      <c r="H29" s="2720"/>
      <c r="I29" s="2720"/>
      <c r="J29" s="2720"/>
      <c r="K29" s="2720"/>
      <c r="L29" s="2720"/>
      <c r="M29" s="2720"/>
      <c r="N29" s="2720"/>
      <c r="O29" s="2730"/>
      <c r="P29" s="2720"/>
      <c r="Q29" s="2720"/>
      <c r="R29" s="2730"/>
      <c r="S29" s="2720"/>
      <c r="T29" s="2720"/>
      <c r="U29" s="2720"/>
      <c r="V29" s="2720"/>
      <c r="W29" s="2720"/>
      <c r="X29" s="2720"/>
      <c r="Y29" s="2720"/>
      <c r="Z29" s="2720"/>
      <c r="AA29" s="2720"/>
      <c r="AB29" s="2720"/>
      <c r="AC29" s="2720"/>
      <c r="AD29" s="2720"/>
      <c r="AE29" s="2720"/>
      <c r="AF29" s="2720"/>
      <c r="AG29" s="2720"/>
      <c r="AH29" s="2720"/>
      <c r="AI29" s="2720"/>
      <c r="AJ29" s="2720"/>
      <c r="AK29" s="2720"/>
      <c r="AL29" s="2720"/>
      <c r="AM29" s="2720"/>
      <c r="AN29" s="2720"/>
      <c r="AO29" s="2720"/>
      <c r="AP29" s="2721"/>
      <c r="AQ29" s="2695"/>
      <c r="AR29" s="2695"/>
      <c r="AS29" s="2695"/>
    </row>
    <row r="30" spans="1:47" ht="18" hidden="1" customHeight="1">
      <c r="A30" s="2718" t="s">
        <v>214</v>
      </c>
      <c r="B30" s="2729"/>
      <c r="C30" s="2720"/>
      <c r="D30" s="2720"/>
      <c r="E30" s="2720"/>
      <c r="F30" s="2730"/>
      <c r="G30" s="2720"/>
      <c r="H30" s="2720"/>
      <c r="I30" s="2720"/>
      <c r="J30" s="2720"/>
      <c r="K30" s="2720"/>
      <c r="L30" s="2720"/>
      <c r="M30" s="2720"/>
      <c r="N30" s="2720"/>
      <c r="O30" s="2730"/>
      <c r="P30" s="2720"/>
      <c r="Q30" s="2720"/>
      <c r="R30" s="2730"/>
      <c r="S30" s="2720"/>
      <c r="T30" s="2720"/>
      <c r="U30" s="2720"/>
      <c r="V30" s="2720"/>
      <c r="W30" s="2720"/>
      <c r="X30" s="2720"/>
      <c r="Y30" s="2720"/>
      <c r="Z30" s="2720"/>
      <c r="AA30" s="2720"/>
      <c r="AB30" s="2720"/>
      <c r="AC30" s="2720"/>
      <c r="AD30" s="2720"/>
      <c r="AE30" s="2720"/>
      <c r="AF30" s="2720"/>
      <c r="AG30" s="2720"/>
      <c r="AH30" s="2720"/>
      <c r="AI30" s="2720"/>
      <c r="AJ30" s="2720"/>
      <c r="AK30" s="2720"/>
      <c r="AL30" s="2720"/>
      <c r="AM30" s="2720"/>
      <c r="AN30" s="2720"/>
      <c r="AO30" s="2720"/>
      <c r="AP30" s="2721"/>
      <c r="AQ30" s="2695"/>
      <c r="AR30" s="2695"/>
      <c r="AS30" s="2695"/>
    </row>
    <row r="31" spans="1:47" ht="18" hidden="1" customHeight="1">
      <c r="A31" s="2718" t="s">
        <v>218</v>
      </c>
      <c r="B31" s="2729"/>
      <c r="C31" s="2720"/>
      <c r="D31" s="2720"/>
      <c r="E31" s="2720"/>
      <c r="F31" s="2730"/>
      <c r="G31" s="2720"/>
      <c r="H31" s="2720"/>
      <c r="I31" s="2720"/>
      <c r="J31" s="2720"/>
      <c r="K31" s="2720"/>
      <c r="L31" s="2720"/>
      <c r="M31" s="2720"/>
      <c r="N31" s="2720"/>
      <c r="O31" s="2730"/>
      <c r="P31" s="2720"/>
      <c r="Q31" s="2720"/>
      <c r="R31" s="2730"/>
      <c r="S31" s="2720"/>
      <c r="T31" s="2720"/>
      <c r="U31" s="2720"/>
      <c r="V31" s="2720"/>
      <c r="W31" s="2720"/>
      <c r="X31" s="2720"/>
      <c r="Y31" s="2720"/>
      <c r="Z31" s="2720"/>
      <c r="AA31" s="2720"/>
      <c r="AB31" s="2720"/>
      <c r="AC31" s="2720"/>
      <c r="AD31" s="2720"/>
      <c r="AE31" s="2720"/>
      <c r="AF31" s="2720"/>
      <c r="AG31" s="2720"/>
      <c r="AH31" s="2720"/>
      <c r="AI31" s="2720"/>
      <c r="AJ31" s="2720"/>
      <c r="AK31" s="2720"/>
      <c r="AL31" s="2720"/>
      <c r="AM31" s="2720"/>
      <c r="AN31" s="2720"/>
      <c r="AO31" s="2720"/>
      <c r="AP31" s="2721"/>
      <c r="AQ31" s="2695"/>
      <c r="AR31" s="2695"/>
      <c r="AS31" s="2695"/>
    </row>
    <row r="32" spans="1:47" ht="18" hidden="1" customHeight="1">
      <c r="A32" s="2718" t="s">
        <v>667</v>
      </c>
      <c r="B32" s="2729"/>
      <c r="C32" s="2720"/>
      <c r="D32" s="2730"/>
      <c r="E32" s="2720"/>
      <c r="F32" s="2730"/>
      <c r="G32" s="2720"/>
      <c r="H32" s="2720"/>
      <c r="I32" s="2720"/>
      <c r="J32" s="2720"/>
      <c r="K32" s="2720"/>
      <c r="L32" s="2720"/>
      <c r="M32" s="2720"/>
      <c r="N32" s="2720"/>
      <c r="O32" s="2730"/>
      <c r="P32" s="2720"/>
      <c r="Q32" s="2720"/>
      <c r="R32" s="2730"/>
      <c r="S32" s="2720"/>
      <c r="T32" s="2720"/>
      <c r="U32" s="2720"/>
      <c r="V32" s="2720"/>
      <c r="W32" s="2720"/>
      <c r="X32" s="2720"/>
      <c r="Y32" s="2720"/>
      <c r="Z32" s="2720"/>
      <c r="AA32" s="2720"/>
      <c r="AB32" s="2720"/>
      <c r="AC32" s="2720"/>
      <c r="AD32" s="2720"/>
      <c r="AE32" s="2720"/>
      <c r="AF32" s="2720"/>
      <c r="AG32" s="2720"/>
      <c r="AH32" s="2720"/>
      <c r="AI32" s="2720"/>
      <c r="AJ32" s="2720"/>
      <c r="AK32" s="2720"/>
      <c r="AL32" s="2720"/>
      <c r="AM32" s="2720"/>
      <c r="AN32" s="2720"/>
      <c r="AO32" s="2720"/>
      <c r="AP32" s="2745"/>
      <c r="AQ32" s="2695"/>
      <c r="AR32" s="2695"/>
      <c r="AS32" s="2695"/>
    </row>
    <row r="33" spans="1:44" ht="0.75" hidden="1" customHeight="1">
      <c r="A33" s="2712" t="s">
        <v>577</v>
      </c>
      <c r="B33" s="2746">
        <f>SUM(B34+B35+B38+B44+B51+B54+B58+B59+B64+B65+B66+B67+B68)</f>
        <v>776</v>
      </c>
      <c r="C33" s="2747"/>
      <c r="D33" s="2748">
        <f>SUM(D34+D35+D38+D44+D51+D54+D58+D59+D64+D65+D66+D67+D68)</f>
        <v>429</v>
      </c>
      <c r="E33" s="2749">
        <f>SUM(E34+E35+E38+E44+E51+E54+E58+E59+E64+E65+E66+E67+E68)</f>
        <v>56</v>
      </c>
      <c r="F33" s="2749">
        <f>SUM(F34+F35+F38+F44+F51+F54+F58+F59+F64+F65+F66+F67+F68)</f>
        <v>291</v>
      </c>
      <c r="G33" s="2749">
        <f>SUM(G34+G35+G38+G44+G51+G54+G58+G59+G64+G65+G66+G67+G68)</f>
        <v>14</v>
      </c>
      <c r="H33" s="2749">
        <f>SUM(H34+H35+H38+H44+H51+H54+H58+H59+H64+H65+H66+H67+H68)</f>
        <v>14</v>
      </c>
      <c r="I33" s="2750"/>
      <c r="J33" s="2747"/>
      <c r="K33" s="2747">
        <f t="shared" ref="K33:AB33" si="1">SUM(K34+K35+K38+K44+K51+K54+K58+K59+K64+K65+K66+K67+K68)</f>
        <v>170</v>
      </c>
      <c r="L33" s="2747">
        <f t="shared" si="1"/>
        <v>99</v>
      </c>
      <c r="M33" s="2747">
        <f t="shared" si="1"/>
        <v>8</v>
      </c>
      <c r="N33" s="2747">
        <f t="shared" si="1"/>
        <v>63</v>
      </c>
      <c r="O33" s="2747">
        <f t="shared" si="1"/>
        <v>140</v>
      </c>
      <c r="P33" s="2747">
        <f t="shared" si="1"/>
        <v>57</v>
      </c>
      <c r="Q33" s="2747">
        <f t="shared" si="1"/>
        <v>12</v>
      </c>
      <c r="R33" s="2747">
        <f t="shared" si="1"/>
        <v>71</v>
      </c>
      <c r="S33" s="2747">
        <f t="shared" si="1"/>
        <v>384</v>
      </c>
      <c r="T33" s="2747">
        <f t="shared" si="1"/>
        <v>230</v>
      </c>
      <c r="U33" s="2747">
        <f t="shared" si="1"/>
        <v>26</v>
      </c>
      <c r="V33" s="2747">
        <f t="shared" si="1"/>
        <v>128</v>
      </c>
      <c r="W33" s="2747">
        <f t="shared" si="1"/>
        <v>41</v>
      </c>
      <c r="X33" s="2747">
        <f t="shared" si="1"/>
        <v>18</v>
      </c>
      <c r="Y33" s="2747">
        <f t="shared" si="1"/>
        <v>6</v>
      </c>
      <c r="Z33" s="2747">
        <f t="shared" si="1"/>
        <v>17</v>
      </c>
      <c r="AA33" s="2747">
        <f t="shared" si="1"/>
        <v>3</v>
      </c>
      <c r="AB33" s="2747">
        <f t="shared" si="1"/>
        <v>1</v>
      </c>
      <c r="AC33" s="2747"/>
      <c r="AD33" s="2747">
        <f>SUM(AD34+AD35+AD38+AD44+AD51+AD54+AD58+AD59+AD64+AD65+AD66+AD67+AD68)</f>
        <v>2</v>
      </c>
      <c r="AE33" s="2747">
        <f>SUM(AE34+AE35+AE38+AE44+AE51+AE54+AE58+AE59+AE64+AE65+AE66+AE67+AE68)</f>
        <v>1</v>
      </c>
      <c r="AF33" s="2747">
        <f>SUM(AF34+AF35+AF38+AF44+AF51+AF54+AF58+AF59+AF64+AF65+AF66+AF67+AF68)</f>
        <v>1</v>
      </c>
      <c r="AG33" s="2747"/>
      <c r="AH33" s="2747"/>
      <c r="AI33" s="2747"/>
      <c r="AJ33" s="2747"/>
      <c r="AK33" s="2747"/>
      <c r="AL33" s="2747"/>
      <c r="AM33" s="2747">
        <f>SUM(AM34+AM35+AM38+AM44+AM51+AM54+AM58+AM59+AM64+AM65+AM66+AM67+AM68)</f>
        <v>23</v>
      </c>
      <c r="AN33" s="2747">
        <f>SUM(AN34+AN35+AN38+AN44+AN51+AN54+AN58+AN59+AN64+AN65+AN66+AN67+AN68)</f>
        <v>9</v>
      </c>
      <c r="AO33" s="2748">
        <f>SUM(AO34+AO35+AO38+AO44+AO51+AO54+AO58+AO59+AO64+AO65+AO66+AO67+AO68)</f>
        <v>4</v>
      </c>
      <c r="AP33" s="2751">
        <f>SUM(AP34+AP35+AP38+AP44+AP51+AP54+AP58+AP59+AP64+AP65+AP66+AP67+AP68)</f>
        <v>10</v>
      </c>
    </row>
    <row r="34" spans="1:44" ht="15" customHeight="1">
      <c r="A34" s="2752" t="s">
        <v>1264</v>
      </c>
      <c r="B34" s="2746">
        <f>SUM(G34+K34+O34+S34+W34+AA34+AE34+AI34+AM34)</f>
        <v>49</v>
      </c>
      <c r="C34" s="2724"/>
      <c r="D34" s="2747">
        <f>SUM(H34+L34+P34+T34+X34+AB34+AF34+AJ34+AN34)</f>
        <v>47</v>
      </c>
      <c r="E34" s="2747">
        <f>SUM(I34+M34+Q34+U34+Y34+AC34+AG34+AK34+AO34)</f>
        <v>2</v>
      </c>
      <c r="F34" s="2724"/>
      <c r="G34" s="2747">
        <f>SUM(H34:J34)</f>
        <v>6</v>
      </c>
      <c r="H34" s="2747">
        <v>6</v>
      </c>
      <c r="I34" s="2724"/>
      <c r="J34" s="2724"/>
      <c r="K34" s="2747">
        <f>SUM(L34:N34)</f>
        <v>17</v>
      </c>
      <c r="L34" s="2747">
        <v>17</v>
      </c>
      <c r="M34" s="2724"/>
      <c r="N34" s="2724"/>
      <c r="O34" s="2724"/>
      <c r="P34" s="2724"/>
      <c r="Q34" s="2724"/>
      <c r="R34" s="2724"/>
      <c r="S34" s="2747">
        <f>SUM(T34:V34)</f>
        <v>25</v>
      </c>
      <c r="T34" s="2747">
        <v>23</v>
      </c>
      <c r="U34" s="2747">
        <v>2</v>
      </c>
      <c r="V34" s="2724"/>
      <c r="W34" s="2747">
        <f>SUM(X34:Z34)</f>
        <v>1</v>
      </c>
      <c r="X34" s="2747">
        <v>1</v>
      </c>
      <c r="Y34" s="2724"/>
      <c r="Z34" s="2724"/>
      <c r="AA34" s="2724"/>
      <c r="AB34" s="2724"/>
      <c r="AC34" s="2724"/>
      <c r="AD34" s="2724"/>
      <c r="AE34" s="2724"/>
      <c r="AF34" s="2724"/>
      <c r="AG34" s="2724"/>
      <c r="AH34" s="2724"/>
      <c r="AI34" s="2724"/>
      <c r="AJ34" s="2724"/>
      <c r="AK34" s="2724"/>
      <c r="AL34" s="2724"/>
      <c r="AM34" s="2724"/>
      <c r="AN34" s="2724"/>
      <c r="AO34" s="2724"/>
      <c r="AP34" s="2728"/>
      <c r="AQ34" s="2753"/>
      <c r="AR34" s="2753"/>
    </row>
    <row r="35" spans="1:44" ht="15" customHeight="1">
      <c r="A35" s="2752" t="s">
        <v>1371</v>
      </c>
      <c r="B35" s="2746">
        <f>SUM(B36:B37)</f>
        <v>32</v>
      </c>
      <c r="C35" s="2724"/>
      <c r="D35" s="2747">
        <f>SUM(D36:D37)</f>
        <v>16</v>
      </c>
      <c r="E35" s="2747">
        <f>SUM(E36:E37)</f>
        <v>3</v>
      </c>
      <c r="F35" s="2747">
        <f>SUM(F36:F37)</f>
        <v>13</v>
      </c>
      <c r="G35" s="2747">
        <f>SUM(H35:J35)</f>
        <v>2</v>
      </c>
      <c r="H35" s="2724">
        <f>SUM(H36:H37)</f>
        <v>2</v>
      </c>
      <c r="I35" s="2724"/>
      <c r="J35" s="2724"/>
      <c r="K35" s="2747">
        <f>SUM(K36:K37)</f>
        <v>14</v>
      </c>
      <c r="L35" s="2724">
        <f>SUM(L36:L37)</f>
        <v>8</v>
      </c>
      <c r="M35" s="2724">
        <f>SUM(M36:M37)</f>
        <v>1</v>
      </c>
      <c r="N35" s="2747">
        <f>SUM(N36:N37)</f>
        <v>5</v>
      </c>
      <c r="O35" s="2724"/>
      <c r="P35" s="2724"/>
      <c r="Q35" s="2724"/>
      <c r="R35" s="2724"/>
      <c r="S35" s="2747">
        <f>SUM(S36:S37)</f>
        <v>13</v>
      </c>
      <c r="T35" s="2747">
        <f>SUM(T36:T37)</f>
        <v>4</v>
      </c>
      <c r="U35" s="2724">
        <f>SUM(U36:U37)</f>
        <v>2</v>
      </c>
      <c r="V35" s="2747">
        <f>SUM(V36:V37)</f>
        <v>7</v>
      </c>
      <c r="W35" s="2747"/>
      <c r="X35" s="2724"/>
      <c r="Y35" s="2724"/>
      <c r="Z35" s="2724"/>
      <c r="AA35" s="2724">
        <f>SUM(AA36:AA37)</f>
        <v>1</v>
      </c>
      <c r="AB35" s="2724"/>
      <c r="AC35" s="2724"/>
      <c r="AD35" s="2724">
        <f>SUM(AD36:AD37)</f>
        <v>1</v>
      </c>
      <c r="AE35" s="2724"/>
      <c r="AF35" s="2724"/>
      <c r="AG35" s="2724"/>
      <c r="AH35" s="2724"/>
      <c r="AI35" s="2747"/>
      <c r="AJ35" s="2747"/>
      <c r="AK35" s="2724"/>
      <c r="AL35" s="2724"/>
      <c r="AM35" s="2724">
        <f>SUM(AM36:AM37)</f>
        <v>2</v>
      </c>
      <c r="AN35" s="2724">
        <f>SUM(AN36:AN37)</f>
        <v>2</v>
      </c>
      <c r="AO35" s="2724"/>
      <c r="AP35" s="2728"/>
    </row>
    <row r="36" spans="1:44" ht="15" customHeight="1">
      <c r="A36" s="2754" t="s">
        <v>385</v>
      </c>
      <c r="B36" s="2755">
        <f>SUM(D36:F36)</f>
        <v>17</v>
      </c>
      <c r="C36" s="2756"/>
      <c r="D36" s="2757">
        <f>SUM(H36+L36+P36+T36+X36+AB36+AF36+AJ36+AN36)</f>
        <v>9</v>
      </c>
      <c r="E36" s="2758">
        <f>SUM(I36+M36+Q36+U36+Y36+AC36+AO36)</f>
        <v>2</v>
      </c>
      <c r="F36" s="2757">
        <f>SUM(J36+N36+R36+V36+Z36+AD36+AH36+AL36+AP36)</f>
        <v>6</v>
      </c>
      <c r="G36" s="2747">
        <f>SUM(H36:J36)</f>
        <v>2</v>
      </c>
      <c r="H36" s="2756">
        <v>2</v>
      </c>
      <c r="I36" s="2756"/>
      <c r="J36" s="2756"/>
      <c r="K36" s="2757">
        <f>SUM(L36:N36)</f>
        <v>7</v>
      </c>
      <c r="L36" s="2756">
        <v>4</v>
      </c>
      <c r="M36" s="2756">
        <v>1</v>
      </c>
      <c r="N36" s="2757">
        <v>2</v>
      </c>
      <c r="O36" s="2756"/>
      <c r="P36" s="2756"/>
      <c r="Q36" s="2756"/>
      <c r="R36" s="2756"/>
      <c r="S36" s="2757">
        <f>SUM(T36:V36)</f>
        <v>6</v>
      </c>
      <c r="T36" s="2757">
        <v>2</v>
      </c>
      <c r="U36" s="2756">
        <v>1</v>
      </c>
      <c r="V36" s="2757">
        <v>3</v>
      </c>
      <c r="W36" s="2757"/>
      <c r="X36" s="2756"/>
      <c r="Y36" s="2756"/>
      <c r="Z36" s="2756"/>
      <c r="AA36" s="2756">
        <f>SUM(AB36:AD36)</f>
        <v>1</v>
      </c>
      <c r="AB36" s="2756"/>
      <c r="AC36" s="2756"/>
      <c r="AD36" s="2756">
        <v>1</v>
      </c>
      <c r="AE36" s="2756"/>
      <c r="AF36" s="2756"/>
      <c r="AG36" s="2756"/>
      <c r="AH36" s="2756"/>
      <c r="AI36" s="2757"/>
      <c r="AJ36" s="2757"/>
      <c r="AK36" s="2756"/>
      <c r="AL36" s="2756"/>
      <c r="AM36" s="2756">
        <f>SUM(AN36:AP36)</f>
        <v>1</v>
      </c>
      <c r="AN36" s="2756">
        <v>1</v>
      </c>
      <c r="AO36" s="2756"/>
      <c r="AP36" s="2759"/>
    </row>
    <row r="37" spans="1:44" ht="15" customHeight="1">
      <c r="A37" s="2754" t="s">
        <v>386</v>
      </c>
      <c r="B37" s="2755">
        <f>SUM(D37:F37)</f>
        <v>15</v>
      </c>
      <c r="C37" s="2756"/>
      <c r="D37" s="2757">
        <f>SUM(H37+L37+P37+T37+X37+AB37+AF37+AJ37+AN37)</f>
        <v>7</v>
      </c>
      <c r="E37" s="2758">
        <f>SUM(I37+M37+Q37+U37+Y37+AC37+AO37)</f>
        <v>1</v>
      </c>
      <c r="F37" s="2757">
        <f>SUM(J37+N37+R37+V37+Z37+AD37+AH37+AL37+AP37)</f>
        <v>7</v>
      </c>
      <c r="G37" s="2756"/>
      <c r="H37" s="2756"/>
      <c r="I37" s="2756"/>
      <c r="J37" s="2756"/>
      <c r="K37" s="2757">
        <f>SUM(L37:N37)</f>
        <v>7</v>
      </c>
      <c r="L37" s="2756">
        <v>4</v>
      </c>
      <c r="M37" s="2756"/>
      <c r="N37" s="2757">
        <v>3</v>
      </c>
      <c r="O37" s="2756"/>
      <c r="P37" s="2756"/>
      <c r="Q37" s="2756"/>
      <c r="R37" s="2756"/>
      <c r="S37" s="2757">
        <f>SUM(T37:V37)</f>
        <v>7</v>
      </c>
      <c r="T37" s="2757">
        <v>2</v>
      </c>
      <c r="U37" s="2756">
        <v>1</v>
      </c>
      <c r="V37" s="2757">
        <v>4</v>
      </c>
      <c r="W37" s="2756"/>
      <c r="X37" s="2756"/>
      <c r="Y37" s="2756"/>
      <c r="Z37" s="2756"/>
      <c r="AA37" s="2756"/>
      <c r="AB37" s="2756"/>
      <c r="AC37" s="2756"/>
      <c r="AD37" s="2756"/>
      <c r="AE37" s="2756"/>
      <c r="AF37" s="2756"/>
      <c r="AG37" s="2756"/>
      <c r="AH37" s="2756"/>
      <c r="AI37" s="2757"/>
      <c r="AJ37" s="2756"/>
      <c r="AK37" s="2756"/>
      <c r="AL37" s="2756"/>
      <c r="AM37" s="2756">
        <f>SUM(AN37:AP37)</f>
        <v>1</v>
      </c>
      <c r="AN37" s="2756">
        <v>1</v>
      </c>
      <c r="AO37" s="2756"/>
      <c r="AP37" s="2759"/>
    </row>
    <row r="38" spans="1:44" ht="15" customHeight="1">
      <c r="A38" s="2752" t="s">
        <v>1265</v>
      </c>
      <c r="B38" s="2746">
        <f>SUM(G38+K38+O38+S38+W38+AA38+AE38+AI38+AM38)</f>
        <v>89</v>
      </c>
      <c r="C38" s="2724"/>
      <c r="D38" s="2747">
        <f>SUM(H38+L38+P38+T38+X38+AB38+AF38+AJ38+AN38)</f>
        <v>34</v>
      </c>
      <c r="E38" s="2747">
        <f>SUM(I38+M38+Q38+U38+Y38+AC38+AG38+AK38+AO38)</f>
        <v>19</v>
      </c>
      <c r="F38" s="2747">
        <f>SUM(J38+N38+R38+V38+Z38+AD38+AH38+AL38+AP38)</f>
        <v>36</v>
      </c>
      <c r="G38" s="2724"/>
      <c r="H38" s="2724"/>
      <c r="I38" s="2724"/>
      <c r="J38" s="2724"/>
      <c r="K38" s="2747">
        <f>SUM(L38:N38)</f>
        <v>17</v>
      </c>
      <c r="L38" s="2747">
        <v>7</v>
      </c>
      <c r="M38" s="2747">
        <v>2</v>
      </c>
      <c r="N38" s="2747">
        <v>8</v>
      </c>
      <c r="O38" s="2747">
        <f>SUM(P38:R38)</f>
        <v>7</v>
      </c>
      <c r="P38" s="2747">
        <v>2</v>
      </c>
      <c r="Q38" s="2724"/>
      <c r="R38" s="2747">
        <v>5</v>
      </c>
      <c r="S38" s="2747">
        <f>SUM(T38:V38)</f>
        <v>55</v>
      </c>
      <c r="T38" s="2747">
        <v>25</v>
      </c>
      <c r="U38" s="2747">
        <v>12</v>
      </c>
      <c r="V38" s="2747">
        <v>18</v>
      </c>
      <c r="W38" s="2747">
        <f>SUM(X38:Z38)</f>
        <v>8</v>
      </c>
      <c r="X38" s="2747"/>
      <c r="Y38" s="2747">
        <v>5</v>
      </c>
      <c r="Z38" s="2747">
        <v>3</v>
      </c>
      <c r="AA38" s="2724"/>
      <c r="AB38" s="2724"/>
      <c r="AC38" s="2724"/>
      <c r="AD38" s="2724"/>
      <c r="AE38" s="2724"/>
      <c r="AF38" s="2724"/>
      <c r="AG38" s="2724"/>
      <c r="AH38" s="2724"/>
      <c r="AI38" s="2724"/>
      <c r="AJ38" s="2724"/>
      <c r="AK38" s="2724"/>
      <c r="AL38" s="2724"/>
      <c r="AM38" s="2747">
        <f>SUM(AN38:AP38)</f>
        <v>2</v>
      </c>
      <c r="AN38" s="2724"/>
      <c r="AO38" s="2747"/>
      <c r="AP38" s="2728">
        <v>2</v>
      </c>
    </row>
    <row r="39" spans="1:44" ht="15" customHeight="1">
      <c r="A39" s="2754" t="s">
        <v>1337</v>
      </c>
      <c r="B39" s="2760"/>
      <c r="C39" s="2756"/>
      <c r="D39" s="2756"/>
      <c r="E39" s="2756"/>
      <c r="F39" s="2756"/>
      <c r="G39" s="2756"/>
      <c r="H39" s="2756"/>
      <c r="I39" s="2756"/>
      <c r="J39" s="2756"/>
      <c r="K39" s="2756"/>
      <c r="L39" s="2756"/>
      <c r="M39" s="2756"/>
      <c r="N39" s="2756"/>
      <c r="O39" s="2756"/>
      <c r="P39" s="2756"/>
      <c r="Q39" s="2756"/>
      <c r="R39" s="2756"/>
      <c r="S39" s="2756"/>
      <c r="T39" s="2756"/>
      <c r="U39" s="2756"/>
      <c r="V39" s="2756"/>
      <c r="W39" s="2756"/>
      <c r="X39" s="2756"/>
      <c r="Y39" s="2756"/>
      <c r="Z39" s="2756"/>
      <c r="AA39" s="2756"/>
      <c r="AB39" s="2756"/>
      <c r="AC39" s="2756"/>
      <c r="AD39" s="2756"/>
      <c r="AE39" s="2756"/>
      <c r="AF39" s="2756"/>
      <c r="AG39" s="2756"/>
      <c r="AH39" s="2756"/>
      <c r="AI39" s="2756"/>
      <c r="AJ39" s="2756"/>
      <c r="AK39" s="2756"/>
      <c r="AL39" s="2756"/>
      <c r="AM39" s="2756"/>
      <c r="AN39" s="2756"/>
      <c r="AO39" s="2756"/>
      <c r="AP39" s="2759"/>
    </row>
    <row r="40" spans="1:44" ht="15" customHeight="1">
      <c r="A40" s="2754" t="s">
        <v>1398</v>
      </c>
      <c r="B40" s="2760"/>
      <c r="C40" s="2756"/>
      <c r="D40" s="2756"/>
      <c r="E40" s="2756"/>
      <c r="F40" s="2756"/>
      <c r="G40" s="2756"/>
      <c r="H40" s="2756"/>
      <c r="I40" s="2756"/>
      <c r="J40" s="2756"/>
      <c r="K40" s="2756"/>
      <c r="L40" s="2756"/>
      <c r="M40" s="2756"/>
      <c r="N40" s="2756"/>
      <c r="O40" s="2756"/>
      <c r="P40" s="2756"/>
      <c r="Q40" s="2756"/>
      <c r="R40" s="2756"/>
      <c r="S40" s="2756"/>
      <c r="T40" s="2756"/>
      <c r="U40" s="2756"/>
      <c r="V40" s="2756"/>
      <c r="W40" s="2756"/>
      <c r="X40" s="2756"/>
      <c r="Y40" s="2756"/>
      <c r="Z40" s="2756"/>
      <c r="AA40" s="2756"/>
      <c r="AB40" s="2756"/>
      <c r="AC40" s="2756"/>
      <c r="AD40" s="2756"/>
      <c r="AE40" s="2756"/>
      <c r="AF40" s="2756"/>
      <c r="AG40" s="2756"/>
      <c r="AH40" s="2756"/>
      <c r="AI40" s="2756"/>
      <c r="AJ40" s="2756"/>
      <c r="AK40" s="2756"/>
      <c r="AL40" s="2756"/>
      <c r="AM40" s="2756"/>
      <c r="AN40" s="2756"/>
      <c r="AO40" s="2756"/>
      <c r="AP40" s="2759"/>
    </row>
    <row r="41" spans="1:44" ht="15" customHeight="1">
      <c r="A41" s="2754" t="s">
        <v>1399</v>
      </c>
      <c r="B41" s="2760"/>
      <c r="C41" s="2756"/>
      <c r="D41" s="2756"/>
      <c r="E41" s="2756"/>
      <c r="F41" s="2756"/>
      <c r="G41" s="2756"/>
      <c r="H41" s="2756"/>
      <c r="I41" s="2756"/>
      <c r="J41" s="2756"/>
      <c r="K41" s="2756"/>
      <c r="L41" s="2756"/>
      <c r="M41" s="2756"/>
      <c r="N41" s="2756"/>
      <c r="O41" s="2756"/>
      <c r="P41" s="2756"/>
      <c r="Q41" s="2756"/>
      <c r="R41" s="2756"/>
      <c r="S41" s="2756"/>
      <c r="T41" s="2756"/>
      <c r="U41" s="2756"/>
      <c r="V41" s="2756"/>
      <c r="W41" s="2756"/>
      <c r="X41" s="2756"/>
      <c r="Y41" s="2756"/>
      <c r="Z41" s="2756"/>
      <c r="AA41" s="2756"/>
      <c r="AB41" s="2756"/>
      <c r="AC41" s="2756"/>
      <c r="AD41" s="2756"/>
      <c r="AE41" s="2756"/>
      <c r="AF41" s="2756"/>
      <c r="AG41" s="2756"/>
      <c r="AH41" s="2756"/>
      <c r="AI41" s="2756"/>
      <c r="AJ41" s="2756"/>
      <c r="AK41" s="2756"/>
      <c r="AL41" s="2756"/>
      <c r="AM41" s="2756"/>
      <c r="AN41" s="2756"/>
      <c r="AO41" s="2756"/>
      <c r="AP41" s="2759"/>
    </row>
    <row r="42" spans="1:44" ht="15" customHeight="1">
      <c r="A42" s="2754" t="s">
        <v>1401</v>
      </c>
      <c r="B42" s="2760"/>
      <c r="C42" s="2756"/>
      <c r="D42" s="2756"/>
      <c r="E42" s="2756"/>
      <c r="F42" s="2756"/>
      <c r="G42" s="2756"/>
      <c r="H42" s="2756"/>
      <c r="I42" s="2756"/>
      <c r="J42" s="2756"/>
      <c r="K42" s="2756"/>
      <c r="L42" s="2756"/>
      <c r="M42" s="2756"/>
      <c r="N42" s="2756"/>
      <c r="O42" s="2756"/>
      <c r="P42" s="2756"/>
      <c r="Q42" s="2756"/>
      <c r="R42" s="2756"/>
      <c r="S42" s="2756"/>
      <c r="T42" s="2756"/>
      <c r="U42" s="2756"/>
      <c r="V42" s="2756"/>
      <c r="W42" s="2756"/>
      <c r="X42" s="2756"/>
      <c r="Y42" s="2756"/>
      <c r="Z42" s="2756"/>
      <c r="AA42" s="2756"/>
      <c r="AB42" s="2756"/>
      <c r="AC42" s="2756"/>
      <c r="AD42" s="2756"/>
      <c r="AE42" s="2756"/>
      <c r="AF42" s="2756"/>
      <c r="AG42" s="2756"/>
      <c r="AH42" s="2756"/>
      <c r="AI42" s="2756"/>
      <c r="AJ42" s="2756"/>
      <c r="AK42" s="2756"/>
      <c r="AL42" s="2756"/>
      <c r="AM42" s="2756"/>
      <c r="AN42" s="2756"/>
      <c r="AO42" s="2756"/>
      <c r="AP42" s="2759"/>
    </row>
    <row r="43" spans="1:44" ht="15" customHeight="1">
      <c r="A43" s="2754" t="s">
        <v>1400</v>
      </c>
      <c r="B43" s="2760"/>
      <c r="C43" s="2756"/>
      <c r="D43" s="2756"/>
      <c r="E43" s="2756"/>
      <c r="F43" s="2756"/>
      <c r="G43" s="2756"/>
      <c r="H43" s="2756"/>
      <c r="I43" s="2756"/>
      <c r="J43" s="2756"/>
      <c r="K43" s="2756"/>
      <c r="L43" s="2756"/>
      <c r="M43" s="2756"/>
      <c r="N43" s="2756"/>
      <c r="O43" s="2756"/>
      <c r="P43" s="2756"/>
      <c r="Q43" s="2756"/>
      <c r="R43" s="2756"/>
      <c r="S43" s="2756"/>
      <c r="T43" s="2756"/>
      <c r="U43" s="2756"/>
      <c r="V43" s="2756"/>
      <c r="W43" s="2756"/>
      <c r="X43" s="2756"/>
      <c r="Y43" s="2756"/>
      <c r="Z43" s="2756"/>
      <c r="AA43" s="2756"/>
      <c r="AB43" s="2756"/>
      <c r="AC43" s="2756"/>
      <c r="AD43" s="2756"/>
      <c r="AE43" s="2756"/>
      <c r="AF43" s="2756"/>
      <c r="AG43" s="2756"/>
      <c r="AH43" s="2756"/>
      <c r="AI43" s="2756"/>
      <c r="AJ43" s="2756"/>
      <c r="AK43" s="2756"/>
      <c r="AL43" s="2756"/>
      <c r="AM43" s="2756"/>
      <c r="AN43" s="2756"/>
      <c r="AO43" s="2756"/>
      <c r="AP43" s="2759"/>
    </row>
    <row r="44" spans="1:44" ht="15" customHeight="1">
      <c r="A44" s="2752" t="s">
        <v>668</v>
      </c>
      <c r="B44" s="2746">
        <f>SUM(D44:F44)</f>
        <v>82</v>
      </c>
      <c r="C44" s="2724"/>
      <c r="D44" s="2748">
        <f>SUM(H44+L44+P44+T44+X44+AB44+AF44+AJ44+AN44)</f>
        <v>62</v>
      </c>
      <c r="E44" s="2750">
        <f>SUM(I44+M44+Q44+U44+Y44+AC44+AG44+AK44+AO44)</f>
        <v>2</v>
      </c>
      <c r="F44" s="2750">
        <f>SUM(J44+N44+R44+V44+Z44+AD44+AH44+AL44+AP44)</f>
        <v>18</v>
      </c>
      <c r="G44" s="2724"/>
      <c r="H44" s="2724"/>
      <c r="I44" s="2724"/>
      <c r="J44" s="2724"/>
      <c r="K44" s="2724">
        <f>SUM(K45:K50)</f>
        <v>9</v>
      </c>
      <c r="L44" s="2724">
        <f>SUM(L45:L50)</f>
        <v>5</v>
      </c>
      <c r="M44" s="2724"/>
      <c r="N44" s="2724">
        <f>SUM(N45:N50)</f>
        <v>4</v>
      </c>
      <c r="O44" s="2724"/>
      <c r="P44" s="2724"/>
      <c r="Q44" s="2724"/>
      <c r="R44" s="2724"/>
      <c r="S44" s="2747">
        <f t="shared" ref="S44:X44" si="2">SUM(S45:S50)</f>
        <v>63</v>
      </c>
      <c r="T44" s="2747">
        <f t="shared" si="2"/>
        <v>51</v>
      </c>
      <c r="U44" s="2747">
        <f t="shared" si="2"/>
        <v>2</v>
      </c>
      <c r="V44" s="2747">
        <f t="shared" si="2"/>
        <v>10</v>
      </c>
      <c r="W44" s="2747">
        <f t="shared" si="2"/>
        <v>9</v>
      </c>
      <c r="X44" s="2747">
        <f t="shared" si="2"/>
        <v>5</v>
      </c>
      <c r="Y44" s="2724"/>
      <c r="Z44" s="2747">
        <f>SUM(Z45:Z50)</f>
        <v>4</v>
      </c>
      <c r="AA44" s="2747"/>
      <c r="AB44" s="2747"/>
      <c r="AC44" s="2724"/>
      <c r="AD44" s="2724"/>
      <c r="AE44" s="2747">
        <f>SUM(AE45:AE50)</f>
        <v>1</v>
      </c>
      <c r="AF44" s="2747">
        <f>SUM(AF45:AF50)</f>
        <v>1</v>
      </c>
      <c r="AG44" s="2724"/>
      <c r="AH44" s="2747"/>
      <c r="AI44" s="2724"/>
      <c r="AJ44" s="2724"/>
      <c r="AK44" s="2724"/>
      <c r="AL44" s="2724"/>
      <c r="AM44" s="2747"/>
      <c r="AN44" s="2747"/>
      <c r="AO44" s="2724"/>
      <c r="AP44" s="2728"/>
    </row>
    <row r="45" spans="1:44" ht="15" customHeight="1">
      <c r="A45" s="2754" t="s">
        <v>1345</v>
      </c>
      <c r="B45" s="2755">
        <f>SUM(D45:F45)</f>
        <v>64</v>
      </c>
      <c r="C45" s="2756"/>
      <c r="D45" s="2757">
        <f>SUM(H45+L45+P45+T45+X45+AB45+AF45+AJ45+AN45)</f>
        <v>62</v>
      </c>
      <c r="E45" s="2758">
        <f>SUM(I45+M45+Q45+U45+Y45+AC45+AO45)</f>
        <v>2</v>
      </c>
      <c r="F45" s="2758"/>
      <c r="G45" s="2756"/>
      <c r="H45" s="2756"/>
      <c r="I45" s="2756"/>
      <c r="J45" s="2756"/>
      <c r="K45" s="2756">
        <f>SUM(L45:N45)</f>
        <v>5</v>
      </c>
      <c r="L45" s="2756">
        <v>5</v>
      </c>
      <c r="M45" s="2756"/>
      <c r="N45" s="2756"/>
      <c r="O45" s="2756"/>
      <c r="P45" s="2756"/>
      <c r="Q45" s="2756"/>
      <c r="R45" s="2756"/>
      <c r="S45" s="2757">
        <f>SUM(T45:V45)</f>
        <v>53</v>
      </c>
      <c r="T45" s="2756">
        <v>51</v>
      </c>
      <c r="U45" s="2756">
        <v>2</v>
      </c>
      <c r="V45" s="2756"/>
      <c r="W45" s="2757">
        <f>SUM(X45:Z45)</f>
        <v>5</v>
      </c>
      <c r="X45" s="2756">
        <v>5</v>
      </c>
      <c r="Y45" s="2756"/>
      <c r="Z45" s="2756"/>
      <c r="AA45" s="2757"/>
      <c r="AB45" s="2756"/>
      <c r="AC45" s="2756"/>
      <c r="AD45" s="2756"/>
      <c r="AE45" s="2756">
        <f>SUM(AF45:AH45)</f>
        <v>1</v>
      </c>
      <c r="AF45" s="2756">
        <v>1</v>
      </c>
      <c r="AG45" s="2756"/>
      <c r="AH45" s="2756"/>
      <c r="AI45" s="2756"/>
      <c r="AJ45" s="2756"/>
      <c r="AK45" s="2756"/>
      <c r="AL45" s="2756"/>
      <c r="AM45" s="2757"/>
      <c r="AN45" s="2756"/>
      <c r="AO45" s="2756"/>
      <c r="AP45" s="2759"/>
    </row>
    <row r="46" spans="1:44" ht="15" customHeight="1">
      <c r="A46" s="2754" t="s">
        <v>1347</v>
      </c>
      <c r="B46" s="2760"/>
      <c r="C46" s="2756"/>
      <c r="D46" s="2756"/>
      <c r="E46" s="2759"/>
      <c r="F46" s="2759"/>
      <c r="G46" s="2756"/>
      <c r="H46" s="2756"/>
      <c r="I46" s="2756"/>
      <c r="J46" s="2756"/>
      <c r="K46" s="2756"/>
      <c r="L46" s="2756"/>
      <c r="M46" s="2756"/>
      <c r="N46" s="2756"/>
      <c r="O46" s="2756"/>
      <c r="P46" s="2756"/>
      <c r="Q46" s="2756"/>
      <c r="R46" s="2756"/>
      <c r="S46" s="2757"/>
      <c r="T46" s="2756"/>
      <c r="U46" s="2756"/>
      <c r="V46" s="2756"/>
      <c r="W46" s="2757"/>
      <c r="X46" s="2756"/>
      <c r="Y46" s="2756"/>
      <c r="Z46" s="2756"/>
      <c r="AA46" s="2757"/>
      <c r="AB46" s="2756"/>
      <c r="AC46" s="2756"/>
      <c r="AD46" s="2756"/>
      <c r="AE46" s="2756"/>
      <c r="AF46" s="2756"/>
      <c r="AG46" s="2756"/>
      <c r="AH46" s="2756"/>
      <c r="AI46" s="2756"/>
      <c r="AJ46" s="2756"/>
      <c r="AK46" s="2756"/>
      <c r="AL46" s="2756"/>
      <c r="AM46" s="2757"/>
      <c r="AN46" s="2756"/>
      <c r="AO46" s="2756"/>
      <c r="AP46" s="2759"/>
    </row>
    <row r="47" spans="1:44" ht="15" customHeight="1">
      <c r="A47" s="2754" t="s">
        <v>1354</v>
      </c>
      <c r="B47" s="2760"/>
      <c r="C47" s="2756"/>
      <c r="D47" s="2756"/>
      <c r="E47" s="2759"/>
      <c r="F47" s="2759"/>
      <c r="G47" s="2756"/>
      <c r="H47" s="2756"/>
      <c r="I47" s="2756"/>
      <c r="J47" s="2756"/>
      <c r="K47" s="2756"/>
      <c r="L47" s="2756"/>
      <c r="M47" s="2756"/>
      <c r="N47" s="2756"/>
      <c r="O47" s="2756"/>
      <c r="P47" s="2756"/>
      <c r="Q47" s="2756"/>
      <c r="R47" s="2756"/>
      <c r="S47" s="2756"/>
      <c r="T47" s="2756"/>
      <c r="U47" s="2756"/>
      <c r="V47" s="2756"/>
      <c r="W47" s="2756"/>
      <c r="X47" s="2756"/>
      <c r="Y47" s="2756"/>
      <c r="Z47" s="2756"/>
      <c r="AA47" s="2756"/>
      <c r="AB47" s="2756"/>
      <c r="AC47" s="2756"/>
      <c r="AD47" s="2756"/>
      <c r="AE47" s="2756"/>
      <c r="AF47" s="2756"/>
      <c r="AG47" s="2756"/>
      <c r="AH47" s="2756"/>
      <c r="AI47" s="2756"/>
      <c r="AJ47" s="2756"/>
      <c r="AK47" s="2756"/>
      <c r="AL47" s="2756"/>
      <c r="AM47" s="2756"/>
      <c r="AN47" s="2756"/>
      <c r="AO47" s="2756"/>
      <c r="AP47" s="2759"/>
    </row>
    <row r="48" spans="1:44" ht="15" customHeight="1">
      <c r="A48" s="2754" t="s">
        <v>1356</v>
      </c>
      <c r="B48" s="2760"/>
      <c r="C48" s="2756"/>
      <c r="D48" s="2756"/>
      <c r="E48" s="2759"/>
      <c r="F48" s="2759"/>
      <c r="G48" s="2756"/>
      <c r="H48" s="2756"/>
      <c r="I48" s="2756"/>
      <c r="J48" s="2756"/>
      <c r="K48" s="2756"/>
      <c r="L48" s="2756"/>
      <c r="M48" s="2756"/>
      <c r="N48" s="2756"/>
      <c r="O48" s="2756"/>
      <c r="P48" s="2756"/>
      <c r="Q48" s="2756"/>
      <c r="R48" s="2756"/>
      <c r="S48" s="2756"/>
      <c r="T48" s="2756"/>
      <c r="U48" s="2756"/>
      <c r="V48" s="2756"/>
      <c r="W48" s="2756"/>
      <c r="X48" s="2756"/>
      <c r="Y48" s="2756"/>
      <c r="Z48" s="2756"/>
      <c r="AA48" s="2756"/>
      <c r="AB48" s="2756"/>
      <c r="AC48" s="2756"/>
      <c r="AD48" s="2756"/>
      <c r="AE48" s="2756"/>
      <c r="AF48" s="2756"/>
      <c r="AG48" s="2756"/>
      <c r="AH48" s="2756"/>
      <c r="AI48" s="2756"/>
      <c r="AJ48" s="2756"/>
      <c r="AK48" s="2756"/>
      <c r="AL48" s="2756"/>
      <c r="AM48" s="2756"/>
      <c r="AN48" s="2756"/>
      <c r="AO48" s="2756"/>
      <c r="AP48" s="2759"/>
    </row>
    <row r="49" spans="1:42" ht="15" customHeight="1">
      <c r="A49" s="2754" t="s">
        <v>669</v>
      </c>
      <c r="B49" s="2755">
        <f t="shared" ref="B49:B55" si="3">SUM(D49:F49)</f>
        <v>8</v>
      </c>
      <c r="C49" s="2756"/>
      <c r="D49" s="2757"/>
      <c r="E49" s="2758"/>
      <c r="F49" s="2758">
        <f>SUM(J49+N49+R49+V49+Z49+AD49+AP49)</f>
        <v>8</v>
      </c>
      <c r="G49" s="2756"/>
      <c r="H49" s="2756"/>
      <c r="I49" s="2756"/>
      <c r="J49" s="2756"/>
      <c r="K49" s="2757">
        <f>SUM(L49:N49)</f>
        <v>1</v>
      </c>
      <c r="L49" s="2756"/>
      <c r="M49" s="2756"/>
      <c r="N49" s="2756">
        <v>1</v>
      </c>
      <c r="O49" s="2756"/>
      <c r="P49" s="2756"/>
      <c r="Q49" s="2756"/>
      <c r="R49" s="2756"/>
      <c r="S49" s="2757">
        <f>SUM(T49:V49)</f>
        <v>6</v>
      </c>
      <c r="T49" s="2756"/>
      <c r="U49" s="2756"/>
      <c r="V49" s="2756">
        <v>6</v>
      </c>
      <c r="W49" s="2757">
        <f>SUM(X49:Z49)</f>
        <v>1</v>
      </c>
      <c r="X49" s="2756"/>
      <c r="Y49" s="2756"/>
      <c r="Z49" s="2756">
        <v>1</v>
      </c>
      <c r="AA49" s="2756"/>
      <c r="AB49" s="2756"/>
      <c r="AC49" s="2756"/>
      <c r="AD49" s="2756"/>
      <c r="AE49" s="2756"/>
      <c r="AF49" s="2756"/>
      <c r="AG49" s="2756"/>
      <c r="AH49" s="2756"/>
      <c r="AI49" s="2756"/>
      <c r="AJ49" s="2756"/>
      <c r="AK49" s="2756"/>
      <c r="AL49" s="2756"/>
      <c r="AM49" s="2761"/>
      <c r="AN49" s="2756"/>
      <c r="AO49" s="2756"/>
      <c r="AP49" s="2759"/>
    </row>
    <row r="50" spans="1:42" ht="15" customHeight="1">
      <c r="A50" s="2754" t="s">
        <v>1358</v>
      </c>
      <c r="B50" s="2755">
        <f t="shared" si="3"/>
        <v>10</v>
      </c>
      <c r="C50" s="2756"/>
      <c r="D50" s="2757"/>
      <c r="E50" s="2758"/>
      <c r="F50" s="2758">
        <f>SUM(J50+N50+R50+V50+Z50+AD50+AP50)</f>
        <v>10</v>
      </c>
      <c r="G50" s="2756"/>
      <c r="H50" s="2756"/>
      <c r="I50" s="2756"/>
      <c r="J50" s="2756"/>
      <c r="K50" s="2757">
        <f>SUM(L50:N50)</f>
        <v>3</v>
      </c>
      <c r="L50" s="2756"/>
      <c r="M50" s="2756"/>
      <c r="N50" s="2756">
        <v>3</v>
      </c>
      <c r="O50" s="2756"/>
      <c r="P50" s="2756"/>
      <c r="Q50" s="2756"/>
      <c r="R50" s="2756"/>
      <c r="S50" s="2757">
        <f>SUM(T50:V50)</f>
        <v>4</v>
      </c>
      <c r="T50" s="2756"/>
      <c r="U50" s="2761"/>
      <c r="V50" s="2756">
        <v>4</v>
      </c>
      <c r="W50" s="2757">
        <f>SUM(X50:Z50)</f>
        <v>3</v>
      </c>
      <c r="X50" s="2756"/>
      <c r="Y50" s="2756"/>
      <c r="Z50" s="2756">
        <v>3</v>
      </c>
      <c r="AA50" s="2756"/>
      <c r="AB50" s="2756"/>
      <c r="AC50" s="2756"/>
      <c r="AD50" s="2756"/>
      <c r="AE50" s="2756"/>
      <c r="AF50" s="2756"/>
      <c r="AG50" s="2756"/>
      <c r="AH50" s="2756"/>
      <c r="AI50" s="2756"/>
      <c r="AJ50" s="2756"/>
      <c r="AK50" s="2756"/>
      <c r="AL50" s="2756"/>
      <c r="AM50" s="2761"/>
      <c r="AN50" s="2756"/>
      <c r="AO50" s="2756"/>
      <c r="AP50" s="2759"/>
    </row>
    <row r="51" spans="1:42" ht="15" customHeight="1">
      <c r="A51" s="2762" t="s">
        <v>1258</v>
      </c>
      <c r="B51" s="2763">
        <f t="shared" si="3"/>
        <v>59</v>
      </c>
      <c r="C51" s="2764"/>
      <c r="D51" s="2765">
        <f>SUM(H51+L51+P51+T51+X51+AB51+AF51+AJ51+AN51)</f>
        <v>10</v>
      </c>
      <c r="E51" s="2766">
        <f>SUM(I51+M51+Q51+U51+Y51+AC51+AG51+AK51+AO51)</f>
        <v>4</v>
      </c>
      <c r="F51" s="2766">
        <f>SUM(J51+N51+R51+V51+Z51+AD51+AH51+AL51+AP51)</f>
        <v>45</v>
      </c>
      <c r="G51" s="2756"/>
      <c r="H51" s="2756"/>
      <c r="I51" s="2756"/>
      <c r="J51" s="2756"/>
      <c r="K51" s="2767">
        <f>SUM(K52:K53)</f>
        <v>51</v>
      </c>
      <c r="L51" s="2767">
        <f>SUM(L52:L53)</f>
        <v>10</v>
      </c>
      <c r="M51" s="2767">
        <f>SUM(M52:M53)</f>
        <v>3</v>
      </c>
      <c r="N51" s="2767">
        <f>SUM(N52:N53)</f>
        <v>38</v>
      </c>
      <c r="O51" s="2756"/>
      <c r="P51" s="2756"/>
      <c r="Q51" s="2756"/>
      <c r="R51" s="2756"/>
      <c r="S51" s="2767">
        <f>SUM(S52:S53)</f>
        <v>7</v>
      </c>
      <c r="T51" s="2768"/>
      <c r="U51" s="2767">
        <f>SUM(U52:U53)</f>
        <v>1</v>
      </c>
      <c r="V51" s="2767">
        <f>SUM(V52:V53)</f>
        <v>6</v>
      </c>
      <c r="W51" s="2769"/>
      <c r="X51" s="2768"/>
      <c r="Y51" s="2770"/>
      <c r="Z51" s="2756"/>
      <c r="AA51" s="2756"/>
      <c r="AB51" s="2756"/>
      <c r="AC51" s="2756"/>
      <c r="AD51" s="2756"/>
      <c r="AE51" s="2756"/>
      <c r="AF51" s="2756"/>
      <c r="AG51" s="2756"/>
      <c r="AH51" s="2756"/>
      <c r="AI51" s="2756"/>
      <c r="AJ51" s="2756"/>
      <c r="AK51" s="2756"/>
      <c r="AL51" s="2756"/>
      <c r="AM51" s="2767">
        <f>SUM(AM52:AM53)</f>
        <v>1</v>
      </c>
      <c r="AN51" s="2756"/>
      <c r="AO51" s="2756"/>
      <c r="AP51" s="2767">
        <f>SUM(AP52:AP53)</f>
        <v>1</v>
      </c>
    </row>
    <row r="52" spans="1:42" ht="15" customHeight="1">
      <c r="A52" s="2754" t="s">
        <v>642</v>
      </c>
      <c r="B52" s="2755">
        <f t="shared" si="3"/>
        <v>46</v>
      </c>
      <c r="C52" s="2756"/>
      <c r="D52" s="2757">
        <f>SUM(H52+L52+P52+T52+X52+AB52+AF52+AJ52+AN52)</f>
        <v>10</v>
      </c>
      <c r="E52" s="2758">
        <f>SUM(I52+M52+Q52+U52+Y52+AC52+AO52)</f>
        <v>2</v>
      </c>
      <c r="F52" s="2758">
        <f>SUM(J52+N52+R52+V52+Z52+AD52+AP52)</f>
        <v>34</v>
      </c>
      <c r="G52" s="2756"/>
      <c r="H52" s="2756"/>
      <c r="I52" s="2756"/>
      <c r="J52" s="2756"/>
      <c r="K52" s="2757">
        <f>SUM(L52:N52)</f>
        <v>46</v>
      </c>
      <c r="L52" s="2756">
        <v>10</v>
      </c>
      <c r="M52" s="2756">
        <v>2</v>
      </c>
      <c r="N52" s="2756">
        <v>34</v>
      </c>
      <c r="O52" s="2756"/>
      <c r="P52" s="2756"/>
      <c r="Q52" s="2756"/>
      <c r="R52" s="2756"/>
      <c r="S52" s="2757"/>
      <c r="T52" s="2757"/>
      <c r="U52" s="2757"/>
      <c r="V52" s="2757"/>
      <c r="W52" s="2757"/>
      <c r="X52" s="2756"/>
      <c r="Y52" s="2756"/>
      <c r="Z52" s="2756"/>
      <c r="AA52" s="2756"/>
      <c r="AB52" s="2756"/>
      <c r="AC52" s="2756"/>
      <c r="AD52" s="2756"/>
      <c r="AE52" s="2756"/>
      <c r="AF52" s="2756"/>
      <c r="AG52" s="2756"/>
      <c r="AH52" s="2756"/>
      <c r="AI52" s="2756"/>
      <c r="AJ52" s="2756"/>
      <c r="AK52" s="2756"/>
      <c r="AL52" s="2756"/>
      <c r="AM52" s="2756"/>
      <c r="AN52" s="2756"/>
      <c r="AO52" s="2756"/>
      <c r="AP52" s="2759"/>
    </row>
    <row r="53" spans="1:42" ht="15" customHeight="1">
      <c r="A53" s="2754" t="s">
        <v>670</v>
      </c>
      <c r="B53" s="2755">
        <f t="shared" si="3"/>
        <v>13</v>
      </c>
      <c r="C53" s="2756"/>
      <c r="D53" s="2757"/>
      <c r="E53" s="2758">
        <f>SUM(I53+M53+Q53+U53+Y53+AC53+AO53)</f>
        <v>2</v>
      </c>
      <c r="F53" s="2758">
        <f>SUM(J53+N53+R53+V53+Z53+AD53+AP53)</f>
        <v>11</v>
      </c>
      <c r="G53" s="2756"/>
      <c r="H53" s="2756"/>
      <c r="I53" s="2756"/>
      <c r="J53" s="2756"/>
      <c r="K53" s="2757">
        <f>SUM(L53:N53)</f>
        <v>5</v>
      </c>
      <c r="L53" s="2756"/>
      <c r="M53" s="2756">
        <v>1</v>
      </c>
      <c r="N53" s="2756">
        <v>4</v>
      </c>
      <c r="O53" s="2756"/>
      <c r="P53" s="2756"/>
      <c r="Q53" s="2756"/>
      <c r="R53" s="2756"/>
      <c r="S53" s="2757">
        <f>SUM(T53:V53)</f>
        <v>7</v>
      </c>
      <c r="T53" s="2757"/>
      <c r="U53" s="2757">
        <v>1</v>
      </c>
      <c r="V53" s="2757">
        <v>6</v>
      </c>
      <c r="W53" s="2747"/>
      <c r="X53" s="2756"/>
      <c r="Y53" s="2756"/>
      <c r="Z53" s="2756"/>
      <c r="AA53" s="2756"/>
      <c r="AB53" s="2756"/>
      <c r="AC53" s="2756"/>
      <c r="AD53" s="2756"/>
      <c r="AE53" s="2756"/>
      <c r="AF53" s="2756"/>
      <c r="AG53" s="2756"/>
      <c r="AH53" s="2756"/>
      <c r="AI53" s="2756"/>
      <c r="AJ53" s="2756"/>
      <c r="AK53" s="2756"/>
      <c r="AL53" s="2756"/>
      <c r="AM53" s="2756">
        <f>SUM(AN53:AP53)</f>
        <v>1</v>
      </c>
      <c r="AN53" s="2756"/>
      <c r="AO53" s="2756"/>
      <c r="AP53" s="2759">
        <v>1</v>
      </c>
    </row>
    <row r="54" spans="1:42" ht="15" customHeight="1">
      <c r="A54" s="2762" t="s">
        <v>1259</v>
      </c>
      <c r="B54" s="2763">
        <f t="shared" si="3"/>
        <v>61</v>
      </c>
      <c r="C54" s="2764"/>
      <c r="D54" s="2765">
        <f>SUM(H54+L54+P54+T54+X54+AB54+AF54+AJ54+AN54)</f>
        <v>40</v>
      </c>
      <c r="E54" s="2766">
        <f>SUM(I54+M54+Q54+U54+Y54+AC54+AG54+AK54+AO54)</f>
        <v>1</v>
      </c>
      <c r="F54" s="2766">
        <f>SUM(J54+N54+R54+V54+Z54+AD54+AH54+AL54+AP54)</f>
        <v>20</v>
      </c>
      <c r="G54" s="2747">
        <f>SUM(H54:J54)</f>
        <v>1</v>
      </c>
      <c r="H54" s="2764">
        <f>SUM(H55:H57)</f>
        <v>1</v>
      </c>
      <c r="I54" s="2764"/>
      <c r="J54" s="2764"/>
      <c r="K54" s="2764">
        <f>SUM(K55:K57)</f>
        <v>18</v>
      </c>
      <c r="L54" s="2764">
        <f>SUM(L55:L57)</f>
        <v>13</v>
      </c>
      <c r="M54" s="2764"/>
      <c r="N54" s="2764">
        <f>SUM(N55:N57)</f>
        <v>5</v>
      </c>
      <c r="O54" s="2764"/>
      <c r="P54" s="2764"/>
      <c r="Q54" s="2764"/>
      <c r="R54" s="2764"/>
      <c r="S54" s="2764">
        <f>SUM(S55:S57)</f>
        <v>34</v>
      </c>
      <c r="T54" s="2764">
        <f>SUM(T55:T57)</f>
        <v>22</v>
      </c>
      <c r="U54" s="2764"/>
      <c r="V54" s="2764">
        <f>SUM(V55:V57)</f>
        <v>12</v>
      </c>
      <c r="W54" s="2747">
        <f>SUM(X54:Z54)</f>
        <v>8</v>
      </c>
      <c r="X54" s="2764">
        <f>SUM(X55:X57)</f>
        <v>4</v>
      </c>
      <c r="Y54" s="2764">
        <f>SUM(Y55:Y57)</f>
        <v>1</v>
      </c>
      <c r="Z54" s="2764">
        <f>SUM(Z55:Z57)</f>
        <v>3</v>
      </c>
      <c r="AA54" s="2764"/>
      <c r="AB54" s="2764"/>
      <c r="AC54" s="2764"/>
      <c r="AD54" s="2764"/>
      <c r="AE54" s="2764"/>
      <c r="AF54" s="2764"/>
      <c r="AG54" s="2764"/>
      <c r="AH54" s="2764"/>
      <c r="AI54" s="2764"/>
      <c r="AJ54" s="2764"/>
      <c r="AK54" s="2764"/>
      <c r="AL54" s="2764"/>
      <c r="AM54" s="2764"/>
      <c r="AN54" s="2764"/>
      <c r="AO54" s="2764"/>
      <c r="AP54" s="2771"/>
    </row>
    <row r="55" spans="1:42" ht="15" customHeight="1">
      <c r="A55" s="2754" t="s">
        <v>1345</v>
      </c>
      <c r="B55" s="2755">
        <f t="shared" si="3"/>
        <v>48</v>
      </c>
      <c r="C55" s="2756"/>
      <c r="D55" s="2757">
        <f>SUM(H55+L55+P55+T55+X55+AB55+AF55+AJ55+AN55)</f>
        <v>36</v>
      </c>
      <c r="E55" s="2758">
        <f>SUM(I55+M55+Q55+U55+Y55+AC55+AO55)</f>
        <v>1</v>
      </c>
      <c r="F55" s="2758">
        <f>SUM(J55+N55+R55+V55+Z55+AD55+AH55+AL55+AP55)</f>
        <v>11</v>
      </c>
      <c r="G55" s="2730">
        <f>SUM(H55:J55)</f>
        <v>1</v>
      </c>
      <c r="H55" s="2756">
        <v>1</v>
      </c>
      <c r="I55" s="2756"/>
      <c r="J55" s="2756"/>
      <c r="K55" s="2757">
        <f>SUM(L55:N55)</f>
        <v>14</v>
      </c>
      <c r="L55" s="2756">
        <v>12</v>
      </c>
      <c r="M55" s="2756"/>
      <c r="N55" s="2756">
        <v>2</v>
      </c>
      <c r="O55" s="2756"/>
      <c r="P55" s="2756"/>
      <c r="Q55" s="2756"/>
      <c r="R55" s="2756"/>
      <c r="S55" s="2757">
        <f>SUM(T55:V55)</f>
        <v>29</v>
      </c>
      <c r="T55" s="2756">
        <v>21</v>
      </c>
      <c r="U55" s="2756"/>
      <c r="V55" s="2756">
        <v>8</v>
      </c>
      <c r="W55" s="2757">
        <f>SUM(X55:Z55)</f>
        <v>4</v>
      </c>
      <c r="X55" s="2756">
        <v>2</v>
      </c>
      <c r="Y55" s="2756">
        <v>1</v>
      </c>
      <c r="Z55" s="2756">
        <v>1</v>
      </c>
      <c r="AA55" s="2756"/>
      <c r="AB55" s="2756"/>
      <c r="AC55" s="2756"/>
      <c r="AD55" s="2756"/>
      <c r="AE55" s="2756"/>
      <c r="AF55" s="2756"/>
      <c r="AG55" s="2756"/>
      <c r="AH55" s="2756"/>
      <c r="AI55" s="2756"/>
      <c r="AJ55" s="2756"/>
      <c r="AK55" s="2756"/>
      <c r="AL55" s="2756"/>
      <c r="AM55" s="2756"/>
      <c r="AN55" s="2756"/>
      <c r="AO55" s="2756"/>
      <c r="AP55" s="2759"/>
    </row>
    <row r="56" spans="1:42" ht="15" customHeight="1">
      <c r="A56" s="2754" t="s">
        <v>1362</v>
      </c>
      <c r="B56" s="2755"/>
      <c r="C56" s="2756"/>
      <c r="D56" s="2757"/>
      <c r="E56" s="2758"/>
      <c r="F56" s="2758"/>
      <c r="G56" s="2756"/>
      <c r="H56" s="2756"/>
      <c r="I56" s="2756"/>
      <c r="J56" s="2756"/>
      <c r="K56" s="2756"/>
      <c r="L56" s="2756"/>
      <c r="M56" s="2756"/>
      <c r="N56" s="2756"/>
      <c r="O56" s="2756"/>
      <c r="P56" s="2756"/>
      <c r="Q56" s="2756"/>
      <c r="R56" s="2756"/>
      <c r="S56" s="2756"/>
      <c r="T56" s="2756"/>
      <c r="U56" s="2756"/>
      <c r="V56" s="2756"/>
      <c r="W56" s="2756"/>
      <c r="X56" s="2756"/>
      <c r="Y56" s="2756"/>
      <c r="Z56" s="2756"/>
      <c r="AA56" s="2756"/>
      <c r="AB56" s="2756"/>
      <c r="AC56" s="2756"/>
      <c r="AD56" s="2756"/>
      <c r="AE56" s="2756"/>
      <c r="AF56" s="2756"/>
      <c r="AG56" s="2756"/>
      <c r="AH56" s="2756"/>
      <c r="AI56" s="2756"/>
      <c r="AJ56" s="2756"/>
      <c r="AK56" s="2756"/>
      <c r="AL56" s="2756"/>
      <c r="AM56" s="2756"/>
      <c r="AN56" s="2756"/>
      <c r="AO56" s="2756"/>
      <c r="AP56" s="2759"/>
    </row>
    <row r="57" spans="1:42" ht="15" customHeight="1">
      <c r="A57" s="2754" t="s">
        <v>671</v>
      </c>
      <c r="B57" s="2755">
        <f>SUM(D57:F57)</f>
        <v>13</v>
      </c>
      <c r="C57" s="2756"/>
      <c r="D57" s="2757">
        <f>SUM(H57+L57+P57+T57+X57+AB57+AF57+AJ57+AN57)</f>
        <v>4</v>
      </c>
      <c r="E57" s="2758"/>
      <c r="F57" s="2758">
        <f>SUM(J57+N57+R57+V57+Z57+AD57+AP57)</f>
        <v>9</v>
      </c>
      <c r="G57" s="2756"/>
      <c r="H57" s="2756"/>
      <c r="I57" s="2756"/>
      <c r="J57" s="2756"/>
      <c r="K57" s="2757">
        <f>SUM(L57:N57)</f>
        <v>4</v>
      </c>
      <c r="L57" s="2757">
        <v>1</v>
      </c>
      <c r="M57" s="2756"/>
      <c r="N57" s="2756">
        <v>3</v>
      </c>
      <c r="O57" s="2756"/>
      <c r="P57" s="2756"/>
      <c r="Q57" s="2756"/>
      <c r="R57" s="2756"/>
      <c r="S57" s="2757">
        <f>SUM(T57:V57)</f>
        <v>5</v>
      </c>
      <c r="T57" s="2756">
        <v>1</v>
      </c>
      <c r="U57" s="2756"/>
      <c r="V57" s="2757">
        <v>4</v>
      </c>
      <c r="W57" s="2757">
        <f>SUM(X57:Z57)</f>
        <v>4</v>
      </c>
      <c r="X57" s="2757">
        <v>2</v>
      </c>
      <c r="Y57" s="2756"/>
      <c r="Z57" s="2757">
        <v>2</v>
      </c>
      <c r="AA57" s="2756"/>
      <c r="AB57" s="2756"/>
      <c r="AC57" s="2756"/>
      <c r="AD57" s="2756"/>
      <c r="AE57" s="2756"/>
      <c r="AF57" s="2756"/>
      <c r="AG57" s="2756"/>
      <c r="AH57" s="2756"/>
      <c r="AI57" s="2756"/>
      <c r="AJ57" s="2756"/>
      <c r="AK57" s="2756"/>
      <c r="AL57" s="2756"/>
      <c r="AM57" s="2756"/>
      <c r="AN57" s="2756"/>
      <c r="AO57" s="2756"/>
      <c r="AP57" s="2759"/>
    </row>
    <row r="58" spans="1:42" ht="15" customHeight="1">
      <c r="A58" s="2762" t="s">
        <v>1270</v>
      </c>
      <c r="B58" s="2763">
        <f>SUM(D58:F58)</f>
        <v>66</v>
      </c>
      <c r="C58" s="2764"/>
      <c r="D58" s="2765">
        <f>SUM(H58+L58+P58+T58+X58+AB58+AF58+AJ58+AN58)</f>
        <v>34</v>
      </c>
      <c r="E58" s="2772">
        <f>SUM(I58+M58+Q58+U58+Y58+AC58+AG58+AK58+AO58)</f>
        <v>6</v>
      </c>
      <c r="F58" s="2772">
        <f>SUM(J58+N58+R58+V58+Z58+AD58+AH58+AL58+AP58)</f>
        <v>26</v>
      </c>
      <c r="G58" s="2764"/>
      <c r="H58" s="2764"/>
      <c r="I58" s="2764"/>
      <c r="J58" s="2764"/>
      <c r="K58" s="2773"/>
      <c r="L58" s="2773"/>
      <c r="M58" s="2773"/>
      <c r="N58" s="2764"/>
      <c r="O58" s="2773"/>
      <c r="P58" s="2773"/>
      <c r="Q58" s="2773"/>
      <c r="R58" s="2773"/>
      <c r="S58" s="2773">
        <f>SUM(T58:V58)</f>
        <v>58</v>
      </c>
      <c r="T58" s="2773">
        <v>33</v>
      </c>
      <c r="U58" s="2773">
        <v>6</v>
      </c>
      <c r="V58" s="2773">
        <v>19</v>
      </c>
      <c r="W58" s="2747">
        <f>SUM(X58:Z58)</f>
        <v>1</v>
      </c>
      <c r="X58" s="2773">
        <v>1</v>
      </c>
      <c r="Y58" s="2773"/>
      <c r="Z58" s="2764"/>
      <c r="AA58" s="2773"/>
      <c r="AB58" s="2773"/>
      <c r="AC58" s="2764"/>
      <c r="AD58" s="2773"/>
      <c r="AE58" s="2764"/>
      <c r="AF58" s="2764"/>
      <c r="AG58" s="2764"/>
      <c r="AH58" s="2764"/>
      <c r="AI58" s="2773"/>
      <c r="AJ58" s="2764"/>
      <c r="AK58" s="2764"/>
      <c r="AL58" s="2773"/>
      <c r="AM58" s="2773">
        <f>SUM(AN58:AP58)</f>
        <v>7</v>
      </c>
      <c r="AN58" s="2764"/>
      <c r="AO58" s="2764"/>
      <c r="AP58" s="2766">
        <v>7</v>
      </c>
    </row>
    <row r="59" spans="1:42" ht="15" customHeight="1">
      <c r="A59" s="2762" t="s">
        <v>40</v>
      </c>
      <c r="B59" s="2763">
        <f>SUM(D59:F59)</f>
        <v>25</v>
      </c>
      <c r="C59" s="2766"/>
      <c r="D59" s="2766">
        <f>SUM(H59+L59+P59+T59+X59+AB59+AN59)</f>
        <v>23</v>
      </c>
      <c r="E59" s="2766"/>
      <c r="F59" s="2766">
        <f>SUM(J59+N59+R59+V59+Z59+AD59+AH59+AL59+AP59)</f>
        <v>2</v>
      </c>
      <c r="G59" s="2773">
        <f>SUM(H59:J59)</f>
        <v>2</v>
      </c>
      <c r="H59" s="2773">
        <v>2</v>
      </c>
      <c r="I59" s="2764"/>
      <c r="J59" s="2764"/>
      <c r="K59" s="2773">
        <f>SUM(L59:N59)</f>
        <v>12</v>
      </c>
      <c r="L59" s="2773">
        <v>12</v>
      </c>
      <c r="M59" s="2764"/>
      <c r="N59" s="2764"/>
      <c r="O59" s="2764"/>
      <c r="P59" s="2764"/>
      <c r="Q59" s="2764"/>
      <c r="R59" s="2764"/>
      <c r="S59" s="2773">
        <f>SUM(T59:V59)</f>
        <v>6</v>
      </c>
      <c r="T59" s="2773">
        <v>4</v>
      </c>
      <c r="U59" s="2764"/>
      <c r="V59" s="2773">
        <v>2</v>
      </c>
      <c r="W59" s="2764"/>
      <c r="X59" s="2764"/>
      <c r="Y59" s="2764"/>
      <c r="Z59" s="2764"/>
      <c r="AA59" s="2764"/>
      <c r="AB59" s="2764"/>
      <c r="AC59" s="2764"/>
      <c r="AD59" s="2764"/>
      <c r="AE59" s="2764"/>
      <c r="AF59" s="2764"/>
      <c r="AG59" s="2764"/>
      <c r="AH59" s="2764"/>
      <c r="AI59" s="2764"/>
      <c r="AJ59" s="2764"/>
      <c r="AK59" s="2764"/>
      <c r="AL59" s="2764"/>
      <c r="AM59" s="2773">
        <f>SUM(AN59:AP59)</f>
        <v>5</v>
      </c>
      <c r="AN59" s="2773">
        <v>5</v>
      </c>
      <c r="AO59" s="2764"/>
      <c r="AP59" s="2766"/>
    </row>
    <row r="60" spans="1:42" ht="15" customHeight="1">
      <c r="A60" s="2754" t="s">
        <v>1361</v>
      </c>
      <c r="B60" s="2755"/>
      <c r="C60" s="2766"/>
      <c r="D60" s="2766"/>
      <c r="E60" s="2766"/>
      <c r="F60" s="2758"/>
      <c r="G60" s="2756"/>
      <c r="H60" s="2756"/>
      <c r="I60" s="2756"/>
      <c r="J60" s="2756"/>
      <c r="K60" s="2757"/>
      <c r="L60" s="2756"/>
      <c r="M60" s="2756"/>
      <c r="N60" s="2756"/>
      <c r="O60" s="2756"/>
      <c r="P60" s="2756"/>
      <c r="Q60" s="2756"/>
      <c r="R60" s="2756"/>
      <c r="S60" s="2757"/>
      <c r="T60" s="2756"/>
      <c r="U60" s="2756"/>
      <c r="V60" s="2756"/>
      <c r="W60" s="2756"/>
      <c r="X60" s="2756"/>
      <c r="Y60" s="2756"/>
      <c r="Z60" s="2756"/>
      <c r="AA60" s="2756"/>
      <c r="AB60" s="2756"/>
      <c r="AC60" s="2756"/>
      <c r="AD60" s="2756"/>
      <c r="AE60" s="2756"/>
      <c r="AF60" s="2756"/>
      <c r="AG60" s="2756"/>
      <c r="AH60" s="2756"/>
      <c r="AI60" s="2756"/>
      <c r="AJ60" s="2756"/>
      <c r="AK60" s="2756"/>
      <c r="AL60" s="2756"/>
      <c r="AM60" s="2756"/>
      <c r="AN60" s="2756"/>
      <c r="AO60" s="2756"/>
      <c r="AP60" s="2759"/>
    </row>
    <row r="61" spans="1:42" ht="15" customHeight="1">
      <c r="A61" s="2754" t="s">
        <v>672</v>
      </c>
      <c r="B61" s="2755"/>
      <c r="C61" s="2766"/>
      <c r="D61" s="2766"/>
      <c r="E61" s="2766"/>
      <c r="F61" s="2758"/>
      <c r="G61" s="2756"/>
      <c r="H61" s="2756"/>
      <c r="I61" s="2756"/>
      <c r="J61" s="2756"/>
      <c r="K61" s="2757"/>
      <c r="L61" s="2756"/>
      <c r="M61" s="2756"/>
      <c r="N61" s="2756"/>
      <c r="O61" s="2756"/>
      <c r="P61" s="2756"/>
      <c r="Q61" s="2756"/>
      <c r="R61" s="2756"/>
      <c r="S61" s="2757"/>
      <c r="T61" s="2756"/>
      <c r="U61" s="2756"/>
      <c r="V61" s="2756"/>
      <c r="W61" s="2756"/>
      <c r="X61" s="2756"/>
      <c r="Y61" s="2756"/>
      <c r="Z61" s="2756"/>
      <c r="AA61" s="2756"/>
      <c r="AB61" s="2756"/>
      <c r="AC61" s="2756"/>
      <c r="AD61" s="2756"/>
      <c r="AE61" s="2756"/>
      <c r="AF61" s="2756"/>
      <c r="AG61" s="2756"/>
      <c r="AH61" s="2756"/>
      <c r="AI61" s="2756"/>
      <c r="AJ61" s="2756"/>
      <c r="AK61" s="2756"/>
      <c r="AL61" s="2756"/>
      <c r="AM61" s="2756"/>
      <c r="AN61" s="2756"/>
      <c r="AO61" s="2756"/>
      <c r="AP61" s="2759"/>
    </row>
    <row r="62" spans="1:42" ht="15" customHeight="1">
      <c r="A62" s="2754" t="s">
        <v>391</v>
      </c>
      <c r="B62" s="2760"/>
      <c r="C62" s="2766"/>
      <c r="D62" s="2766"/>
      <c r="E62" s="2766"/>
      <c r="F62" s="2759"/>
      <c r="G62" s="2756"/>
      <c r="H62" s="2756"/>
      <c r="I62" s="2756"/>
      <c r="J62" s="2756"/>
      <c r="K62" s="2756"/>
      <c r="L62" s="2756"/>
      <c r="M62" s="2756"/>
      <c r="N62" s="2756"/>
      <c r="O62" s="2756"/>
      <c r="P62" s="2756"/>
      <c r="Q62" s="2756"/>
      <c r="R62" s="2756"/>
      <c r="S62" s="2756"/>
      <c r="T62" s="2756"/>
      <c r="U62" s="2756"/>
      <c r="V62" s="2756"/>
      <c r="W62" s="2756"/>
      <c r="X62" s="2756"/>
      <c r="Y62" s="2756"/>
      <c r="Z62" s="2756"/>
      <c r="AA62" s="2756"/>
      <c r="AB62" s="2756"/>
      <c r="AC62" s="2756"/>
      <c r="AD62" s="2756"/>
      <c r="AE62" s="2756"/>
      <c r="AF62" s="2756"/>
      <c r="AG62" s="2756"/>
      <c r="AH62" s="2756"/>
      <c r="AI62" s="2756"/>
      <c r="AJ62" s="2756"/>
      <c r="AK62" s="2756"/>
      <c r="AL62" s="2756"/>
      <c r="AM62" s="2756"/>
      <c r="AN62" s="2756"/>
      <c r="AO62" s="2756"/>
      <c r="AP62" s="2759"/>
    </row>
    <row r="63" spans="1:42" ht="15" customHeight="1">
      <c r="A63" s="2754" t="s">
        <v>392</v>
      </c>
      <c r="B63" s="2760"/>
      <c r="C63" s="2766"/>
      <c r="D63" s="2766"/>
      <c r="E63" s="2766"/>
      <c r="F63" s="2759"/>
      <c r="G63" s="2756"/>
      <c r="H63" s="2756"/>
      <c r="I63" s="2756"/>
      <c r="J63" s="2756"/>
      <c r="K63" s="2756"/>
      <c r="L63" s="2756"/>
      <c r="M63" s="2756"/>
      <c r="N63" s="2756"/>
      <c r="O63" s="2756"/>
      <c r="P63" s="2756"/>
      <c r="Q63" s="2756"/>
      <c r="R63" s="2756"/>
      <c r="S63" s="2756"/>
      <c r="T63" s="2756"/>
      <c r="U63" s="2756"/>
      <c r="V63" s="2756"/>
      <c r="W63" s="2756"/>
      <c r="X63" s="2756"/>
      <c r="Y63" s="2756"/>
      <c r="Z63" s="2756"/>
      <c r="AA63" s="2756"/>
      <c r="AB63" s="2756"/>
      <c r="AC63" s="2756"/>
      <c r="AD63" s="2756"/>
      <c r="AE63" s="2756"/>
      <c r="AF63" s="2756"/>
      <c r="AG63" s="2756"/>
      <c r="AH63" s="2756"/>
      <c r="AI63" s="2756"/>
      <c r="AJ63" s="2756"/>
      <c r="AK63" s="2756"/>
      <c r="AL63" s="2756"/>
      <c r="AM63" s="2756"/>
      <c r="AN63" s="2756"/>
      <c r="AO63" s="2756"/>
      <c r="AP63" s="2759"/>
    </row>
    <row r="64" spans="1:42" ht="15" customHeight="1">
      <c r="A64" s="2762" t="s">
        <v>232</v>
      </c>
      <c r="B64" s="2763">
        <f t="shared" ref="B64:B70" si="4">SUM(D64:F64)</f>
        <v>11</v>
      </c>
      <c r="C64" s="2766"/>
      <c r="D64" s="2766">
        <f>SUM(H64+L64+P64+T64+X64+AB64+AN64)</f>
        <v>7</v>
      </c>
      <c r="E64" s="2766">
        <f>SUM(I64+M64+Q64+U64+Y64+AC64+AO64)</f>
        <v>1</v>
      </c>
      <c r="F64" s="2766">
        <f>SUM(J64+N64+R64+V64+Z64+AD64+AH64+AL64+AP64)</f>
        <v>3</v>
      </c>
      <c r="G64" s="2764"/>
      <c r="H64" s="2764"/>
      <c r="I64" s="2764"/>
      <c r="J64" s="2764"/>
      <c r="K64" s="2773">
        <f>SUM(L64:N64)</f>
        <v>1</v>
      </c>
      <c r="L64" s="2773">
        <v>1</v>
      </c>
      <c r="M64" s="2764"/>
      <c r="N64" s="2764"/>
      <c r="O64" s="2764"/>
      <c r="P64" s="2764"/>
      <c r="Q64" s="2764"/>
      <c r="R64" s="2764"/>
      <c r="S64" s="2773">
        <f>SUM(T64:V64)</f>
        <v>3</v>
      </c>
      <c r="T64" s="2773">
        <v>1</v>
      </c>
      <c r="U64" s="2773">
        <v>1</v>
      </c>
      <c r="V64" s="2764">
        <v>1</v>
      </c>
      <c r="W64" s="2773">
        <f>SUM(X64:Z64)</f>
        <v>7</v>
      </c>
      <c r="X64" s="2773">
        <v>5</v>
      </c>
      <c r="Y64" s="2764"/>
      <c r="Z64" s="2773">
        <v>2</v>
      </c>
      <c r="AA64" s="2764"/>
      <c r="AB64" s="2764"/>
      <c r="AC64" s="2764"/>
      <c r="AD64" s="2764"/>
      <c r="AE64" s="2764"/>
      <c r="AF64" s="2764"/>
      <c r="AG64" s="2764"/>
      <c r="AH64" s="2764"/>
      <c r="AI64" s="2764"/>
      <c r="AJ64" s="2764"/>
      <c r="AK64" s="2764"/>
      <c r="AL64" s="2764"/>
      <c r="AM64" s="2764"/>
      <c r="AN64" s="2764"/>
      <c r="AO64" s="2764"/>
      <c r="AP64" s="2771"/>
    </row>
    <row r="65" spans="1:42" ht="15" customHeight="1">
      <c r="A65" s="2762" t="s">
        <v>1268</v>
      </c>
      <c r="B65" s="2763">
        <f t="shared" si="4"/>
        <v>134</v>
      </c>
      <c r="C65" s="2766"/>
      <c r="D65" s="2766">
        <f>SUM(H65+L65+P65+T65+X65+AB65+AN65)</f>
        <v>57</v>
      </c>
      <c r="E65" s="2766">
        <f>SUM(I65+M65+Q65+U65+Y65+AC65+AO65)</f>
        <v>12</v>
      </c>
      <c r="F65" s="2766">
        <f>SUM(J65+N65+R65+V65+Z65+AD65+AP65)</f>
        <v>65</v>
      </c>
      <c r="G65" s="2764"/>
      <c r="H65" s="2764"/>
      <c r="I65" s="2764"/>
      <c r="J65" s="2764"/>
      <c r="K65" s="2773">
        <f>SUM(L65:N65)</f>
        <v>11</v>
      </c>
      <c r="L65" s="2773">
        <v>8</v>
      </c>
      <c r="M65" s="2764">
        <v>2</v>
      </c>
      <c r="N65" s="2773">
        <v>1</v>
      </c>
      <c r="O65" s="2773">
        <f>SUM(P65:R65)</f>
        <v>99</v>
      </c>
      <c r="P65" s="2773">
        <v>31</v>
      </c>
      <c r="Q65" s="2773">
        <v>10</v>
      </c>
      <c r="R65" s="2773">
        <v>58</v>
      </c>
      <c r="S65" s="2773">
        <f>SUM(T65:V65)</f>
        <v>24</v>
      </c>
      <c r="T65" s="2773">
        <v>18</v>
      </c>
      <c r="U65" s="2773"/>
      <c r="V65" s="2773">
        <v>6</v>
      </c>
      <c r="W65" s="2773"/>
      <c r="X65" s="2764"/>
      <c r="Y65" s="2764"/>
      <c r="Z65" s="2764"/>
      <c r="AA65" s="2764"/>
      <c r="AB65" s="2764"/>
      <c r="AC65" s="2764"/>
      <c r="AD65" s="2764"/>
      <c r="AE65" s="2764"/>
      <c r="AF65" s="2764"/>
      <c r="AG65" s="2764"/>
      <c r="AH65" s="2764"/>
      <c r="AI65" s="2764"/>
      <c r="AJ65" s="2764"/>
      <c r="AK65" s="2764"/>
      <c r="AL65" s="2764"/>
      <c r="AM65" s="2773"/>
      <c r="AN65" s="2773"/>
      <c r="AO65" s="2773"/>
      <c r="AP65" s="2771"/>
    </row>
    <row r="66" spans="1:42" ht="15" customHeight="1">
      <c r="A66" s="2762" t="s">
        <v>38</v>
      </c>
      <c r="B66" s="2763">
        <f t="shared" si="4"/>
        <v>33</v>
      </c>
      <c r="C66" s="2766"/>
      <c r="D66" s="2773">
        <f>SUM(H66+L66+P66+T66+X66+AB66+AF66+AJ66+AN66)</f>
        <v>30</v>
      </c>
      <c r="E66" s="2766">
        <f>SUM(I66+M66+Q66+U66+Y66+AC66+AO66)</f>
        <v>3</v>
      </c>
      <c r="F66" s="2766"/>
      <c r="G66" s="2773">
        <f>SUM(H66:J66)</f>
        <v>3</v>
      </c>
      <c r="H66" s="2773">
        <v>3</v>
      </c>
      <c r="I66" s="2764"/>
      <c r="J66" s="2764"/>
      <c r="K66" s="2773">
        <f>SUM(L66:N66)</f>
        <v>6</v>
      </c>
      <c r="L66" s="2773">
        <v>6</v>
      </c>
      <c r="M66" s="2764"/>
      <c r="N66" s="2764"/>
      <c r="O66" s="2773"/>
      <c r="P66" s="2773"/>
      <c r="Q66" s="2764"/>
      <c r="R66" s="2764"/>
      <c r="S66" s="2773">
        <f>SUM(T66:V66)</f>
        <v>20</v>
      </c>
      <c r="T66" s="2773">
        <v>20</v>
      </c>
      <c r="U66" s="2764"/>
      <c r="V66" s="2773"/>
      <c r="W66" s="2773"/>
      <c r="X66" s="2773"/>
      <c r="Y66" s="2764"/>
      <c r="Z66" s="2764"/>
      <c r="AA66" s="2764"/>
      <c r="AB66" s="2764"/>
      <c r="AC66" s="2764"/>
      <c r="AD66" s="2764"/>
      <c r="AE66" s="2764"/>
      <c r="AF66" s="2764"/>
      <c r="AG66" s="2764"/>
      <c r="AH66" s="2764"/>
      <c r="AI66" s="2773"/>
      <c r="AJ66" s="2764"/>
      <c r="AK66" s="2764"/>
      <c r="AL66" s="2764"/>
      <c r="AM66" s="2773">
        <f>SUM(AN66:AP66)</f>
        <v>4</v>
      </c>
      <c r="AN66" s="2773">
        <v>1</v>
      </c>
      <c r="AO66" s="2764">
        <v>3</v>
      </c>
      <c r="AP66" s="2771"/>
    </row>
    <row r="67" spans="1:42" ht="15" customHeight="1">
      <c r="A67" s="2762" t="s">
        <v>1262</v>
      </c>
      <c r="B67" s="2763">
        <f t="shared" si="4"/>
        <v>39</v>
      </c>
      <c r="C67" s="2764"/>
      <c r="D67" s="2773">
        <f>SUM(H67+L67+P67+T67+X67+AB67+AF67+AJ67+AN67)</f>
        <v>33</v>
      </c>
      <c r="E67" s="2766">
        <f>SUM(I67+M67+Q67+U67+Y67+AC67+AO67)</f>
        <v>3</v>
      </c>
      <c r="F67" s="2766">
        <f>SUM(J67+N67+R67+V67+Z67+AD67+AP67)</f>
        <v>3</v>
      </c>
      <c r="G67" s="2764"/>
      <c r="H67" s="2764"/>
      <c r="I67" s="2764"/>
      <c r="J67" s="2764"/>
      <c r="K67" s="2773">
        <f>SUM(L67:N67)</f>
        <v>11</v>
      </c>
      <c r="L67" s="2772">
        <v>10</v>
      </c>
      <c r="M67" s="2764"/>
      <c r="N67" s="2773">
        <v>1</v>
      </c>
      <c r="O67" s="2773">
        <f>SUM(P67:R67)</f>
        <v>16</v>
      </c>
      <c r="P67" s="2773">
        <v>14</v>
      </c>
      <c r="Q67" s="2773">
        <v>2</v>
      </c>
      <c r="R67" s="2773"/>
      <c r="S67" s="2773">
        <f>SUM(T67:V67)</f>
        <v>10</v>
      </c>
      <c r="T67" s="2773">
        <v>8</v>
      </c>
      <c r="U67" s="2764"/>
      <c r="V67" s="2773">
        <v>2</v>
      </c>
      <c r="W67" s="2773"/>
      <c r="X67" s="2764"/>
      <c r="Y67" s="2764"/>
      <c r="Z67" s="2764"/>
      <c r="AA67" s="2764"/>
      <c r="AB67" s="2764"/>
      <c r="AC67" s="2764"/>
      <c r="AD67" s="2764"/>
      <c r="AE67" s="2764"/>
      <c r="AF67" s="2764"/>
      <c r="AG67" s="2764"/>
      <c r="AH67" s="2764"/>
      <c r="AI67" s="2764"/>
      <c r="AJ67" s="2764"/>
      <c r="AK67" s="2764"/>
      <c r="AL67" s="2764"/>
      <c r="AM67" s="2773">
        <f>SUM(AN67:AP67)</f>
        <v>2</v>
      </c>
      <c r="AN67" s="2773">
        <v>1</v>
      </c>
      <c r="AO67" s="2764">
        <v>1</v>
      </c>
      <c r="AP67" s="2771"/>
    </row>
    <row r="68" spans="1:42" ht="15" customHeight="1">
      <c r="A68" s="2762" t="s">
        <v>1263</v>
      </c>
      <c r="B68" s="2763">
        <f t="shared" si="4"/>
        <v>96</v>
      </c>
      <c r="C68" s="2764"/>
      <c r="D68" s="2765">
        <f>SUM(H68+L68+P68+T68+X68+AB68+AF68+AJ68+AN68)</f>
        <v>36</v>
      </c>
      <c r="E68" s="2774"/>
      <c r="F68" s="2766">
        <f>SUM(J68+N68+R68+V68+Z68+AD68+AH68+AL68+AP68)</f>
        <v>60</v>
      </c>
      <c r="G68" s="2764"/>
      <c r="H68" s="2764"/>
      <c r="I68" s="2764"/>
      <c r="J68" s="2764"/>
      <c r="K68" s="2766">
        <f>SUM(K69:K70)</f>
        <v>3</v>
      </c>
      <c r="L68" s="2766">
        <f>SUM(L69:L70)</f>
        <v>2</v>
      </c>
      <c r="M68" s="2766"/>
      <c r="N68" s="2766">
        <f>SUM(N69:N70)</f>
        <v>1</v>
      </c>
      <c r="O68" s="2773">
        <f>SUM(P68:R68)</f>
        <v>18</v>
      </c>
      <c r="P68" s="2766">
        <f>SUM(P69:P70)</f>
        <v>10</v>
      </c>
      <c r="Q68" s="2766"/>
      <c r="R68" s="2766">
        <f>SUM(R69:R70)</f>
        <v>8</v>
      </c>
      <c r="S68" s="2766">
        <f>SUM(S69:S70)</f>
        <v>66</v>
      </c>
      <c r="T68" s="2766">
        <f>SUM(T69:T70)</f>
        <v>21</v>
      </c>
      <c r="U68" s="2766"/>
      <c r="V68" s="2766">
        <f>SUM(V69:V70)</f>
        <v>45</v>
      </c>
      <c r="W68" s="2766">
        <f>SUM(W69:W70)</f>
        <v>7</v>
      </c>
      <c r="X68" s="2766">
        <f>SUM(X69:X70)</f>
        <v>2</v>
      </c>
      <c r="Y68" s="2766"/>
      <c r="Z68" s="2766">
        <f>SUM(Z69:Z70)</f>
        <v>5</v>
      </c>
      <c r="AA68" s="2766">
        <f>SUM(AA69:AA70)</f>
        <v>2</v>
      </c>
      <c r="AB68" s="2766">
        <f>SUM(AB69:AB70)</f>
        <v>1</v>
      </c>
      <c r="AC68" s="2764"/>
      <c r="AD68" s="2766">
        <f>SUM(AD69:AD70)</f>
        <v>1</v>
      </c>
      <c r="AE68" s="2764"/>
      <c r="AF68" s="2764"/>
      <c r="AG68" s="2764"/>
      <c r="AH68" s="2764"/>
      <c r="AI68" s="2765"/>
      <c r="AJ68" s="2764"/>
      <c r="AK68" s="2764"/>
      <c r="AL68" s="2765"/>
      <c r="AM68" s="2773"/>
      <c r="AN68" s="2773"/>
      <c r="AO68" s="2764"/>
      <c r="AP68" s="2771"/>
    </row>
    <row r="69" spans="1:42" ht="15" customHeight="1">
      <c r="A69" s="2754" t="s">
        <v>614</v>
      </c>
      <c r="B69" s="2755">
        <f t="shared" si="4"/>
        <v>81</v>
      </c>
      <c r="C69" s="2756"/>
      <c r="D69" s="2757">
        <f>SUM(H69+L69+P69+T69+X69+AB69+AF69+AJ69+AN69)</f>
        <v>36</v>
      </c>
      <c r="E69" s="2757"/>
      <c r="F69" s="2757">
        <f>SUM(J69+N69+R69+V69+Z69+AD69+AH69+AL69+AP69)</f>
        <v>45</v>
      </c>
      <c r="G69" s="2756"/>
      <c r="H69" s="2756"/>
      <c r="I69" s="2756"/>
      <c r="J69" s="2756"/>
      <c r="K69" s="2757">
        <f>SUM(L69:N69)</f>
        <v>3</v>
      </c>
      <c r="L69" s="2756">
        <v>2</v>
      </c>
      <c r="M69" s="2756"/>
      <c r="N69" s="2756">
        <v>1</v>
      </c>
      <c r="O69" s="2757">
        <f>SUM(P69:R69)</f>
        <v>18</v>
      </c>
      <c r="P69" s="2757">
        <v>10</v>
      </c>
      <c r="Q69" s="2756"/>
      <c r="R69" s="2756">
        <v>8</v>
      </c>
      <c r="S69" s="2757">
        <f>SUM(T69:V69)</f>
        <v>52</v>
      </c>
      <c r="T69" s="2757">
        <v>21</v>
      </c>
      <c r="U69" s="2757"/>
      <c r="V69" s="2757">
        <v>31</v>
      </c>
      <c r="W69" s="2757">
        <f>SUM(X69:Z69)</f>
        <v>7</v>
      </c>
      <c r="X69" s="2757">
        <v>2</v>
      </c>
      <c r="Y69" s="2756"/>
      <c r="Z69" s="2757">
        <v>5</v>
      </c>
      <c r="AA69" s="2756">
        <f>SUM(AB69:AD69)</f>
        <v>1</v>
      </c>
      <c r="AB69" s="2757">
        <v>1</v>
      </c>
      <c r="AC69" s="2756"/>
      <c r="AD69" s="2756"/>
      <c r="AE69" s="2756"/>
      <c r="AF69" s="2756"/>
      <c r="AG69" s="2756"/>
      <c r="AH69" s="2756"/>
      <c r="AI69" s="2757"/>
      <c r="AJ69" s="2756"/>
      <c r="AK69" s="2756"/>
      <c r="AL69" s="2757"/>
      <c r="AM69" s="2756"/>
      <c r="AN69" s="2756"/>
      <c r="AO69" s="2756"/>
      <c r="AP69" s="2759"/>
    </row>
    <row r="70" spans="1:42" ht="15" customHeight="1">
      <c r="A70" s="2754" t="s">
        <v>615</v>
      </c>
      <c r="B70" s="2755">
        <f t="shared" si="4"/>
        <v>15</v>
      </c>
      <c r="C70" s="2756"/>
      <c r="D70" s="2757"/>
      <c r="E70" s="2757"/>
      <c r="F70" s="2757">
        <f>SUM(J70+N70+R70+V70+Z70+AD70+AH70+AL70+AP70)</f>
        <v>15</v>
      </c>
      <c r="G70" s="2756"/>
      <c r="H70" s="2756"/>
      <c r="I70" s="2756"/>
      <c r="J70" s="2756"/>
      <c r="K70" s="2756"/>
      <c r="L70" s="2756"/>
      <c r="M70" s="2756"/>
      <c r="N70" s="2756"/>
      <c r="O70" s="2757"/>
      <c r="P70" s="2757"/>
      <c r="Q70" s="2756"/>
      <c r="R70" s="2756"/>
      <c r="S70" s="2757">
        <f>SUM(T70:V70)</f>
        <v>14</v>
      </c>
      <c r="T70" s="2757"/>
      <c r="U70" s="2757"/>
      <c r="V70" s="2757">
        <v>14</v>
      </c>
      <c r="W70" s="2757"/>
      <c r="X70" s="2757"/>
      <c r="Y70" s="2756"/>
      <c r="Z70" s="2757"/>
      <c r="AA70" s="2756">
        <f>SUM(AB70:AD70)</f>
        <v>1</v>
      </c>
      <c r="AB70" s="2757"/>
      <c r="AC70" s="2756"/>
      <c r="AD70" s="2756">
        <v>1</v>
      </c>
      <c r="AE70" s="2756"/>
      <c r="AF70" s="2756"/>
      <c r="AG70" s="2756"/>
      <c r="AH70" s="2756"/>
      <c r="AI70" s="2757"/>
      <c r="AJ70" s="2756"/>
      <c r="AK70" s="2756"/>
      <c r="AL70" s="2757"/>
      <c r="AM70" s="2756"/>
      <c r="AN70" s="2756"/>
      <c r="AO70" s="2756"/>
      <c r="AP70" s="2759"/>
    </row>
    <row r="71" spans="1:42" ht="18" customHeight="1">
      <c r="A71" s="2775"/>
      <c r="B71" s="2711"/>
      <c r="C71" s="2711"/>
      <c r="D71" s="2711"/>
      <c r="E71" s="2776"/>
      <c r="F71" s="2711"/>
      <c r="G71" s="2711"/>
      <c r="H71" s="2711"/>
      <c r="I71" s="2711"/>
      <c r="J71" s="2711"/>
      <c r="K71" s="2711"/>
      <c r="L71" s="2711"/>
      <c r="M71" s="2711"/>
      <c r="N71" s="2711"/>
      <c r="O71" s="2711"/>
      <c r="P71" s="2711"/>
      <c r="Q71" s="2711"/>
      <c r="R71" s="2711"/>
      <c r="S71" s="2711"/>
      <c r="T71" s="2711"/>
      <c r="U71" s="2711"/>
      <c r="V71" s="2711"/>
      <c r="W71" s="2711"/>
      <c r="X71" s="2711"/>
      <c r="Y71" s="2711"/>
      <c r="Z71" s="2711"/>
      <c r="AA71" s="2711"/>
      <c r="AB71" s="2711"/>
      <c r="AC71" s="2711"/>
      <c r="AD71" s="2711"/>
      <c r="AE71" s="2711"/>
      <c r="AF71" s="2711"/>
      <c r="AG71" s="2711"/>
      <c r="AH71" s="2711"/>
      <c r="AI71" s="2711"/>
      <c r="AJ71" s="2711"/>
      <c r="AK71" s="2711"/>
      <c r="AL71" s="2777" t="s">
        <v>912</v>
      </c>
      <c r="AM71" s="2778"/>
      <c r="AN71" s="2779"/>
      <c r="AO71" s="2711"/>
      <c r="AP71" s="2711"/>
    </row>
    <row r="72" spans="1:42" ht="13.5" customHeight="1">
      <c r="A72" s="2776"/>
      <c r="B72" s="2711"/>
      <c r="C72" s="2711"/>
      <c r="D72" s="2711"/>
      <c r="E72" s="2776"/>
      <c r="F72" s="2711"/>
      <c r="G72" s="2711"/>
      <c r="H72" s="2711"/>
      <c r="I72" s="2711"/>
      <c r="J72" s="2711"/>
      <c r="K72" s="2711"/>
      <c r="L72" s="2711"/>
      <c r="M72" s="2711"/>
      <c r="N72" s="2711"/>
      <c r="O72" s="2711"/>
      <c r="P72" s="2711"/>
      <c r="Q72" s="2711"/>
      <c r="R72" s="2711"/>
      <c r="S72" s="2711"/>
      <c r="T72" s="2711"/>
      <c r="U72" s="2711"/>
      <c r="V72" s="2711"/>
      <c r="W72" s="2711"/>
      <c r="X72" s="2711"/>
      <c r="Y72" s="2711"/>
      <c r="Z72" s="2711"/>
      <c r="AA72" s="2711"/>
      <c r="AB72" s="2711"/>
      <c r="AC72" s="2711"/>
      <c r="AD72" s="2711"/>
      <c r="AE72" s="2711"/>
      <c r="AF72" s="2711"/>
      <c r="AG72" s="2711"/>
      <c r="AH72" s="2711"/>
      <c r="AI72" s="2711"/>
      <c r="AJ72" s="2711"/>
      <c r="AK72" s="2711"/>
      <c r="AL72" s="2711"/>
      <c r="AM72" s="2711"/>
      <c r="AN72" s="2711"/>
      <c r="AO72" s="2711"/>
      <c r="AP72" s="2711"/>
    </row>
    <row r="73" spans="1:42" ht="8.1" customHeight="1"/>
  </sheetData>
  <sheetProtection password="CA55" sheet="1" objects="1" scenarios="1"/>
  <mergeCells count="11">
    <mergeCell ref="B7:C7"/>
    <mergeCell ref="K6:N6"/>
    <mergeCell ref="G6:J6"/>
    <mergeCell ref="B6:F6"/>
    <mergeCell ref="AM6:AP6"/>
    <mergeCell ref="A1:AP1"/>
    <mergeCell ref="A3:AP3"/>
    <mergeCell ref="A5:AP5"/>
    <mergeCell ref="S6:V6"/>
    <mergeCell ref="W6:Z6"/>
    <mergeCell ref="AA6:AD6"/>
  </mergeCells>
  <phoneticPr fontId="0" type="noConversion"/>
  <printOptions horizontalCentered="1"/>
  <pageMargins left="0.33858267716535434" right="0.75" top="0.86614173228346458" bottom="1" header="0.27559055118110237" footer="0"/>
  <pageSetup scale="70" firstPageNumber="55" orientation="landscape" useFirstPageNumber="1" horizontalDpi="300" verticalDpi="300" r:id="rId1"/>
  <headerFooter alignWithMargins="0">
    <oddHeader>&amp;R&amp;"Helv,Negrita"&amp;12&amp;[56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E52"/>
  <sheetViews>
    <sheetView showGridLines="0" workbookViewId="0">
      <selection activeCell="AL5" sqref="AL5"/>
    </sheetView>
  </sheetViews>
  <sheetFormatPr baseColWidth="10" defaultColWidth="9.83203125" defaultRowHeight="10.5"/>
  <cols>
    <col min="1" max="1" width="30.1640625" style="2780" customWidth="1"/>
    <col min="2" max="2" width="6.6640625" style="2780" customWidth="1"/>
    <col min="3" max="3" width="6.33203125" style="2780" customWidth="1"/>
    <col min="4" max="4" width="5.1640625" style="2780" customWidth="1"/>
    <col min="5" max="5" width="6.5" style="2780" customWidth="1"/>
    <col min="6" max="6" width="5.5" style="2780" customWidth="1"/>
    <col min="7" max="8" width="3" style="2780" customWidth="1"/>
    <col min="9" max="9" width="3.6640625" style="2780" customWidth="1"/>
    <col min="10" max="10" width="4.83203125" style="2780" customWidth="1"/>
    <col min="11" max="11" width="3.6640625" style="2780" customWidth="1"/>
    <col min="12" max="13" width="3.83203125" style="2780" customWidth="1"/>
    <col min="14" max="14" width="5.1640625" style="2780" customWidth="1"/>
    <col min="15" max="15" width="3.5" style="2780" customWidth="1"/>
    <col min="16" max="16" width="3" style="2780" customWidth="1"/>
    <col min="17" max="17" width="3.6640625" style="2780" customWidth="1"/>
    <col min="18" max="18" width="6.6640625" style="2780" customWidth="1"/>
    <col min="19" max="19" width="6.1640625" style="2780" customWidth="1"/>
    <col min="20" max="21" width="4.83203125" style="2780" customWidth="1"/>
    <col min="22" max="22" width="6.1640625" style="2780" customWidth="1"/>
    <col min="23" max="23" width="4.83203125" style="2780" customWidth="1"/>
    <col min="24" max="24" width="5" style="2780" customWidth="1"/>
    <col min="25" max="25" width="6.33203125" style="2780" customWidth="1"/>
    <col min="26" max="26" width="6.1640625" style="2780" customWidth="1"/>
    <col min="27" max="28" width="5" style="2780" customWidth="1"/>
    <col min="29" max="29" width="5.33203125" style="2780" customWidth="1"/>
    <col min="30" max="30" width="4.83203125" style="2780" customWidth="1"/>
    <col min="31" max="33" width="3.83203125" style="2780" customWidth="1"/>
    <col min="34" max="34" width="6" style="2780" customWidth="1"/>
    <col min="35" max="35" width="4.83203125" style="2780" customWidth="1"/>
    <col min="36" max="36" width="3.83203125" style="2780" customWidth="1"/>
    <col min="37" max="37" width="5.1640625" style="2780" customWidth="1"/>
    <col min="38" max="38" width="1.83203125" style="2780" customWidth="1"/>
    <col min="39" max="44" width="9.83203125" style="2780"/>
    <col min="45" max="45" width="38.83203125" style="2780" customWidth="1"/>
    <col min="46" max="16384" width="9.83203125" style="2780"/>
  </cols>
  <sheetData>
    <row r="1" spans="1:83" ht="20.100000000000001" customHeight="1">
      <c r="A1" s="3589" t="s">
        <v>846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  <c r="U1" s="3589"/>
      <c r="V1" s="3589"/>
      <c r="W1" s="3589"/>
      <c r="X1" s="3589"/>
      <c r="Y1" s="3589"/>
      <c r="Z1" s="3589"/>
      <c r="AA1" s="3589"/>
      <c r="AB1" s="3589"/>
      <c r="AC1" s="3589"/>
      <c r="AD1" s="3589"/>
      <c r="AE1" s="3589"/>
      <c r="AF1" s="3589"/>
      <c r="AG1" s="3589"/>
      <c r="AH1" s="3589"/>
      <c r="AI1" s="3589"/>
      <c r="AJ1" s="3589"/>
      <c r="AK1" s="3589"/>
    </row>
    <row r="2" spans="1:83" ht="20.100000000000001" customHeight="1">
      <c r="A2" s="2781"/>
      <c r="B2" s="2781"/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  <c r="N2" s="2781"/>
      <c r="O2" s="2781"/>
      <c r="P2" s="2781"/>
      <c r="Q2" s="2781"/>
      <c r="R2" s="2781"/>
      <c r="S2" s="2781"/>
      <c r="T2" s="2781"/>
      <c r="U2" s="2781"/>
      <c r="V2" s="2781"/>
      <c r="W2" s="2781"/>
      <c r="X2" s="2781"/>
      <c r="Y2" s="2781"/>
      <c r="Z2" s="2781"/>
      <c r="AA2" s="2781"/>
      <c r="AB2" s="2781"/>
      <c r="AC2" s="2781"/>
      <c r="AD2" s="2781"/>
      <c r="AE2" s="2781"/>
      <c r="AF2" s="2781"/>
      <c r="AG2" s="2781"/>
      <c r="AH2" s="2781"/>
      <c r="AI2" s="2781"/>
      <c r="AJ2" s="2781"/>
      <c r="AK2" s="2781"/>
    </row>
    <row r="3" spans="1:83" ht="20.100000000000001" customHeight="1">
      <c r="A3" s="3590" t="s">
        <v>1364</v>
      </c>
      <c r="B3" s="3590"/>
      <c r="C3" s="3590"/>
      <c r="D3" s="3590"/>
      <c r="E3" s="3590"/>
      <c r="F3" s="3590"/>
      <c r="G3" s="3590"/>
      <c r="H3" s="3590"/>
      <c r="I3" s="3590"/>
      <c r="J3" s="3590"/>
      <c r="K3" s="3590"/>
      <c r="L3" s="3590"/>
      <c r="M3" s="3590"/>
      <c r="N3" s="3590"/>
      <c r="O3" s="3590"/>
      <c r="P3" s="3590"/>
      <c r="Q3" s="3590"/>
      <c r="R3" s="3590"/>
      <c r="S3" s="3590"/>
      <c r="T3" s="3590"/>
      <c r="U3" s="3590"/>
      <c r="V3" s="3590"/>
      <c r="W3" s="3590"/>
      <c r="X3" s="3590"/>
      <c r="Y3" s="3590"/>
      <c r="Z3" s="3590"/>
      <c r="AA3" s="3590"/>
      <c r="AB3" s="3590"/>
      <c r="AC3" s="3590"/>
      <c r="AD3" s="3590"/>
      <c r="AE3" s="3590"/>
      <c r="AF3" s="3590"/>
      <c r="AG3" s="3590"/>
      <c r="AH3" s="3590"/>
      <c r="AI3" s="3590"/>
      <c r="AJ3" s="3590"/>
      <c r="AK3" s="3590"/>
    </row>
    <row r="4" spans="1:83" ht="20.100000000000001" customHeight="1"/>
    <row r="5" spans="1:83" ht="20.100000000000001" customHeight="1">
      <c r="A5" s="3591" t="s">
        <v>673</v>
      </c>
      <c r="B5" s="3591"/>
      <c r="C5" s="3591"/>
      <c r="D5" s="3591"/>
      <c r="E5" s="3591"/>
      <c r="F5" s="3591"/>
      <c r="G5" s="3591"/>
      <c r="H5" s="3591"/>
      <c r="I5" s="3591"/>
      <c r="J5" s="3591"/>
      <c r="K5" s="3591"/>
      <c r="L5" s="3591"/>
      <c r="M5" s="3591"/>
      <c r="N5" s="3591"/>
      <c r="O5" s="3591"/>
      <c r="P5" s="3591"/>
      <c r="Q5" s="3591"/>
      <c r="R5" s="3591"/>
      <c r="S5" s="3591"/>
      <c r="T5" s="3591"/>
      <c r="U5" s="3591"/>
      <c r="V5" s="3591"/>
      <c r="W5" s="3591"/>
      <c r="X5" s="3591"/>
      <c r="Y5" s="3591"/>
      <c r="Z5" s="3591"/>
      <c r="AA5" s="3591"/>
      <c r="AB5" s="3591"/>
      <c r="AC5" s="3591"/>
      <c r="AD5" s="3591"/>
      <c r="AE5" s="3591"/>
      <c r="AF5" s="3591"/>
      <c r="AG5" s="3591"/>
      <c r="AH5" s="3591"/>
      <c r="AI5" s="3591"/>
      <c r="AJ5" s="3591"/>
      <c r="AK5" s="3591"/>
    </row>
    <row r="6" spans="1:83" ht="20.100000000000001" customHeight="1">
      <c r="A6" s="2782"/>
      <c r="B6" s="3587" t="s">
        <v>674</v>
      </c>
      <c r="C6" s="3587"/>
      <c r="D6" s="3587"/>
      <c r="E6" s="3588"/>
      <c r="F6" s="3586" t="s">
        <v>581</v>
      </c>
      <c r="G6" s="3587"/>
      <c r="H6" s="3587"/>
      <c r="I6" s="3588"/>
      <c r="J6" s="3586" t="s">
        <v>1272</v>
      </c>
      <c r="K6" s="3587"/>
      <c r="L6" s="3587"/>
      <c r="M6" s="3588"/>
      <c r="N6" s="3586" t="s">
        <v>903</v>
      </c>
      <c r="O6" s="3587"/>
      <c r="P6" s="3587"/>
      <c r="Q6" s="3588"/>
      <c r="R6" s="3586" t="s">
        <v>355</v>
      </c>
      <c r="S6" s="3587"/>
      <c r="T6" s="3587"/>
      <c r="U6" s="3588"/>
      <c r="V6" s="3586" t="s">
        <v>657</v>
      </c>
      <c r="W6" s="3587"/>
      <c r="X6" s="3587"/>
      <c r="Y6" s="3588"/>
      <c r="Z6" s="3586" t="s">
        <v>675</v>
      </c>
      <c r="AA6" s="3587"/>
      <c r="AB6" s="3587"/>
      <c r="AC6" s="3588"/>
      <c r="AD6" s="3586" t="s">
        <v>675</v>
      </c>
      <c r="AE6" s="3587"/>
      <c r="AF6" s="3587"/>
      <c r="AG6" s="3588"/>
      <c r="AH6" s="3586" t="s">
        <v>676</v>
      </c>
      <c r="AI6" s="3587"/>
      <c r="AJ6" s="3587"/>
      <c r="AK6" s="3592"/>
      <c r="AL6" s="2783"/>
      <c r="AM6" s="2783"/>
      <c r="AN6" s="2783"/>
      <c r="CE6" s="2784" t="s">
        <v>884</v>
      </c>
    </row>
    <row r="7" spans="1:83" ht="20.100000000000001" customHeight="1">
      <c r="A7" s="2785" t="s">
        <v>888</v>
      </c>
      <c r="B7" s="2786"/>
      <c r="C7" s="2786"/>
      <c r="D7" s="2786"/>
      <c r="E7" s="2787"/>
      <c r="F7" s="2786"/>
      <c r="G7" s="2786"/>
      <c r="H7" s="2786"/>
      <c r="I7" s="2787"/>
      <c r="J7" s="2786"/>
      <c r="K7" s="2786"/>
      <c r="L7" s="2786"/>
      <c r="M7" s="2787"/>
      <c r="N7" s="2786"/>
      <c r="O7" s="2786"/>
      <c r="P7" s="2786"/>
      <c r="Q7" s="2787"/>
      <c r="R7" s="2786"/>
      <c r="S7" s="2786"/>
      <c r="T7" s="2786"/>
      <c r="U7" s="2787"/>
      <c r="V7" s="2786"/>
      <c r="W7" s="2786"/>
      <c r="X7" s="2786"/>
      <c r="Y7" s="2787"/>
      <c r="Z7" s="3593" t="s">
        <v>1029</v>
      </c>
      <c r="AA7" s="3594"/>
      <c r="AB7" s="3594"/>
      <c r="AC7" s="3595"/>
      <c r="AD7" s="3593" t="s">
        <v>677</v>
      </c>
      <c r="AE7" s="3594"/>
      <c r="AF7" s="3594"/>
      <c r="AG7" s="3595"/>
      <c r="AH7" s="2788"/>
      <c r="AI7" s="2789"/>
      <c r="AJ7" s="2789"/>
      <c r="AK7" s="2790"/>
      <c r="AL7" s="2783"/>
      <c r="AM7" s="2783"/>
      <c r="AN7" s="2783"/>
    </row>
    <row r="8" spans="1:83" ht="20.100000000000001" customHeight="1">
      <c r="A8" s="2791"/>
      <c r="B8" s="2792" t="s">
        <v>922</v>
      </c>
      <c r="C8" s="2793" t="s">
        <v>662</v>
      </c>
      <c r="D8" s="2793" t="s">
        <v>663</v>
      </c>
      <c r="E8" s="2793" t="s">
        <v>664</v>
      </c>
      <c r="F8" s="2793" t="s">
        <v>922</v>
      </c>
      <c r="G8" s="2793" t="s">
        <v>662</v>
      </c>
      <c r="H8" s="2793" t="s">
        <v>663</v>
      </c>
      <c r="I8" s="2793" t="s">
        <v>664</v>
      </c>
      <c r="J8" s="2793" t="s">
        <v>922</v>
      </c>
      <c r="K8" s="2793" t="s">
        <v>662</v>
      </c>
      <c r="L8" s="2793" t="s">
        <v>663</v>
      </c>
      <c r="M8" s="2793" t="s">
        <v>664</v>
      </c>
      <c r="N8" s="2793" t="s">
        <v>922</v>
      </c>
      <c r="O8" s="2793" t="s">
        <v>662</v>
      </c>
      <c r="P8" s="2793" t="s">
        <v>663</v>
      </c>
      <c r="Q8" s="2793" t="s">
        <v>664</v>
      </c>
      <c r="R8" s="2793" t="s">
        <v>922</v>
      </c>
      <c r="S8" s="2793" t="s">
        <v>662</v>
      </c>
      <c r="T8" s="2793" t="s">
        <v>663</v>
      </c>
      <c r="U8" s="2793" t="s">
        <v>664</v>
      </c>
      <c r="V8" s="2793" t="s">
        <v>922</v>
      </c>
      <c r="W8" s="2793" t="s">
        <v>662</v>
      </c>
      <c r="X8" s="2793" t="s">
        <v>663</v>
      </c>
      <c r="Y8" s="2793" t="s">
        <v>664</v>
      </c>
      <c r="Z8" s="2793" t="s">
        <v>922</v>
      </c>
      <c r="AA8" s="2793" t="s">
        <v>662</v>
      </c>
      <c r="AB8" s="2793" t="s">
        <v>663</v>
      </c>
      <c r="AC8" s="2793" t="s">
        <v>664</v>
      </c>
      <c r="AD8" s="2793" t="s">
        <v>922</v>
      </c>
      <c r="AE8" s="2793" t="s">
        <v>662</v>
      </c>
      <c r="AF8" s="2793" t="s">
        <v>663</v>
      </c>
      <c r="AG8" s="2793" t="s">
        <v>664</v>
      </c>
      <c r="AH8" s="2794" t="s">
        <v>922</v>
      </c>
      <c r="AI8" s="2793" t="s">
        <v>662</v>
      </c>
      <c r="AJ8" s="2793" t="s">
        <v>663</v>
      </c>
      <c r="AK8" s="2795" t="s">
        <v>664</v>
      </c>
      <c r="AL8" s="2783"/>
      <c r="AM8" s="2783"/>
      <c r="AN8" s="2783"/>
    </row>
    <row r="9" spans="1:83" ht="24.95" customHeight="1">
      <c r="A9" s="2796" t="s">
        <v>1147</v>
      </c>
      <c r="B9" s="2797">
        <f>SUM(B10:B25)</f>
        <v>639</v>
      </c>
      <c r="C9" s="2798">
        <f>SUM(C10:C25)</f>
        <v>308</v>
      </c>
      <c r="D9" s="2798">
        <f>(H9+L9+P9+T9+X9+AB9+AF9+AJ9)</f>
        <v>69</v>
      </c>
      <c r="E9" s="2798">
        <f>SUM(E10:E25)</f>
        <v>262</v>
      </c>
      <c r="F9" s="2799"/>
      <c r="G9" s="2799"/>
      <c r="H9" s="2799"/>
      <c r="I9" s="2799"/>
      <c r="J9" s="2798">
        <f t="shared" ref="J9:O9" si="0">SUM(J10:J25)</f>
        <v>7</v>
      </c>
      <c r="K9" s="2798">
        <f t="shared" si="0"/>
        <v>2</v>
      </c>
      <c r="L9" s="2798">
        <f t="shared" si="0"/>
        <v>3</v>
      </c>
      <c r="M9" s="2798">
        <f t="shared" si="0"/>
        <v>2</v>
      </c>
      <c r="N9" s="2798">
        <f t="shared" si="0"/>
        <v>1</v>
      </c>
      <c r="O9" s="2798">
        <f t="shared" si="0"/>
        <v>1</v>
      </c>
      <c r="P9" s="2798"/>
      <c r="Q9" s="2798"/>
      <c r="R9" s="2798">
        <f t="shared" ref="R9:AE9" si="1">SUM(R10:R25)</f>
        <v>262</v>
      </c>
      <c r="S9" s="2798">
        <f t="shared" si="1"/>
        <v>148</v>
      </c>
      <c r="T9" s="2798">
        <f t="shared" si="1"/>
        <v>25</v>
      </c>
      <c r="U9" s="2798">
        <f t="shared" si="1"/>
        <v>89</v>
      </c>
      <c r="V9" s="2798">
        <f t="shared" si="1"/>
        <v>201</v>
      </c>
      <c r="W9" s="2798">
        <f t="shared" si="1"/>
        <v>94</v>
      </c>
      <c r="X9" s="2798">
        <f t="shared" si="1"/>
        <v>12</v>
      </c>
      <c r="Y9" s="2798">
        <f t="shared" si="1"/>
        <v>95</v>
      </c>
      <c r="Z9" s="2798">
        <f t="shared" si="1"/>
        <v>128</v>
      </c>
      <c r="AA9" s="2798">
        <f t="shared" si="1"/>
        <v>49</v>
      </c>
      <c r="AB9" s="2798">
        <f t="shared" si="1"/>
        <v>25</v>
      </c>
      <c r="AC9" s="2798">
        <f t="shared" si="1"/>
        <v>54</v>
      </c>
      <c r="AD9" s="2798">
        <f t="shared" si="1"/>
        <v>1</v>
      </c>
      <c r="AE9" s="2798">
        <f t="shared" si="1"/>
        <v>1</v>
      </c>
      <c r="AF9" s="2798"/>
      <c r="AG9" s="2798"/>
      <c r="AH9" s="2800">
        <f>SUM(AH10:AH25)</f>
        <v>34</v>
      </c>
      <c r="AI9" s="2798">
        <f>SUM(AI10:AI25)</f>
        <v>13</v>
      </c>
      <c r="AJ9" s="2798">
        <f>SUM(AJ10:AJ25)</f>
        <v>4</v>
      </c>
      <c r="AK9" s="2797">
        <f>SUM(AK10:AK25)</f>
        <v>21</v>
      </c>
    </row>
    <row r="10" spans="1:83" ht="24" customHeight="1">
      <c r="A10" s="2801" t="s">
        <v>923</v>
      </c>
      <c r="B10" s="2802">
        <f t="shared" ref="B10:B25" si="2">SUM(C10:E10)</f>
        <v>187</v>
      </c>
      <c r="C10" s="2803">
        <f t="shared" ref="C10:C25" si="3">SUM(K10+O10+S10+W10+AA10+AE10+AI10)</f>
        <v>81</v>
      </c>
      <c r="D10" s="2803">
        <f>(L10+P10+T10+X10+AB10+AF10+AJ10)</f>
        <v>27</v>
      </c>
      <c r="E10" s="2803">
        <f>(I10+U10+Y10+AC10+AG10+AK10)</f>
        <v>79</v>
      </c>
      <c r="F10" s="2804"/>
      <c r="G10" s="2804"/>
      <c r="H10" s="2804"/>
      <c r="I10" s="2804"/>
      <c r="J10" s="2803">
        <f>SUM(K10:M10)</f>
        <v>1</v>
      </c>
      <c r="K10" s="2803">
        <v>1</v>
      </c>
      <c r="L10" s="2804"/>
      <c r="M10" s="2804"/>
      <c r="N10" s="2804"/>
      <c r="O10" s="2804"/>
      <c r="P10" s="2804"/>
      <c r="Q10" s="2804"/>
      <c r="R10" s="2803">
        <f t="shared" ref="R10:R25" si="4">SUM(S10:U10)</f>
        <v>85</v>
      </c>
      <c r="S10" s="2803">
        <v>47</v>
      </c>
      <c r="T10" s="2803">
        <v>12</v>
      </c>
      <c r="U10" s="2803">
        <v>26</v>
      </c>
      <c r="V10" s="2803">
        <f t="shared" ref="V10:V24" si="5">SUM(W10:Y10)</f>
        <v>66</v>
      </c>
      <c r="W10" s="2803">
        <v>22</v>
      </c>
      <c r="X10" s="2803">
        <v>5</v>
      </c>
      <c r="Y10" s="2803">
        <v>39</v>
      </c>
      <c r="Z10" s="2803">
        <f t="shared" ref="Z10:Z20" si="6">SUM(AA10:AC10)</f>
        <v>35</v>
      </c>
      <c r="AA10" s="2803">
        <v>11</v>
      </c>
      <c r="AB10" s="2803">
        <v>10</v>
      </c>
      <c r="AC10" s="2803">
        <v>14</v>
      </c>
      <c r="AD10" s="2804"/>
      <c r="AE10" s="2804"/>
      <c r="AF10" s="2804"/>
      <c r="AG10" s="2804"/>
      <c r="AH10" s="2805"/>
      <c r="AI10" s="2804"/>
      <c r="AJ10" s="2803"/>
      <c r="AK10" s="2802"/>
    </row>
    <row r="11" spans="1:83" ht="24" customHeight="1">
      <c r="A11" s="2801" t="s">
        <v>678</v>
      </c>
      <c r="B11" s="2802">
        <f t="shared" si="2"/>
        <v>34</v>
      </c>
      <c r="C11" s="2803">
        <f t="shared" si="3"/>
        <v>11</v>
      </c>
      <c r="D11" s="2803">
        <f>(L11+P11+T11+X11+AB11+AF11+AJ11)</f>
        <v>1</v>
      </c>
      <c r="E11" s="2803">
        <f>(I11+U11+Y11+AC11+AG11+AK11)</f>
        <v>22</v>
      </c>
      <c r="F11" s="2804"/>
      <c r="G11" s="2804"/>
      <c r="H11" s="2804"/>
      <c r="I11" s="2804"/>
      <c r="J11" s="2804"/>
      <c r="K11" s="2804"/>
      <c r="L11" s="2804"/>
      <c r="M11" s="2804"/>
      <c r="N11" s="2803"/>
      <c r="O11" s="2803"/>
      <c r="P11" s="2804"/>
      <c r="Q11" s="2804"/>
      <c r="R11" s="2803">
        <f t="shared" si="4"/>
        <v>16</v>
      </c>
      <c r="S11" s="2803">
        <v>6</v>
      </c>
      <c r="T11" s="2803">
        <v>1</v>
      </c>
      <c r="U11" s="2803">
        <v>9</v>
      </c>
      <c r="V11" s="2803">
        <f t="shared" si="5"/>
        <v>9</v>
      </c>
      <c r="W11" s="2803">
        <v>4</v>
      </c>
      <c r="X11" s="2804"/>
      <c r="Y11" s="2803">
        <v>5</v>
      </c>
      <c r="Z11" s="2803">
        <f t="shared" si="6"/>
        <v>5</v>
      </c>
      <c r="AA11" s="2803">
        <v>1</v>
      </c>
      <c r="AB11" s="2804"/>
      <c r="AC11" s="2803">
        <v>4</v>
      </c>
      <c r="AD11" s="2803"/>
      <c r="AE11" s="2804"/>
      <c r="AF11" s="2804"/>
      <c r="AG11" s="2804">
        <v>1</v>
      </c>
      <c r="AH11" s="2805">
        <f>SUM(AI11:AK11)</f>
        <v>3</v>
      </c>
      <c r="AI11" s="2803"/>
      <c r="AJ11" s="2804"/>
      <c r="AK11" s="2802">
        <v>3</v>
      </c>
    </row>
    <row r="12" spans="1:83" ht="24" customHeight="1">
      <c r="A12" s="2801" t="s">
        <v>925</v>
      </c>
      <c r="B12" s="2802">
        <f t="shared" si="2"/>
        <v>39</v>
      </c>
      <c r="C12" s="2803">
        <f t="shared" si="3"/>
        <v>18</v>
      </c>
      <c r="D12" s="2803"/>
      <c r="E12" s="2803">
        <f>(I12+U12+Y12+AC12+AG12+AK12)</f>
        <v>21</v>
      </c>
      <c r="F12" s="2804"/>
      <c r="G12" s="2804"/>
      <c r="H12" s="2804"/>
      <c r="I12" s="2804"/>
      <c r="J12" s="2803"/>
      <c r="K12" s="2804"/>
      <c r="L12" s="2804"/>
      <c r="M12" s="2804"/>
      <c r="N12" s="2804"/>
      <c r="O12" s="2804"/>
      <c r="P12" s="2804"/>
      <c r="Q12" s="2804"/>
      <c r="R12" s="2803">
        <f t="shared" si="4"/>
        <v>19</v>
      </c>
      <c r="S12" s="2803">
        <v>14</v>
      </c>
      <c r="T12" s="2803"/>
      <c r="U12" s="2803">
        <v>5</v>
      </c>
      <c r="V12" s="2803">
        <f t="shared" si="5"/>
        <v>11</v>
      </c>
      <c r="W12" s="2803">
        <v>2</v>
      </c>
      <c r="X12" s="2804"/>
      <c r="Y12" s="2803">
        <v>9</v>
      </c>
      <c r="Z12" s="2803">
        <f t="shared" si="6"/>
        <v>9</v>
      </c>
      <c r="AA12" s="2803">
        <v>2</v>
      </c>
      <c r="AB12" s="2804"/>
      <c r="AC12" s="2803">
        <v>7</v>
      </c>
      <c r="AD12" s="2803"/>
      <c r="AE12" s="2803"/>
      <c r="AF12" s="2804"/>
      <c r="AG12" s="2803"/>
      <c r="AH12" s="2805"/>
      <c r="AI12" s="2803"/>
      <c r="AJ12" s="2804"/>
      <c r="AK12" s="2806"/>
    </row>
    <row r="13" spans="1:83" ht="24" customHeight="1">
      <c r="A13" s="2801" t="s">
        <v>926</v>
      </c>
      <c r="B13" s="2802">
        <f t="shared" si="2"/>
        <v>31</v>
      </c>
      <c r="C13" s="2803">
        <f t="shared" si="3"/>
        <v>16</v>
      </c>
      <c r="D13" s="2803">
        <f t="shared" ref="D13:D25" si="7">(L13+P13+T13+X13+AB13+AF13+AJ13)</f>
        <v>1</v>
      </c>
      <c r="E13" s="2803">
        <f>(I13+U13+Y13+AC13+AG13+AK13)</f>
        <v>14</v>
      </c>
      <c r="F13" s="2804"/>
      <c r="G13" s="2804"/>
      <c r="H13" s="2804"/>
      <c r="I13" s="2804"/>
      <c r="J13" s="2803"/>
      <c r="K13" s="2803"/>
      <c r="L13" s="2804"/>
      <c r="M13" s="2804"/>
      <c r="N13" s="2804"/>
      <c r="O13" s="2804"/>
      <c r="P13" s="2804"/>
      <c r="Q13" s="2804"/>
      <c r="R13" s="2803">
        <f t="shared" si="4"/>
        <v>12</v>
      </c>
      <c r="S13" s="2803">
        <v>7</v>
      </c>
      <c r="T13" s="2804">
        <v>1</v>
      </c>
      <c r="U13" s="2804">
        <v>4</v>
      </c>
      <c r="V13" s="2803">
        <f t="shared" si="5"/>
        <v>9</v>
      </c>
      <c r="W13" s="2803">
        <v>3</v>
      </c>
      <c r="X13" s="2804"/>
      <c r="Y13" s="2803">
        <v>6</v>
      </c>
      <c r="Z13" s="2803">
        <f t="shared" si="6"/>
        <v>7</v>
      </c>
      <c r="AA13" s="2803">
        <v>4</v>
      </c>
      <c r="AB13" s="2804"/>
      <c r="AC13" s="2804">
        <v>3</v>
      </c>
      <c r="AD13" s="2804"/>
      <c r="AE13" s="2804"/>
      <c r="AF13" s="2804"/>
      <c r="AG13" s="2804"/>
      <c r="AH13" s="2805">
        <f>SUM(AI13:AK13)</f>
        <v>3</v>
      </c>
      <c r="AI13" s="2803">
        <v>2</v>
      </c>
      <c r="AJ13" s="2803"/>
      <c r="AK13" s="2806">
        <v>1</v>
      </c>
    </row>
    <row r="14" spans="1:83" ht="24" customHeight="1">
      <c r="A14" s="2801" t="s">
        <v>927</v>
      </c>
      <c r="B14" s="2802">
        <f t="shared" si="2"/>
        <v>56</v>
      </c>
      <c r="C14" s="2803">
        <f t="shared" si="3"/>
        <v>33</v>
      </c>
      <c r="D14" s="2803">
        <f t="shared" si="7"/>
        <v>5</v>
      </c>
      <c r="E14" s="2803">
        <f>(I14+U14+Y14+AC14+AG14+AK14)</f>
        <v>18</v>
      </c>
      <c r="F14" s="2804"/>
      <c r="G14" s="2804"/>
      <c r="H14" s="2804"/>
      <c r="I14" s="2804"/>
      <c r="J14" s="2804"/>
      <c r="K14" s="2804"/>
      <c r="L14" s="2804"/>
      <c r="M14" s="2804"/>
      <c r="N14" s="2804"/>
      <c r="O14" s="2804"/>
      <c r="P14" s="2804"/>
      <c r="Q14" s="2804"/>
      <c r="R14" s="2803">
        <f t="shared" si="4"/>
        <v>17</v>
      </c>
      <c r="S14" s="2803">
        <v>13</v>
      </c>
      <c r="T14" s="2803"/>
      <c r="U14" s="2803">
        <v>4</v>
      </c>
      <c r="V14" s="2803">
        <f t="shared" si="5"/>
        <v>19</v>
      </c>
      <c r="W14" s="2803">
        <v>12</v>
      </c>
      <c r="X14" s="2804"/>
      <c r="Y14" s="2803">
        <v>7</v>
      </c>
      <c r="Z14" s="2803">
        <f t="shared" si="6"/>
        <v>18</v>
      </c>
      <c r="AA14" s="2803">
        <v>8</v>
      </c>
      <c r="AB14" s="2803">
        <v>5</v>
      </c>
      <c r="AC14" s="2803">
        <v>5</v>
      </c>
      <c r="AD14" s="2804"/>
      <c r="AE14" s="2804"/>
      <c r="AF14" s="2804"/>
      <c r="AG14" s="2804"/>
      <c r="AH14" s="2805">
        <f>SUM(AI14:AK14)</f>
        <v>2</v>
      </c>
      <c r="AI14" s="2804"/>
      <c r="AJ14" s="2804"/>
      <c r="AK14" s="2802">
        <v>2</v>
      </c>
      <c r="AW14" s="2807"/>
    </row>
    <row r="15" spans="1:83" ht="24" customHeight="1">
      <c r="A15" s="2801" t="s">
        <v>928</v>
      </c>
      <c r="B15" s="2802">
        <f t="shared" si="2"/>
        <v>31</v>
      </c>
      <c r="C15" s="2803">
        <f t="shared" si="3"/>
        <v>11</v>
      </c>
      <c r="D15" s="2803">
        <f t="shared" si="7"/>
        <v>6</v>
      </c>
      <c r="E15" s="2803">
        <f>SUM(M15+U15+Y15+AC15+AK15)</f>
        <v>14</v>
      </c>
      <c r="F15" s="2804"/>
      <c r="G15" s="2804"/>
      <c r="H15" s="2804"/>
      <c r="I15" s="2804"/>
      <c r="J15" s="2803">
        <f>SUM(K15:M15)</f>
        <v>3</v>
      </c>
      <c r="K15" s="2804"/>
      <c r="L15" s="2803">
        <v>2</v>
      </c>
      <c r="M15" s="2804">
        <v>1</v>
      </c>
      <c r="N15" s="2803">
        <f>SUM(O15:Q15)</f>
        <v>1</v>
      </c>
      <c r="O15" s="2803">
        <v>1</v>
      </c>
      <c r="P15" s="2804"/>
      <c r="Q15" s="2804"/>
      <c r="R15" s="2803">
        <f t="shared" si="4"/>
        <v>10</v>
      </c>
      <c r="S15" s="2803">
        <v>4</v>
      </c>
      <c r="T15" s="2803">
        <v>1</v>
      </c>
      <c r="U15" s="2803">
        <v>5</v>
      </c>
      <c r="V15" s="2803">
        <f t="shared" si="5"/>
        <v>5</v>
      </c>
      <c r="W15" s="2803">
        <v>3</v>
      </c>
      <c r="X15" s="2804"/>
      <c r="Y15" s="2803">
        <v>2</v>
      </c>
      <c r="Z15" s="2803">
        <f t="shared" si="6"/>
        <v>7</v>
      </c>
      <c r="AA15" s="2803">
        <v>2</v>
      </c>
      <c r="AB15" s="2803">
        <v>2</v>
      </c>
      <c r="AC15" s="2803">
        <v>3</v>
      </c>
      <c r="AD15" s="2804"/>
      <c r="AE15" s="2804"/>
      <c r="AF15" s="2804"/>
      <c r="AG15" s="2804"/>
      <c r="AH15" s="2805">
        <f>SUM(AI15:AK15)</f>
        <v>5</v>
      </c>
      <c r="AI15" s="2804">
        <v>1</v>
      </c>
      <c r="AJ15" s="2803">
        <v>1</v>
      </c>
      <c r="AK15" s="2802">
        <v>3</v>
      </c>
    </row>
    <row r="16" spans="1:83" ht="24" customHeight="1">
      <c r="A16" s="2801" t="s">
        <v>929</v>
      </c>
      <c r="B16" s="2802">
        <f t="shared" si="2"/>
        <v>24</v>
      </c>
      <c r="C16" s="2803">
        <f t="shared" si="3"/>
        <v>9</v>
      </c>
      <c r="D16" s="2803">
        <f t="shared" si="7"/>
        <v>3</v>
      </c>
      <c r="E16" s="2803">
        <f>SUM(M16+U16+Y16+AC16+AK16)</f>
        <v>12</v>
      </c>
      <c r="F16" s="2804"/>
      <c r="G16" s="2804"/>
      <c r="H16" s="2804"/>
      <c r="I16" s="2808"/>
      <c r="J16" s="2803">
        <f>SUM(K16:M16)</f>
        <v>1</v>
      </c>
      <c r="K16" s="2804"/>
      <c r="L16" s="2804"/>
      <c r="M16" s="2804">
        <v>1</v>
      </c>
      <c r="N16" s="2804"/>
      <c r="O16" s="2804"/>
      <c r="P16" s="2804"/>
      <c r="Q16" s="2804"/>
      <c r="R16" s="2803">
        <f t="shared" si="4"/>
        <v>11</v>
      </c>
      <c r="S16" s="2803">
        <v>5</v>
      </c>
      <c r="T16" s="2804"/>
      <c r="U16" s="2803">
        <v>6</v>
      </c>
      <c r="V16" s="2803">
        <f t="shared" si="5"/>
        <v>5</v>
      </c>
      <c r="W16" s="2803">
        <v>3</v>
      </c>
      <c r="X16" s="2804"/>
      <c r="Y16" s="2803">
        <v>2</v>
      </c>
      <c r="Z16" s="2803">
        <f t="shared" si="6"/>
        <v>4</v>
      </c>
      <c r="AA16" s="2803"/>
      <c r="AB16" s="2803">
        <v>2</v>
      </c>
      <c r="AC16" s="2803">
        <v>2</v>
      </c>
      <c r="AD16" s="2804"/>
      <c r="AE16" s="2804"/>
      <c r="AF16" s="2804"/>
      <c r="AG16" s="2804"/>
      <c r="AH16" s="2805">
        <f>SUM(AI16:AK16)</f>
        <v>3</v>
      </c>
      <c r="AI16" s="2804">
        <v>1</v>
      </c>
      <c r="AJ16" s="2804">
        <v>1</v>
      </c>
      <c r="AK16" s="2802">
        <v>1</v>
      </c>
      <c r="AW16" s="2807"/>
    </row>
    <row r="17" spans="1:63" ht="24" customHeight="1">
      <c r="A17" s="2801" t="s">
        <v>56</v>
      </c>
      <c r="B17" s="2802">
        <f t="shared" si="2"/>
        <v>32</v>
      </c>
      <c r="C17" s="2803">
        <f t="shared" si="3"/>
        <v>18</v>
      </c>
      <c r="D17" s="2803">
        <f t="shared" si="7"/>
        <v>7</v>
      </c>
      <c r="E17" s="2803">
        <f t="shared" ref="E17:E25" si="8">(I17+U17+Y17+AC17+AG17+AK17)</f>
        <v>7</v>
      </c>
      <c r="F17" s="2804"/>
      <c r="G17" s="2804"/>
      <c r="H17" s="2804"/>
      <c r="I17" s="2804"/>
      <c r="J17" s="2803"/>
      <c r="K17" s="2804"/>
      <c r="L17" s="2803"/>
      <c r="M17" s="2803"/>
      <c r="N17" s="2804"/>
      <c r="O17" s="2804"/>
      <c r="P17" s="2804"/>
      <c r="Q17" s="2804"/>
      <c r="R17" s="2803">
        <f t="shared" si="4"/>
        <v>18</v>
      </c>
      <c r="S17" s="2803">
        <v>11</v>
      </c>
      <c r="T17" s="2804">
        <v>2</v>
      </c>
      <c r="U17" s="2803">
        <v>5</v>
      </c>
      <c r="V17" s="2803">
        <f t="shared" si="5"/>
        <v>2</v>
      </c>
      <c r="W17" s="2804"/>
      <c r="X17" s="2803">
        <v>2</v>
      </c>
      <c r="Y17" s="2803"/>
      <c r="Z17" s="2803">
        <f t="shared" si="6"/>
        <v>8</v>
      </c>
      <c r="AA17" s="2803">
        <v>3</v>
      </c>
      <c r="AB17" s="2803">
        <v>3</v>
      </c>
      <c r="AC17" s="2804">
        <v>2</v>
      </c>
      <c r="AD17" s="2804"/>
      <c r="AE17" s="2804"/>
      <c r="AF17" s="2804"/>
      <c r="AG17" s="2804"/>
      <c r="AH17" s="2805"/>
      <c r="AI17" s="2803">
        <v>4</v>
      </c>
      <c r="AJ17" s="2804"/>
      <c r="AK17" s="2802"/>
      <c r="AW17" s="2807"/>
    </row>
    <row r="18" spans="1:63" ht="24" customHeight="1">
      <c r="A18" s="2801" t="s">
        <v>930</v>
      </c>
      <c r="B18" s="2802">
        <f t="shared" si="2"/>
        <v>15</v>
      </c>
      <c r="C18" s="2803">
        <f t="shared" si="3"/>
        <v>4</v>
      </c>
      <c r="D18" s="2803">
        <f t="shared" si="7"/>
        <v>0</v>
      </c>
      <c r="E18" s="2803">
        <f t="shared" si="8"/>
        <v>11</v>
      </c>
      <c r="F18" s="2804"/>
      <c r="G18" s="2804"/>
      <c r="H18" s="2804"/>
      <c r="I18" s="2804"/>
      <c r="J18" s="2803"/>
      <c r="K18" s="2804"/>
      <c r="L18" s="2804"/>
      <c r="M18" s="2804"/>
      <c r="N18" s="2804"/>
      <c r="O18" s="2804"/>
      <c r="P18" s="2804"/>
      <c r="Q18" s="2804"/>
      <c r="R18" s="2803">
        <f t="shared" si="4"/>
        <v>8</v>
      </c>
      <c r="S18" s="2803">
        <v>1</v>
      </c>
      <c r="T18" s="2804"/>
      <c r="U18" s="2803">
        <v>7</v>
      </c>
      <c r="V18" s="2803">
        <f t="shared" si="5"/>
        <v>5</v>
      </c>
      <c r="W18" s="2803">
        <v>2</v>
      </c>
      <c r="X18" s="2804"/>
      <c r="Y18" s="2803">
        <v>3</v>
      </c>
      <c r="Z18" s="2803">
        <f t="shared" si="6"/>
        <v>1</v>
      </c>
      <c r="AA18" s="2804"/>
      <c r="AB18" s="2804"/>
      <c r="AC18" s="2803">
        <v>1</v>
      </c>
      <c r="AD18" s="2803"/>
      <c r="AE18" s="2804"/>
      <c r="AF18" s="2804"/>
      <c r="AG18" s="2804"/>
      <c r="AH18" s="2805">
        <f>SUM(AI18:AK18)</f>
        <v>1</v>
      </c>
      <c r="AI18" s="2803">
        <v>1</v>
      </c>
      <c r="AJ18" s="2804"/>
      <c r="AK18" s="2806"/>
      <c r="AW18" s="2807"/>
    </row>
    <row r="19" spans="1:63" ht="24" customHeight="1">
      <c r="A19" s="2801" t="s">
        <v>679</v>
      </c>
      <c r="B19" s="2802">
        <f t="shared" si="2"/>
        <v>19</v>
      </c>
      <c r="C19" s="2803">
        <f t="shared" si="3"/>
        <v>9</v>
      </c>
      <c r="D19" s="2803">
        <f t="shared" si="7"/>
        <v>7</v>
      </c>
      <c r="E19" s="2803">
        <f t="shared" si="8"/>
        <v>3</v>
      </c>
      <c r="F19" s="2804"/>
      <c r="G19" s="2804"/>
      <c r="H19" s="2804"/>
      <c r="I19" s="2804"/>
      <c r="J19" s="2803">
        <f>SUM(K19:M19)</f>
        <v>2</v>
      </c>
      <c r="K19" s="2804">
        <v>1</v>
      </c>
      <c r="L19" s="2804">
        <v>1</v>
      </c>
      <c r="M19" s="2803"/>
      <c r="N19" s="2804"/>
      <c r="O19" s="2804"/>
      <c r="P19" s="2804"/>
      <c r="Q19" s="2804"/>
      <c r="R19" s="2803">
        <f t="shared" si="4"/>
        <v>3</v>
      </c>
      <c r="S19" s="2803">
        <v>2</v>
      </c>
      <c r="T19" s="2803">
        <v>1</v>
      </c>
      <c r="U19" s="2803"/>
      <c r="V19" s="2803">
        <f t="shared" si="5"/>
        <v>4</v>
      </c>
      <c r="W19" s="2803">
        <v>1</v>
      </c>
      <c r="X19" s="2803">
        <v>2</v>
      </c>
      <c r="Y19" s="2803">
        <v>1</v>
      </c>
      <c r="Z19" s="2803">
        <f t="shared" si="6"/>
        <v>6</v>
      </c>
      <c r="AA19" s="2803">
        <v>2</v>
      </c>
      <c r="AB19" s="2803">
        <v>3</v>
      </c>
      <c r="AC19" s="2804">
        <v>1</v>
      </c>
      <c r="AD19" s="2803">
        <f>SUM(AE19:AG19)</f>
        <v>1</v>
      </c>
      <c r="AE19" s="2804">
        <v>1</v>
      </c>
      <c r="AF19" s="2804"/>
      <c r="AG19" s="2804"/>
      <c r="AH19" s="2805">
        <f>SUM(AI19:AK19)</f>
        <v>3</v>
      </c>
      <c r="AI19" s="2803">
        <v>2</v>
      </c>
      <c r="AJ19" s="2804"/>
      <c r="AK19" s="2802">
        <v>1</v>
      </c>
    </row>
    <row r="20" spans="1:63" ht="24" customHeight="1">
      <c r="A20" s="2801" t="s">
        <v>951</v>
      </c>
      <c r="B20" s="2802">
        <f t="shared" si="2"/>
        <v>22</v>
      </c>
      <c r="C20" s="2803">
        <f t="shared" si="3"/>
        <v>8</v>
      </c>
      <c r="D20" s="2803">
        <f t="shared" si="7"/>
        <v>0</v>
      </c>
      <c r="E20" s="2803">
        <f t="shared" si="8"/>
        <v>14</v>
      </c>
      <c r="F20" s="2804"/>
      <c r="G20" s="2804"/>
      <c r="H20" s="2804"/>
      <c r="I20" s="2804"/>
      <c r="J20" s="2804"/>
      <c r="K20" s="2804"/>
      <c r="L20" s="2804"/>
      <c r="M20" s="2804"/>
      <c r="N20" s="2804"/>
      <c r="O20" s="2804"/>
      <c r="P20" s="2804"/>
      <c r="Q20" s="2804"/>
      <c r="R20" s="2803">
        <f t="shared" si="4"/>
        <v>7</v>
      </c>
      <c r="S20" s="2803">
        <v>3</v>
      </c>
      <c r="T20" s="2804"/>
      <c r="U20" s="2804">
        <v>4</v>
      </c>
      <c r="V20" s="2803">
        <f t="shared" si="5"/>
        <v>10</v>
      </c>
      <c r="W20" s="2803">
        <v>2</v>
      </c>
      <c r="X20" s="2804"/>
      <c r="Y20" s="2803">
        <v>8</v>
      </c>
      <c r="Z20" s="2803">
        <f t="shared" si="6"/>
        <v>5</v>
      </c>
      <c r="AA20" s="2803">
        <v>3</v>
      </c>
      <c r="AB20" s="2804"/>
      <c r="AC20" s="2803">
        <v>2</v>
      </c>
      <c r="AD20" s="2803"/>
      <c r="AE20" s="2803"/>
      <c r="AF20" s="2804"/>
      <c r="AG20" s="2804"/>
      <c r="AH20" s="2809"/>
      <c r="AI20" s="2804"/>
      <c r="AJ20" s="2804"/>
      <c r="AK20" s="2806"/>
    </row>
    <row r="21" spans="1:63" ht="24" customHeight="1">
      <c r="A21" s="2801" t="s">
        <v>932</v>
      </c>
      <c r="B21" s="2802">
        <f t="shared" si="2"/>
        <v>13</v>
      </c>
      <c r="C21" s="2803">
        <f t="shared" si="3"/>
        <v>7</v>
      </c>
      <c r="D21" s="2803">
        <f t="shared" si="7"/>
        <v>5</v>
      </c>
      <c r="E21" s="2803">
        <f t="shared" si="8"/>
        <v>1</v>
      </c>
      <c r="F21" s="2804"/>
      <c r="G21" s="2804"/>
      <c r="H21" s="2804"/>
      <c r="I21" s="2804"/>
      <c r="J21" s="2803"/>
      <c r="K21" s="2804"/>
      <c r="L21" s="2803"/>
      <c r="M21" s="2804"/>
      <c r="N21" s="2804"/>
      <c r="O21" s="2804"/>
      <c r="P21" s="2804"/>
      <c r="Q21" s="2804"/>
      <c r="R21" s="2803">
        <f t="shared" si="4"/>
        <v>4</v>
      </c>
      <c r="S21" s="2803">
        <v>1</v>
      </c>
      <c r="T21" s="2803">
        <v>3</v>
      </c>
      <c r="U21" s="2804"/>
      <c r="V21" s="2803">
        <f t="shared" si="5"/>
        <v>6</v>
      </c>
      <c r="W21" s="2803">
        <v>6</v>
      </c>
      <c r="X21" s="2804"/>
      <c r="Y21" s="2803"/>
      <c r="Z21" s="2804"/>
      <c r="AA21" s="2804"/>
      <c r="AB21" s="2804"/>
      <c r="AC21" s="2804"/>
      <c r="AD21" s="2804"/>
      <c r="AE21" s="2804"/>
      <c r="AF21" s="2804"/>
      <c r="AG21" s="2804"/>
      <c r="AH21" s="2805">
        <f>SUM(AI21:AK21)</f>
        <v>3</v>
      </c>
      <c r="AI21" s="2804"/>
      <c r="AJ21" s="2803">
        <v>2</v>
      </c>
      <c r="AK21" s="2806">
        <v>1</v>
      </c>
      <c r="AW21" s="2807"/>
    </row>
    <row r="22" spans="1:63" ht="24" customHeight="1">
      <c r="A22" s="2801" t="s">
        <v>936</v>
      </c>
      <c r="B22" s="2802">
        <f t="shared" si="2"/>
        <v>89</v>
      </c>
      <c r="C22" s="2803">
        <f t="shared" si="3"/>
        <v>64</v>
      </c>
      <c r="D22" s="2803">
        <f t="shared" si="7"/>
        <v>3</v>
      </c>
      <c r="E22" s="2803">
        <f t="shared" si="8"/>
        <v>22</v>
      </c>
      <c r="F22" s="2804"/>
      <c r="G22" s="2804"/>
      <c r="H22" s="2804"/>
      <c r="I22" s="2804"/>
      <c r="J22" s="2803"/>
      <c r="K22" s="2804"/>
      <c r="L22" s="2804"/>
      <c r="M22" s="2804"/>
      <c r="N22" s="2804"/>
      <c r="O22" s="2804"/>
      <c r="P22" s="2804"/>
      <c r="Q22" s="2804"/>
      <c r="R22" s="2803">
        <f t="shared" si="4"/>
        <v>30</v>
      </c>
      <c r="S22" s="2803">
        <v>21</v>
      </c>
      <c r="T22" s="2804">
        <v>2</v>
      </c>
      <c r="U22" s="2803">
        <v>7</v>
      </c>
      <c r="V22" s="2803">
        <f t="shared" si="5"/>
        <v>37</v>
      </c>
      <c r="W22" s="2803">
        <v>30</v>
      </c>
      <c r="X22" s="2803">
        <v>1</v>
      </c>
      <c r="Y22" s="2803">
        <v>6</v>
      </c>
      <c r="Z22" s="2803">
        <f>SUM(AA22:AC22)</f>
        <v>20</v>
      </c>
      <c r="AA22" s="2803">
        <v>11</v>
      </c>
      <c r="AB22" s="2804"/>
      <c r="AC22" s="2803">
        <v>9</v>
      </c>
      <c r="AD22" s="2803"/>
      <c r="AE22" s="2804"/>
      <c r="AF22" s="2804"/>
      <c r="AG22" s="2804"/>
      <c r="AH22" s="2805">
        <f>SUM(AI22:AK22)</f>
        <v>2</v>
      </c>
      <c r="AI22" s="2803">
        <v>2</v>
      </c>
      <c r="AJ22" s="2804"/>
      <c r="AK22" s="2806"/>
    </row>
    <row r="23" spans="1:63" ht="24" customHeight="1">
      <c r="A23" s="2801" t="s">
        <v>937</v>
      </c>
      <c r="B23" s="2802">
        <f t="shared" si="2"/>
        <v>30</v>
      </c>
      <c r="C23" s="2803">
        <f t="shared" si="3"/>
        <v>13</v>
      </c>
      <c r="D23" s="2803">
        <f t="shared" si="7"/>
        <v>4</v>
      </c>
      <c r="E23" s="2803">
        <f t="shared" si="8"/>
        <v>13</v>
      </c>
      <c r="F23" s="2804"/>
      <c r="G23" s="2804"/>
      <c r="H23" s="2804"/>
      <c r="I23" s="2804"/>
      <c r="J23" s="2804"/>
      <c r="K23" s="2804"/>
      <c r="L23" s="2804"/>
      <c r="M23" s="2804"/>
      <c r="N23" s="2804"/>
      <c r="O23" s="2804"/>
      <c r="P23" s="2804"/>
      <c r="Q23" s="2804"/>
      <c r="R23" s="2803">
        <f t="shared" si="4"/>
        <v>15</v>
      </c>
      <c r="S23" s="2803">
        <v>8</v>
      </c>
      <c r="T23" s="2804">
        <v>2</v>
      </c>
      <c r="U23" s="2803">
        <v>5</v>
      </c>
      <c r="V23" s="2803">
        <f t="shared" si="5"/>
        <v>12</v>
      </c>
      <c r="W23" s="2803">
        <v>3</v>
      </c>
      <c r="X23" s="2804">
        <v>2</v>
      </c>
      <c r="Y23" s="2803">
        <v>7</v>
      </c>
      <c r="Z23" s="2803">
        <f>SUM(AA23:AC23)</f>
        <v>3</v>
      </c>
      <c r="AA23" s="2804">
        <v>2</v>
      </c>
      <c r="AB23" s="2804"/>
      <c r="AC23" s="2803">
        <v>1</v>
      </c>
      <c r="AD23" s="2803"/>
      <c r="AE23" s="2803"/>
      <c r="AF23" s="2804"/>
      <c r="AG23" s="2804"/>
      <c r="AH23" s="2809"/>
      <c r="AI23" s="2804"/>
      <c r="AJ23" s="2804"/>
      <c r="AK23" s="2806"/>
    </row>
    <row r="24" spans="1:63" ht="24" customHeight="1">
      <c r="A24" s="2801" t="s">
        <v>680</v>
      </c>
      <c r="B24" s="2802">
        <f t="shared" si="2"/>
        <v>6</v>
      </c>
      <c r="C24" s="2803">
        <f t="shared" si="3"/>
        <v>5</v>
      </c>
      <c r="D24" s="2803">
        <f t="shared" si="7"/>
        <v>0</v>
      </c>
      <c r="E24" s="2803">
        <f t="shared" si="8"/>
        <v>1</v>
      </c>
      <c r="F24" s="2804"/>
      <c r="G24" s="2804"/>
      <c r="H24" s="2804"/>
      <c r="I24" s="2804"/>
      <c r="J24" s="2804"/>
      <c r="K24" s="2804"/>
      <c r="L24" s="2804"/>
      <c r="M24" s="2804"/>
      <c r="N24" s="2804"/>
      <c r="O24" s="2804"/>
      <c r="P24" s="2804"/>
      <c r="Q24" s="2804"/>
      <c r="R24" s="2803">
        <f t="shared" si="4"/>
        <v>5</v>
      </c>
      <c r="S24" s="2803">
        <v>4</v>
      </c>
      <c r="T24" s="2804"/>
      <c r="U24" s="2804">
        <v>1</v>
      </c>
      <c r="V24" s="2803">
        <f t="shared" si="5"/>
        <v>1</v>
      </c>
      <c r="W24" s="2803">
        <v>1</v>
      </c>
      <c r="X24" s="2804"/>
      <c r="Y24" s="2803"/>
      <c r="Z24" s="2804"/>
      <c r="AA24" s="2804"/>
      <c r="AB24" s="2804"/>
      <c r="AC24" s="2804"/>
      <c r="AD24" s="2804"/>
      <c r="AE24" s="2804"/>
      <c r="AF24" s="2804"/>
      <c r="AG24" s="2804"/>
      <c r="AH24" s="2809"/>
      <c r="AI24" s="2804"/>
      <c r="AJ24" s="2804"/>
      <c r="AK24" s="2806"/>
    </row>
    <row r="25" spans="1:63" ht="24" customHeight="1">
      <c r="A25" s="2801" t="s">
        <v>184</v>
      </c>
      <c r="B25" s="2802">
        <f t="shared" si="2"/>
        <v>11</v>
      </c>
      <c r="C25" s="2803">
        <f t="shared" si="3"/>
        <v>1</v>
      </c>
      <c r="D25" s="2803">
        <f t="shared" si="7"/>
        <v>0</v>
      </c>
      <c r="E25" s="2803">
        <f t="shared" si="8"/>
        <v>10</v>
      </c>
      <c r="F25" s="2804"/>
      <c r="G25" s="2804"/>
      <c r="H25" s="2804"/>
      <c r="I25" s="2804"/>
      <c r="J25" s="2804"/>
      <c r="K25" s="2804"/>
      <c r="L25" s="2804"/>
      <c r="M25" s="2804"/>
      <c r="N25" s="2803"/>
      <c r="O25" s="2804"/>
      <c r="P25" s="2804"/>
      <c r="Q25" s="2803"/>
      <c r="R25" s="2803">
        <f t="shared" si="4"/>
        <v>2</v>
      </c>
      <c r="S25" s="2803">
        <v>1</v>
      </c>
      <c r="T25" s="2804"/>
      <c r="U25" s="2804">
        <v>1</v>
      </c>
      <c r="V25" s="2803"/>
      <c r="W25" s="2804"/>
      <c r="X25" s="2804"/>
      <c r="Y25" s="2804"/>
      <c r="Z25" s="2804"/>
      <c r="AA25" s="2804"/>
      <c r="AB25" s="2804"/>
      <c r="AC25" s="2804"/>
      <c r="AD25" s="2804"/>
      <c r="AE25" s="2804"/>
      <c r="AF25" s="2804"/>
      <c r="AG25" s="2804"/>
      <c r="AH25" s="2805">
        <f>SUM(AI25:AK25)</f>
        <v>9</v>
      </c>
      <c r="AI25" s="2804"/>
      <c r="AJ25" s="2804"/>
      <c r="AK25" s="2802">
        <v>9</v>
      </c>
    </row>
    <row r="26" spans="1:63" ht="21.75" customHeight="1">
      <c r="A26" s="2810" t="s">
        <v>1365</v>
      </c>
      <c r="AH26" s="2811" t="s">
        <v>912</v>
      </c>
    </row>
    <row r="27" spans="1:63" ht="8.1" customHeight="1">
      <c r="A27" s="2783"/>
      <c r="B27" s="2783"/>
      <c r="C27" s="2783"/>
      <c r="D27" s="2783"/>
      <c r="E27" s="2783"/>
      <c r="F27" s="2783"/>
      <c r="G27" s="2783"/>
      <c r="H27" s="2783"/>
      <c r="I27" s="2783"/>
      <c r="J27" s="2783"/>
      <c r="K27" s="2783"/>
      <c r="L27" s="2783"/>
      <c r="M27" s="2783"/>
      <c r="N27" s="2783"/>
      <c r="O27" s="2783"/>
      <c r="P27" s="2783"/>
      <c r="Q27" s="2783"/>
      <c r="R27" s="2783"/>
      <c r="S27" s="2783"/>
      <c r="T27" s="2783"/>
      <c r="U27" s="2783"/>
      <c r="V27" s="2783"/>
      <c r="W27" s="2783"/>
      <c r="X27" s="2783"/>
      <c r="Y27" s="2783"/>
      <c r="Z27" s="2783"/>
      <c r="AA27" s="2783"/>
      <c r="AB27" s="2783"/>
      <c r="AC27" s="2783"/>
      <c r="AD27" s="2783"/>
      <c r="AE27" s="2783"/>
      <c r="AF27" s="2783"/>
      <c r="AG27" s="2783"/>
      <c r="AH27" s="2783"/>
      <c r="AI27" s="2783"/>
      <c r="AJ27" s="2783"/>
      <c r="AK27" s="2783"/>
    </row>
    <row r="28" spans="1:63">
      <c r="A28" s="2783"/>
      <c r="B28" s="2783"/>
      <c r="C28" s="2783"/>
      <c r="D28" s="2783"/>
      <c r="E28" s="2783"/>
      <c r="F28" s="2783"/>
      <c r="G28" s="2783"/>
      <c r="H28" s="2783"/>
      <c r="I28" s="2783"/>
      <c r="J28" s="2783"/>
      <c r="K28" s="2783"/>
      <c r="L28" s="2783"/>
      <c r="M28" s="2783"/>
      <c r="N28" s="2783"/>
      <c r="O28" s="2783"/>
      <c r="P28" s="2783"/>
      <c r="Q28" s="2783"/>
      <c r="R28" s="2783"/>
      <c r="S28" s="2783"/>
      <c r="T28" s="2783"/>
      <c r="U28" s="2783"/>
      <c r="V28" s="2783"/>
      <c r="W28" s="2783"/>
      <c r="X28" s="2783"/>
      <c r="Y28" s="2783"/>
      <c r="Z28" s="2783"/>
      <c r="AA28" s="2783"/>
      <c r="AB28" s="2783"/>
      <c r="AC28" s="2783"/>
      <c r="AD28" s="2783"/>
      <c r="AE28" s="2783"/>
      <c r="AF28" s="2783"/>
      <c r="AG28" s="2783"/>
      <c r="AH28" s="2783"/>
      <c r="AI28" s="2783"/>
      <c r="AJ28" s="2783"/>
      <c r="AK28" s="2783"/>
      <c r="AW28" s="2807"/>
    </row>
    <row r="29" spans="1:63">
      <c r="A29" s="2783"/>
      <c r="B29" s="2783"/>
      <c r="C29" s="2783"/>
      <c r="D29" s="2783"/>
      <c r="E29" s="2783"/>
      <c r="F29" s="2783"/>
      <c r="G29" s="2783"/>
      <c r="H29" s="2783"/>
      <c r="I29" s="2783"/>
      <c r="J29" s="2783"/>
      <c r="K29" s="2783"/>
      <c r="L29" s="2783"/>
      <c r="M29" s="2783"/>
      <c r="N29" s="2783"/>
      <c r="O29" s="2783"/>
      <c r="P29" s="2783"/>
      <c r="Q29" s="2783"/>
      <c r="R29" s="2783"/>
      <c r="S29" s="2783"/>
      <c r="T29" s="2783"/>
      <c r="U29" s="2783"/>
      <c r="V29" s="2783"/>
      <c r="W29" s="2783"/>
      <c r="X29" s="2783"/>
      <c r="Y29" s="2783"/>
      <c r="Z29" s="2783"/>
      <c r="AA29" s="2783"/>
      <c r="AB29" s="2783"/>
      <c r="AC29" s="2783"/>
      <c r="AD29" s="2783"/>
      <c r="AE29" s="2783"/>
      <c r="AF29" s="2783"/>
      <c r="AG29" s="2783"/>
      <c r="AH29" s="2783"/>
      <c r="AI29" s="2783"/>
      <c r="AJ29" s="2783"/>
      <c r="AK29" s="2783"/>
    </row>
    <row r="30" spans="1:63">
      <c r="A30" s="2783"/>
      <c r="B30" s="2783"/>
      <c r="C30" s="2783"/>
      <c r="D30" s="2783"/>
      <c r="E30" s="2783"/>
      <c r="F30" s="2783"/>
      <c r="G30" s="2783"/>
      <c r="H30" s="2783"/>
      <c r="I30" s="2783"/>
      <c r="J30" s="2783"/>
      <c r="K30" s="2783"/>
      <c r="L30" s="2783"/>
      <c r="M30" s="2783"/>
      <c r="N30" s="2783"/>
      <c r="O30" s="2783"/>
      <c r="P30" s="2783"/>
      <c r="Q30" s="2783"/>
      <c r="R30" s="2783"/>
      <c r="S30" s="2783"/>
      <c r="T30" s="2783"/>
      <c r="U30" s="2783"/>
      <c r="V30" s="2783"/>
      <c r="W30" s="2783"/>
      <c r="X30" s="2783"/>
      <c r="Y30" s="2783"/>
      <c r="Z30" s="2783"/>
      <c r="AA30" s="2783"/>
      <c r="AB30" s="2783"/>
      <c r="AC30" s="2783"/>
      <c r="AD30" s="2783"/>
      <c r="AE30" s="2783"/>
      <c r="AF30" s="2783"/>
      <c r="AG30" s="2783"/>
      <c r="AH30" s="2783"/>
      <c r="AI30" s="2783"/>
      <c r="AJ30" s="2783"/>
      <c r="AK30" s="2783"/>
    </row>
    <row r="31" spans="1:63">
      <c r="A31" s="2783"/>
      <c r="B31" s="2783"/>
      <c r="C31" s="2783"/>
      <c r="D31" s="2783"/>
      <c r="E31" s="2783"/>
      <c r="F31" s="2783"/>
      <c r="G31" s="2783"/>
      <c r="H31" s="2783"/>
      <c r="I31" s="2783"/>
      <c r="J31" s="2783"/>
      <c r="K31" s="2783"/>
      <c r="L31" s="2783"/>
      <c r="M31" s="2783"/>
      <c r="N31" s="2783"/>
      <c r="O31" s="2783"/>
      <c r="P31" s="2783"/>
      <c r="Q31" s="2783"/>
      <c r="R31" s="2783"/>
      <c r="S31" s="2783"/>
      <c r="T31" s="2783"/>
      <c r="U31" s="2783"/>
      <c r="V31" s="2783"/>
      <c r="W31" s="2783"/>
      <c r="X31" s="2783"/>
      <c r="Y31" s="2783"/>
      <c r="Z31" s="2783"/>
      <c r="AA31" s="2783"/>
      <c r="AB31" s="2783"/>
      <c r="AC31" s="2783"/>
      <c r="AD31" s="2783"/>
      <c r="AE31" s="2783"/>
      <c r="AF31" s="2783"/>
      <c r="AG31" s="2783"/>
      <c r="AH31" s="2783"/>
      <c r="AI31" s="2783"/>
      <c r="AJ31" s="2783"/>
      <c r="AK31" s="2783"/>
      <c r="BK31" s="2784" t="s">
        <v>868</v>
      </c>
    </row>
    <row r="32" spans="1:63">
      <c r="A32" s="2783"/>
      <c r="B32" s="2783"/>
      <c r="C32" s="2783"/>
      <c r="D32" s="2783"/>
      <c r="E32" s="2783"/>
      <c r="F32" s="2783"/>
      <c r="G32" s="2783"/>
      <c r="H32" s="2783"/>
      <c r="I32" s="2783"/>
      <c r="J32" s="2783"/>
      <c r="K32" s="2783"/>
      <c r="L32" s="2783"/>
      <c r="M32" s="2783"/>
      <c r="N32" s="2783"/>
      <c r="O32" s="2783"/>
      <c r="P32" s="2783"/>
      <c r="Q32" s="2783"/>
      <c r="R32" s="2783"/>
      <c r="S32" s="2783"/>
      <c r="T32" s="2783"/>
      <c r="U32" s="2783"/>
      <c r="V32" s="2783"/>
      <c r="W32" s="2783"/>
      <c r="X32" s="2783"/>
      <c r="Y32" s="2783"/>
      <c r="Z32" s="2783"/>
      <c r="AA32" s="2783"/>
      <c r="AB32" s="2783"/>
      <c r="AC32" s="2783"/>
      <c r="AD32" s="2783"/>
      <c r="AE32" s="2783"/>
      <c r="AF32" s="2783"/>
      <c r="AG32" s="2783"/>
      <c r="AH32" s="2783"/>
      <c r="AI32" s="2783"/>
      <c r="AJ32" s="2783"/>
      <c r="AK32" s="2783"/>
    </row>
    <row r="33" spans="1:63">
      <c r="A33" s="2783"/>
      <c r="B33" s="2783"/>
      <c r="C33" s="2783"/>
      <c r="D33" s="2783"/>
      <c r="E33" s="2783"/>
      <c r="F33" s="2783"/>
      <c r="G33" s="2783"/>
      <c r="H33" s="2783"/>
      <c r="I33" s="2783"/>
      <c r="J33" s="2783"/>
      <c r="K33" s="2783"/>
      <c r="L33" s="2783"/>
      <c r="M33" s="2783"/>
      <c r="N33" s="2783"/>
      <c r="O33" s="2783"/>
      <c r="P33" s="2783"/>
      <c r="Q33" s="2783"/>
      <c r="R33" s="2783"/>
      <c r="S33" s="2783"/>
      <c r="T33" s="2783"/>
      <c r="U33" s="2783"/>
      <c r="V33" s="2783"/>
      <c r="W33" s="2783"/>
      <c r="X33" s="2783"/>
      <c r="Y33" s="2783"/>
      <c r="Z33" s="2783"/>
      <c r="AA33" s="2783"/>
      <c r="AB33" s="2783"/>
      <c r="AC33" s="2783"/>
      <c r="AD33" s="2783"/>
      <c r="AE33" s="2783"/>
      <c r="AF33" s="2783"/>
      <c r="AG33" s="2783"/>
      <c r="AH33" s="2783"/>
      <c r="AI33" s="2783"/>
      <c r="AJ33" s="2783"/>
      <c r="AK33" s="2783"/>
      <c r="BK33" s="2784" t="s">
        <v>923</v>
      </c>
    </row>
    <row r="34" spans="1:63">
      <c r="AW34" s="2807"/>
      <c r="BK34" s="2784" t="s">
        <v>924</v>
      </c>
    </row>
    <row r="35" spans="1:63">
      <c r="BK35" s="2784" t="s">
        <v>925</v>
      </c>
    </row>
    <row r="36" spans="1:63">
      <c r="BK36" s="2784" t="s">
        <v>926</v>
      </c>
    </row>
    <row r="37" spans="1:63">
      <c r="BK37" s="2784" t="s">
        <v>927</v>
      </c>
    </row>
    <row r="38" spans="1:63">
      <c r="BK38" s="2784" t="s">
        <v>928</v>
      </c>
    </row>
    <row r="39" spans="1:63">
      <c r="BK39" s="2784" t="s">
        <v>929</v>
      </c>
    </row>
    <row r="40" spans="1:63">
      <c r="BK40" s="2784" t="s">
        <v>56</v>
      </c>
    </row>
    <row r="41" spans="1:63">
      <c r="BK41" s="2784" t="s">
        <v>930</v>
      </c>
    </row>
    <row r="42" spans="1:63">
      <c r="BK42" s="2784" t="s">
        <v>183</v>
      </c>
    </row>
    <row r="43" spans="1:63">
      <c r="BK43" s="2784" t="s">
        <v>951</v>
      </c>
    </row>
    <row r="44" spans="1:63">
      <c r="BK44" s="2784" t="s">
        <v>932</v>
      </c>
    </row>
    <row r="45" spans="1:63">
      <c r="BK45" s="2784" t="s">
        <v>936</v>
      </c>
    </row>
    <row r="46" spans="1:63">
      <c r="BK46" s="2784" t="s">
        <v>681</v>
      </c>
    </row>
    <row r="47" spans="1:63">
      <c r="BK47" s="2784" t="s">
        <v>682</v>
      </c>
    </row>
    <row r="48" spans="1:63">
      <c r="BK48" s="2784" t="s">
        <v>683</v>
      </c>
    </row>
    <row r="51" spans="63:63">
      <c r="BK51" s="2784" t="s">
        <v>684</v>
      </c>
    </row>
    <row r="52" spans="63:63">
      <c r="BK52" s="2784" t="s">
        <v>685</v>
      </c>
    </row>
  </sheetData>
  <sheetProtection password="CA55" sheet="1" objects="1" scenarios="1"/>
  <mergeCells count="14">
    <mergeCell ref="J6:M6"/>
    <mergeCell ref="AD7:AG7"/>
    <mergeCell ref="Z7:AC7"/>
    <mergeCell ref="Z6:AC6"/>
    <mergeCell ref="F6:I6"/>
    <mergeCell ref="V6:Y6"/>
    <mergeCell ref="A1:AK1"/>
    <mergeCell ref="A3:AK3"/>
    <mergeCell ref="A5:AK5"/>
    <mergeCell ref="AD6:AG6"/>
    <mergeCell ref="B6:E6"/>
    <mergeCell ref="N6:Q6"/>
    <mergeCell ref="R6:U6"/>
    <mergeCell ref="AH6:AK6"/>
  </mergeCells>
  <phoneticPr fontId="0" type="noConversion"/>
  <printOptions horizontalCentered="1"/>
  <pageMargins left="0.59055118110236227" right="0.75" top="1.1023622047244095" bottom="0.11811023622047245" header="0.19685039370078741" footer="0"/>
  <pageSetup scale="70" firstPageNumber="56" orientation="landscape" useFirstPageNumber="1" horizontalDpi="300" verticalDpi="300" r:id="rId1"/>
  <headerFooter alignWithMargins="0">
    <oddHeader>&amp;R&amp;"Helv,Negrita"&amp;12&amp;[57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92"/>
  <sheetViews>
    <sheetView showGridLines="0" workbookViewId="0">
      <selection activeCell="B49" sqref="B49"/>
    </sheetView>
  </sheetViews>
  <sheetFormatPr baseColWidth="10" defaultColWidth="9.83203125" defaultRowHeight="10.5"/>
  <cols>
    <col min="1" max="1" width="40.83203125" style="2812" customWidth="1"/>
    <col min="2" max="2" width="7.83203125" style="2812" customWidth="1"/>
    <col min="3" max="3" width="2.83203125" style="2812" customWidth="1"/>
    <col min="4" max="4" width="12.83203125" style="2812" customWidth="1"/>
    <col min="5" max="5" width="11.83203125" style="2812" customWidth="1"/>
    <col min="6" max="6" width="9.83203125" style="2812"/>
    <col min="7" max="7" width="16.5" style="2812" customWidth="1"/>
    <col min="8" max="8" width="0" style="2812" hidden="1" customWidth="1"/>
    <col min="9" max="9" width="4.83203125" style="2812" customWidth="1"/>
    <col min="10" max="10" width="9.83203125" style="2812"/>
    <col min="11" max="11" width="6.83203125" style="2812" customWidth="1"/>
    <col min="12" max="16384" width="9.83203125" style="2812"/>
  </cols>
  <sheetData>
    <row r="1" spans="1:12" ht="19.5" customHeight="1">
      <c r="A1" s="3597" t="s">
        <v>846</v>
      </c>
      <c r="B1" s="3597"/>
      <c r="C1" s="3597"/>
      <c r="D1" s="3597"/>
      <c r="E1" s="3597"/>
      <c r="F1" s="3597"/>
      <c r="G1" s="3597"/>
    </row>
    <row r="2" spans="1:12" ht="3.75" customHeight="1">
      <c r="A2" s="2813"/>
      <c r="B2" s="2813"/>
      <c r="C2" s="2813"/>
      <c r="D2" s="2813"/>
      <c r="E2" s="2813"/>
    </row>
    <row r="3" spans="1:12" ht="11.25" customHeight="1">
      <c r="A3" s="3598" t="s">
        <v>686</v>
      </c>
      <c r="B3" s="3598"/>
      <c r="C3" s="3598"/>
      <c r="D3" s="3598"/>
      <c r="E3" s="3598"/>
      <c r="F3" s="3598"/>
      <c r="G3" s="3598"/>
      <c r="L3" s="2814" t="s">
        <v>884</v>
      </c>
    </row>
    <row r="4" spans="1:12" ht="11.25" customHeight="1">
      <c r="A4" s="3599" t="s">
        <v>687</v>
      </c>
      <c r="B4" s="3599"/>
      <c r="C4" s="3599"/>
      <c r="D4" s="3599"/>
      <c r="E4" s="3599"/>
      <c r="F4" s="3599"/>
      <c r="G4" s="3599"/>
      <c r="H4" s="2814" t="s">
        <v>884</v>
      </c>
    </row>
    <row r="5" spans="1:12" ht="11.25" customHeight="1">
      <c r="A5" s="3599" t="s">
        <v>688</v>
      </c>
      <c r="B5" s="3599"/>
      <c r="C5" s="3599"/>
      <c r="D5" s="3599"/>
      <c r="E5" s="3599"/>
      <c r="F5" s="3599"/>
      <c r="G5" s="3599"/>
    </row>
    <row r="6" spans="1:12" ht="13.5" customHeight="1">
      <c r="A6" s="2815"/>
      <c r="B6" s="2815"/>
      <c r="C6" s="2815"/>
      <c r="D6" s="2815"/>
      <c r="E6" s="2815"/>
      <c r="F6" s="2815"/>
      <c r="G6" s="2815"/>
    </row>
    <row r="7" spans="1:12" ht="12" customHeight="1">
      <c r="A7" s="3596" t="s">
        <v>689</v>
      </c>
      <c r="B7" s="3596"/>
      <c r="C7" s="3596"/>
      <c r="D7" s="3596"/>
      <c r="E7" s="3596"/>
      <c r="F7" s="3596"/>
      <c r="G7" s="3596"/>
    </row>
    <row r="8" spans="1:12" ht="9.75" customHeight="1">
      <c r="A8" s="2816"/>
      <c r="B8" s="2817"/>
      <c r="C8" s="2818"/>
      <c r="D8" s="2819" t="s">
        <v>690</v>
      </c>
      <c r="E8" s="2817"/>
      <c r="F8" s="2817"/>
      <c r="G8" s="2820"/>
      <c r="H8" s="2821"/>
      <c r="I8" s="2822"/>
    </row>
    <row r="9" spans="1:12" ht="9.75" customHeight="1">
      <c r="A9" s="2889" t="s">
        <v>991</v>
      </c>
      <c r="B9" s="2824" t="s">
        <v>1240</v>
      </c>
      <c r="C9" s="2825"/>
      <c r="D9" s="2826" t="s">
        <v>691</v>
      </c>
      <c r="E9" s="2827" t="s">
        <v>692</v>
      </c>
      <c r="F9" s="2827" t="s">
        <v>693</v>
      </c>
      <c r="G9" s="2828" t="s">
        <v>694</v>
      </c>
      <c r="H9" s="2829"/>
      <c r="I9" s="2822"/>
    </row>
    <row r="10" spans="1:12" ht="12" customHeight="1">
      <c r="A10" s="2830" t="s">
        <v>695</v>
      </c>
      <c r="B10" s="2831">
        <f>SUM(D10:G10)</f>
        <v>2105</v>
      </c>
      <c r="C10" s="2832" t="s">
        <v>696</v>
      </c>
      <c r="D10" s="2831">
        <f>SUM(D35+D65+D11)</f>
        <v>137</v>
      </c>
      <c r="E10" s="2833">
        <f>SUM(E11+E35+E65)</f>
        <v>1415</v>
      </c>
      <c r="F10" s="2833">
        <f>SUM(F35+F65+F11)</f>
        <v>247</v>
      </c>
      <c r="G10" s="2830">
        <f>SUM(G35+G65)</f>
        <v>306</v>
      </c>
      <c r="H10" s="2834"/>
      <c r="I10" s="2822"/>
    </row>
    <row r="11" spans="1:12" ht="9" hidden="1" customHeight="1">
      <c r="A11" s="2835" t="s">
        <v>851</v>
      </c>
      <c r="B11" s="2831">
        <f>SUM(D11:H11)</f>
        <v>0</v>
      </c>
      <c r="C11" s="2832"/>
      <c r="D11" s="2836"/>
      <c r="E11" s="2833">
        <f>SUM(E12+E14+E24)</f>
        <v>0</v>
      </c>
      <c r="F11" s="2837"/>
      <c r="G11" s="2838"/>
      <c r="H11" s="2834"/>
      <c r="I11" s="2822"/>
    </row>
    <row r="12" spans="1:12" ht="9" hidden="1" customHeight="1">
      <c r="A12" s="2839" t="s">
        <v>852</v>
      </c>
      <c r="B12" s="2840"/>
      <c r="C12" s="2841"/>
      <c r="D12" s="2840"/>
      <c r="E12" s="2842"/>
      <c r="F12" s="2842"/>
      <c r="G12" s="2843"/>
      <c r="H12" s="2844"/>
      <c r="I12" s="2822"/>
    </row>
    <row r="13" spans="1:12" ht="9" hidden="1" customHeight="1">
      <c r="A13" s="2845" t="s">
        <v>200</v>
      </c>
      <c r="B13" s="2846"/>
      <c r="C13" s="2847"/>
      <c r="D13" s="2846"/>
      <c r="E13" s="2848"/>
      <c r="F13" s="2848"/>
      <c r="G13" s="2849"/>
      <c r="H13" s="2834"/>
      <c r="I13" s="2822"/>
    </row>
    <row r="14" spans="1:12" ht="9" hidden="1" customHeight="1">
      <c r="A14" s="2839" t="s">
        <v>854</v>
      </c>
      <c r="B14" s="2846">
        <f>SUM(D14:G14)</f>
        <v>0</v>
      </c>
      <c r="C14" s="2841"/>
      <c r="D14" s="2840"/>
      <c r="E14" s="2842">
        <f>SUM(E15:E23)</f>
        <v>0</v>
      </c>
      <c r="F14" s="2842"/>
      <c r="G14" s="2843"/>
      <c r="H14" s="2844"/>
      <c r="I14" s="2822"/>
    </row>
    <row r="15" spans="1:12" ht="9" hidden="1" customHeight="1">
      <c r="A15" s="2845" t="s">
        <v>202</v>
      </c>
      <c r="B15" s="2846"/>
      <c r="C15" s="2847"/>
      <c r="D15" s="2846"/>
      <c r="E15" s="2848"/>
      <c r="F15" s="2848"/>
      <c r="G15" s="2849"/>
      <c r="H15" s="2850"/>
      <c r="I15" s="2822"/>
    </row>
    <row r="16" spans="1:12" ht="9" hidden="1" customHeight="1">
      <c r="A16" s="2845" t="s">
        <v>309</v>
      </c>
      <c r="B16" s="2846"/>
      <c r="C16" s="2847"/>
      <c r="D16" s="2846"/>
      <c r="E16" s="2848"/>
      <c r="F16" s="2848"/>
      <c r="G16" s="2849"/>
      <c r="H16" s="2850"/>
      <c r="I16" s="2822"/>
    </row>
    <row r="17" spans="1:9" ht="9" hidden="1" customHeight="1">
      <c r="A17" s="2845" t="s">
        <v>200</v>
      </c>
      <c r="B17" s="2846"/>
      <c r="C17" s="2847"/>
      <c r="D17" s="2846"/>
      <c r="E17" s="2848"/>
      <c r="F17" s="2848"/>
      <c r="G17" s="2849"/>
      <c r="H17" s="2834"/>
      <c r="I17" s="2822"/>
    </row>
    <row r="18" spans="1:9" ht="9" hidden="1" customHeight="1">
      <c r="A18" s="2845" t="s">
        <v>310</v>
      </c>
      <c r="B18" s="2846"/>
      <c r="C18" s="2847"/>
      <c r="D18" s="2846"/>
      <c r="E18" s="2848"/>
      <c r="F18" s="2848"/>
      <c r="G18" s="2849"/>
      <c r="H18" s="2834"/>
      <c r="I18" s="2822"/>
    </row>
    <row r="19" spans="1:9" ht="9" hidden="1" customHeight="1">
      <c r="A19" s="2845" t="s">
        <v>203</v>
      </c>
      <c r="B19" s="2846"/>
      <c r="C19" s="2847"/>
      <c r="D19" s="2846"/>
      <c r="E19" s="2848"/>
      <c r="F19" s="2848"/>
      <c r="G19" s="2849"/>
      <c r="H19" s="2834"/>
      <c r="I19" s="2822"/>
    </row>
    <row r="20" spans="1:9" ht="9" hidden="1" customHeight="1">
      <c r="A20" s="2845" t="s">
        <v>204</v>
      </c>
      <c r="B20" s="2846"/>
      <c r="C20" s="2847"/>
      <c r="D20" s="2846"/>
      <c r="E20" s="2848"/>
      <c r="F20" s="2848"/>
      <c r="G20" s="2849"/>
      <c r="H20" s="2834"/>
      <c r="I20" s="2822"/>
    </row>
    <row r="21" spans="1:9" ht="9" hidden="1" customHeight="1">
      <c r="A21" s="2845" t="s">
        <v>205</v>
      </c>
      <c r="B21" s="2846"/>
      <c r="C21" s="2847"/>
      <c r="D21" s="2846"/>
      <c r="E21" s="2848"/>
      <c r="F21" s="2848"/>
      <c r="G21" s="2849"/>
      <c r="H21" s="2834"/>
      <c r="I21" s="2822"/>
    </row>
    <row r="22" spans="1:9" ht="9" hidden="1" customHeight="1">
      <c r="A22" s="2845" t="s">
        <v>311</v>
      </c>
      <c r="B22" s="2846"/>
      <c r="C22" s="2847"/>
      <c r="D22" s="2846"/>
      <c r="E22" s="2848"/>
      <c r="F22" s="2848"/>
      <c r="G22" s="2849"/>
      <c r="H22" s="2834"/>
      <c r="I22" s="2822"/>
    </row>
    <row r="23" spans="1:9" ht="9" hidden="1" customHeight="1">
      <c r="A23" s="2845" t="s">
        <v>206</v>
      </c>
      <c r="B23" s="2846"/>
      <c r="C23" s="2847"/>
      <c r="D23" s="2846"/>
      <c r="E23" s="2848"/>
      <c r="F23" s="2848"/>
      <c r="G23" s="2849"/>
      <c r="H23" s="2834"/>
      <c r="I23" s="2822"/>
    </row>
    <row r="24" spans="1:9" ht="9" hidden="1" customHeight="1">
      <c r="A24" s="2839" t="s">
        <v>860</v>
      </c>
      <c r="B24" s="2851">
        <f>SUM(D24:G24)</f>
        <v>0</v>
      </c>
      <c r="C24" s="2841"/>
      <c r="D24" s="2840"/>
      <c r="E24" s="2852">
        <f>SUM(E25:E34)</f>
        <v>0</v>
      </c>
      <c r="F24" s="2842"/>
      <c r="G24" s="2843"/>
      <c r="H24" s="2853"/>
      <c r="I24" s="2822"/>
    </row>
    <row r="25" spans="1:9" ht="9" hidden="1" customHeight="1">
      <c r="A25" s="2845" t="s">
        <v>697</v>
      </c>
      <c r="B25" s="2854"/>
      <c r="C25" s="2847"/>
      <c r="D25" s="2846"/>
      <c r="E25" s="2855"/>
      <c r="F25" s="2848"/>
      <c r="G25" s="2849"/>
      <c r="H25" s="2834"/>
      <c r="I25" s="2822"/>
    </row>
    <row r="26" spans="1:9" ht="9" hidden="1" customHeight="1">
      <c r="A26" s="2845" t="s">
        <v>209</v>
      </c>
      <c r="B26" s="2854"/>
      <c r="C26" s="2847"/>
      <c r="D26" s="2846"/>
      <c r="E26" s="2855"/>
      <c r="F26" s="2848"/>
      <c r="G26" s="2849"/>
      <c r="H26" s="2834"/>
      <c r="I26" s="2822"/>
    </row>
    <row r="27" spans="1:9" ht="9" hidden="1" customHeight="1">
      <c r="A27" s="2845" t="s">
        <v>210</v>
      </c>
      <c r="B27" s="2854"/>
      <c r="C27" s="2847"/>
      <c r="D27" s="2846"/>
      <c r="E27" s="2855"/>
      <c r="F27" s="2848"/>
      <c r="G27" s="2849"/>
      <c r="H27" s="2834"/>
      <c r="I27" s="2822"/>
    </row>
    <row r="28" spans="1:9" ht="9" hidden="1" customHeight="1">
      <c r="A28" s="2845" t="s">
        <v>211</v>
      </c>
      <c r="B28" s="2854"/>
      <c r="C28" s="2847"/>
      <c r="D28" s="2846"/>
      <c r="E28" s="2855"/>
      <c r="F28" s="2848"/>
      <c r="G28" s="2849"/>
      <c r="H28" s="2834"/>
      <c r="I28" s="2822"/>
    </row>
    <row r="29" spans="1:9" ht="9" hidden="1" customHeight="1">
      <c r="A29" s="2845" t="s">
        <v>203</v>
      </c>
      <c r="B29" s="2854"/>
      <c r="C29" s="2847"/>
      <c r="D29" s="2846"/>
      <c r="E29" s="2855"/>
      <c r="F29" s="2848"/>
      <c r="G29" s="2849"/>
      <c r="H29" s="2834"/>
      <c r="I29" s="2822"/>
    </row>
    <row r="30" spans="1:9" ht="9" hidden="1" customHeight="1">
      <c r="A30" s="2845" t="s">
        <v>212</v>
      </c>
      <c r="B30" s="2854"/>
      <c r="C30" s="2847"/>
      <c r="D30" s="2846"/>
      <c r="E30" s="2855"/>
      <c r="F30" s="2848"/>
      <c r="G30" s="2849"/>
      <c r="H30" s="2834"/>
      <c r="I30" s="2822"/>
    </row>
    <row r="31" spans="1:9" ht="9" hidden="1" customHeight="1">
      <c r="A31" s="2845" t="s">
        <v>213</v>
      </c>
      <c r="B31" s="2854"/>
      <c r="C31" s="2847"/>
      <c r="D31" s="2846"/>
      <c r="E31" s="2855"/>
      <c r="F31" s="2848"/>
      <c r="G31" s="2849"/>
      <c r="H31" s="2834"/>
      <c r="I31" s="2822"/>
    </row>
    <row r="32" spans="1:9" ht="9" hidden="1" customHeight="1">
      <c r="A32" s="2845" t="s">
        <v>214</v>
      </c>
      <c r="B32" s="2854"/>
      <c r="C32" s="2847"/>
      <c r="D32" s="2846"/>
      <c r="E32" s="2855"/>
      <c r="F32" s="2848"/>
      <c r="G32" s="2849"/>
      <c r="H32" s="2834"/>
      <c r="I32" s="2822"/>
    </row>
    <row r="33" spans="1:12" ht="9" hidden="1" customHeight="1">
      <c r="A33" s="2845" t="s">
        <v>218</v>
      </c>
      <c r="B33" s="2854"/>
      <c r="C33" s="2847"/>
      <c r="D33" s="2846"/>
      <c r="E33" s="2855"/>
      <c r="F33" s="2848"/>
      <c r="G33" s="2849"/>
      <c r="H33" s="2834"/>
      <c r="I33" s="2822"/>
    </row>
    <row r="34" spans="1:12" ht="9" hidden="1" customHeight="1">
      <c r="A34" s="2845" t="s">
        <v>703</v>
      </c>
      <c r="B34" s="2846"/>
      <c r="C34" s="2847"/>
      <c r="D34" s="2846"/>
      <c r="E34" s="2855"/>
      <c r="F34" s="2848"/>
      <c r="G34" s="2849"/>
      <c r="H34" s="2834"/>
      <c r="I34" s="2822"/>
    </row>
    <row r="35" spans="1:12" ht="12" customHeight="1">
      <c r="A35" s="2835" t="s">
        <v>911</v>
      </c>
      <c r="B35" s="2831">
        <f>SUM(B36+B37+B40+B41+B48+B51+B56+B57+B58+B59+B60+B61+B62)</f>
        <v>1184</v>
      </c>
      <c r="C35" s="2832"/>
      <c r="D35" s="2831">
        <f>SUM(D36+D37+D40+D41+D48+D51+D56+D57+D58+D59+D60+D61+D62)</f>
        <v>76</v>
      </c>
      <c r="E35" s="2833">
        <f>SUM(E36+E37+E40+E41+E48+E51+E56+E57+E58+E59+E60+E61+E62)</f>
        <v>776</v>
      </c>
      <c r="F35" s="2833">
        <f>SUM(F36+F37+F40+F41+F48+F51+F56+F57+F58+F59+F60+F61+F62)</f>
        <v>143</v>
      </c>
      <c r="G35" s="2830">
        <f>SUM(G36+G37+G40+G41+G48+G51+G56+G57+G58+G59+G60+G61+G62)</f>
        <v>189</v>
      </c>
      <c r="H35" s="2856"/>
      <c r="I35" s="2857"/>
    </row>
    <row r="36" spans="1:12" ht="12" customHeight="1">
      <c r="A36" s="2839" t="s">
        <v>405</v>
      </c>
      <c r="B36" s="2851">
        <f>SUM(D36:G36)</f>
        <v>102</v>
      </c>
      <c r="C36" s="2841"/>
      <c r="D36" s="2851">
        <v>10</v>
      </c>
      <c r="E36" s="2858">
        <v>49</v>
      </c>
      <c r="F36" s="2852">
        <v>5</v>
      </c>
      <c r="G36" s="2859">
        <v>38</v>
      </c>
      <c r="H36" s="2860"/>
      <c r="I36" s="2857"/>
      <c r="J36" s="2861"/>
      <c r="L36" s="2861"/>
    </row>
    <row r="37" spans="1:12" ht="12" customHeight="1">
      <c r="A37" s="2839" t="s">
        <v>1371</v>
      </c>
      <c r="B37" s="2851">
        <f>SUM(D37:H37)</f>
        <v>43</v>
      </c>
      <c r="C37" s="2841"/>
      <c r="D37" s="2851">
        <f>SUM(D38:D39)</f>
        <v>4</v>
      </c>
      <c r="E37" s="2852">
        <f>SUM(E38:E39)</f>
        <v>32</v>
      </c>
      <c r="F37" s="2852">
        <f>SUM(F38:F39)</f>
        <v>2</v>
      </c>
      <c r="G37" s="2862">
        <f>SUM(G38:G39)</f>
        <v>5</v>
      </c>
      <c r="H37" s="2834"/>
      <c r="I37" s="2822"/>
    </row>
    <row r="38" spans="1:12" ht="12" customHeight="1">
      <c r="A38" s="2863" t="s">
        <v>1335</v>
      </c>
      <c r="B38" s="2854">
        <f>SUM(D38:G38)</f>
        <v>28</v>
      </c>
      <c r="C38" s="2864"/>
      <c r="D38" s="2865">
        <v>4</v>
      </c>
      <c r="E38" s="2866">
        <v>17</v>
      </c>
      <c r="F38" s="2867">
        <v>2</v>
      </c>
      <c r="G38" s="2868">
        <v>5</v>
      </c>
      <c r="H38" s="2869"/>
      <c r="I38" s="2822"/>
    </row>
    <row r="39" spans="1:12" ht="12" customHeight="1">
      <c r="A39" s="2863" t="s">
        <v>1336</v>
      </c>
      <c r="B39" s="2854">
        <f>SUM(D39:G39)</f>
        <v>15</v>
      </c>
      <c r="C39" s="2864"/>
      <c r="D39" s="2865"/>
      <c r="E39" s="2866">
        <v>15</v>
      </c>
      <c r="F39" s="2867"/>
      <c r="G39" s="2868"/>
      <c r="H39" s="2869"/>
      <c r="I39" s="2822"/>
    </row>
    <row r="40" spans="1:12" ht="12" customHeight="1">
      <c r="A40" s="2870" t="s">
        <v>1265</v>
      </c>
      <c r="B40" s="2851">
        <f>SUM(D40:G40)</f>
        <v>129</v>
      </c>
      <c r="C40" s="2871"/>
      <c r="D40" s="2872">
        <v>16</v>
      </c>
      <c r="E40" s="2873">
        <v>89</v>
      </c>
      <c r="F40" s="2873">
        <v>14</v>
      </c>
      <c r="G40" s="2874">
        <v>10</v>
      </c>
      <c r="H40" s="2834"/>
      <c r="I40" s="2822"/>
    </row>
    <row r="41" spans="1:12" ht="12" customHeight="1">
      <c r="A41" s="2870" t="s">
        <v>1294</v>
      </c>
      <c r="B41" s="2872">
        <f>SUM(D42:H47)</f>
        <v>107</v>
      </c>
      <c r="C41" s="2871"/>
      <c r="D41" s="2875">
        <f>SUM(D42:D47)</f>
        <v>7</v>
      </c>
      <c r="E41" s="2875">
        <f>SUM(E42:E47)</f>
        <v>82</v>
      </c>
      <c r="F41" s="2873">
        <f>SUM(F42)</f>
        <v>11</v>
      </c>
      <c r="G41" s="2876">
        <f>SUM(G42)</f>
        <v>7</v>
      </c>
      <c r="H41" s="2856"/>
      <c r="I41" s="2857"/>
      <c r="J41" s="2861"/>
      <c r="L41" s="2861"/>
    </row>
    <row r="42" spans="1:12" ht="12" customHeight="1">
      <c r="A42" s="2863" t="s">
        <v>1372</v>
      </c>
      <c r="B42" s="2854">
        <f>SUM(D42:G42)</f>
        <v>89</v>
      </c>
      <c r="C42" s="2864"/>
      <c r="D42" s="2877">
        <v>7</v>
      </c>
      <c r="E42" s="2878">
        <v>64</v>
      </c>
      <c r="F42" s="2866">
        <v>11</v>
      </c>
      <c r="G42" s="2879">
        <v>7</v>
      </c>
      <c r="H42" s="2856"/>
      <c r="I42" s="2857"/>
      <c r="J42" s="2861"/>
      <c r="L42" s="2861"/>
    </row>
    <row r="43" spans="1:12" ht="12" customHeight="1">
      <c r="A43" s="2863" t="s">
        <v>639</v>
      </c>
      <c r="B43" s="2854"/>
      <c r="C43" s="2864"/>
      <c r="D43" s="2877"/>
      <c r="E43" s="2878"/>
      <c r="F43" s="2866"/>
      <c r="G43" s="2879"/>
      <c r="H43" s="2856"/>
      <c r="I43" s="2857"/>
      <c r="J43" s="2861"/>
      <c r="L43" s="2861"/>
    </row>
    <row r="44" spans="1:12" ht="12" customHeight="1">
      <c r="A44" s="2863" t="s">
        <v>704</v>
      </c>
      <c r="B44" s="2854">
        <f>SUM(D44:G44)</f>
        <v>8</v>
      </c>
      <c r="C44" s="2864"/>
      <c r="D44" s="2877"/>
      <c r="E44" s="2878">
        <v>8</v>
      </c>
      <c r="F44" s="2866"/>
      <c r="G44" s="2879"/>
      <c r="H44" s="2856"/>
      <c r="I44" s="2857"/>
      <c r="J44" s="2861"/>
      <c r="L44" s="2861"/>
    </row>
    <row r="45" spans="1:12" ht="12" customHeight="1">
      <c r="A45" s="2863" t="s">
        <v>640</v>
      </c>
      <c r="B45" s="2877"/>
      <c r="C45" s="2864"/>
      <c r="D45" s="2877"/>
      <c r="E45" s="2878"/>
      <c r="F45" s="2866"/>
      <c r="G45" s="2879"/>
      <c r="H45" s="2856"/>
      <c r="I45" s="2857"/>
      <c r="J45" s="2861"/>
      <c r="L45" s="2861"/>
    </row>
    <row r="46" spans="1:12" ht="12" customHeight="1">
      <c r="A46" s="2863" t="s">
        <v>641</v>
      </c>
      <c r="B46" s="2877"/>
      <c r="C46" s="2864"/>
      <c r="D46" s="2877"/>
      <c r="E46" s="2878"/>
      <c r="F46" s="2866"/>
      <c r="G46" s="2879"/>
      <c r="H46" s="2856"/>
      <c r="I46" s="2857"/>
      <c r="J46" s="2861"/>
      <c r="L46" s="2861"/>
    </row>
    <row r="47" spans="1:12" ht="12" customHeight="1">
      <c r="A47" s="2863" t="s">
        <v>1373</v>
      </c>
      <c r="B47" s="2854">
        <f>SUM(D47:G47)</f>
        <v>10</v>
      </c>
      <c r="C47" s="2864"/>
      <c r="D47" s="2877"/>
      <c r="E47" s="2878">
        <v>10</v>
      </c>
      <c r="F47" s="2866"/>
      <c r="G47" s="2880"/>
      <c r="H47" s="2856"/>
      <c r="I47" s="2857"/>
      <c r="J47" s="2861"/>
      <c r="L47" s="2861"/>
    </row>
    <row r="48" spans="1:12" ht="12" customHeight="1">
      <c r="A48" s="2870" t="s">
        <v>1258</v>
      </c>
      <c r="B48" s="2872">
        <f>SUM(B49:B50)</f>
        <v>72</v>
      </c>
      <c r="C48" s="2871"/>
      <c r="D48" s="2876">
        <f>SUM(D49:D50)</f>
        <v>3</v>
      </c>
      <c r="E48" s="2881">
        <f>SUM(E49:E50)</f>
        <v>59</v>
      </c>
      <c r="F48" s="2881">
        <f>SUM(F49:F50)</f>
        <v>6</v>
      </c>
      <c r="G48" s="2882">
        <f>SUM(G49:G50)</f>
        <v>4</v>
      </c>
      <c r="H48" s="2856"/>
      <c r="I48" s="2883"/>
      <c r="J48" s="2861"/>
      <c r="L48" s="2861"/>
    </row>
    <row r="49" spans="1:12" ht="12" customHeight="1">
      <c r="A49" s="2863" t="s">
        <v>642</v>
      </c>
      <c r="B49" s="2854">
        <f>SUM(D49:G49)</f>
        <v>59</v>
      </c>
      <c r="C49" s="2864"/>
      <c r="D49" s="2877">
        <v>3</v>
      </c>
      <c r="E49" s="2878">
        <v>46</v>
      </c>
      <c r="F49" s="2866">
        <v>6</v>
      </c>
      <c r="G49" s="2879">
        <v>4</v>
      </c>
      <c r="H49" s="2860"/>
      <c r="I49" s="2857"/>
      <c r="J49" s="2861"/>
      <c r="L49" s="2861"/>
    </row>
    <row r="50" spans="1:12" ht="12" customHeight="1">
      <c r="A50" s="2863" t="s">
        <v>670</v>
      </c>
      <c r="B50" s="2854">
        <f>SUM(D50:G50)</f>
        <v>13</v>
      </c>
      <c r="C50" s="2864"/>
      <c r="D50" s="2877"/>
      <c r="E50" s="2878">
        <v>13</v>
      </c>
      <c r="F50" s="2866"/>
      <c r="G50" s="2879"/>
      <c r="H50" s="2860"/>
      <c r="I50" s="2857"/>
      <c r="J50" s="2861"/>
      <c r="L50" s="2861"/>
    </row>
    <row r="51" spans="1:12" ht="12" customHeight="1">
      <c r="A51" s="2870" t="s">
        <v>1259</v>
      </c>
      <c r="B51" s="2872">
        <f>SUM(D51:H51)</f>
        <v>84</v>
      </c>
      <c r="C51" s="2871"/>
      <c r="D51" s="2873">
        <f>SUM(D52:D55)</f>
        <v>5</v>
      </c>
      <c r="E51" s="2873">
        <f>SUM(E52:E55)</f>
        <v>61</v>
      </c>
      <c r="F51" s="2873">
        <f>SUM(F52:F55)</f>
        <v>11</v>
      </c>
      <c r="G51" s="2876">
        <f>SUM(G52:G55)</f>
        <v>7</v>
      </c>
      <c r="H51" s="2856"/>
      <c r="I51" s="2857"/>
      <c r="J51" s="2861"/>
    </row>
    <row r="52" spans="1:12" ht="12" customHeight="1">
      <c r="A52" s="2863" t="s">
        <v>1361</v>
      </c>
      <c r="B52" s="2854">
        <f>SUM(D52:G52)</f>
        <v>71</v>
      </c>
      <c r="C52" s="2864"/>
      <c r="D52" s="2865">
        <v>5</v>
      </c>
      <c r="E52" s="2867">
        <v>48</v>
      </c>
      <c r="F52" s="2867">
        <v>11</v>
      </c>
      <c r="G52" s="2868">
        <v>7</v>
      </c>
      <c r="H52" s="2869"/>
      <c r="I52" s="2822"/>
    </row>
    <row r="53" spans="1:12" ht="12" customHeight="1">
      <c r="A53" s="2863" t="s">
        <v>387</v>
      </c>
      <c r="B53" s="2865"/>
      <c r="C53" s="2864"/>
      <c r="D53" s="2865"/>
      <c r="E53" s="2867"/>
      <c r="F53" s="2867"/>
      <c r="G53" s="2868"/>
      <c r="H53" s="2869"/>
      <c r="I53" s="2822"/>
    </row>
    <row r="54" spans="1:12" ht="12" customHeight="1">
      <c r="A54" s="2863" t="s">
        <v>406</v>
      </c>
      <c r="B54" s="2865"/>
      <c r="C54" s="2864"/>
      <c r="D54" s="2865"/>
      <c r="E54" s="2867"/>
      <c r="F54" s="2867"/>
      <c r="G54" s="2868"/>
      <c r="H54" s="2869"/>
      <c r="I54" s="2822"/>
    </row>
    <row r="55" spans="1:12" ht="12" customHeight="1">
      <c r="A55" s="2863" t="s">
        <v>705</v>
      </c>
      <c r="B55" s="2854">
        <f t="shared" ref="B55:B61" si="0">SUM(D55:G55)</f>
        <v>13</v>
      </c>
      <c r="C55" s="2864"/>
      <c r="D55" s="2865"/>
      <c r="E55" s="2866">
        <v>13</v>
      </c>
      <c r="F55" s="2867"/>
      <c r="G55" s="2868"/>
      <c r="H55" s="2834"/>
      <c r="I55" s="2822"/>
    </row>
    <row r="56" spans="1:12" ht="12" customHeight="1">
      <c r="A56" s="2870" t="s">
        <v>1270</v>
      </c>
      <c r="B56" s="2851">
        <f t="shared" si="0"/>
        <v>96</v>
      </c>
      <c r="C56" s="2871"/>
      <c r="D56" s="2872">
        <v>3</v>
      </c>
      <c r="E56" s="2873">
        <v>66</v>
      </c>
      <c r="F56" s="2873">
        <v>13</v>
      </c>
      <c r="G56" s="2874">
        <v>14</v>
      </c>
      <c r="H56" s="2834"/>
      <c r="I56" s="2822"/>
      <c r="L56" s="2861"/>
    </row>
    <row r="57" spans="1:12" ht="12" customHeight="1">
      <c r="A57" s="2870" t="s">
        <v>706</v>
      </c>
      <c r="B57" s="2851">
        <f t="shared" si="0"/>
        <v>61</v>
      </c>
      <c r="C57" s="2871"/>
      <c r="D57" s="2872">
        <v>3</v>
      </c>
      <c r="E57" s="2873">
        <v>25</v>
      </c>
      <c r="F57" s="2873">
        <v>5</v>
      </c>
      <c r="G57" s="2884">
        <v>28</v>
      </c>
      <c r="H57" s="2860"/>
      <c r="I57" s="2857"/>
      <c r="J57" s="2861"/>
      <c r="L57" s="2861"/>
    </row>
    <row r="58" spans="1:12" ht="12" customHeight="1">
      <c r="A58" s="2870" t="s">
        <v>565</v>
      </c>
      <c r="B58" s="2851">
        <f t="shared" si="0"/>
        <v>14</v>
      </c>
      <c r="C58" s="2871"/>
      <c r="D58" s="2885"/>
      <c r="E58" s="2873">
        <v>11</v>
      </c>
      <c r="F58" s="2873">
        <v>2</v>
      </c>
      <c r="G58" s="2884">
        <v>1</v>
      </c>
      <c r="H58" s="2860"/>
      <c r="I58" s="2857"/>
      <c r="J58" s="2861"/>
      <c r="L58" s="2861"/>
    </row>
    <row r="59" spans="1:12" ht="12" customHeight="1">
      <c r="A59" s="2870" t="s">
        <v>1268</v>
      </c>
      <c r="B59" s="2851">
        <f t="shared" si="0"/>
        <v>180</v>
      </c>
      <c r="C59" s="2871"/>
      <c r="D59" s="2872">
        <v>6</v>
      </c>
      <c r="E59" s="2873">
        <v>134</v>
      </c>
      <c r="F59" s="2873">
        <v>24</v>
      </c>
      <c r="G59" s="2884">
        <v>16</v>
      </c>
      <c r="H59" s="2860"/>
      <c r="I59" s="2857"/>
      <c r="J59" s="2861"/>
      <c r="L59" s="2861"/>
    </row>
    <row r="60" spans="1:12" ht="12" customHeight="1">
      <c r="A60" s="2870" t="s">
        <v>33</v>
      </c>
      <c r="B60" s="2851">
        <f t="shared" si="0"/>
        <v>92</v>
      </c>
      <c r="C60" s="2871"/>
      <c r="D60" s="2872">
        <v>6</v>
      </c>
      <c r="E60" s="2873">
        <v>33</v>
      </c>
      <c r="F60" s="2873">
        <v>13</v>
      </c>
      <c r="G60" s="2884">
        <v>40</v>
      </c>
      <c r="H60" s="2860"/>
      <c r="I60" s="2857"/>
      <c r="J60" s="2861"/>
      <c r="L60" s="2861"/>
    </row>
    <row r="61" spans="1:12" ht="12" customHeight="1">
      <c r="A61" s="2870" t="s">
        <v>707</v>
      </c>
      <c r="B61" s="2851">
        <f t="shared" si="0"/>
        <v>70</v>
      </c>
      <c r="C61" s="2871"/>
      <c r="D61" s="2872">
        <v>5</v>
      </c>
      <c r="E61" s="2873">
        <v>39</v>
      </c>
      <c r="F61" s="2873">
        <v>16</v>
      </c>
      <c r="G61" s="2884">
        <v>10</v>
      </c>
      <c r="H61" s="2860"/>
      <c r="I61" s="2857"/>
      <c r="J61" s="2861"/>
      <c r="L61" s="2861"/>
    </row>
    <row r="62" spans="1:12" ht="12" customHeight="1">
      <c r="A62" s="2870" t="s">
        <v>708</v>
      </c>
      <c r="B62" s="2872">
        <f>SUM(D62:H62)</f>
        <v>134</v>
      </c>
      <c r="C62" s="2871"/>
      <c r="D62" s="2873">
        <f>SUM(D63:D64)</f>
        <v>8</v>
      </c>
      <c r="E62" s="2873">
        <f>SUM(E63:E64)</f>
        <v>96</v>
      </c>
      <c r="F62" s="2873">
        <f>SUM(F63:F64)</f>
        <v>21</v>
      </c>
      <c r="G62" s="2876">
        <f>SUM(G63:G64)</f>
        <v>9</v>
      </c>
      <c r="H62" s="2860"/>
      <c r="I62" s="2857"/>
      <c r="J62" s="2861"/>
    </row>
    <row r="63" spans="1:12" ht="12" customHeight="1">
      <c r="A63" s="2863" t="s">
        <v>614</v>
      </c>
      <c r="B63" s="2854">
        <f>SUM(D63:G63)</f>
        <v>119</v>
      </c>
      <c r="C63" s="2864"/>
      <c r="D63" s="2877">
        <v>8</v>
      </c>
      <c r="E63" s="2866">
        <v>81</v>
      </c>
      <c r="F63" s="2866">
        <v>21</v>
      </c>
      <c r="G63" s="2879">
        <v>9</v>
      </c>
      <c r="H63" s="2860"/>
      <c r="I63" s="2857"/>
      <c r="J63" s="2861"/>
    </row>
    <row r="64" spans="1:12" ht="12" customHeight="1">
      <c r="A64" s="2863" t="s">
        <v>615</v>
      </c>
      <c r="B64" s="2854">
        <f>SUM(D64:G64)</f>
        <v>15</v>
      </c>
      <c r="C64" s="2864"/>
      <c r="D64" s="2877"/>
      <c r="E64" s="2866">
        <v>15</v>
      </c>
      <c r="F64" s="2866"/>
      <c r="G64" s="2879"/>
      <c r="H64" s="2860"/>
      <c r="I64" s="2857"/>
      <c r="J64" s="2861"/>
    </row>
    <row r="65" spans="1:12" ht="12" customHeight="1">
      <c r="A65" s="2823" t="s">
        <v>1147</v>
      </c>
      <c r="B65" s="2886">
        <f>SUM(B66:B81)</f>
        <v>921</v>
      </c>
      <c r="C65" s="2887"/>
      <c r="D65" s="2886">
        <f>SUM(D66:D81)</f>
        <v>61</v>
      </c>
      <c r="E65" s="2888">
        <f>SUM(E66:E81)</f>
        <v>639</v>
      </c>
      <c r="F65" s="2888">
        <f>SUM(F66:F81)</f>
        <v>104</v>
      </c>
      <c r="G65" s="2889">
        <f>SUM(G66:G80)</f>
        <v>117</v>
      </c>
      <c r="H65" s="2856"/>
      <c r="I65" s="2857"/>
      <c r="J65" s="2861"/>
    </row>
    <row r="66" spans="1:12" ht="12" customHeight="1">
      <c r="A66" s="2863" t="s">
        <v>869</v>
      </c>
      <c r="B66" s="2854">
        <f t="shared" ref="B66:B81" si="1">SUM(D66:G66)</f>
        <v>254</v>
      </c>
      <c r="C66" s="2864"/>
      <c r="D66" s="2877">
        <v>11</v>
      </c>
      <c r="E66" s="2878">
        <v>187</v>
      </c>
      <c r="F66" s="2866">
        <v>33</v>
      </c>
      <c r="G66" s="2879">
        <v>23</v>
      </c>
      <c r="H66" s="2860"/>
      <c r="I66" s="2857"/>
      <c r="J66" s="2861"/>
      <c r="L66" s="2861"/>
    </row>
    <row r="67" spans="1:12" ht="12" customHeight="1">
      <c r="A67" s="2863" t="s">
        <v>870</v>
      </c>
      <c r="B67" s="2854">
        <f t="shared" si="1"/>
        <v>47</v>
      </c>
      <c r="C67" s="2864"/>
      <c r="D67" s="2877">
        <v>4</v>
      </c>
      <c r="E67" s="2878">
        <v>34</v>
      </c>
      <c r="F67" s="2866">
        <v>3</v>
      </c>
      <c r="G67" s="2879">
        <v>6</v>
      </c>
      <c r="H67" s="2860"/>
      <c r="I67" s="2857"/>
      <c r="J67" s="2861"/>
      <c r="L67" s="2861"/>
    </row>
    <row r="68" spans="1:12" ht="12" customHeight="1">
      <c r="A68" s="2863" t="s">
        <v>871</v>
      </c>
      <c r="B68" s="2854">
        <f t="shared" si="1"/>
        <v>59</v>
      </c>
      <c r="C68" s="2864"/>
      <c r="D68" s="2865">
        <v>4</v>
      </c>
      <c r="E68" s="2878">
        <v>39</v>
      </c>
      <c r="F68" s="2866">
        <v>6</v>
      </c>
      <c r="G68" s="2879">
        <v>10</v>
      </c>
      <c r="H68" s="2860"/>
      <c r="I68" s="2857"/>
      <c r="J68" s="2861"/>
      <c r="L68" s="2861"/>
    </row>
    <row r="69" spans="1:12" ht="12" customHeight="1">
      <c r="A69" s="2863" t="s">
        <v>872</v>
      </c>
      <c r="B69" s="2854">
        <f t="shared" si="1"/>
        <v>47</v>
      </c>
      <c r="C69" s="2864"/>
      <c r="D69" s="2877">
        <v>5</v>
      </c>
      <c r="E69" s="2878">
        <v>31</v>
      </c>
      <c r="F69" s="2866">
        <v>5</v>
      </c>
      <c r="G69" s="2879">
        <v>6</v>
      </c>
      <c r="H69" s="2860"/>
      <c r="I69" s="2857"/>
      <c r="J69" s="2861"/>
      <c r="L69" s="2861"/>
    </row>
    <row r="70" spans="1:12" ht="12" customHeight="1">
      <c r="A70" s="2863" t="s">
        <v>873</v>
      </c>
      <c r="B70" s="2854">
        <f t="shared" si="1"/>
        <v>73</v>
      </c>
      <c r="C70" s="2864"/>
      <c r="D70" s="2877">
        <v>4</v>
      </c>
      <c r="E70" s="2878">
        <v>56</v>
      </c>
      <c r="F70" s="2866">
        <v>5</v>
      </c>
      <c r="G70" s="2879">
        <v>8</v>
      </c>
      <c r="H70" s="2860"/>
      <c r="I70" s="2857"/>
      <c r="J70" s="2861"/>
      <c r="L70" s="2861"/>
    </row>
    <row r="71" spans="1:12" ht="12" customHeight="1">
      <c r="A71" s="2863" t="s">
        <v>874</v>
      </c>
      <c r="B71" s="2854">
        <f t="shared" si="1"/>
        <v>47</v>
      </c>
      <c r="C71" s="2864"/>
      <c r="D71" s="2877">
        <v>3</v>
      </c>
      <c r="E71" s="2878">
        <v>31</v>
      </c>
      <c r="F71" s="2866">
        <v>7</v>
      </c>
      <c r="G71" s="2879">
        <v>6</v>
      </c>
      <c r="H71" s="2860"/>
      <c r="I71" s="2857"/>
      <c r="J71" s="2861"/>
      <c r="L71" s="2861"/>
    </row>
    <row r="72" spans="1:12" ht="12" customHeight="1">
      <c r="A72" s="2863" t="s">
        <v>875</v>
      </c>
      <c r="B72" s="2854">
        <f t="shared" si="1"/>
        <v>41</v>
      </c>
      <c r="C72" s="2864"/>
      <c r="D72" s="2877">
        <v>3</v>
      </c>
      <c r="E72" s="2878">
        <v>24</v>
      </c>
      <c r="F72" s="2866">
        <v>7</v>
      </c>
      <c r="G72" s="2879">
        <v>7</v>
      </c>
      <c r="H72" s="2860"/>
      <c r="I72" s="2857"/>
      <c r="J72" s="2861"/>
      <c r="L72" s="2861"/>
    </row>
    <row r="73" spans="1:12" ht="12" customHeight="1">
      <c r="A73" s="2863" t="s">
        <v>876</v>
      </c>
      <c r="B73" s="2854">
        <f t="shared" si="1"/>
        <v>46</v>
      </c>
      <c r="C73" s="2864"/>
      <c r="D73" s="2877">
        <v>3</v>
      </c>
      <c r="E73" s="2878">
        <v>32</v>
      </c>
      <c r="F73" s="2866">
        <v>5</v>
      </c>
      <c r="G73" s="2879">
        <v>6</v>
      </c>
      <c r="H73" s="2860"/>
      <c r="I73" s="2857"/>
      <c r="J73" s="2861"/>
      <c r="L73" s="2861"/>
    </row>
    <row r="74" spans="1:12" ht="12" customHeight="1">
      <c r="A74" s="2863" t="s">
        <v>877</v>
      </c>
      <c r="B74" s="2854">
        <f t="shared" si="1"/>
        <v>24</v>
      </c>
      <c r="C74" s="2864"/>
      <c r="D74" s="2877">
        <v>2</v>
      </c>
      <c r="E74" s="2878">
        <v>15</v>
      </c>
      <c r="F74" s="2866">
        <v>2</v>
      </c>
      <c r="G74" s="2879">
        <v>5</v>
      </c>
      <c r="H74" s="2860"/>
      <c r="I74" s="2857"/>
      <c r="J74" s="2861"/>
      <c r="L74" s="2861"/>
    </row>
    <row r="75" spans="1:12" ht="12" customHeight="1">
      <c r="A75" s="2863" t="s">
        <v>878</v>
      </c>
      <c r="B75" s="2854">
        <f t="shared" si="1"/>
        <v>31</v>
      </c>
      <c r="C75" s="2864"/>
      <c r="D75" s="2877">
        <v>2</v>
      </c>
      <c r="E75" s="2878">
        <v>19</v>
      </c>
      <c r="F75" s="2866">
        <v>3</v>
      </c>
      <c r="G75" s="2879">
        <v>7</v>
      </c>
      <c r="H75" s="2860"/>
      <c r="I75" s="2857"/>
      <c r="J75" s="2861"/>
      <c r="L75" s="2861"/>
    </row>
    <row r="76" spans="1:12" ht="12" customHeight="1">
      <c r="A76" s="2863" t="s">
        <v>879</v>
      </c>
      <c r="B76" s="2854">
        <f t="shared" si="1"/>
        <v>33</v>
      </c>
      <c r="C76" s="2864"/>
      <c r="D76" s="2877">
        <v>3</v>
      </c>
      <c r="E76" s="2878">
        <v>22</v>
      </c>
      <c r="F76" s="2866">
        <v>2</v>
      </c>
      <c r="G76" s="2879">
        <v>6</v>
      </c>
      <c r="H76" s="2860"/>
      <c r="I76" s="2857"/>
      <c r="J76" s="2861"/>
      <c r="L76" s="2861"/>
    </row>
    <row r="77" spans="1:12" ht="12" customHeight="1">
      <c r="A77" s="2863" t="s">
        <v>880</v>
      </c>
      <c r="B77" s="2854">
        <f t="shared" si="1"/>
        <v>26</v>
      </c>
      <c r="C77" s="2864"/>
      <c r="D77" s="2877">
        <v>3</v>
      </c>
      <c r="E77" s="2878">
        <v>13</v>
      </c>
      <c r="F77" s="2866">
        <v>2</v>
      </c>
      <c r="G77" s="2879">
        <v>8</v>
      </c>
      <c r="H77" s="2860"/>
      <c r="I77" s="2857"/>
      <c r="J77" s="2861"/>
      <c r="L77" s="2861"/>
    </row>
    <row r="78" spans="1:12" ht="12" customHeight="1">
      <c r="A78" s="2863" t="s">
        <v>881</v>
      </c>
      <c r="B78" s="2854">
        <f t="shared" si="1"/>
        <v>127</v>
      </c>
      <c r="C78" s="2864"/>
      <c r="D78" s="2877">
        <v>8</v>
      </c>
      <c r="E78" s="2878">
        <v>89</v>
      </c>
      <c r="F78" s="2866">
        <v>14</v>
      </c>
      <c r="G78" s="2879">
        <v>16</v>
      </c>
      <c r="H78" s="2860"/>
      <c r="I78" s="2857"/>
      <c r="J78" s="2861"/>
      <c r="L78" s="2861"/>
    </row>
    <row r="79" spans="1:12" ht="12" customHeight="1">
      <c r="A79" s="2863" t="s">
        <v>882</v>
      </c>
      <c r="B79" s="2854">
        <f t="shared" si="1"/>
        <v>44</v>
      </c>
      <c r="C79" s="2864"/>
      <c r="D79" s="2877">
        <v>4</v>
      </c>
      <c r="E79" s="2878">
        <v>30</v>
      </c>
      <c r="F79" s="2866">
        <v>9</v>
      </c>
      <c r="G79" s="2879">
        <v>1</v>
      </c>
      <c r="H79" s="2860"/>
      <c r="I79" s="2857"/>
      <c r="J79" s="2861"/>
      <c r="L79" s="2861"/>
    </row>
    <row r="80" spans="1:12" ht="12" customHeight="1">
      <c r="A80" s="2863" t="s">
        <v>883</v>
      </c>
      <c r="B80" s="2854">
        <f t="shared" si="1"/>
        <v>11</v>
      </c>
      <c r="C80" s="2864"/>
      <c r="D80" s="2865">
        <v>2</v>
      </c>
      <c r="E80" s="2866">
        <v>6</v>
      </c>
      <c r="F80" s="2866">
        <v>1</v>
      </c>
      <c r="G80" s="2890">
        <v>2</v>
      </c>
      <c r="H80" s="2834"/>
      <c r="I80" s="2822"/>
    </row>
    <row r="81" spans="1:9" ht="12" customHeight="1">
      <c r="A81" s="2863" t="s">
        <v>245</v>
      </c>
      <c r="B81" s="2854">
        <f t="shared" si="1"/>
        <v>11</v>
      </c>
      <c r="C81" s="2864"/>
      <c r="D81" s="2865"/>
      <c r="E81" s="2866">
        <v>11</v>
      </c>
      <c r="F81" s="2867"/>
      <c r="G81" s="2868"/>
      <c r="H81" s="2834"/>
      <c r="I81" s="2822"/>
    </row>
    <row r="82" spans="1:9" ht="10.5" customHeight="1">
      <c r="A82" s="2891" t="s">
        <v>709</v>
      </c>
      <c r="B82" s="2892"/>
      <c r="C82" s="2892"/>
      <c r="D82" s="2892"/>
      <c r="E82" s="2892"/>
      <c r="F82" s="2892"/>
      <c r="G82" s="2893" t="s">
        <v>710</v>
      </c>
      <c r="H82" s="2822"/>
    </row>
    <row r="83" spans="1:9" ht="9.75" customHeight="1">
      <c r="A83" s="2891" t="s">
        <v>711</v>
      </c>
      <c r="B83" s="2892"/>
      <c r="C83" s="2892"/>
      <c r="D83" s="2892"/>
      <c r="E83" s="2892"/>
      <c r="F83" s="2892"/>
      <c r="G83" s="2894"/>
      <c r="H83" s="2822"/>
    </row>
    <row r="84" spans="1:9" ht="9" customHeight="1">
      <c r="A84" s="2891" t="s">
        <v>712</v>
      </c>
      <c r="B84" s="2892"/>
      <c r="C84" s="2892"/>
      <c r="D84" s="2892"/>
      <c r="E84" s="2892"/>
      <c r="F84" s="2892"/>
      <c r="G84" s="2892"/>
      <c r="H84" s="2822"/>
    </row>
    <row r="85" spans="1:9" ht="8.1" customHeight="1">
      <c r="A85" s="2895"/>
      <c r="B85" s="2895"/>
      <c r="C85" s="2895"/>
      <c r="D85" s="2895"/>
      <c r="E85" s="2895"/>
      <c r="F85" s="2895"/>
      <c r="G85" s="2895"/>
      <c r="H85" s="2822"/>
    </row>
    <row r="86" spans="1:9" ht="8.1" customHeight="1">
      <c r="A86" s="2895"/>
      <c r="B86" s="2895"/>
      <c r="C86" s="2895"/>
      <c r="D86" s="2895"/>
      <c r="E86" s="2895"/>
      <c r="F86" s="2895"/>
      <c r="G86" s="2895"/>
      <c r="H86" s="2822"/>
    </row>
    <row r="87" spans="1:9" ht="10.5" hidden="1" customHeight="1">
      <c r="A87" s="2896"/>
      <c r="B87" s="2896"/>
      <c r="C87" s="2896"/>
      <c r="D87" s="2896"/>
      <c r="E87" s="2896"/>
      <c r="F87" s="2896"/>
      <c r="G87" s="2896"/>
    </row>
    <row r="88" spans="1:9" ht="9" customHeight="1">
      <c r="A88" s="2896"/>
      <c r="B88" s="2896"/>
      <c r="C88" s="2896"/>
      <c r="D88" s="2896"/>
      <c r="E88" s="2896"/>
      <c r="F88" s="2897"/>
      <c r="G88" s="2896"/>
    </row>
    <row r="89" spans="1:9" ht="6.95" customHeight="1">
      <c r="A89" s="2896"/>
      <c r="B89" s="2896"/>
      <c r="C89" s="2896"/>
      <c r="D89" s="2896"/>
      <c r="E89" s="2896"/>
      <c r="F89" s="2896"/>
      <c r="G89" s="2896"/>
    </row>
    <row r="92" spans="1:9" ht="6.95" customHeight="1"/>
  </sheetData>
  <sheetProtection password="CA55" sheet="1" objects="1" scenarios="1"/>
  <mergeCells count="5">
    <mergeCell ref="A7:G7"/>
    <mergeCell ref="A1:G1"/>
    <mergeCell ref="A3:G3"/>
    <mergeCell ref="A4:G4"/>
    <mergeCell ref="A5:G5"/>
  </mergeCells>
  <phoneticPr fontId="0" type="noConversion"/>
  <printOptions horizontalCentered="1"/>
  <pageMargins left="0.59055118110236227" right="0.51181102362204722" top="0.59055118110236227" bottom="1" header="0" footer="0"/>
  <pageSetup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A2" sqref="A2:S2"/>
    </sheetView>
  </sheetViews>
  <sheetFormatPr baseColWidth="10" defaultRowHeight="10.5"/>
  <cols>
    <col min="1" max="1" width="36.5" customWidth="1"/>
    <col min="2" max="2" width="10.1640625" customWidth="1"/>
    <col min="3" max="3" width="7.33203125" customWidth="1"/>
    <col min="4" max="4" width="6.33203125" customWidth="1"/>
    <col min="5" max="5" width="8.6640625" customWidth="1"/>
    <col min="6" max="6" width="6" customWidth="1"/>
    <col min="7" max="7" width="5.1640625" customWidth="1"/>
    <col min="8" max="8" width="8.83203125" customWidth="1"/>
    <col min="9" max="9" width="6.33203125" customWidth="1"/>
    <col min="10" max="10" width="7.1640625" customWidth="1"/>
    <col min="11" max="11" width="9.5" customWidth="1"/>
    <col min="12" max="12" width="8.33203125" customWidth="1"/>
    <col min="13" max="13" width="5.83203125" customWidth="1"/>
    <col min="14" max="14" width="7.83203125" customWidth="1"/>
    <col min="15" max="15" width="7.5" customWidth="1"/>
    <col min="16" max="16" width="6.1640625" customWidth="1"/>
    <col min="17" max="19" width="12" hidden="1" customWidth="1"/>
  </cols>
  <sheetData>
    <row r="1" spans="1:19" ht="18.75">
      <c r="A1" s="3286" t="s">
        <v>846</v>
      </c>
      <c r="B1" s="3286"/>
      <c r="C1" s="3286"/>
      <c r="D1" s="3286"/>
      <c r="E1" s="3286"/>
      <c r="F1" s="3286"/>
      <c r="G1" s="3286"/>
      <c r="H1" s="3286"/>
      <c r="I1" s="3286"/>
      <c r="J1" s="3286"/>
      <c r="K1" s="3286"/>
      <c r="L1" s="3286"/>
      <c r="M1" s="3286"/>
      <c r="N1" s="3286"/>
      <c r="O1" s="3286"/>
      <c r="P1" s="3286"/>
      <c r="Q1" s="3286"/>
      <c r="R1" s="3286"/>
      <c r="S1" s="3286"/>
    </row>
    <row r="2" spans="1:19" ht="12.75">
      <c r="A2" s="3287" t="s">
        <v>1410</v>
      </c>
      <c r="B2" s="3287"/>
      <c r="C2" s="3287"/>
      <c r="D2" s="3287"/>
      <c r="E2" s="3287"/>
      <c r="F2" s="3287"/>
      <c r="G2" s="3287"/>
      <c r="H2" s="3287"/>
      <c r="I2" s="3287"/>
      <c r="J2" s="3287"/>
      <c r="K2" s="3287"/>
      <c r="L2" s="3287"/>
      <c r="M2" s="3287"/>
      <c r="N2" s="3287"/>
      <c r="O2" s="3287"/>
      <c r="P2" s="3287"/>
      <c r="Q2" s="3287"/>
      <c r="R2" s="3287"/>
      <c r="S2" s="3287"/>
    </row>
    <row r="3" spans="1:19" ht="14.25">
      <c r="A3" s="3288" t="s">
        <v>921</v>
      </c>
      <c r="B3" s="3288"/>
      <c r="C3" s="3288"/>
      <c r="D3" s="3288"/>
      <c r="E3" s="3288"/>
      <c r="F3" s="3288"/>
      <c r="G3" s="3288"/>
      <c r="H3" s="3288"/>
      <c r="I3" s="3288"/>
      <c r="J3" s="3288"/>
      <c r="K3" s="3288"/>
      <c r="L3" s="3288"/>
      <c r="M3" s="3288"/>
      <c r="N3" s="3288"/>
      <c r="O3" s="3288"/>
      <c r="P3" s="3288"/>
      <c r="Q3" s="3288"/>
      <c r="R3" s="3288"/>
      <c r="S3" s="3288"/>
    </row>
    <row r="4" spans="1:19" ht="12.75">
      <c r="A4" s="927"/>
      <c r="B4" s="928"/>
      <c r="C4" s="928"/>
      <c r="D4" s="929"/>
      <c r="E4" s="928"/>
      <c r="F4" s="929"/>
      <c r="G4" s="928" t="s">
        <v>913</v>
      </c>
      <c r="H4" s="928"/>
      <c r="I4" s="928"/>
      <c r="J4" s="928"/>
      <c r="K4" s="928"/>
      <c r="L4" s="928"/>
      <c r="M4" s="928"/>
      <c r="N4" s="928"/>
      <c r="O4" s="928"/>
      <c r="P4" s="930"/>
      <c r="Q4" s="928"/>
      <c r="R4" s="928"/>
      <c r="S4" s="930"/>
    </row>
    <row r="5" spans="1:19" ht="12.75">
      <c r="A5" s="931" t="s">
        <v>914</v>
      </c>
      <c r="B5" s="932"/>
      <c r="C5" s="933"/>
      <c r="D5" s="934"/>
      <c r="E5" s="933"/>
      <c r="F5" s="933"/>
      <c r="G5" s="934"/>
      <c r="H5" s="933"/>
      <c r="I5" s="933"/>
      <c r="J5" s="934"/>
      <c r="K5" s="933"/>
      <c r="L5" s="933"/>
      <c r="M5" s="934"/>
      <c r="N5" s="933"/>
      <c r="O5" s="933"/>
      <c r="P5" s="934"/>
      <c r="Q5" s="933"/>
      <c r="R5" s="933"/>
      <c r="S5" s="935"/>
    </row>
    <row r="6" spans="1:19" ht="12.75">
      <c r="A6" s="936" t="s">
        <v>915</v>
      </c>
      <c r="B6" s="936" t="s">
        <v>1240</v>
      </c>
      <c r="C6" s="937" t="s">
        <v>1241</v>
      </c>
      <c r="D6" s="935"/>
      <c r="E6" s="937" t="s">
        <v>916</v>
      </c>
      <c r="F6" s="938"/>
      <c r="G6" s="935"/>
      <c r="H6" s="937" t="s">
        <v>1242</v>
      </c>
      <c r="I6" s="938"/>
      <c r="J6" s="935"/>
      <c r="K6" s="937" t="s">
        <v>1243</v>
      </c>
      <c r="L6" s="938"/>
      <c r="M6" s="935"/>
      <c r="N6" s="937" t="s">
        <v>1244</v>
      </c>
      <c r="O6" s="938"/>
      <c r="P6" s="935"/>
      <c r="Q6" s="937" t="s">
        <v>1245</v>
      </c>
      <c r="R6" s="938"/>
      <c r="S6" s="935"/>
    </row>
    <row r="7" spans="1:19" ht="12.75">
      <c r="A7" s="939"/>
      <c r="B7" s="940"/>
      <c r="C7" s="933"/>
      <c r="D7" s="941"/>
      <c r="E7" s="933"/>
      <c r="F7" s="933"/>
      <c r="G7" s="941"/>
      <c r="H7" s="933"/>
      <c r="I7" s="933"/>
      <c r="J7" s="941"/>
      <c r="K7" s="933"/>
      <c r="L7" s="933"/>
      <c r="M7" s="941"/>
      <c r="N7" s="933"/>
      <c r="O7" s="933"/>
      <c r="P7" s="941"/>
      <c r="Q7" s="933"/>
      <c r="R7" s="933"/>
      <c r="S7" s="941"/>
    </row>
    <row r="8" spans="1:19" ht="12.75">
      <c r="A8" s="942" t="s">
        <v>884</v>
      </c>
      <c r="B8" s="943"/>
      <c r="C8" s="944" t="s">
        <v>917</v>
      </c>
      <c r="D8" s="944" t="s">
        <v>920</v>
      </c>
      <c r="E8" s="944" t="s">
        <v>918</v>
      </c>
      <c r="F8" s="944" t="s">
        <v>919</v>
      </c>
      <c r="G8" s="944" t="s">
        <v>920</v>
      </c>
      <c r="H8" s="945" t="s">
        <v>918</v>
      </c>
      <c r="I8" s="944" t="s">
        <v>919</v>
      </c>
      <c r="J8" s="944" t="s">
        <v>920</v>
      </c>
      <c r="K8" s="944" t="s">
        <v>918</v>
      </c>
      <c r="L8" s="944" t="s">
        <v>919</v>
      </c>
      <c r="M8" s="944" t="s">
        <v>920</v>
      </c>
      <c r="N8" s="944" t="s">
        <v>918</v>
      </c>
      <c r="O8" s="946" t="s">
        <v>1182</v>
      </c>
      <c r="P8" s="946" t="s">
        <v>1184</v>
      </c>
      <c r="Q8" s="944" t="s">
        <v>918</v>
      </c>
      <c r="R8" s="944" t="s">
        <v>919</v>
      </c>
      <c r="S8" s="944" t="s">
        <v>1183</v>
      </c>
    </row>
    <row r="9" spans="1:19" ht="11.25">
      <c r="A9" s="953" t="s">
        <v>894</v>
      </c>
      <c r="B9" s="948">
        <f t="shared" ref="B9:O9" si="0">SUM(B10+B12+B20)</f>
        <v>195</v>
      </c>
      <c r="C9" s="948">
        <f t="shared" si="0"/>
        <v>128</v>
      </c>
      <c r="D9" s="948">
        <f t="shared" si="0"/>
        <v>67</v>
      </c>
      <c r="E9" s="948">
        <f t="shared" si="0"/>
        <v>83</v>
      </c>
      <c r="F9" s="948">
        <f t="shared" si="0"/>
        <v>52</v>
      </c>
      <c r="G9" s="948">
        <f t="shared" si="0"/>
        <v>31</v>
      </c>
      <c r="H9" s="954">
        <f t="shared" si="0"/>
        <v>98</v>
      </c>
      <c r="I9" s="948">
        <f t="shared" si="0"/>
        <v>65</v>
      </c>
      <c r="J9" s="948">
        <f t="shared" si="0"/>
        <v>33</v>
      </c>
      <c r="K9" s="955">
        <f t="shared" si="0"/>
        <v>11</v>
      </c>
      <c r="L9" s="955">
        <f t="shared" si="0"/>
        <v>8</v>
      </c>
      <c r="M9" s="955">
        <f t="shared" si="0"/>
        <v>3</v>
      </c>
      <c r="N9" s="955">
        <f t="shared" si="0"/>
        <v>3</v>
      </c>
      <c r="O9" s="955">
        <f t="shared" si="0"/>
        <v>3</v>
      </c>
      <c r="P9" s="956"/>
      <c r="Q9" s="956"/>
      <c r="R9" s="956"/>
      <c r="S9" s="956"/>
    </row>
    <row r="10" spans="1:19" ht="11.25">
      <c r="A10" s="953" t="s">
        <v>895</v>
      </c>
      <c r="B10" s="955">
        <f>SUM(B11)</f>
        <v>2</v>
      </c>
      <c r="C10" s="955">
        <f>SUM(C11)</f>
        <v>2</v>
      </c>
      <c r="D10" s="956"/>
      <c r="E10" s="955"/>
      <c r="F10" s="956"/>
      <c r="G10" s="956"/>
      <c r="H10" s="957">
        <f>SUM(H11)</f>
        <v>1</v>
      </c>
      <c r="I10" s="955">
        <f>SUM(I11)</f>
        <v>1</v>
      </c>
      <c r="J10" s="956"/>
      <c r="K10" s="955">
        <f>SUM(K11)</f>
        <v>1</v>
      </c>
      <c r="L10" s="955">
        <f>SUM(L11)</f>
        <v>1</v>
      </c>
      <c r="M10" s="956"/>
      <c r="N10" s="956"/>
      <c r="O10" s="956"/>
      <c r="P10" s="956"/>
      <c r="Q10" s="956"/>
      <c r="R10" s="956"/>
      <c r="S10" s="956"/>
    </row>
    <row r="11" spans="1:19" ht="11.25">
      <c r="A11" s="958" t="s">
        <v>853</v>
      </c>
      <c r="B11" s="959">
        <f>SUM(C11)</f>
        <v>2</v>
      </c>
      <c r="C11" s="959">
        <f>SUM(I11+L11)</f>
        <v>2</v>
      </c>
      <c r="D11" s="960"/>
      <c r="E11" s="959"/>
      <c r="F11" s="961"/>
      <c r="G11" s="961"/>
      <c r="H11" s="962">
        <f>SUM(I10)</f>
        <v>1</v>
      </c>
      <c r="I11" s="959">
        <v>1</v>
      </c>
      <c r="J11" s="961"/>
      <c r="K11" s="959">
        <f>SUM(L11)</f>
        <v>1</v>
      </c>
      <c r="L11" s="959">
        <v>1</v>
      </c>
      <c r="M11" s="961"/>
      <c r="N11" s="956"/>
      <c r="O11" s="956"/>
      <c r="P11" s="956"/>
      <c r="Q11" s="956"/>
      <c r="R11" s="956"/>
      <c r="S11" s="956"/>
    </row>
    <row r="12" spans="1:19" ht="11.25">
      <c r="A12" s="953" t="s">
        <v>1272</v>
      </c>
      <c r="B12" s="955">
        <f>SUM(B13:B19)</f>
        <v>142</v>
      </c>
      <c r="C12" s="955">
        <f t="shared" ref="C12:J12" si="1">SUM(C13:C19)</f>
        <v>90</v>
      </c>
      <c r="D12" s="955">
        <f t="shared" si="1"/>
        <v>52</v>
      </c>
      <c r="E12" s="955">
        <f t="shared" si="1"/>
        <v>64</v>
      </c>
      <c r="F12" s="955">
        <f t="shared" si="1"/>
        <v>38</v>
      </c>
      <c r="G12" s="955">
        <f t="shared" si="1"/>
        <v>26</v>
      </c>
      <c r="H12" s="955">
        <f t="shared" si="1"/>
        <v>78</v>
      </c>
      <c r="I12" s="955">
        <f t="shared" si="1"/>
        <v>52</v>
      </c>
      <c r="J12" s="955">
        <f t="shared" si="1"/>
        <v>26</v>
      </c>
      <c r="K12" s="956"/>
      <c r="L12" s="956"/>
      <c r="M12" s="956"/>
      <c r="N12" s="956"/>
      <c r="O12" s="956"/>
      <c r="P12" s="956"/>
      <c r="Q12" s="956"/>
      <c r="R12" s="956"/>
      <c r="S12" s="956"/>
    </row>
    <row r="13" spans="1:19" ht="11.25">
      <c r="A13" s="958" t="s">
        <v>855</v>
      </c>
      <c r="B13" s="959">
        <f t="shared" ref="B13:B19" si="2">SUM(C13:D13)</f>
        <v>45</v>
      </c>
      <c r="C13" s="959">
        <f t="shared" ref="C13:C19" si="3">SUM(I13+F13)</f>
        <v>30</v>
      </c>
      <c r="D13" s="963">
        <f>SUM(G13+J13)</f>
        <v>15</v>
      </c>
      <c r="E13" s="963">
        <f>SUM(F13:G13)</f>
        <v>22</v>
      </c>
      <c r="F13" s="959">
        <v>14</v>
      </c>
      <c r="G13" s="959">
        <v>8</v>
      </c>
      <c r="H13" s="962">
        <f t="shared" ref="H13:H18" si="4">SUM(I13:J13)</f>
        <v>23</v>
      </c>
      <c r="I13" s="959">
        <v>16</v>
      </c>
      <c r="J13" s="959">
        <v>7</v>
      </c>
      <c r="K13" s="961"/>
      <c r="L13" s="961"/>
      <c r="M13" s="961"/>
      <c r="N13" s="961"/>
      <c r="O13" s="956"/>
      <c r="P13" s="956"/>
      <c r="Q13" s="956"/>
      <c r="R13" s="956"/>
      <c r="S13" s="956"/>
    </row>
    <row r="14" spans="1:19" ht="11.25">
      <c r="A14" s="958" t="s">
        <v>853</v>
      </c>
      <c r="B14" s="959">
        <f t="shared" si="2"/>
        <v>2</v>
      </c>
      <c r="C14" s="959">
        <f t="shared" si="3"/>
        <v>1</v>
      </c>
      <c r="D14" s="963">
        <f>SUM(G14+J14)</f>
        <v>1</v>
      </c>
      <c r="E14" s="959"/>
      <c r="F14" s="959"/>
      <c r="G14" s="959"/>
      <c r="H14" s="962">
        <f t="shared" si="4"/>
        <v>2</v>
      </c>
      <c r="I14" s="959">
        <v>1</v>
      </c>
      <c r="J14" s="961">
        <v>1</v>
      </c>
      <c r="K14" s="961"/>
      <c r="L14" s="961"/>
      <c r="M14" s="961"/>
      <c r="N14" s="961"/>
      <c r="O14" s="956"/>
      <c r="P14" s="956"/>
      <c r="Q14" s="956"/>
      <c r="R14" s="956"/>
      <c r="S14" s="956"/>
    </row>
    <row r="15" spans="1:19" ht="11.25">
      <c r="A15" s="958" t="s">
        <v>856</v>
      </c>
      <c r="B15" s="959">
        <f t="shared" si="2"/>
        <v>16</v>
      </c>
      <c r="C15" s="959">
        <f t="shared" si="3"/>
        <v>10</v>
      </c>
      <c r="D15" s="963">
        <f>SUM(G15+J15)</f>
        <v>6</v>
      </c>
      <c r="E15" s="959"/>
      <c r="F15" s="959"/>
      <c r="G15" s="959"/>
      <c r="H15" s="962">
        <f t="shared" si="4"/>
        <v>16</v>
      </c>
      <c r="I15" s="961">
        <v>10</v>
      </c>
      <c r="J15" s="961">
        <v>6</v>
      </c>
      <c r="K15" s="961"/>
      <c r="L15" s="964"/>
      <c r="M15" s="964"/>
      <c r="N15" s="965"/>
      <c r="O15" s="966"/>
      <c r="P15" s="956"/>
      <c r="Q15" s="956"/>
      <c r="R15" s="956"/>
      <c r="S15" s="956"/>
    </row>
    <row r="16" spans="1:19" ht="11.25">
      <c r="A16" s="958" t="s">
        <v>857</v>
      </c>
      <c r="B16" s="959">
        <f t="shared" si="2"/>
        <v>22</v>
      </c>
      <c r="C16" s="959">
        <f t="shared" si="3"/>
        <v>17</v>
      </c>
      <c r="D16" s="963">
        <f>SUM(G16+J16)</f>
        <v>5</v>
      </c>
      <c r="E16" s="959"/>
      <c r="F16" s="959"/>
      <c r="G16" s="959"/>
      <c r="H16" s="962">
        <f t="shared" si="4"/>
        <v>22</v>
      </c>
      <c r="I16" s="961">
        <v>17</v>
      </c>
      <c r="J16" s="961">
        <v>5</v>
      </c>
      <c r="K16" s="967"/>
      <c r="L16" s="968"/>
      <c r="M16" s="968"/>
      <c r="N16" s="968"/>
      <c r="O16" s="969"/>
      <c r="P16" s="956"/>
      <c r="Q16" s="956"/>
      <c r="R16" s="956"/>
      <c r="S16" s="956"/>
    </row>
    <row r="17" spans="1:19" ht="11.25">
      <c r="A17" s="958" t="s">
        <v>858</v>
      </c>
      <c r="B17" s="959">
        <f t="shared" si="2"/>
        <v>4</v>
      </c>
      <c r="C17" s="959">
        <f t="shared" si="3"/>
        <v>4</v>
      </c>
      <c r="D17" s="963"/>
      <c r="E17" s="963">
        <f>SUM(F17:G17)</f>
        <v>2</v>
      </c>
      <c r="F17" s="959">
        <v>2</v>
      </c>
      <c r="G17" s="961"/>
      <c r="H17" s="962">
        <f t="shared" si="4"/>
        <v>2</v>
      </c>
      <c r="I17" s="959">
        <v>2</v>
      </c>
      <c r="J17" s="959"/>
      <c r="K17" s="961"/>
      <c r="L17" s="961"/>
      <c r="M17" s="961"/>
      <c r="N17" s="961"/>
      <c r="O17" s="961"/>
      <c r="P17" s="956"/>
      <c r="Q17" s="956"/>
      <c r="R17" s="956"/>
      <c r="S17" s="956"/>
    </row>
    <row r="18" spans="1:19" ht="11.25">
      <c r="A18" s="958" t="s">
        <v>859</v>
      </c>
      <c r="B18" s="959">
        <f t="shared" si="2"/>
        <v>27</v>
      </c>
      <c r="C18" s="959">
        <f t="shared" si="3"/>
        <v>13</v>
      </c>
      <c r="D18" s="963">
        <f>SUM(G18+J18)</f>
        <v>14</v>
      </c>
      <c r="E18" s="959">
        <f>SUM(F18:G18)</f>
        <v>14</v>
      </c>
      <c r="F18" s="959">
        <v>7</v>
      </c>
      <c r="G18" s="959">
        <v>7</v>
      </c>
      <c r="H18" s="962">
        <f t="shared" si="4"/>
        <v>13</v>
      </c>
      <c r="I18" s="961">
        <v>6</v>
      </c>
      <c r="J18" s="961">
        <v>7</v>
      </c>
      <c r="K18" s="961"/>
      <c r="L18" s="961"/>
      <c r="M18" s="961"/>
      <c r="N18" s="961"/>
      <c r="O18" s="961"/>
      <c r="P18" s="956"/>
      <c r="Q18" s="956"/>
      <c r="R18" s="956"/>
      <c r="S18" s="956"/>
    </row>
    <row r="19" spans="1:19" ht="11.25">
      <c r="A19" s="958" t="s">
        <v>1359</v>
      </c>
      <c r="B19" s="959">
        <f t="shared" si="2"/>
        <v>26</v>
      </c>
      <c r="C19" s="959">
        <f t="shared" si="3"/>
        <v>15</v>
      </c>
      <c r="D19" s="963">
        <f>SUM(G19+J19)</f>
        <v>11</v>
      </c>
      <c r="E19" s="963">
        <f>SUM(F19:G19)</f>
        <v>26</v>
      </c>
      <c r="F19" s="959">
        <v>15</v>
      </c>
      <c r="G19" s="959">
        <v>11</v>
      </c>
      <c r="H19" s="962"/>
      <c r="I19" s="961"/>
      <c r="J19" s="961"/>
      <c r="K19" s="961"/>
      <c r="L19" s="961"/>
      <c r="M19" s="961"/>
      <c r="N19" s="961"/>
      <c r="O19" s="961"/>
      <c r="P19" s="956"/>
      <c r="Q19" s="956"/>
      <c r="R19" s="956"/>
      <c r="S19" s="956"/>
    </row>
    <row r="20" spans="1:19" ht="11.25">
      <c r="A20" s="953" t="s">
        <v>903</v>
      </c>
      <c r="B20" s="955">
        <f t="shared" ref="B20:O20" si="5">SUM(B21:B28)</f>
        <v>51</v>
      </c>
      <c r="C20" s="955">
        <f t="shared" si="5"/>
        <v>36</v>
      </c>
      <c r="D20" s="955">
        <f t="shared" si="5"/>
        <v>15</v>
      </c>
      <c r="E20" s="955">
        <f t="shared" si="5"/>
        <v>19</v>
      </c>
      <c r="F20" s="955">
        <f t="shared" si="5"/>
        <v>14</v>
      </c>
      <c r="G20" s="955">
        <f t="shared" si="5"/>
        <v>5</v>
      </c>
      <c r="H20" s="957">
        <f t="shared" si="5"/>
        <v>19</v>
      </c>
      <c r="I20" s="955">
        <f t="shared" si="5"/>
        <v>12</v>
      </c>
      <c r="J20" s="955">
        <f t="shared" si="5"/>
        <v>7</v>
      </c>
      <c r="K20" s="955">
        <f t="shared" si="5"/>
        <v>10</v>
      </c>
      <c r="L20" s="955">
        <f t="shared" si="5"/>
        <v>7</v>
      </c>
      <c r="M20" s="955">
        <f t="shared" si="5"/>
        <v>3</v>
      </c>
      <c r="N20" s="955">
        <f t="shared" si="5"/>
        <v>3</v>
      </c>
      <c r="O20" s="955">
        <f t="shared" si="5"/>
        <v>3</v>
      </c>
      <c r="P20" s="956"/>
      <c r="Q20" s="956"/>
      <c r="R20" s="956"/>
      <c r="S20" s="956"/>
    </row>
    <row r="21" spans="1:19" ht="11.25">
      <c r="A21" s="958" t="s">
        <v>861</v>
      </c>
      <c r="B21" s="959">
        <f>SUM(C21:D21)</f>
        <v>6</v>
      </c>
      <c r="C21" s="959">
        <f>SUM(I21+F21)</f>
        <v>1</v>
      </c>
      <c r="D21" s="963">
        <f>SUM(G21+J21+M21)</f>
        <v>5</v>
      </c>
      <c r="E21" s="963">
        <f>SUM(F21:G21)</f>
        <v>2</v>
      </c>
      <c r="F21" s="959"/>
      <c r="G21" s="959">
        <v>2</v>
      </c>
      <c r="H21" s="962">
        <f>SUM(I21:J21)</f>
        <v>2</v>
      </c>
      <c r="I21" s="961">
        <v>1</v>
      </c>
      <c r="J21" s="959">
        <v>1</v>
      </c>
      <c r="K21" s="959">
        <f>SUM(L21:M21)</f>
        <v>2</v>
      </c>
      <c r="L21" s="959"/>
      <c r="M21" s="961">
        <v>2</v>
      </c>
      <c r="N21" s="961"/>
      <c r="O21" s="961"/>
      <c r="P21" s="961"/>
      <c r="Q21" s="961"/>
      <c r="R21" s="961"/>
      <c r="S21" s="961"/>
    </row>
    <row r="22" spans="1:19" ht="11.25">
      <c r="A22" s="958" t="s">
        <v>862</v>
      </c>
      <c r="B22" s="959">
        <f t="shared" ref="B22:B28" si="6">SUM(C22:D22)</f>
        <v>6</v>
      </c>
      <c r="C22" s="959">
        <f t="shared" ref="C22:C28" si="7">SUM(I22+F22)</f>
        <v>3</v>
      </c>
      <c r="D22" s="963">
        <f>SUM(G22+J22+M22)</f>
        <v>3</v>
      </c>
      <c r="E22" s="963"/>
      <c r="F22" s="959"/>
      <c r="G22" s="959"/>
      <c r="H22" s="962">
        <f>SUM(I22:J22)</f>
        <v>6</v>
      </c>
      <c r="I22" s="961">
        <v>3</v>
      </c>
      <c r="J22" s="961">
        <v>3</v>
      </c>
      <c r="K22" s="961"/>
      <c r="L22" s="961"/>
      <c r="M22" s="961"/>
      <c r="N22" s="961"/>
      <c r="O22" s="961"/>
      <c r="P22" s="961"/>
      <c r="Q22" s="961"/>
      <c r="R22" s="961"/>
      <c r="S22" s="961"/>
    </row>
    <row r="23" spans="1:19" ht="11.25">
      <c r="A23" s="958" t="s">
        <v>863</v>
      </c>
      <c r="B23" s="959">
        <f t="shared" si="6"/>
        <v>6</v>
      </c>
      <c r="C23" s="959">
        <f>SUM(L23+I23+F23)</f>
        <v>6</v>
      </c>
      <c r="D23" s="963"/>
      <c r="E23" s="963">
        <f>SUM(F23:G23)</f>
        <v>2</v>
      </c>
      <c r="F23" s="959">
        <v>2</v>
      </c>
      <c r="G23" s="961"/>
      <c r="H23" s="962">
        <f>SUM(I23:J23)</f>
        <v>2</v>
      </c>
      <c r="I23" s="959">
        <v>2</v>
      </c>
      <c r="J23" s="961"/>
      <c r="K23" s="959">
        <f>SUM(L23:M23)</f>
        <v>2</v>
      </c>
      <c r="L23" s="959">
        <v>2</v>
      </c>
      <c r="M23" s="961"/>
      <c r="N23" s="959"/>
      <c r="O23" s="961"/>
      <c r="P23" s="961"/>
      <c r="Q23" s="961"/>
      <c r="R23" s="961"/>
      <c r="S23" s="961"/>
    </row>
    <row r="24" spans="1:19" ht="11.25">
      <c r="A24" s="958" t="s">
        <v>856</v>
      </c>
      <c r="B24" s="959">
        <f t="shared" si="6"/>
        <v>11</v>
      </c>
      <c r="C24" s="959">
        <f t="shared" si="7"/>
        <v>8</v>
      </c>
      <c r="D24" s="963">
        <f>SUM(G24+J24+M24)</f>
        <v>3</v>
      </c>
      <c r="E24" s="963">
        <f>SUM(F24:G24)</f>
        <v>11</v>
      </c>
      <c r="F24" s="959">
        <v>8</v>
      </c>
      <c r="G24" s="959">
        <v>3</v>
      </c>
      <c r="H24" s="970"/>
      <c r="I24" s="961"/>
      <c r="J24" s="961"/>
      <c r="K24" s="961"/>
      <c r="L24" s="961"/>
      <c r="M24" s="961"/>
      <c r="N24" s="961"/>
      <c r="O24" s="961"/>
      <c r="P24" s="961"/>
      <c r="Q24" s="961"/>
      <c r="R24" s="961"/>
      <c r="S24" s="961"/>
    </row>
    <row r="25" spans="1:19" ht="11.25">
      <c r="A25" s="958" t="s">
        <v>864</v>
      </c>
      <c r="B25" s="959">
        <f t="shared" si="6"/>
        <v>6</v>
      </c>
      <c r="C25" s="959">
        <f>SUM(O25+L25+I25+F25)</f>
        <v>4</v>
      </c>
      <c r="D25" s="963">
        <f>SUM(G25+J25+M25)</f>
        <v>2</v>
      </c>
      <c r="E25" s="963">
        <f>SUM(F25:G25)</f>
        <v>1</v>
      </c>
      <c r="F25" s="959">
        <v>1</v>
      </c>
      <c r="G25" s="959"/>
      <c r="H25" s="962">
        <f>SUM(I25:J25)</f>
        <v>2</v>
      </c>
      <c r="I25" s="959">
        <v>1</v>
      </c>
      <c r="J25" s="959">
        <v>1</v>
      </c>
      <c r="K25" s="959">
        <f>SUM(L25:M25)</f>
        <v>2</v>
      </c>
      <c r="L25" s="959">
        <v>1</v>
      </c>
      <c r="M25" s="961">
        <v>1</v>
      </c>
      <c r="N25" s="959">
        <f>SUM(O25:P25)</f>
        <v>1</v>
      </c>
      <c r="O25" s="959">
        <v>1</v>
      </c>
      <c r="P25" s="961"/>
      <c r="Q25" s="961"/>
      <c r="R25" s="961"/>
      <c r="S25" s="961"/>
    </row>
    <row r="26" spans="1:19" ht="11.25">
      <c r="A26" s="958" t="s">
        <v>865</v>
      </c>
      <c r="B26" s="959">
        <f t="shared" si="6"/>
        <v>8</v>
      </c>
      <c r="C26" s="959">
        <f>SUM(O26+L26+I26+F26)</f>
        <v>8</v>
      </c>
      <c r="D26" s="963"/>
      <c r="E26" s="963">
        <f>SUM(F26:G26)</f>
        <v>2</v>
      </c>
      <c r="F26" s="959">
        <v>2</v>
      </c>
      <c r="G26" s="961"/>
      <c r="H26" s="962">
        <f>SUM(I26:J26)</f>
        <v>2</v>
      </c>
      <c r="I26" s="959">
        <v>2</v>
      </c>
      <c r="J26" s="961"/>
      <c r="K26" s="959">
        <f>SUM(L26:M26)</f>
        <v>2</v>
      </c>
      <c r="L26" s="959">
        <v>2</v>
      </c>
      <c r="M26" s="961"/>
      <c r="N26" s="959">
        <f>SUM(O26:P26)</f>
        <v>2</v>
      </c>
      <c r="O26" s="959">
        <v>2</v>
      </c>
      <c r="P26" s="961"/>
      <c r="Q26" s="961"/>
      <c r="R26" s="961"/>
      <c r="S26" s="961"/>
    </row>
    <row r="27" spans="1:19" ht="11.25">
      <c r="A27" s="958" t="s">
        <v>866</v>
      </c>
      <c r="B27" s="959">
        <f t="shared" si="6"/>
        <v>4</v>
      </c>
      <c r="C27" s="959">
        <f>SUM(O27+L27+I27+F27)</f>
        <v>4</v>
      </c>
      <c r="D27" s="963"/>
      <c r="E27" s="963">
        <f>SUM(F27:G27)</f>
        <v>1</v>
      </c>
      <c r="F27" s="959">
        <v>1</v>
      </c>
      <c r="G27" s="959"/>
      <c r="H27" s="962">
        <f>SUM(I27:J27)</f>
        <v>1</v>
      </c>
      <c r="I27" s="961">
        <v>1</v>
      </c>
      <c r="J27" s="959"/>
      <c r="K27" s="959">
        <f>SUM(L27:M27)</f>
        <v>2</v>
      </c>
      <c r="L27" s="959">
        <v>2</v>
      </c>
      <c r="M27" s="959"/>
      <c r="N27" s="959"/>
      <c r="O27" s="961"/>
      <c r="P27" s="961"/>
      <c r="Q27" s="961"/>
      <c r="R27" s="961"/>
      <c r="S27" s="961"/>
    </row>
    <row r="28" spans="1:19" ht="11.25">
      <c r="A28" s="958" t="s">
        <v>867</v>
      </c>
      <c r="B28" s="959">
        <f t="shared" si="6"/>
        <v>4</v>
      </c>
      <c r="C28" s="959">
        <f t="shared" si="7"/>
        <v>2</v>
      </c>
      <c r="D28" s="963">
        <f>SUM(G28+J28+M28)</f>
        <v>2</v>
      </c>
      <c r="E28" s="959"/>
      <c r="F28" s="959"/>
      <c r="G28" s="959"/>
      <c r="H28" s="962">
        <f>SUM(I28:J28)</f>
        <v>4</v>
      </c>
      <c r="I28" s="961">
        <v>2</v>
      </c>
      <c r="J28" s="961">
        <v>2</v>
      </c>
      <c r="K28" s="961"/>
      <c r="L28" s="961"/>
      <c r="M28" s="961"/>
      <c r="N28" s="959"/>
      <c r="O28" s="961"/>
      <c r="P28" s="961"/>
      <c r="Q28" s="961"/>
      <c r="R28" s="961"/>
      <c r="S28" s="961"/>
    </row>
    <row r="29" spans="1:19">
      <c r="O29" s="45" t="s">
        <v>912</v>
      </c>
    </row>
  </sheetData>
  <sheetProtection password="CA55" sheet="1" objects="1" scenarios="1"/>
  <mergeCells count="3">
    <mergeCell ref="A1:S1"/>
    <mergeCell ref="A2:S2"/>
    <mergeCell ref="A3:S3"/>
  </mergeCells>
  <phoneticPr fontId="0" type="noConversion"/>
  <pageMargins left="0.78740157480314965" right="0.78740157480314965" top="0.97" bottom="0.98425196850393704" header="0" footer="0"/>
  <pageSetup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W60"/>
  <sheetViews>
    <sheetView showGridLines="0" workbookViewId="0">
      <selection sqref="A1:G1"/>
    </sheetView>
  </sheetViews>
  <sheetFormatPr baseColWidth="10" defaultColWidth="9.83203125" defaultRowHeight="10.5"/>
  <cols>
    <col min="1" max="1" width="43.1640625" style="2898" customWidth="1"/>
    <col min="2" max="2" width="8.83203125" style="2898" customWidth="1"/>
    <col min="3" max="3" width="3.1640625" style="2898" customWidth="1"/>
    <col min="4" max="4" width="12.6640625" style="2898" customWidth="1"/>
    <col min="5" max="5" width="11.83203125" style="2898" customWidth="1"/>
    <col min="6" max="6" width="9.83203125" style="2898"/>
    <col min="7" max="7" width="17.6640625" style="2898" customWidth="1"/>
    <col min="8" max="8" width="0" style="2898" hidden="1" customWidth="1"/>
    <col min="9" max="9" width="5" style="2898" customWidth="1"/>
    <col min="10" max="10" width="9.83203125" style="2898"/>
    <col min="11" max="11" width="6.83203125" style="2898" customWidth="1"/>
    <col min="12" max="16384" width="9.83203125" style="2898"/>
  </cols>
  <sheetData>
    <row r="1" spans="1:12" ht="19.5" customHeight="1">
      <c r="A1" s="3601" t="s">
        <v>846</v>
      </c>
      <c r="B1" s="3601"/>
      <c r="C1" s="3601"/>
      <c r="D1" s="3601"/>
      <c r="E1" s="3601"/>
      <c r="F1" s="3601"/>
      <c r="G1" s="3601"/>
    </row>
    <row r="2" spans="1:12" ht="9" customHeight="1">
      <c r="A2" s="2899"/>
      <c r="B2" s="2899"/>
      <c r="C2" s="2899"/>
      <c r="D2" s="2899"/>
      <c r="E2" s="2899"/>
    </row>
    <row r="3" spans="1:12" ht="12" customHeight="1">
      <c r="A3" s="3602" t="s">
        <v>686</v>
      </c>
      <c r="B3" s="3602"/>
      <c r="C3" s="3602"/>
      <c r="D3" s="3602"/>
      <c r="E3" s="3602"/>
      <c r="F3" s="3602"/>
      <c r="G3" s="3602"/>
      <c r="L3" s="2900" t="s">
        <v>884</v>
      </c>
    </row>
    <row r="4" spans="1:12" ht="11.25" customHeight="1">
      <c r="A4" s="3602" t="s">
        <v>713</v>
      </c>
      <c r="B4" s="3602"/>
      <c r="C4" s="3602"/>
      <c r="D4" s="3602"/>
      <c r="E4" s="3602"/>
      <c r="F4" s="3602"/>
      <c r="G4" s="3602"/>
      <c r="H4" s="2900" t="s">
        <v>884</v>
      </c>
    </row>
    <row r="5" spans="1:12" ht="11.25" customHeight="1">
      <c r="A5" s="3602" t="s">
        <v>715</v>
      </c>
      <c r="B5" s="3602"/>
      <c r="C5" s="3602"/>
      <c r="D5" s="3602"/>
      <c r="E5" s="3602"/>
      <c r="F5" s="3602"/>
      <c r="G5" s="3602"/>
    </row>
    <row r="6" spans="1:12" ht="9" customHeight="1">
      <c r="A6" s="2901"/>
      <c r="B6" s="2901"/>
      <c r="C6" s="2901"/>
      <c r="D6" s="2901"/>
      <c r="E6" s="2901"/>
      <c r="F6" s="2901"/>
      <c r="G6" s="2901"/>
    </row>
    <row r="7" spans="1:12" ht="12.75" customHeight="1">
      <c r="A7" s="3600" t="s">
        <v>716</v>
      </c>
      <c r="B7" s="3600"/>
      <c r="C7" s="3600"/>
      <c r="D7" s="3600"/>
      <c r="E7" s="3600"/>
      <c r="F7" s="3600"/>
      <c r="G7" s="3600"/>
    </row>
    <row r="8" spans="1:12" ht="14.1" customHeight="1">
      <c r="A8" s="2902"/>
      <c r="B8" s="2903"/>
      <c r="C8" s="2904"/>
      <c r="D8" s="2905" t="s">
        <v>717</v>
      </c>
      <c r="E8" s="2903"/>
      <c r="F8" s="2903"/>
      <c r="G8" s="2906"/>
      <c r="H8" s="2907"/>
      <c r="I8" s="2908"/>
    </row>
    <row r="9" spans="1:12" ht="14.1" customHeight="1">
      <c r="A9" s="2909" t="s">
        <v>718</v>
      </c>
      <c r="B9" s="2910" t="s">
        <v>1240</v>
      </c>
      <c r="C9" s="2911"/>
      <c r="D9" s="2912" t="s">
        <v>691</v>
      </c>
      <c r="E9" s="2913" t="s">
        <v>692</v>
      </c>
      <c r="F9" s="2913" t="s">
        <v>693</v>
      </c>
      <c r="G9" s="2914" t="s">
        <v>694</v>
      </c>
      <c r="H9" s="2915"/>
      <c r="I9" s="2908"/>
    </row>
    <row r="10" spans="1:12" ht="14.1" customHeight="1">
      <c r="A10" s="2916" t="s">
        <v>719</v>
      </c>
      <c r="B10" s="2917">
        <f>SUM(B11+B19+B27+B38+B41+B47)</f>
        <v>1235</v>
      </c>
      <c r="C10" s="2918" t="s">
        <v>696</v>
      </c>
      <c r="D10" s="2919">
        <f>SUM(D11+D19+D27+D38+D41+D47)</f>
        <v>57</v>
      </c>
      <c r="E10" s="2920">
        <f>SUM(E11+E19+E27+E38+E41+E47)</f>
        <v>400</v>
      </c>
      <c r="F10" s="2920">
        <f>SUM(F11+F19+F27+F38+F41+F47)</f>
        <v>440</v>
      </c>
      <c r="G10" s="2920">
        <f>SUM(G11+G19+G27+G38+G41+G47)</f>
        <v>338</v>
      </c>
      <c r="H10" s="2921"/>
      <c r="I10" s="2908"/>
    </row>
    <row r="11" spans="1:12" ht="14.1" customHeight="1">
      <c r="A11" s="2916" t="s">
        <v>720</v>
      </c>
      <c r="B11" s="2922">
        <f t="shared" ref="B11:B18" si="0">SUM(D11:G11)</f>
        <v>115</v>
      </c>
      <c r="C11" s="2918"/>
      <c r="D11" s="2923">
        <f>SUM(D12:D18)</f>
        <v>8</v>
      </c>
      <c r="E11" s="2923">
        <f>SUM(E12:E18)</f>
        <v>33</v>
      </c>
      <c r="F11" s="2923">
        <f>SUM(F12:F18)</f>
        <v>66</v>
      </c>
      <c r="G11" s="2923">
        <f>SUM(G12:G18)</f>
        <v>8</v>
      </c>
      <c r="H11" s="2921"/>
      <c r="I11" s="2908"/>
    </row>
    <row r="12" spans="1:12" ht="14.1" customHeight="1">
      <c r="A12" s="2924" t="s">
        <v>721</v>
      </c>
      <c r="B12" s="2925">
        <f t="shared" si="0"/>
        <v>14</v>
      </c>
      <c r="C12" s="2926"/>
      <c r="D12" s="2927">
        <v>1</v>
      </c>
      <c r="E12" s="2928"/>
      <c r="F12" s="2929">
        <v>13</v>
      </c>
      <c r="G12" s="2928"/>
      <c r="H12" s="2921"/>
      <c r="I12" s="2908"/>
    </row>
    <row r="13" spans="1:12" ht="14.1" customHeight="1">
      <c r="A13" s="2924" t="s">
        <v>722</v>
      </c>
      <c r="B13" s="2925">
        <f t="shared" si="0"/>
        <v>2</v>
      </c>
      <c r="C13" s="2926"/>
      <c r="D13" s="2927"/>
      <c r="E13" s="2928"/>
      <c r="F13" s="2929">
        <v>2</v>
      </c>
      <c r="G13" s="2928"/>
      <c r="H13" s="2921"/>
      <c r="I13" s="2908"/>
    </row>
    <row r="14" spans="1:12" ht="14.1" customHeight="1">
      <c r="A14" s="2924" t="s">
        <v>723</v>
      </c>
      <c r="B14" s="2925">
        <f t="shared" si="0"/>
        <v>10</v>
      </c>
      <c r="C14" s="2926"/>
      <c r="D14" s="2927"/>
      <c r="E14" s="2928">
        <v>1</v>
      </c>
      <c r="F14" s="2929">
        <v>9</v>
      </c>
      <c r="G14" s="2928"/>
      <c r="H14" s="2921"/>
      <c r="I14" s="2908"/>
    </row>
    <row r="15" spans="1:12" ht="14.1" customHeight="1">
      <c r="A15" s="2924" t="s">
        <v>724</v>
      </c>
      <c r="B15" s="2925">
        <f t="shared" si="0"/>
        <v>39</v>
      </c>
      <c r="C15" s="2926"/>
      <c r="D15" s="2927">
        <v>2</v>
      </c>
      <c r="E15" s="2928">
        <v>13</v>
      </c>
      <c r="F15" s="2929">
        <v>20</v>
      </c>
      <c r="G15" s="2928">
        <v>4</v>
      </c>
      <c r="H15" s="2921"/>
      <c r="I15" s="2908"/>
    </row>
    <row r="16" spans="1:12" ht="14.1" customHeight="1">
      <c r="A16" s="2924" t="s">
        <v>725</v>
      </c>
      <c r="B16" s="2925">
        <f t="shared" si="0"/>
        <v>19</v>
      </c>
      <c r="C16" s="2926"/>
      <c r="D16" s="2927">
        <v>2</v>
      </c>
      <c r="E16" s="2928">
        <v>2</v>
      </c>
      <c r="F16" s="2929">
        <v>14</v>
      </c>
      <c r="G16" s="2928">
        <v>1</v>
      </c>
      <c r="H16" s="2921"/>
      <c r="I16" s="2908"/>
    </row>
    <row r="17" spans="1:49" ht="14.1" customHeight="1">
      <c r="A17" s="2924" t="s">
        <v>726</v>
      </c>
      <c r="B17" s="2925">
        <f t="shared" si="0"/>
        <v>19</v>
      </c>
      <c r="C17" s="2926"/>
      <c r="D17" s="2927">
        <v>2</v>
      </c>
      <c r="E17" s="2928">
        <v>12</v>
      </c>
      <c r="F17" s="2929">
        <v>3</v>
      </c>
      <c r="G17" s="2928">
        <v>2</v>
      </c>
      <c r="H17" s="2921"/>
      <c r="I17" s="2908"/>
    </row>
    <row r="18" spans="1:49" ht="14.1" customHeight="1">
      <c r="A18" s="2924" t="s">
        <v>727</v>
      </c>
      <c r="B18" s="2925">
        <f t="shared" si="0"/>
        <v>12</v>
      </c>
      <c r="C18" s="2926"/>
      <c r="D18" s="2927">
        <v>1</v>
      </c>
      <c r="E18" s="2928">
        <v>5</v>
      </c>
      <c r="F18" s="2929">
        <v>5</v>
      </c>
      <c r="G18" s="2928">
        <v>1</v>
      </c>
      <c r="H18" s="2921"/>
      <c r="I18" s="2908"/>
    </row>
    <row r="19" spans="1:49" ht="14.1" customHeight="1">
      <c r="A19" s="2916" t="s">
        <v>728</v>
      </c>
      <c r="B19" s="2917">
        <f>SUM(B20:B26)</f>
        <v>519</v>
      </c>
      <c r="C19" s="2918"/>
      <c r="D19" s="2930">
        <f>SUM(D20:D26)</f>
        <v>24</v>
      </c>
      <c r="E19" s="2930">
        <f>SUM(E20:E26)</f>
        <v>124</v>
      </c>
      <c r="F19" s="2930">
        <f>SUM(F20:F26)</f>
        <v>142</v>
      </c>
      <c r="G19" s="2930">
        <f>SUM(G20:G26)</f>
        <v>229</v>
      </c>
      <c r="H19" s="2921"/>
      <c r="I19" s="2908"/>
    </row>
    <row r="20" spans="1:49" ht="14.1" customHeight="1">
      <c r="A20" s="2931" t="s">
        <v>729</v>
      </c>
      <c r="B20" s="2925">
        <f t="shared" ref="B20:B49" si="1">SUM(D20:G20)</f>
        <v>13</v>
      </c>
      <c r="C20" s="2932"/>
      <c r="D20" s="2933">
        <v>3</v>
      </c>
      <c r="E20" s="2934">
        <v>1</v>
      </c>
      <c r="F20" s="2935">
        <v>4</v>
      </c>
      <c r="G20" s="2934">
        <v>5</v>
      </c>
      <c r="H20" s="2921"/>
      <c r="I20" s="2908"/>
    </row>
    <row r="21" spans="1:49" ht="14.1" customHeight="1">
      <c r="A21" s="2924" t="s">
        <v>730</v>
      </c>
      <c r="B21" s="2925">
        <f t="shared" si="1"/>
        <v>21</v>
      </c>
      <c r="C21" s="2926"/>
      <c r="D21" s="2929">
        <v>3</v>
      </c>
      <c r="E21" s="2927">
        <v>2</v>
      </c>
      <c r="F21" s="2929">
        <v>14</v>
      </c>
      <c r="G21" s="2928">
        <v>2</v>
      </c>
      <c r="H21" s="2921"/>
      <c r="I21" s="2908"/>
      <c r="J21" s="2936"/>
      <c r="K21" s="2936"/>
      <c r="L21" s="2936"/>
      <c r="M21" s="2936"/>
      <c r="N21" s="2936"/>
      <c r="O21" s="2936"/>
      <c r="P21" s="2936"/>
      <c r="Q21" s="2936"/>
      <c r="R21" s="2936"/>
      <c r="S21" s="2936"/>
      <c r="T21" s="2936"/>
      <c r="U21" s="2936"/>
      <c r="V21" s="2936"/>
      <c r="W21" s="2936"/>
      <c r="X21" s="2936"/>
      <c r="Y21" s="2936"/>
      <c r="Z21" s="2936"/>
      <c r="AA21" s="2936"/>
      <c r="AB21" s="2936"/>
      <c r="AC21" s="2936"/>
      <c r="AD21" s="2936"/>
      <c r="AE21" s="2936"/>
      <c r="AF21" s="2936"/>
      <c r="AG21" s="2936"/>
      <c r="AH21" s="2936"/>
      <c r="AI21" s="2936"/>
      <c r="AJ21" s="2936"/>
      <c r="AK21" s="2936"/>
      <c r="AL21" s="2936"/>
      <c r="AM21" s="2936"/>
      <c r="AN21" s="2936"/>
      <c r="AO21" s="2936"/>
      <c r="AP21" s="2936"/>
      <c r="AQ21" s="2936"/>
      <c r="AR21" s="2936"/>
      <c r="AS21" s="2936"/>
      <c r="AT21" s="2936"/>
      <c r="AU21" s="2936"/>
      <c r="AV21" s="2936"/>
      <c r="AW21" s="2936"/>
    </row>
    <row r="22" spans="1:49" ht="14.1" customHeight="1">
      <c r="A22" s="2924" t="s">
        <v>731</v>
      </c>
      <c r="B22" s="2925">
        <f t="shared" si="1"/>
        <v>302</v>
      </c>
      <c r="C22" s="2926"/>
      <c r="D22" s="2929">
        <v>7</v>
      </c>
      <c r="E22" s="2929">
        <v>108</v>
      </c>
      <c r="F22" s="2929">
        <v>82</v>
      </c>
      <c r="G22" s="2929">
        <v>105</v>
      </c>
      <c r="H22" s="2921"/>
      <c r="I22" s="2908"/>
    </row>
    <row r="23" spans="1:49" ht="14.1" customHeight="1">
      <c r="A23" s="2924" t="s">
        <v>732</v>
      </c>
      <c r="B23" s="2925">
        <f t="shared" si="1"/>
        <v>23</v>
      </c>
      <c r="C23" s="2926"/>
      <c r="D23" s="2929">
        <v>4</v>
      </c>
      <c r="E23" s="2927">
        <v>2</v>
      </c>
      <c r="F23" s="2929">
        <v>10</v>
      </c>
      <c r="G23" s="2928">
        <v>7</v>
      </c>
      <c r="H23" s="2921"/>
      <c r="I23" s="2908"/>
    </row>
    <row r="24" spans="1:49" ht="14.1" customHeight="1">
      <c r="A24" s="2924" t="s">
        <v>733</v>
      </c>
      <c r="B24" s="2925">
        <f t="shared" si="1"/>
        <v>127</v>
      </c>
      <c r="C24" s="2926"/>
      <c r="D24" s="2937">
        <v>3</v>
      </c>
      <c r="E24" s="2938">
        <v>1</v>
      </c>
      <c r="F24" s="2938">
        <v>15</v>
      </c>
      <c r="G24" s="2938">
        <v>108</v>
      </c>
      <c r="H24" s="2921"/>
      <c r="I24" s="2908"/>
    </row>
    <row r="25" spans="1:49" ht="14.1" customHeight="1">
      <c r="A25" s="2924" t="s">
        <v>734</v>
      </c>
      <c r="B25" s="2925">
        <f t="shared" si="1"/>
        <v>5</v>
      </c>
      <c r="C25" s="2926"/>
      <c r="D25" s="2929">
        <v>1</v>
      </c>
      <c r="E25" s="2927"/>
      <c r="F25" s="2929">
        <v>4</v>
      </c>
      <c r="G25" s="2928"/>
      <c r="H25" s="2921"/>
      <c r="I25" s="2908"/>
    </row>
    <row r="26" spans="1:49" ht="14.1" customHeight="1">
      <c r="A26" s="2924" t="s">
        <v>735</v>
      </c>
      <c r="B26" s="2925">
        <f t="shared" si="1"/>
        <v>28</v>
      </c>
      <c r="C26" s="2926"/>
      <c r="D26" s="2929">
        <v>3</v>
      </c>
      <c r="E26" s="2927">
        <v>10</v>
      </c>
      <c r="F26" s="2929">
        <v>13</v>
      </c>
      <c r="G26" s="2928">
        <v>2</v>
      </c>
      <c r="H26" s="2921"/>
      <c r="I26" s="2908"/>
    </row>
    <row r="27" spans="1:49" ht="14.1" customHeight="1">
      <c r="A27" s="2916" t="s">
        <v>736</v>
      </c>
      <c r="B27" s="2917">
        <f t="shared" si="1"/>
        <v>187</v>
      </c>
      <c r="C27" s="2918"/>
      <c r="D27" s="2923">
        <f>SUM(D28:D37)</f>
        <v>15</v>
      </c>
      <c r="E27" s="2923">
        <f>SUM(E28:E37)</f>
        <v>82</v>
      </c>
      <c r="F27" s="2923">
        <f>SUM(F28:F37)</f>
        <v>67</v>
      </c>
      <c r="G27" s="2923">
        <f>SUM(G28:G37)</f>
        <v>23</v>
      </c>
      <c r="H27" s="2921"/>
      <c r="I27" s="2908"/>
    </row>
    <row r="28" spans="1:49" ht="14.1" customHeight="1">
      <c r="A28" s="2931" t="s">
        <v>737</v>
      </c>
      <c r="B28" s="2925">
        <f t="shared" si="1"/>
        <v>11</v>
      </c>
      <c r="C28" s="2932"/>
      <c r="D28" s="2939">
        <v>1</v>
      </c>
      <c r="E28" s="2940">
        <v>6</v>
      </c>
      <c r="F28" s="2940">
        <v>4</v>
      </c>
      <c r="G28" s="2941"/>
      <c r="H28" s="2921"/>
      <c r="I28" s="2908"/>
    </row>
    <row r="29" spans="1:49" ht="14.1" customHeight="1">
      <c r="A29" s="2924" t="s">
        <v>738</v>
      </c>
      <c r="B29" s="2925">
        <f t="shared" si="1"/>
        <v>13</v>
      </c>
      <c r="C29" s="2926"/>
      <c r="D29" s="2929">
        <v>1</v>
      </c>
      <c r="E29" s="2927">
        <v>8</v>
      </c>
      <c r="F29" s="2929"/>
      <c r="G29" s="2928">
        <v>4</v>
      </c>
      <c r="H29" s="2942"/>
      <c r="I29" s="2943"/>
      <c r="J29" s="2899"/>
      <c r="K29" s="2899"/>
      <c r="L29" s="2899"/>
      <c r="M29" s="2899"/>
      <c r="N29" s="2899"/>
      <c r="O29" s="2899"/>
      <c r="P29" s="2899"/>
      <c r="Q29" s="2899"/>
      <c r="R29" s="2899"/>
      <c r="S29" s="2899"/>
      <c r="T29" s="2899"/>
      <c r="U29" s="2899"/>
      <c r="V29" s="2899"/>
      <c r="W29" s="2899"/>
      <c r="X29" s="2899"/>
      <c r="Y29" s="2899"/>
      <c r="Z29" s="2899"/>
      <c r="AA29" s="2899"/>
      <c r="AB29" s="2899"/>
      <c r="AC29" s="2899"/>
      <c r="AD29" s="2899"/>
      <c r="AE29" s="2899"/>
      <c r="AF29" s="2899"/>
      <c r="AG29" s="2899"/>
      <c r="AH29" s="2899"/>
      <c r="AI29" s="2899"/>
      <c r="AJ29" s="2899"/>
      <c r="AK29" s="2899"/>
      <c r="AL29" s="2899"/>
      <c r="AM29" s="2899"/>
      <c r="AN29" s="2899"/>
      <c r="AO29" s="2899"/>
      <c r="AP29" s="2899"/>
      <c r="AQ29" s="2899"/>
      <c r="AR29" s="2899"/>
      <c r="AS29" s="2899"/>
      <c r="AT29" s="2899"/>
      <c r="AU29" s="2899"/>
      <c r="AV29" s="2899"/>
    </row>
    <row r="30" spans="1:49" ht="14.1" customHeight="1">
      <c r="A30" s="2924" t="s">
        <v>740</v>
      </c>
      <c r="B30" s="2925">
        <f t="shared" si="1"/>
        <v>26</v>
      </c>
      <c r="C30" s="2926"/>
      <c r="D30" s="2929">
        <v>3</v>
      </c>
      <c r="E30" s="2927">
        <v>14</v>
      </c>
      <c r="F30" s="2929">
        <v>7</v>
      </c>
      <c r="G30" s="2928">
        <v>2</v>
      </c>
      <c r="H30" s="2942"/>
      <c r="I30" s="2943"/>
      <c r="J30" s="2899"/>
      <c r="K30" s="2899"/>
      <c r="L30" s="2899"/>
      <c r="M30" s="2899"/>
      <c r="N30" s="2899"/>
      <c r="O30" s="2899"/>
      <c r="P30" s="2899"/>
      <c r="Q30" s="2899"/>
      <c r="R30" s="2899"/>
      <c r="S30" s="2899"/>
      <c r="T30" s="2899"/>
      <c r="U30" s="2899"/>
      <c r="V30" s="2899"/>
      <c r="W30" s="2899"/>
      <c r="X30" s="2899"/>
      <c r="Y30" s="2899"/>
      <c r="Z30" s="2899"/>
      <c r="AA30" s="2899"/>
      <c r="AB30" s="2899"/>
      <c r="AC30" s="2899"/>
      <c r="AD30" s="2899"/>
      <c r="AE30" s="2899"/>
      <c r="AF30" s="2899"/>
      <c r="AG30" s="2899"/>
      <c r="AH30" s="2899"/>
      <c r="AI30" s="2899"/>
      <c r="AJ30" s="2899"/>
      <c r="AK30" s="2899"/>
      <c r="AL30" s="2899"/>
      <c r="AM30" s="2899"/>
      <c r="AN30" s="2899"/>
      <c r="AO30" s="2899"/>
      <c r="AP30" s="2899"/>
      <c r="AQ30" s="2899"/>
      <c r="AR30" s="2899"/>
      <c r="AS30" s="2899"/>
      <c r="AT30" s="2899"/>
      <c r="AU30" s="2899"/>
      <c r="AV30" s="2899"/>
    </row>
    <row r="31" spans="1:49" ht="14.1" customHeight="1">
      <c r="A31" s="2924" t="s">
        <v>741</v>
      </c>
      <c r="B31" s="2925">
        <f t="shared" si="1"/>
        <v>17</v>
      </c>
      <c r="C31" s="2926"/>
      <c r="D31" s="2929"/>
      <c r="E31" s="2927">
        <v>13</v>
      </c>
      <c r="F31" s="2929">
        <v>4</v>
      </c>
      <c r="G31" s="2928"/>
      <c r="H31" s="2942"/>
      <c r="I31" s="2943"/>
      <c r="J31" s="2899"/>
      <c r="K31" s="2899"/>
      <c r="L31" s="2899"/>
      <c r="M31" s="2899"/>
      <c r="N31" s="2899"/>
      <c r="O31" s="2899"/>
      <c r="P31" s="2899"/>
      <c r="Q31" s="2899"/>
      <c r="R31" s="2899"/>
      <c r="S31" s="2899"/>
      <c r="T31" s="2899"/>
      <c r="U31" s="2899"/>
      <c r="V31" s="2899"/>
      <c r="W31" s="2899"/>
      <c r="X31" s="2899"/>
      <c r="Y31" s="2899"/>
      <c r="Z31" s="2899"/>
      <c r="AA31" s="2899"/>
      <c r="AB31" s="2899"/>
      <c r="AC31" s="2899"/>
      <c r="AD31" s="2899"/>
      <c r="AE31" s="2899"/>
      <c r="AF31" s="2899"/>
      <c r="AG31" s="2899"/>
      <c r="AH31" s="2899"/>
      <c r="AI31" s="2899"/>
      <c r="AJ31" s="2899"/>
      <c r="AK31" s="2899"/>
      <c r="AL31" s="2899"/>
      <c r="AM31" s="2899"/>
      <c r="AN31" s="2899"/>
      <c r="AO31" s="2899"/>
      <c r="AP31" s="2899"/>
      <c r="AQ31" s="2899"/>
      <c r="AR31" s="2899"/>
      <c r="AS31" s="2899"/>
      <c r="AT31" s="2899"/>
      <c r="AU31" s="2899"/>
      <c r="AV31" s="2899"/>
    </row>
    <row r="32" spans="1:49" ht="14.1" customHeight="1">
      <c r="A32" s="2924" t="s">
        <v>742</v>
      </c>
      <c r="B32" s="2925">
        <f t="shared" si="1"/>
        <v>18</v>
      </c>
      <c r="C32" s="2926"/>
      <c r="D32" s="2929">
        <v>1</v>
      </c>
      <c r="E32" s="2927">
        <v>1</v>
      </c>
      <c r="F32" s="2929">
        <v>11</v>
      </c>
      <c r="G32" s="2928">
        <v>5</v>
      </c>
      <c r="H32" s="2942"/>
      <c r="I32" s="2943"/>
      <c r="J32" s="2899"/>
      <c r="K32" s="2899"/>
      <c r="L32" s="2899"/>
      <c r="M32" s="2899"/>
      <c r="N32" s="2899"/>
      <c r="O32" s="2899"/>
      <c r="P32" s="2899"/>
      <c r="Q32" s="2899"/>
      <c r="R32" s="2899"/>
      <c r="S32" s="2899"/>
      <c r="T32" s="2899"/>
      <c r="U32" s="2899"/>
      <c r="V32" s="2899"/>
      <c r="W32" s="2899"/>
      <c r="X32" s="2899"/>
      <c r="Y32" s="2899"/>
      <c r="Z32" s="2899"/>
      <c r="AA32" s="2899"/>
      <c r="AB32" s="2899"/>
      <c r="AC32" s="2899"/>
      <c r="AD32" s="2899"/>
      <c r="AE32" s="2899"/>
      <c r="AF32" s="2899"/>
      <c r="AG32" s="2899"/>
      <c r="AH32" s="2899"/>
      <c r="AI32" s="2899"/>
      <c r="AJ32" s="2899"/>
      <c r="AK32" s="2899"/>
      <c r="AL32" s="2899"/>
      <c r="AM32" s="2899"/>
      <c r="AN32" s="2899"/>
      <c r="AO32" s="2899"/>
      <c r="AP32" s="2899"/>
      <c r="AQ32" s="2899"/>
      <c r="AR32" s="2899"/>
      <c r="AS32" s="2899"/>
      <c r="AT32" s="2899"/>
      <c r="AU32" s="2899"/>
      <c r="AV32" s="2899"/>
    </row>
    <row r="33" spans="1:9" ht="14.1" customHeight="1">
      <c r="A33" s="2924" t="s">
        <v>743</v>
      </c>
      <c r="B33" s="2925">
        <f t="shared" si="1"/>
        <v>7</v>
      </c>
      <c r="C33" s="2926"/>
      <c r="D33" s="2929">
        <v>1</v>
      </c>
      <c r="E33" s="2927">
        <v>4</v>
      </c>
      <c r="F33" s="2929">
        <v>2</v>
      </c>
      <c r="G33" s="2928"/>
      <c r="H33" s="2921"/>
      <c r="I33" s="2908"/>
    </row>
    <row r="34" spans="1:9" ht="14.1" customHeight="1">
      <c r="A34" s="2924" t="s">
        <v>744</v>
      </c>
      <c r="B34" s="2925">
        <f t="shared" si="1"/>
        <v>16</v>
      </c>
      <c r="C34" s="2926"/>
      <c r="D34" s="2929">
        <v>1</v>
      </c>
      <c r="E34" s="2927">
        <v>6</v>
      </c>
      <c r="F34" s="2929">
        <v>6</v>
      </c>
      <c r="G34" s="2928">
        <v>3</v>
      </c>
      <c r="H34" s="2921"/>
      <c r="I34" s="2908"/>
    </row>
    <row r="35" spans="1:9" ht="14.1" customHeight="1">
      <c r="A35" s="2924" t="s">
        <v>746</v>
      </c>
      <c r="B35" s="2925">
        <f t="shared" si="1"/>
        <v>3</v>
      </c>
      <c r="C35" s="2926"/>
      <c r="D35" s="2929">
        <v>1</v>
      </c>
      <c r="E35" s="2927">
        <v>1</v>
      </c>
      <c r="F35" s="2929"/>
      <c r="G35" s="2928">
        <v>1</v>
      </c>
      <c r="H35" s="2921"/>
      <c r="I35" s="2908"/>
    </row>
    <row r="36" spans="1:9" ht="14.1" customHeight="1">
      <c r="A36" s="2924" t="s">
        <v>747</v>
      </c>
      <c r="B36" s="2925">
        <f t="shared" si="1"/>
        <v>27</v>
      </c>
      <c r="C36" s="2926"/>
      <c r="D36" s="2929">
        <v>1</v>
      </c>
      <c r="E36" s="2927"/>
      <c r="F36" s="2929">
        <v>25</v>
      </c>
      <c r="G36" s="2928">
        <v>1</v>
      </c>
      <c r="H36" s="2921"/>
      <c r="I36" s="2908"/>
    </row>
    <row r="37" spans="1:9" ht="14.1" customHeight="1">
      <c r="A37" s="2924" t="s">
        <v>748</v>
      </c>
      <c r="B37" s="2925">
        <f t="shared" si="1"/>
        <v>49</v>
      </c>
      <c r="C37" s="2926"/>
      <c r="D37" s="2929">
        <v>5</v>
      </c>
      <c r="E37" s="2927">
        <v>29</v>
      </c>
      <c r="F37" s="2929">
        <v>8</v>
      </c>
      <c r="G37" s="2928">
        <v>7</v>
      </c>
      <c r="H37" s="2921"/>
      <c r="I37" s="2908"/>
    </row>
    <row r="38" spans="1:9" ht="14.1" customHeight="1">
      <c r="A38" s="2916" t="s">
        <v>749</v>
      </c>
      <c r="B38" s="2917">
        <f t="shared" si="1"/>
        <v>123</v>
      </c>
      <c r="C38" s="2918"/>
      <c r="D38" s="2944">
        <f>SUM(D39:D40)</f>
        <v>2</v>
      </c>
      <c r="E38" s="2944">
        <v>83</v>
      </c>
      <c r="F38" s="2944">
        <v>25</v>
      </c>
      <c r="G38" s="2944">
        <v>13</v>
      </c>
      <c r="H38" s="2921"/>
      <c r="I38" s="2908"/>
    </row>
    <row r="39" spans="1:9" ht="14.1" customHeight="1">
      <c r="A39" s="2945" t="s">
        <v>750</v>
      </c>
      <c r="B39" s="2925">
        <f t="shared" si="1"/>
        <v>8</v>
      </c>
      <c r="C39" s="2926"/>
      <c r="D39" s="2929">
        <v>1</v>
      </c>
      <c r="E39" s="2927">
        <v>3</v>
      </c>
      <c r="F39" s="2929">
        <v>4</v>
      </c>
      <c r="G39" s="2928"/>
      <c r="H39" s="2921"/>
      <c r="I39" s="2908"/>
    </row>
    <row r="40" spans="1:9" ht="14.1" customHeight="1">
      <c r="A40" s="2924" t="s">
        <v>751</v>
      </c>
      <c r="B40" s="2925">
        <f t="shared" si="1"/>
        <v>115</v>
      </c>
      <c r="C40" s="2926"/>
      <c r="D40" s="2929">
        <v>1</v>
      </c>
      <c r="E40" s="2927">
        <v>80</v>
      </c>
      <c r="F40" s="2929">
        <v>21</v>
      </c>
      <c r="G40" s="2928">
        <v>13</v>
      </c>
      <c r="H40" s="2921"/>
      <c r="I40" s="2908"/>
    </row>
    <row r="41" spans="1:9" ht="14.1" customHeight="1">
      <c r="A41" s="2916" t="s">
        <v>752</v>
      </c>
      <c r="B41" s="2917">
        <f t="shared" si="1"/>
        <v>234</v>
      </c>
      <c r="C41" s="2946"/>
      <c r="D41" s="2947">
        <f>SUM(D42:D46)</f>
        <v>7</v>
      </c>
      <c r="E41" s="2947">
        <f>SUM(E42:E46)</f>
        <v>78</v>
      </c>
      <c r="F41" s="2947">
        <f>SUM(F42:F46)</f>
        <v>111</v>
      </c>
      <c r="G41" s="2947">
        <f>SUM(G42:G46)</f>
        <v>38</v>
      </c>
      <c r="H41" s="2948"/>
    </row>
    <row r="42" spans="1:9" ht="14.1" customHeight="1">
      <c r="A42" s="2931" t="s">
        <v>753</v>
      </c>
      <c r="B42" s="2949">
        <f t="shared" si="1"/>
        <v>76</v>
      </c>
      <c r="C42" s="2932"/>
      <c r="D42" s="2950">
        <v>3</v>
      </c>
      <c r="E42" s="2951">
        <v>39</v>
      </c>
      <c r="F42" s="2950">
        <v>26</v>
      </c>
      <c r="G42" s="2934">
        <v>8</v>
      </c>
      <c r="H42" s="2921"/>
    </row>
    <row r="43" spans="1:9" ht="14.1" customHeight="1">
      <c r="A43" s="2924" t="s">
        <v>754</v>
      </c>
      <c r="B43" s="2925">
        <f t="shared" si="1"/>
        <v>45</v>
      </c>
      <c r="C43" s="2926"/>
      <c r="D43" s="2929">
        <v>3</v>
      </c>
      <c r="E43" s="2927">
        <v>12</v>
      </c>
      <c r="F43" s="2929">
        <v>23</v>
      </c>
      <c r="G43" s="2952">
        <v>7</v>
      </c>
      <c r="H43" s="2921"/>
    </row>
    <row r="44" spans="1:9" ht="14.1" customHeight="1">
      <c r="A44" s="2924" t="s">
        <v>755</v>
      </c>
      <c r="B44" s="2925">
        <f t="shared" si="1"/>
        <v>37</v>
      </c>
      <c r="C44" s="2926"/>
      <c r="D44" s="2926">
        <v>1</v>
      </c>
      <c r="E44" s="2953">
        <v>17</v>
      </c>
      <c r="F44" s="2929">
        <v>18</v>
      </c>
      <c r="G44" s="2954">
        <v>1</v>
      </c>
      <c r="H44" s="2921"/>
    </row>
    <row r="45" spans="1:9" ht="14.1" customHeight="1">
      <c r="A45" s="2924" t="s">
        <v>756</v>
      </c>
      <c r="B45" s="2925">
        <f t="shared" si="1"/>
        <v>4</v>
      </c>
      <c r="C45" s="2926"/>
      <c r="D45" s="2929"/>
      <c r="E45" s="2953"/>
      <c r="F45" s="2929">
        <v>2</v>
      </c>
      <c r="G45" s="2928">
        <v>2</v>
      </c>
      <c r="H45" s="2921"/>
    </row>
    <row r="46" spans="1:9" ht="14.1" customHeight="1">
      <c r="A46" s="2924" t="s">
        <v>757</v>
      </c>
      <c r="B46" s="2925">
        <f t="shared" si="1"/>
        <v>72</v>
      </c>
      <c r="C46" s="2926"/>
      <c r="D46" s="2929"/>
      <c r="E46" s="2953">
        <v>10</v>
      </c>
      <c r="F46" s="2953">
        <v>42</v>
      </c>
      <c r="G46" s="2953">
        <v>20</v>
      </c>
      <c r="H46" s="2921"/>
    </row>
    <row r="47" spans="1:9" ht="14.1" customHeight="1">
      <c r="A47" s="2924" t="s">
        <v>758</v>
      </c>
      <c r="B47" s="2925">
        <f t="shared" si="1"/>
        <v>57</v>
      </c>
      <c r="C47" s="2926"/>
      <c r="D47" s="2929">
        <f>SUM(D48:D49)</f>
        <v>1</v>
      </c>
      <c r="E47" s="2927"/>
      <c r="F47" s="2929">
        <f>SUM(F48:F49)</f>
        <v>29</v>
      </c>
      <c r="G47" s="2929">
        <f>SUM(G48:G49)</f>
        <v>27</v>
      </c>
      <c r="H47" s="2921"/>
    </row>
    <row r="48" spans="1:9" ht="14.1" customHeight="1">
      <c r="A48" s="2955" t="s">
        <v>759</v>
      </c>
      <c r="B48" s="2956">
        <f t="shared" si="1"/>
        <v>44</v>
      </c>
      <c r="C48" s="2957"/>
      <c r="D48" s="2958">
        <v>1</v>
      </c>
      <c r="E48" s="2959"/>
      <c r="F48" s="2958">
        <v>17</v>
      </c>
      <c r="G48" s="2960">
        <v>26</v>
      </c>
      <c r="H48" s="2921"/>
    </row>
    <row r="49" spans="1:8" ht="14.1" customHeight="1">
      <c r="A49" s="2955" t="s">
        <v>760</v>
      </c>
      <c r="B49" s="2956">
        <f t="shared" si="1"/>
        <v>13</v>
      </c>
      <c r="C49" s="2957"/>
      <c r="D49" s="2958"/>
      <c r="E49" s="2959"/>
      <c r="F49" s="2958">
        <v>12</v>
      </c>
      <c r="G49" s="2960">
        <v>1</v>
      </c>
      <c r="H49" s="2921"/>
    </row>
    <row r="50" spans="1:8" ht="14.1" customHeight="1">
      <c r="A50" s="2961" t="s">
        <v>709</v>
      </c>
      <c r="B50" s="2962"/>
      <c r="C50" s="2962"/>
      <c r="D50" s="2962"/>
      <c r="E50" s="2962"/>
      <c r="F50" s="2962"/>
      <c r="G50" s="2963" t="s">
        <v>912</v>
      </c>
      <c r="H50" s="2908"/>
    </row>
    <row r="51" spans="1:8" ht="14.1" customHeight="1">
      <c r="A51" s="2961" t="s">
        <v>711</v>
      </c>
      <c r="B51" s="2962"/>
      <c r="C51" s="2962"/>
      <c r="D51" s="2962"/>
      <c r="E51" s="2962"/>
      <c r="F51" s="2962"/>
      <c r="G51" s="2964"/>
      <c r="H51" s="2908"/>
    </row>
    <row r="52" spans="1:8" ht="14.1" customHeight="1">
      <c r="A52" s="2961" t="s">
        <v>712</v>
      </c>
      <c r="B52" s="2962"/>
      <c r="C52" s="2962"/>
      <c r="D52" s="2962"/>
      <c r="E52" s="2962"/>
      <c r="F52" s="2962"/>
      <c r="G52" s="2962"/>
      <c r="H52" s="2908"/>
    </row>
    <row r="53" spans="1:8" ht="8.1" customHeight="1">
      <c r="A53" s="2908"/>
      <c r="B53" s="2908"/>
      <c r="C53" s="2908"/>
      <c r="D53" s="2908"/>
      <c r="E53" s="2908"/>
      <c r="F53" s="2908"/>
      <c r="G53" s="2908"/>
      <c r="H53" s="2908"/>
    </row>
    <row r="54" spans="1:8" ht="8.1" customHeight="1">
      <c r="A54" s="2908"/>
      <c r="B54" s="2908"/>
      <c r="C54" s="2908"/>
      <c r="D54" s="2908"/>
      <c r="E54" s="2908"/>
      <c r="F54" s="2908"/>
      <c r="G54" s="2908"/>
      <c r="H54" s="2908"/>
    </row>
    <row r="55" spans="1:8" ht="10.5" hidden="1" customHeight="1"/>
    <row r="56" spans="1:8" ht="9" customHeight="1">
      <c r="F56" s="2965"/>
    </row>
    <row r="57" spans="1:8" ht="6.95" customHeight="1"/>
    <row r="60" spans="1:8" ht="6.95" customHeight="1"/>
  </sheetData>
  <sheetProtection password="CA55" sheet="1" objects="1" scenarios="1"/>
  <mergeCells count="5">
    <mergeCell ref="A7:G7"/>
    <mergeCell ref="A1:G1"/>
    <mergeCell ref="A3:G3"/>
    <mergeCell ref="A4:G4"/>
    <mergeCell ref="A5:G5"/>
  </mergeCells>
  <phoneticPr fontId="0" type="noConversion"/>
  <printOptions horizontalCentered="1"/>
  <pageMargins left="0.39370078740157483" right="0.75" top="0.39370078740157483" bottom="1" header="0" footer="0"/>
  <pageSetup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O49"/>
  <sheetViews>
    <sheetView showGridLines="0" workbookViewId="0">
      <selection activeCell="A12" sqref="A12"/>
    </sheetView>
  </sheetViews>
  <sheetFormatPr baseColWidth="10" defaultColWidth="6" defaultRowHeight="10.5"/>
  <cols>
    <col min="1" max="1" width="34.33203125" style="2966" customWidth="1"/>
    <col min="2" max="2" width="7.33203125" style="2966" customWidth="1"/>
    <col min="3" max="4" width="6.83203125" style="2966" customWidth="1"/>
    <col min="5" max="6" width="6" style="2966"/>
    <col min="7" max="7" width="6.83203125" style="2966" customWidth="1"/>
    <col min="8" max="8" width="7.1640625" style="2966" customWidth="1"/>
    <col min="9" max="9" width="6.1640625" style="2966" bestFit="1" customWidth="1"/>
    <col min="10" max="10" width="6.83203125" style="2966" customWidth="1"/>
    <col min="11" max="13" width="6" style="2966"/>
    <col min="14" max="14" width="9" style="2966" bestFit="1" customWidth="1"/>
    <col min="15" max="15" width="6" style="2966"/>
    <col min="16" max="16" width="8.83203125" style="2966" customWidth="1"/>
    <col min="17" max="17" width="0" style="2966" hidden="1" customWidth="1"/>
    <col min="18" max="18" width="2.83203125" style="2966" customWidth="1"/>
    <col min="19" max="16384" width="6" style="2966"/>
  </cols>
  <sheetData>
    <row r="1" spans="1:197" ht="19.5" customHeight="1">
      <c r="A1" s="3606" t="s">
        <v>846</v>
      </c>
      <c r="B1" s="3606"/>
      <c r="C1" s="3606"/>
      <c r="D1" s="3606"/>
      <c r="E1" s="3606"/>
      <c r="F1" s="3606"/>
      <c r="G1" s="3606"/>
      <c r="H1" s="3606"/>
      <c r="I1" s="3606"/>
      <c r="J1" s="3606"/>
      <c r="K1" s="3606"/>
      <c r="L1" s="3606"/>
      <c r="M1" s="3606"/>
      <c r="N1" s="3606"/>
      <c r="O1" s="3606"/>
      <c r="P1" s="3606"/>
    </row>
    <row r="2" spans="1:197" ht="12" customHeight="1">
      <c r="A2" s="3607" t="s">
        <v>761</v>
      </c>
      <c r="B2" s="3607"/>
      <c r="C2" s="3607"/>
      <c r="D2" s="3607"/>
      <c r="E2" s="3607"/>
      <c r="F2" s="3607"/>
      <c r="G2" s="3607"/>
      <c r="H2" s="3607"/>
      <c r="I2" s="3607"/>
      <c r="J2" s="3607"/>
      <c r="K2" s="3607"/>
      <c r="L2" s="3607"/>
      <c r="M2" s="3607"/>
      <c r="N2" s="3607"/>
      <c r="O2" s="3607"/>
      <c r="P2" s="3607"/>
    </row>
    <row r="3" spans="1:197" ht="11.1" customHeight="1">
      <c r="A3" s="3607" t="s">
        <v>762</v>
      </c>
      <c r="B3" s="3607"/>
      <c r="C3" s="3607"/>
      <c r="D3" s="3607"/>
      <c r="E3" s="3607"/>
      <c r="F3" s="3607"/>
      <c r="G3" s="3607"/>
      <c r="H3" s="3607"/>
      <c r="I3" s="3607"/>
      <c r="J3" s="3607"/>
      <c r="K3" s="3607"/>
      <c r="L3" s="3607"/>
      <c r="M3" s="3607"/>
      <c r="N3" s="3607"/>
      <c r="O3" s="3607"/>
      <c r="P3" s="3607"/>
    </row>
    <row r="4" spans="1:197" ht="7.5" customHeight="1">
      <c r="A4" s="2967"/>
      <c r="B4" s="2967"/>
      <c r="C4" s="2967"/>
      <c r="D4" s="2967"/>
      <c r="E4" s="2967"/>
      <c r="F4" s="2967"/>
      <c r="G4" s="2967"/>
      <c r="H4" s="2967"/>
      <c r="I4" s="2967"/>
      <c r="J4" s="2967"/>
      <c r="K4" s="2967"/>
      <c r="L4" s="2967"/>
      <c r="M4" s="2967"/>
      <c r="N4" s="2967"/>
      <c r="O4" s="2967"/>
      <c r="P4" s="2967"/>
    </row>
    <row r="5" spans="1:197" ht="11.1" customHeight="1">
      <c r="A5" s="3608" t="s">
        <v>763</v>
      </c>
      <c r="B5" s="3608"/>
      <c r="C5" s="3608"/>
      <c r="D5" s="3608"/>
      <c r="E5" s="3608"/>
      <c r="F5" s="3608"/>
      <c r="G5" s="3608"/>
      <c r="H5" s="3608"/>
      <c r="I5" s="3608"/>
      <c r="J5" s="3608"/>
      <c r="K5" s="3608"/>
      <c r="L5" s="3608"/>
      <c r="M5" s="3608"/>
      <c r="N5" s="3608"/>
      <c r="O5" s="3608"/>
      <c r="P5" s="3608"/>
    </row>
    <row r="6" spans="1:197" ht="9.75" customHeight="1">
      <c r="A6" s="2968"/>
      <c r="B6" s="2969"/>
      <c r="C6" s="2969"/>
      <c r="D6" s="2970"/>
      <c r="E6" s="2969"/>
      <c r="F6" s="2969"/>
      <c r="G6" s="2970"/>
      <c r="H6" s="2969"/>
      <c r="I6" s="2969"/>
      <c r="J6" s="2970"/>
      <c r="K6" s="2969"/>
      <c r="L6" s="2969"/>
      <c r="M6" s="2970"/>
      <c r="N6" s="2969"/>
      <c r="O6" s="2969"/>
      <c r="P6" s="2971"/>
      <c r="Q6" s="2972"/>
    </row>
    <row r="7" spans="1:197" ht="10.5" customHeight="1">
      <c r="A7" s="2973" t="s">
        <v>884</v>
      </c>
      <c r="B7" s="2974" t="s">
        <v>764</v>
      </c>
      <c r="C7" s="2975"/>
      <c r="D7" s="2976"/>
      <c r="E7" s="2974" t="s">
        <v>765</v>
      </c>
      <c r="F7" s="2975"/>
      <c r="G7" s="2976"/>
      <c r="H7" s="2974" t="s">
        <v>766</v>
      </c>
      <c r="I7" s="2975"/>
      <c r="J7" s="2976"/>
      <c r="K7" s="3603" t="s">
        <v>767</v>
      </c>
      <c r="L7" s="3604"/>
      <c r="M7" s="3609"/>
      <c r="N7" s="3603" t="s">
        <v>768</v>
      </c>
      <c r="O7" s="3604"/>
      <c r="P7" s="3605"/>
      <c r="Q7" s="2977"/>
    </row>
    <row r="8" spans="1:197" ht="9.75" customHeight="1">
      <c r="A8" s="2978" t="s">
        <v>253</v>
      </c>
      <c r="B8" s="2970"/>
      <c r="C8" s="2979" t="s">
        <v>633</v>
      </c>
      <c r="D8" s="2979" t="s">
        <v>769</v>
      </c>
      <c r="E8" s="2970"/>
      <c r="F8" s="2979" t="s">
        <v>633</v>
      </c>
      <c r="G8" s="2979" t="s">
        <v>769</v>
      </c>
      <c r="H8" s="2980"/>
      <c r="I8" s="2979" t="s">
        <v>633</v>
      </c>
      <c r="J8" s="2979" t="s">
        <v>769</v>
      </c>
      <c r="K8" s="2970"/>
      <c r="L8" s="2979" t="s">
        <v>633</v>
      </c>
      <c r="M8" s="2979" t="s">
        <v>769</v>
      </c>
      <c r="N8" s="2970"/>
      <c r="O8" s="2979" t="s">
        <v>633</v>
      </c>
      <c r="P8" s="2981" t="s">
        <v>769</v>
      </c>
      <c r="Q8" s="2982"/>
    </row>
    <row r="9" spans="1:197" ht="10.5" customHeight="1">
      <c r="A9" s="2983"/>
      <c r="B9" s="2984" t="s">
        <v>966</v>
      </c>
      <c r="C9" s="2984" t="s">
        <v>634</v>
      </c>
      <c r="D9" s="2984" t="s">
        <v>770</v>
      </c>
      <c r="E9" s="2984" t="s">
        <v>966</v>
      </c>
      <c r="F9" s="2984" t="s">
        <v>634</v>
      </c>
      <c r="G9" s="2984" t="s">
        <v>770</v>
      </c>
      <c r="H9" s="2985" t="s">
        <v>966</v>
      </c>
      <c r="I9" s="2984" t="s">
        <v>634</v>
      </c>
      <c r="J9" s="2984" t="s">
        <v>770</v>
      </c>
      <c r="K9" s="2984" t="s">
        <v>966</v>
      </c>
      <c r="L9" s="2984" t="s">
        <v>634</v>
      </c>
      <c r="M9" s="2984" t="s">
        <v>770</v>
      </c>
      <c r="N9" s="2984" t="s">
        <v>966</v>
      </c>
      <c r="O9" s="2984" t="s">
        <v>634</v>
      </c>
      <c r="P9" s="2986" t="s">
        <v>770</v>
      </c>
      <c r="Q9" s="2987"/>
    </row>
    <row r="10" spans="1:197" ht="10.5" hidden="1" customHeight="1">
      <c r="A10" s="2988"/>
      <c r="B10" s="2989"/>
      <c r="C10" s="2989"/>
      <c r="D10" s="2989"/>
      <c r="E10" s="2989"/>
      <c r="F10" s="2989"/>
      <c r="G10" s="2989"/>
      <c r="H10" s="2990"/>
      <c r="I10" s="2989"/>
      <c r="J10" s="2989"/>
      <c r="K10" s="2989"/>
      <c r="L10" s="2989"/>
      <c r="M10" s="2989"/>
      <c r="N10" s="2989"/>
      <c r="O10" s="2989"/>
      <c r="P10" s="2991"/>
      <c r="Q10" s="2992"/>
    </row>
    <row r="11" spans="1:197" ht="15.95" customHeight="1">
      <c r="A11" s="2993" t="s">
        <v>1412</v>
      </c>
      <c r="B11" s="2994">
        <f>SUM(C11+D11)</f>
        <v>1184</v>
      </c>
      <c r="C11" s="2994">
        <f t="shared" ref="C11:P11" si="0">SUM(C12+C13+C16+C17+C23+C26+C31+C32+C33+C34+C35+C36+C37)</f>
        <v>749</v>
      </c>
      <c r="D11" s="2994">
        <f t="shared" si="0"/>
        <v>435</v>
      </c>
      <c r="E11" s="2994">
        <f t="shared" si="0"/>
        <v>76</v>
      </c>
      <c r="F11" s="2994">
        <f t="shared" si="0"/>
        <v>47</v>
      </c>
      <c r="G11" s="2994">
        <f t="shared" si="0"/>
        <v>29</v>
      </c>
      <c r="H11" s="2994">
        <f t="shared" si="0"/>
        <v>776</v>
      </c>
      <c r="I11" s="2994">
        <f t="shared" si="0"/>
        <v>552</v>
      </c>
      <c r="J11" s="2994">
        <f t="shared" si="0"/>
        <v>224</v>
      </c>
      <c r="K11" s="2994">
        <f t="shared" si="0"/>
        <v>143</v>
      </c>
      <c r="L11" s="2994">
        <f t="shared" si="0"/>
        <v>25</v>
      </c>
      <c r="M11" s="2994">
        <f t="shared" si="0"/>
        <v>118</v>
      </c>
      <c r="N11" s="2994">
        <f t="shared" si="0"/>
        <v>189</v>
      </c>
      <c r="O11" s="2994">
        <f t="shared" si="0"/>
        <v>125</v>
      </c>
      <c r="P11" s="2995">
        <f t="shared" si="0"/>
        <v>64</v>
      </c>
      <c r="Q11" s="2996"/>
    </row>
    <row r="12" spans="1:197" ht="12.95" customHeight="1">
      <c r="A12" s="2997" t="s">
        <v>771</v>
      </c>
      <c r="B12" s="2998">
        <f t="shared" ref="B12:D18" si="1">SUM(E12+H12+K12+N12)</f>
        <v>102</v>
      </c>
      <c r="C12" s="2998">
        <f t="shared" si="1"/>
        <v>93</v>
      </c>
      <c r="D12" s="2998">
        <f t="shared" si="1"/>
        <v>9</v>
      </c>
      <c r="E12" s="2998">
        <f>SUM(F12:G12)</f>
        <v>10</v>
      </c>
      <c r="F12" s="2999">
        <v>9</v>
      </c>
      <c r="G12" s="3000">
        <v>1</v>
      </c>
      <c r="H12" s="3001">
        <f t="shared" ref="H12:H18" si="2">SUM(I12:J12)</f>
        <v>49</v>
      </c>
      <c r="I12" s="3000">
        <v>46</v>
      </c>
      <c r="J12" s="3000">
        <v>3</v>
      </c>
      <c r="K12" s="2998">
        <f>SUM(L12:M12)</f>
        <v>5</v>
      </c>
      <c r="L12" s="3000">
        <v>3</v>
      </c>
      <c r="M12" s="3000">
        <v>2</v>
      </c>
      <c r="N12" s="2998">
        <f>SUM(O12:P12)</f>
        <v>38</v>
      </c>
      <c r="O12" s="3000">
        <v>35</v>
      </c>
      <c r="P12" s="3002">
        <v>3</v>
      </c>
      <c r="Q12" s="3003"/>
    </row>
    <row r="13" spans="1:197" ht="12.95" customHeight="1">
      <c r="A13" s="2997" t="s">
        <v>772</v>
      </c>
      <c r="B13" s="2998">
        <f t="shared" si="1"/>
        <v>43</v>
      </c>
      <c r="C13" s="2998">
        <f t="shared" si="1"/>
        <v>30</v>
      </c>
      <c r="D13" s="2998">
        <f t="shared" si="1"/>
        <v>13</v>
      </c>
      <c r="E13" s="2998">
        <f>SUM(E14)</f>
        <v>4</v>
      </c>
      <c r="F13" s="2998">
        <f>SUM(F14:F15)</f>
        <v>3</v>
      </c>
      <c r="G13" s="2998">
        <f>SUM(G14:G15)</f>
        <v>1</v>
      </c>
      <c r="H13" s="3001">
        <f t="shared" si="2"/>
        <v>32</v>
      </c>
      <c r="I13" s="3000">
        <f>SUM(I14:I15)</f>
        <v>23</v>
      </c>
      <c r="J13" s="3000">
        <f>SUM(J14:J15)</f>
        <v>9</v>
      </c>
      <c r="K13" s="2998">
        <f>SUM(L13:M13)</f>
        <v>2</v>
      </c>
      <c r="L13" s="3000"/>
      <c r="M13" s="3000">
        <f>SUM(M14:M15)</f>
        <v>2</v>
      </c>
      <c r="N13" s="2998">
        <f>SUM(O13:P13)</f>
        <v>5</v>
      </c>
      <c r="O13" s="3000">
        <f>SUM(O14:O15)</f>
        <v>4</v>
      </c>
      <c r="P13" s="3000">
        <f>SUM(P14:P15)</f>
        <v>1</v>
      </c>
      <c r="Q13" s="3003"/>
      <c r="GO13" s="3004">
        <f>SUM(E13+H13+K13+N13)</f>
        <v>43</v>
      </c>
    </row>
    <row r="14" spans="1:197" ht="12.95" customHeight="1">
      <c r="A14" s="3005" t="s">
        <v>1335</v>
      </c>
      <c r="B14" s="3006">
        <f t="shared" si="1"/>
        <v>28</v>
      </c>
      <c r="C14" s="3006">
        <f t="shared" si="1"/>
        <v>20</v>
      </c>
      <c r="D14" s="3006">
        <f t="shared" si="1"/>
        <v>8</v>
      </c>
      <c r="E14" s="3006">
        <f>SUM(F14:G14)</f>
        <v>4</v>
      </c>
      <c r="F14" s="3007">
        <v>3</v>
      </c>
      <c r="G14" s="3007">
        <v>1</v>
      </c>
      <c r="H14" s="3008">
        <f t="shared" si="2"/>
        <v>17</v>
      </c>
      <c r="I14" s="3007">
        <v>13</v>
      </c>
      <c r="J14" s="3007">
        <v>4</v>
      </c>
      <c r="K14" s="3006">
        <f>SUM(L14:M14)</f>
        <v>2</v>
      </c>
      <c r="L14" s="3007"/>
      <c r="M14" s="3007">
        <v>2</v>
      </c>
      <c r="N14" s="3006">
        <f>SUM(O14:P14)</f>
        <v>5</v>
      </c>
      <c r="O14" s="3007">
        <v>4</v>
      </c>
      <c r="P14" s="3009">
        <v>1</v>
      </c>
      <c r="Q14" s="3010"/>
    </row>
    <row r="15" spans="1:197" ht="12.95" customHeight="1">
      <c r="A15" s="3005" t="s">
        <v>1336</v>
      </c>
      <c r="B15" s="3006">
        <f t="shared" si="1"/>
        <v>15</v>
      </c>
      <c r="C15" s="3006">
        <f t="shared" si="1"/>
        <v>10</v>
      </c>
      <c r="D15" s="3006">
        <f t="shared" si="1"/>
        <v>5</v>
      </c>
      <c r="E15" s="3007"/>
      <c r="F15" s="3007"/>
      <c r="G15" s="3007"/>
      <c r="H15" s="3008">
        <f t="shared" si="2"/>
        <v>15</v>
      </c>
      <c r="I15" s="3007">
        <v>10</v>
      </c>
      <c r="J15" s="3007">
        <v>5</v>
      </c>
      <c r="K15" s="3007"/>
      <c r="L15" s="3007"/>
      <c r="M15" s="3007"/>
      <c r="N15" s="3007"/>
      <c r="O15" s="3007"/>
      <c r="P15" s="3009"/>
      <c r="Q15" s="3010"/>
    </row>
    <row r="16" spans="1:197" ht="12.95" customHeight="1">
      <c r="A16" s="3011" t="s">
        <v>773</v>
      </c>
      <c r="B16" s="3012">
        <f t="shared" si="1"/>
        <v>129</v>
      </c>
      <c r="C16" s="3012">
        <f t="shared" si="1"/>
        <v>79</v>
      </c>
      <c r="D16" s="3012">
        <f t="shared" si="1"/>
        <v>50</v>
      </c>
      <c r="E16" s="3012">
        <f>SUM(F16:G16)</f>
        <v>16</v>
      </c>
      <c r="F16" s="3013">
        <v>5</v>
      </c>
      <c r="G16" s="3014">
        <v>11</v>
      </c>
      <c r="H16" s="3015">
        <f t="shared" si="2"/>
        <v>89</v>
      </c>
      <c r="I16" s="3014">
        <v>66</v>
      </c>
      <c r="J16" s="3014">
        <v>23</v>
      </c>
      <c r="K16" s="3012">
        <f>SUM(L16:M16)</f>
        <v>14</v>
      </c>
      <c r="L16" s="3014">
        <v>3</v>
      </c>
      <c r="M16" s="3014">
        <v>11</v>
      </c>
      <c r="N16" s="3012">
        <f>SUM(O16:P16)</f>
        <v>10</v>
      </c>
      <c r="O16" s="3014">
        <v>5</v>
      </c>
      <c r="P16" s="3016">
        <v>5</v>
      </c>
      <c r="Q16" s="3010"/>
    </row>
    <row r="17" spans="1:171" ht="12.95" customHeight="1">
      <c r="A17" s="3011" t="s">
        <v>774</v>
      </c>
      <c r="B17" s="3012">
        <f t="shared" si="1"/>
        <v>107</v>
      </c>
      <c r="C17" s="3012">
        <f t="shared" si="1"/>
        <v>68</v>
      </c>
      <c r="D17" s="3012">
        <f t="shared" si="1"/>
        <v>39</v>
      </c>
      <c r="E17" s="3012">
        <f>SUM(F17:G17)</f>
        <v>7</v>
      </c>
      <c r="F17" s="3013">
        <v>5</v>
      </c>
      <c r="G17" s="3014">
        <v>2</v>
      </c>
      <c r="H17" s="3015">
        <f t="shared" si="2"/>
        <v>82</v>
      </c>
      <c r="I17" s="3014">
        <v>59</v>
      </c>
      <c r="J17" s="3014">
        <v>23</v>
      </c>
      <c r="K17" s="3012">
        <f>SUM(L17:M17)</f>
        <v>11</v>
      </c>
      <c r="L17" s="3014">
        <v>1</v>
      </c>
      <c r="M17" s="3014">
        <v>10</v>
      </c>
      <c r="N17" s="3012">
        <f>SUM(O17:P17)</f>
        <v>7</v>
      </c>
      <c r="O17" s="3014">
        <f>SUM(O18)</f>
        <v>3</v>
      </c>
      <c r="P17" s="3016">
        <f>SUM(P18)</f>
        <v>4</v>
      </c>
      <c r="Q17" s="3010"/>
    </row>
    <row r="18" spans="1:171" ht="12.95" customHeight="1">
      <c r="A18" s="3005" t="s">
        <v>1345</v>
      </c>
      <c r="B18" s="3006">
        <f t="shared" si="1"/>
        <v>96</v>
      </c>
      <c r="C18" s="3006">
        <f t="shared" si="1"/>
        <v>67</v>
      </c>
      <c r="D18" s="3006">
        <f t="shared" si="1"/>
        <v>29</v>
      </c>
      <c r="E18" s="3006">
        <f>SUM(F18:G18)</f>
        <v>7</v>
      </c>
      <c r="F18" s="3007">
        <v>5</v>
      </c>
      <c r="G18" s="3007">
        <v>2</v>
      </c>
      <c r="H18" s="3017">
        <f t="shared" si="2"/>
        <v>82</v>
      </c>
      <c r="I18" s="3007">
        <v>59</v>
      </c>
      <c r="J18" s="3007">
        <v>23</v>
      </c>
      <c r="K18" s="3006"/>
      <c r="L18" s="3007"/>
      <c r="M18" s="3007"/>
      <c r="N18" s="3006">
        <f>SUM(O18:P18)</f>
        <v>7</v>
      </c>
      <c r="O18" s="3007">
        <v>3</v>
      </c>
      <c r="P18" s="3009">
        <v>4</v>
      </c>
      <c r="Q18" s="3010"/>
    </row>
    <row r="19" spans="1:171" ht="12.95" customHeight="1">
      <c r="A19" s="3005" t="s">
        <v>775</v>
      </c>
      <c r="B19" s="3007"/>
      <c r="C19" s="3007"/>
      <c r="D19" s="3007"/>
      <c r="E19" s="3007"/>
      <c r="F19" s="3007"/>
      <c r="G19" s="3007"/>
      <c r="H19" s="3008"/>
      <c r="I19" s="3007"/>
      <c r="J19" s="3007"/>
      <c r="K19" s="3007"/>
      <c r="L19" s="3007"/>
      <c r="M19" s="3007"/>
      <c r="N19" s="3007"/>
      <c r="O19" s="3007"/>
      <c r="P19" s="3009"/>
      <c r="Q19" s="3010"/>
    </row>
    <row r="20" spans="1:171" ht="12.95" customHeight="1">
      <c r="A20" s="3005" t="s">
        <v>1356</v>
      </c>
      <c r="B20" s="3007"/>
      <c r="C20" s="3007"/>
      <c r="D20" s="3007"/>
      <c r="E20" s="3007"/>
      <c r="F20" s="3007"/>
      <c r="G20" s="3007"/>
      <c r="H20" s="3008"/>
      <c r="I20" s="3007"/>
      <c r="J20" s="3007"/>
      <c r="K20" s="3007"/>
      <c r="L20" s="3007"/>
      <c r="M20" s="3007"/>
      <c r="N20" s="3007"/>
      <c r="O20" s="3007"/>
      <c r="P20" s="3009"/>
      <c r="Q20" s="3010"/>
    </row>
    <row r="21" spans="1:171" ht="12.95" customHeight="1">
      <c r="A21" s="3005" t="s">
        <v>1357</v>
      </c>
      <c r="B21" s="3006">
        <f t="shared" ref="B21:D27" si="3">SUM(E21+H21+K21+N21)</f>
        <v>8</v>
      </c>
      <c r="C21" s="3006">
        <f t="shared" si="3"/>
        <v>5</v>
      </c>
      <c r="D21" s="3006">
        <f t="shared" si="3"/>
        <v>3</v>
      </c>
      <c r="E21" s="3007"/>
      <c r="F21" s="3007"/>
      <c r="G21" s="3007"/>
      <c r="H21" s="3017">
        <f t="shared" ref="H21:H26" si="4">SUM(I21:J21)</f>
        <v>8</v>
      </c>
      <c r="I21" s="3007">
        <v>5</v>
      </c>
      <c r="J21" s="3007">
        <v>3</v>
      </c>
      <c r="K21" s="3007"/>
      <c r="L21" s="3007"/>
      <c r="M21" s="3007"/>
      <c r="N21" s="3007"/>
      <c r="O21" s="3007"/>
      <c r="P21" s="3009"/>
      <c r="Q21" s="3010"/>
    </row>
    <row r="22" spans="1:171" ht="12.95" customHeight="1">
      <c r="A22" s="3005" t="s">
        <v>1358</v>
      </c>
      <c r="B22" s="3006">
        <f t="shared" si="3"/>
        <v>10</v>
      </c>
      <c r="C22" s="3006">
        <f t="shared" si="3"/>
        <v>1</v>
      </c>
      <c r="D22" s="3006">
        <f t="shared" si="3"/>
        <v>9</v>
      </c>
      <c r="E22" s="3007"/>
      <c r="F22" s="3007"/>
      <c r="G22" s="3007"/>
      <c r="H22" s="3017">
        <f t="shared" si="4"/>
        <v>10</v>
      </c>
      <c r="I22" s="3007">
        <v>1</v>
      </c>
      <c r="J22" s="3007">
        <v>9</v>
      </c>
      <c r="K22" s="3007"/>
      <c r="L22" s="3007"/>
      <c r="M22" s="3007"/>
      <c r="N22" s="3007"/>
      <c r="O22" s="3007"/>
      <c r="P22" s="3009"/>
      <c r="Q22" s="3010"/>
    </row>
    <row r="23" spans="1:171" ht="12.95" customHeight="1">
      <c r="A23" s="3011" t="s">
        <v>776</v>
      </c>
      <c r="B23" s="3012">
        <f t="shared" si="3"/>
        <v>72</v>
      </c>
      <c r="C23" s="3012">
        <f t="shared" si="3"/>
        <v>54</v>
      </c>
      <c r="D23" s="3012">
        <f t="shared" si="3"/>
        <v>18</v>
      </c>
      <c r="E23" s="3012">
        <f>SUM(E24:E25)</f>
        <v>3</v>
      </c>
      <c r="F23" s="3012">
        <f>SUM(F24:F25)</f>
        <v>2</v>
      </c>
      <c r="G23" s="3012">
        <f>SUM(G24:G25)</f>
        <v>1</v>
      </c>
      <c r="H23" s="3015">
        <f t="shared" si="4"/>
        <v>59</v>
      </c>
      <c r="I23" s="3014">
        <f>SUM(I24:I25)</f>
        <v>51</v>
      </c>
      <c r="J23" s="3014">
        <f>SUM(J24:J25)</f>
        <v>8</v>
      </c>
      <c r="K23" s="3012">
        <f>SUM(L23:M23)</f>
        <v>6</v>
      </c>
      <c r="L23" s="3014"/>
      <c r="M23" s="3014">
        <f>SUM(M24)</f>
        <v>6</v>
      </c>
      <c r="N23" s="3012">
        <f>SUM(O23:P23)</f>
        <v>4</v>
      </c>
      <c r="O23" s="3014">
        <f>SUM(O24)</f>
        <v>1</v>
      </c>
      <c r="P23" s="3016">
        <f>SUM(P24:P25)</f>
        <v>3</v>
      </c>
      <c r="Q23" s="3003"/>
    </row>
    <row r="24" spans="1:171" ht="12.95" customHeight="1">
      <c r="A24" s="3005" t="s">
        <v>463</v>
      </c>
      <c r="B24" s="3006">
        <f t="shared" si="3"/>
        <v>59</v>
      </c>
      <c r="C24" s="3006">
        <f t="shared" si="3"/>
        <v>44</v>
      </c>
      <c r="D24" s="3006">
        <f t="shared" si="3"/>
        <v>15</v>
      </c>
      <c r="E24" s="3006">
        <f>SUM(F24:G24)</f>
        <v>3</v>
      </c>
      <c r="F24" s="3018">
        <v>2</v>
      </c>
      <c r="G24" s="3007">
        <v>1</v>
      </c>
      <c r="H24" s="3017">
        <f t="shared" si="4"/>
        <v>46</v>
      </c>
      <c r="I24" s="3007">
        <v>41</v>
      </c>
      <c r="J24" s="3007">
        <v>5</v>
      </c>
      <c r="K24" s="3006">
        <f>SUM(L24:M24)</f>
        <v>6</v>
      </c>
      <c r="L24" s="3007"/>
      <c r="M24" s="3007">
        <v>6</v>
      </c>
      <c r="N24" s="3006">
        <f>SUM(O24:P24)</f>
        <v>4</v>
      </c>
      <c r="O24" s="3007">
        <v>1</v>
      </c>
      <c r="P24" s="3009">
        <v>3</v>
      </c>
      <c r="Q24" s="3010"/>
      <c r="R24" s="3019"/>
      <c r="S24" s="3019"/>
      <c r="T24" s="3019"/>
      <c r="U24" s="3019"/>
      <c r="V24" s="3019"/>
      <c r="W24" s="3019"/>
      <c r="X24" s="3019"/>
      <c r="Y24" s="3019"/>
      <c r="Z24" s="3019"/>
      <c r="AA24" s="3019"/>
      <c r="AB24" s="3019"/>
      <c r="AC24" s="3019"/>
      <c r="AD24" s="3019"/>
      <c r="AE24" s="3019"/>
      <c r="AF24" s="3019"/>
      <c r="AG24" s="3019"/>
      <c r="AH24" s="3019"/>
      <c r="AI24" s="3019"/>
      <c r="AJ24" s="3019"/>
      <c r="AK24" s="3019"/>
      <c r="AL24" s="3019"/>
      <c r="AM24" s="3019"/>
      <c r="AN24" s="3019"/>
      <c r="AO24" s="3019"/>
      <c r="AP24" s="3019"/>
      <c r="AQ24" s="3019"/>
      <c r="AR24" s="3019"/>
      <c r="AS24" s="3019"/>
      <c r="AT24" s="3019"/>
      <c r="AU24" s="3019"/>
      <c r="AV24" s="3019"/>
      <c r="AW24" s="3019"/>
      <c r="AX24" s="3019"/>
      <c r="AY24" s="3019"/>
      <c r="AZ24" s="3019"/>
      <c r="BA24" s="3019"/>
      <c r="BB24" s="3019"/>
      <c r="BC24" s="3019"/>
      <c r="BD24" s="3019"/>
      <c r="BE24" s="3019"/>
      <c r="BF24" s="3019"/>
      <c r="BG24" s="3019"/>
      <c r="BH24" s="3019"/>
      <c r="BI24" s="3019"/>
      <c r="BJ24" s="3019"/>
      <c r="BK24" s="3019"/>
      <c r="BL24" s="3019"/>
      <c r="BM24" s="3019"/>
      <c r="BN24" s="3019"/>
      <c r="BO24" s="3019"/>
      <c r="BP24" s="3019"/>
      <c r="BQ24" s="3019"/>
      <c r="BR24" s="3019"/>
      <c r="BS24" s="3019"/>
      <c r="BT24" s="3019"/>
      <c r="BU24" s="3019"/>
      <c r="BV24" s="3019"/>
      <c r="BW24" s="3019"/>
      <c r="BX24" s="3019"/>
      <c r="BY24" s="3019"/>
      <c r="BZ24" s="3019"/>
      <c r="CA24" s="3019"/>
      <c r="CB24" s="3019"/>
      <c r="CC24" s="3019"/>
      <c r="CD24" s="3019"/>
      <c r="CE24" s="3019"/>
      <c r="CF24" s="3019"/>
      <c r="CG24" s="3019"/>
      <c r="CH24" s="3019"/>
      <c r="CI24" s="3019"/>
      <c r="CJ24" s="3019"/>
      <c r="CK24" s="3019"/>
      <c r="CL24" s="3019"/>
      <c r="CM24" s="3019"/>
      <c r="CN24" s="3019"/>
      <c r="CO24" s="3019"/>
      <c r="CP24" s="3019"/>
      <c r="CQ24" s="3019"/>
      <c r="CR24" s="3019"/>
      <c r="CS24" s="3019"/>
      <c r="CT24" s="3019"/>
      <c r="CU24" s="3019"/>
      <c r="CV24" s="3019"/>
      <c r="CW24" s="3019"/>
      <c r="CX24" s="3019"/>
      <c r="CY24" s="3019"/>
      <c r="CZ24" s="3019"/>
      <c r="DA24" s="3019"/>
      <c r="DB24" s="3019"/>
      <c r="DC24" s="3019"/>
      <c r="DD24" s="3019"/>
      <c r="DE24" s="3019"/>
      <c r="DF24" s="3019"/>
      <c r="DG24" s="3019"/>
      <c r="DH24" s="3019"/>
      <c r="DI24" s="3019"/>
      <c r="DJ24" s="3019"/>
      <c r="DK24" s="3019"/>
      <c r="DL24" s="3019"/>
      <c r="DM24" s="3019"/>
      <c r="DN24" s="3019"/>
      <c r="DO24" s="3019"/>
      <c r="DP24" s="3019"/>
      <c r="DQ24" s="3019"/>
      <c r="DR24" s="3019"/>
      <c r="DS24" s="3019"/>
      <c r="DT24" s="3019"/>
      <c r="DU24" s="3019"/>
      <c r="DV24" s="3019"/>
      <c r="DW24" s="3019"/>
      <c r="DX24" s="3019"/>
      <c r="DY24" s="3019"/>
      <c r="DZ24" s="3019"/>
      <c r="EA24" s="3019"/>
      <c r="EB24" s="3019"/>
      <c r="EC24" s="3019"/>
      <c r="ED24" s="3019"/>
      <c r="EE24" s="3019"/>
      <c r="EF24" s="3019"/>
      <c r="EG24" s="3019"/>
      <c r="EH24" s="3019"/>
      <c r="EI24" s="3019"/>
      <c r="EJ24" s="3019"/>
      <c r="EK24" s="3019"/>
      <c r="EL24" s="3019"/>
      <c r="EM24" s="3019"/>
      <c r="EN24" s="3019"/>
      <c r="EO24" s="3019"/>
      <c r="EP24" s="3019"/>
      <c r="EQ24" s="3019"/>
      <c r="ER24" s="3019"/>
      <c r="ES24" s="3019"/>
      <c r="ET24" s="3019"/>
      <c r="EU24" s="3019"/>
      <c r="EV24" s="3019"/>
      <c r="EW24" s="3019"/>
      <c r="EX24" s="3019"/>
      <c r="EY24" s="3019"/>
      <c r="EZ24" s="3019"/>
      <c r="FA24" s="3019"/>
      <c r="FB24" s="3019"/>
      <c r="FC24" s="3019"/>
      <c r="FD24" s="3019"/>
      <c r="FE24" s="3019"/>
      <c r="FF24" s="3019"/>
      <c r="FG24" s="3019"/>
      <c r="FH24" s="3019"/>
      <c r="FI24" s="3019"/>
      <c r="FJ24" s="3019"/>
      <c r="FK24" s="3019"/>
      <c r="FL24" s="3019"/>
      <c r="FM24" s="3019"/>
      <c r="FN24" s="3019"/>
      <c r="FO24" s="3019"/>
    </row>
    <row r="25" spans="1:171" ht="12.95" customHeight="1">
      <c r="A25" s="3005" t="s">
        <v>29</v>
      </c>
      <c r="B25" s="3006">
        <f t="shared" si="3"/>
        <v>13</v>
      </c>
      <c r="C25" s="3006">
        <f t="shared" si="3"/>
        <v>10</v>
      </c>
      <c r="D25" s="3006">
        <f t="shared" si="3"/>
        <v>3</v>
      </c>
      <c r="E25" s="3006"/>
      <c r="F25" s="3018"/>
      <c r="G25" s="3007"/>
      <c r="H25" s="3017">
        <f t="shared" si="4"/>
        <v>13</v>
      </c>
      <c r="I25" s="3007">
        <v>10</v>
      </c>
      <c r="J25" s="3007">
        <v>3</v>
      </c>
      <c r="K25" s="3006"/>
      <c r="L25" s="3007"/>
      <c r="M25" s="3007"/>
      <c r="N25" s="3006"/>
      <c r="O25" s="3007"/>
      <c r="P25" s="3009"/>
      <c r="Q25" s="3010"/>
      <c r="R25" s="3019"/>
      <c r="S25" s="3019"/>
      <c r="T25" s="3019"/>
      <c r="U25" s="3019"/>
      <c r="V25" s="3019"/>
      <c r="W25" s="3019"/>
      <c r="X25" s="3019"/>
      <c r="Y25" s="3019"/>
      <c r="Z25" s="3019"/>
      <c r="AA25" s="3019"/>
      <c r="AB25" s="3019"/>
      <c r="AC25" s="3019"/>
      <c r="AD25" s="3019"/>
      <c r="AE25" s="3019"/>
      <c r="AF25" s="3019"/>
      <c r="AG25" s="3019"/>
      <c r="AH25" s="3019"/>
      <c r="AI25" s="3019"/>
      <c r="AJ25" s="3019"/>
      <c r="AK25" s="3019"/>
      <c r="AL25" s="3019"/>
      <c r="AM25" s="3019"/>
      <c r="AN25" s="3019"/>
      <c r="AO25" s="3019"/>
      <c r="AP25" s="3019"/>
      <c r="AQ25" s="3019"/>
      <c r="AR25" s="3019"/>
      <c r="AS25" s="3019"/>
      <c r="AT25" s="3019"/>
      <c r="AU25" s="3019"/>
      <c r="AV25" s="3019"/>
      <c r="AW25" s="3019"/>
      <c r="AX25" s="3019"/>
      <c r="AY25" s="3019"/>
      <c r="AZ25" s="3019"/>
      <c r="BA25" s="3019"/>
      <c r="BB25" s="3019"/>
      <c r="BC25" s="3019"/>
      <c r="BD25" s="3019"/>
      <c r="BE25" s="3019"/>
      <c r="BF25" s="3019"/>
      <c r="BG25" s="3019"/>
      <c r="BH25" s="3019"/>
      <c r="BI25" s="3019"/>
      <c r="BJ25" s="3019"/>
      <c r="BK25" s="3019"/>
      <c r="BL25" s="3019"/>
      <c r="BM25" s="3019"/>
      <c r="BN25" s="3019"/>
      <c r="BO25" s="3019"/>
      <c r="BP25" s="3019"/>
      <c r="BQ25" s="3019"/>
      <c r="BR25" s="3019"/>
      <c r="BS25" s="3019"/>
      <c r="BT25" s="3019"/>
      <c r="BU25" s="3019"/>
      <c r="BV25" s="3019"/>
      <c r="BW25" s="3019"/>
      <c r="BX25" s="3019"/>
      <c r="BY25" s="3019"/>
      <c r="BZ25" s="3019"/>
      <c r="CA25" s="3019"/>
      <c r="CB25" s="3019"/>
      <c r="CC25" s="3019"/>
      <c r="CD25" s="3019"/>
      <c r="CE25" s="3019"/>
      <c r="CF25" s="3019"/>
      <c r="CG25" s="3019"/>
      <c r="CH25" s="3019"/>
      <c r="CI25" s="3019"/>
      <c r="CJ25" s="3019"/>
      <c r="CK25" s="3019"/>
      <c r="CL25" s="3019"/>
      <c r="CM25" s="3019"/>
      <c r="CN25" s="3019"/>
      <c r="CO25" s="3019"/>
      <c r="CP25" s="3019"/>
      <c r="CQ25" s="3019"/>
      <c r="CR25" s="3019"/>
      <c r="CS25" s="3019"/>
      <c r="CT25" s="3019"/>
      <c r="CU25" s="3019"/>
      <c r="CV25" s="3019"/>
      <c r="CW25" s="3019"/>
      <c r="CX25" s="3019"/>
      <c r="CY25" s="3019"/>
      <c r="CZ25" s="3019"/>
      <c r="DA25" s="3019"/>
      <c r="DB25" s="3019"/>
      <c r="DC25" s="3019"/>
      <c r="DD25" s="3019"/>
      <c r="DE25" s="3019"/>
      <c r="DF25" s="3019"/>
      <c r="DG25" s="3019"/>
      <c r="DH25" s="3019"/>
      <c r="DI25" s="3019"/>
      <c r="DJ25" s="3019"/>
      <c r="DK25" s="3019"/>
      <c r="DL25" s="3019"/>
      <c r="DM25" s="3019"/>
      <c r="DN25" s="3019"/>
      <c r="DO25" s="3019"/>
      <c r="DP25" s="3019"/>
      <c r="DQ25" s="3019"/>
      <c r="DR25" s="3019"/>
      <c r="DS25" s="3019"/>
      <c r="DT25" s="3019"/>
      <c r="DU25" s="3019"/>
      <c r="DV25" s="3019"/>
      <c r="DW25" s="3019"/>
      <c r="DX25" s="3019"/>
      <c r="DY25" s="3019"/>
      <c r="DZ25" s="3019"/>
      <c r="EA25" s="3019"/>
      <c r="EB25" s="3019"/>
      <c r="EC25" s="3019"/>
      <c r="ED25" s="3019"/>
      <c r="EE25" s="3019"/>
      <c r="EF25" s="3019"/>
      <c r="EG25" s="3019"/>
      <c r="EH25" s="3019"/>
      <c r="EI25" s="3019"/>
      <c r="EJ25" s="3019"/>
      <c r="EK25" s="3019"/>
      <c r="EL25" s="3019"/>
      <c r="EM25" s="3019"/>
      <c r="EN25" s="3019"/>
      <c r="EO25" s="3019"/>
      <c r="EP25" s="3019"/>
      <c r="EQ25" s="3019"/>
      <c r="ER25" s="3019"/>
      <c r="ES25" s="3019"/>
      <c r="ET25" s="3019"/>
      <c r="EU25" s="3019"/>
      <c r="EV25" s="3019"/>
      <c r="EW25" s="3019"/>
      <c r="EX25" s="3019"/>
      <c r="EY25" s="3019"/>
      <c r="EZ25" s="3019"/>
      <c r="FA25" s="3019"/>
      <c r="FB25" s="3019"/>
      <c r="FC25" s="3019"/>
      <c r="FD25" s="3019"/>
      <c r="FE25" s="3019"/>
      <c r="FF25" s="3019"/>
      <c r="FG25" s="3019"/>
      <c r="FH25" s="3019"/>
      <c r="FI25" s="3019"/>
      <c r="FJ25" s="3019"/>
      <c r="FK25" s="3019"/>
      <c r="FL25" s="3019"/>
      <c r="FM25" s="3019"/>
      <c r="FN25" s="3019"/>
      <c r="FO25" s="3019"/>
    </row>
    <row r="26" spans="1:171" s="3021" customFormat="1" ht="12.95" customHeight="1">
      <c r="A26" s="3011" t="s">
        <v>777</v>
      </c>
      <c r="B26" s="3012">
        <f t="shared" si="3"/>
        <v>84</v>
      </c>
      <c r="C26" s="3012">
        <f t="shared" si="3"/>
        <v>53</v>
      </c>
      <c r="D26" s="3012">
        <f t="shared" si="3"/>
        <v>31</v>
      </c>
      <c r="E26" s="3012">
        <f>SUM(F26:G26)</f>
        <v>5</v>
      </c>
      <c r="F26" s="3014">
        <f>SUM(F27:F30)</f>
        <v>3</v>
      </c>
      <c r="G26" s="3014">
        <f>SUM(G27:G30)</f>
        <v>2</v>
      </c>
      <c r="H26" s="3015">
        <f t="shared" si="4"/>
        <v>61</v>
      </c>
      <c r="I26" s="3014">
        <f>SUM(I27:I30)</f>
        <v>45</v>
      </c>
      <c r="J26" s="3014">
        <f>SUM(J27:J30)</f>
        <v>16</v>
      </c>
      <c r="K26" s="3012">
        <f>SUM(L26:M26)</f>
        <v>11</v>
      </c>
      <c r="L26" s="3014">
        <f>SUM(L27)</f>
        <v>1</v>
      </c>
      <c r="M26" s="3014">
        <f>SUM(M27)</f>
        <v>10</v>
      </c>
      <c r="N26" s="3012">
        <f>SUM(N27)</f>
        <v>7</v>
      </c>
      <c r="O26" s="3012">
        <f>SUM(O27)</f>
        <v>4</v>
      </c>
      <c r="P26" s="3020">
        <f>SUM(P27)</f>
        <v>3</v>
      </c>
      <c r="Q26" s="3003"/>
    </row>
    <row r="27" spans="1:171" ht="12.95" customHeight="1">
      <c r="A27" s="3005" t="s">
        <v>1345</v>
      </c>
      <c r="B27" s="3006">
        <f t="shared" si="3"/>
        <v>23</v>
      </c>
      <c r="C27" s="3006">
        <f t="shared" si="3"/>
        <v>46</v>
      </c>
      <c r="D27" s="3006">
        <f t="shared" si="3"/>
        <v>25</v>
      </c>
      <c r="E27" s="3006">
        <f>SUM(F27:G27)</f>
        <v>5</v>
      </c>
      <c r="F27" s="3007">
        <v>3</v>
      </c>
      <c r="G27" s="3007">
        <v>2</v>
      </c>
      <c r="H27" s="3017"/>
      <c r="I27" s="3007">
        <v>38</v>
      </c>
      <c r="J27" s="3007">
        <v>10</v>
      </c>
      <c r="K27" s="3006">
        <f>SUM(L27:M27)</f>
        <v>11</v>
      </c>
      <c r="L27" s="3007">
        <v>1</v>
      </c>
      <c r="M27" s="3007">
        <v>10</v>
      </c>
      <c r="N27" s="3006">
        <f>SUM(O27:P27)</f>
        <v>7</v>
      </c>
      <c r="O27" s="3007">
        <v>4</v>
      </c>
      <c r="P27" s="3009">
        <v>3</v>
      </c>
      <c r="Q27" s="3010"/>
    </row>
    <row r="28" spans="1:171" ht="12.95" customHeight="1">
      <c r="A28" s="3005" t="s">
        <v>1362</v>
      </c>
      <c r="B28" s="3007"/>
      <c r="C28" s="3007"/>
      <c r="D28" s="3007"/>
      <c r="E28" s="3007"/>
      <c r="F28" s="3007"/>
      <c r="G28" s="3007"/>
      <c r="H28" s="3008"/>
      <c r="I28" s="3007"/>
      <c r="J28" s="3007"/>
      <c r="K28" s="3007"/>
      <c r="L28" s="3007"/>
      <c r="M28" s="3007"/>
      <c r="N28" s="3007"/>
      <c r="O28" s="3007"/>
      <c r="P28" s="3009"/>
      <c r="Q28" s="3010"/>
    </row>
    <row r="29" spans="1:171" ht="12.95" customHeight="1">
      <c r="A29" s="3005" t="s">
        <v>644</v>
      </c>
      <c r="B29" s="3007"/>
      <c r="C29" s="3007"/>
      <c r="D29" s="3007"/>
      <c r="E29" s="3007"/>
      <c r="F29" s="3007"/>
      <c r="G29" s="3007"/>
      <c r="H29" s="3008"/>
      <c r="I29" s="3007"/>
      <c r="J29" s="3007"/>
      <c r="K29" s="3007"/>
      <c r="L29" s="3007"/>
      <c r="M29" s="3007"/>
      <c r="N29" s="3007"/>
      <c r="O29" s="3007"/>
      <c r="P29" s="3009"/>
      <c r="Q29" s="3010"/>
    </row>
    <row r="30" spans="1:171" ht="12.95" customHeight="1">
      <c r="A30" s="3005" t="s">
        <v>778</v>
      </c>
      <c r="B30" s="3006">
        <f t="shared" ref="B30:B39" si="5">SUM(E30+H30+K30+N30)</f>
        <v>13</v>
      </c>
      <c r="C30" s="3006">
        <f t="shared" ref="C30:C39" si="6">SUM(F30+I30+L30+O30)</f>
        <v>7</v>
      </c>
      <c r="D30" s="3006">
        <f t="shared" ref="D30:D39" si="7">SUM(G30+J30+M30+P30)</f>
        <v>6</v>
      </c>
      <c r="E30" s="3007"/>
      <c r="F30" s="3007"/>
      <c r="G30" s="3007"/>
      <c r="H30" s="3017">
        <f t="shared" ref="H30:H39" si="8">SUM(I30:J30)</f>
        <v>13</v>
      </c>
      <c r="I30" s="3007">
        <v>7</v>
      </c>
      <c r="J30" s="3007">
        <v>6</v>
      </c>
      <c r="K30" s="3007"/>
      <c r="L30" s="3007"/>
      <c r="M30" s="3007"/>
      <c r="N30" s="3007"/>
      <c r="O30" s="3007"/>
      <c r="P30" s="3009"/>
      <c r="Q30" s="3010"/>
    </row>
    <row r="31" spans="1:171" ht="12.95" customHeight="1">
      <c r="A31" s="3011" t="s">
        <v>779</v>
      </c>
      <c r="B31" s="3012">
        <f t="shared" si="5"/>
        <v>96</v>
      </c>
      <c r="C31" s="3012">
        <f t="shared" si="6"/>
        <v>20</v>
      </c>
      <c r="D31" s="3012">
        <f t="shared" si="7"/>
        <v>76</v>
      </c>
      <c r="E31" s="3012">
        <f>SUM(F31:G31)</f>
        <v>3</v>
      </c>
      <c r="F31" s="3014"/>
      <c r="G31" s="3014">
        <v>3</v>
      </c>
      <c r="H31" s="3015">
        <f t="shared" si="8"/>
        <v>66</v>
      </c>
      <c r="I31" s="3014">
        <v>13</v>
      </c>
      <c r="J31" s="3014">
        <v>53</v>
      </c>
      <c r="K31" s="3012">
        <f t="shared" ref="K31:K38" si="9">SUM(L31:M31)</f>
        <v>13</v>
      </c>
      <c r="L31" s="3014"/>
      <c r="M31" s="3014">
        <v>13</v>
      </c>
      <c r="N31" s="3012">
        <f t="shared" ref="N31:N38" si="10">SUM(O31:P31)</f>
        <v>14</v>
      </c>
      <c r="O31" s="3014">
        <v>7</v>
      </c>
      <c r="P31" s="3016">
        <v>7</v>
      </c>
      <c r="Q31" s="3010"/>
    </row>
    <row r="32" spans="1:171" ht="12.95" customHeight="1">
      <c r="A32" s="3011" t="s">
        <v>780</v>
      </c>
      <c r="B32" s="3012">
        <f t="shared" si="5"/>
        <v>61</v>
      </c>
      <c r="C32" s="3012">
        <f t="shared" si="6"/>
        <v>42</v>
      </c>
      <c r="D32" s="3012">
        <f t="shared" si="7"/>
        <v>19</v>
      </c>
      <c r="E32" s="3012">
        <f>SUM(F32:G32)</f>
        <v>3</v>
      </c>
      <c r="F32" s="3013">
        <v>2</v>
      </c>
      <c r="G32" s="3014">
        <v>1</v>
      </c>
      <c r="H32" s="3015">
        <f t="shared" si="8"/>
        <v>25</v>
      </c>
      <c r="I32" s="3014">
        <v>24</v>
      </c>
      <c r="J32" s="3014">
        <v>1</v>
      </c>
      <c r="K32" s="3012">
        <f t="shared" si="9"/>
        <v>5</v>
      </c>
      <c r="L32" s="3014">
        <v>3</v>
      </c>
      <c r="M32" s="3014">
        <v>2</v>
      </c>
      <c r="N32" s="3012">
        <f t="shared" si="10"/>
        <v>28</v>
      </c>
      <c r="O32" s="3014">
        <v>13</v>
      </c>
      <c r="P32" s="3016">
        <v>15</v>
      </c>
      <c r="Q32" s="3010"/>
    </row>
    <row r="33" spans="1:17" ht="12.95" customHeight="1">
      <c r="A33" s="3011" t="s">
        <v>781</v>
      </c>
      <c r="B33" s="3012">
        <f t="shared" si="5"/>
        <v>14</v>
      </c>
      <c r="C33" s="3012">
        <f t="shared" si="6"/>
        <v>8</v>
      </c>
      <c r="D33" s="3012">
        <f t="shared" si="7"/>
        <v>6</v>
      </c>
      <c r="E33" s="3014"/>
      <c r="F33" s="3014"/>
      <c r="G33" s="3014"/>
      <c r="H33" s="3015">
        <f t="shared" si="8"/>
        <v>11</v>
      </c>
      <c r="I33" s="3014">
        <v>8</v>
      </c>
      <c r="J33" s="3014">
        <v>3</v>
      </c>
      <c r="K33" s="3012">
        <f t="shared" si="9"/>
        <v>2</v>
      </c>
      <c r="L33" s="3014"/>
      <c r="M33" s="3014">
        <v>2</v>
      </c>
      <c r="N33" s="3012">
        <f t="shared" si="10"/>
        <v>1</v>
      </c>
      <c r="O33" s="3014"/>
      <c r="P33" s="3016">
        <v>1</v>
      </c>
      <c r="Q33" s="3010"/>
    </row>
    <row r="34" spans="1:17" ht="12.95" customHeight="1">
      <c r="A34" s="3011" t="s">
        <v>782</v>
      </c>
      <c r="B34" s="3012">
        <f t="shared" si="5"/>
        <v>180</v>
      </c>
      <c r="C34" s="3012">
        <f t="shared" si="6"/>
        <v>131</v>
      </c>
      <c r="D34" s="3012">
        <f t="shared" si="7"/>
        <v>49</v>
      </c>
      <c r="E34" s="3012">
        <f>SUM(F34:G34)</f>
        <v>6</v>
      </c>
      <c r="F34" s="3013">
        <v>5</v>
      </c>
      <c r="G34" s="3014">
        <v>1</v>
      </c>
      <c r="H34" s="3015">
        <f t="shared" si="8"/>
        <v>134</v>
      </c>
      <c r="I34" s="3014">
        <v>113</v>
      </c>
      <c r="J34" s="3014">
        <v>21</v>
      </c>
      <c r="K34" s="3012">
        <f t="shared" si="9"/>
        <v>24</v>
      </c>
      <c r="L34" s="3014">
        <v>4</v>
      </c>
      <c r="M34" s="3014">
        <v>20</v>
      </c>
      <c r="N34" s="3012">
        <f t="shared" si="10"/>
        <v>16</v>
      </c>
      <c r="O34" s="3014">
        <v>9</v>
      </c>
      <c r="P34" s="3016">
        <v>7</v>
      </c>
      <c r="Q34" s="3010"/>
    </row>
    <row r="35" spans="1:17" ht="12.95" customHeight="1">
      <c r="A35" s="3011" t="s">
        <v>783</v>
      </c>
      <c r="B35" s="3012">
        <f t="shared" si="5"/>
        <v>92</v>
      </c>
      <c r="C35" s="3012">
        <f t="shared" si="6"/>
        <v>72</v>
      </c>
      <c r="D35" s="3012">
        <f t="shared" si="7"/>
        <v>20</v>
      </c>
      <c r="E35" s="3012">
        <f>SUM(F35:G35)</f>
        <v>6</v>
      </c>
      <c r="F35" s="3013">
        <v>5</v>
      </c>
      <c r="G35" s="3014">
        <v>1</v>
      </c>
      <c r="H35" s="3015">
        <f t="shared" si="8"/>
        <v>33</v>
      </c>
      <c r="I35" s="3014">
        <v>27</v>
      </c>
      <c r="J35" s="3014">
        <v>6</v>
      </c>
      <c r="K35" s="3012">
        <f t="shared" si="9"/>
        <v>13</v>
      </c>
      <c r="L35" s="3014">
        <v>4</v>
      </c>
      <c r="M35" s="3014">
        <v>9</v>
      </c>
      <c r="N35" s="3012">
        <f t="shared" si="10"/>
        <v>40</v>
      </c>
      <c r="O35" s="3014">
        <v>36</v>
      </c>
      <c r="P35" s="3016">
        <v>4</v>
      </c>
      <c r="Q35" s="3010"/>
    </row>
    <row r="36" spans="1:17" ht="12.95" customHeight="1">
      <c r="A36" s="3011" t="s">
        <v>784</v>
      </c>
      <c r="B36" s="3012">
        <f t="shared" si="5"/>
        <v>70</v>
      </c>
      <c r="C36" s="3012">
        <f t="shared" si="6"/>
        <v>39</v>
      </c>
      <c r="D36" s="3012">
        <f t="shared" si="7"/>
        <v>31</v>
      </c>
      <c r="E36" s="3012">
        <f>SUM(F36:G36)</f>
        <v>5</v>
      </c>
      <c r="F36" s="3014">
        <v>3</v>
      </c>
      <c r="G36" s="3014">
        <v>2</v>
      </c>
      <c r="H36" s="3015">
        <f t="shared" si="8"/>
        <v>39</v>
      </c>
      <c r="I36" s="3014">
        <v>29</v>
      </c>
      <c r="J36" s="3014">
        <v>10</v>
      </c>
      <c r="K36" s="3012">
        <f t="shared" si="9"/>
        <v>16</v>
      </c>
      <c r="L36" s="3014">
        <v>3</v>
      </c>
      <c r="M36" s="3014">
        <v>13</v>
      </c>
      <c r="N36" s="3012">
        <f t="shared" si="10"/>
        <v>10</v>
      </c>
      <c r="O36" s="3014">
        <v>4</v>
      </c>
      <c r="P36" s="3016">
        <v>6</v>
      </c>
      <c r="Q36" s="3010"/>
    </row>
    <row r="37" spans="1:17" ht="12.95" customHeight="1">
      <c r="A37" s="3011" t="s">
        <v>785</v>
      </c>
      <c r="B37" s="3012">
        <f t="shared" si="5"/>
        <v>134</v>
      </c>
      <c r="C37" s="3012">
        <f t="shared" si="6"/>
        <v>60</v>
      </c>
      <c r="D37" s="3012">
        <f t="shared" si="7"/>
        <v>74</v>
      </c>
      <c r="E37" s="3012">
        <f>SUM(F37:G37)</f>
        <v>8</v>
      </c>
      <c r="F37" s="3014">
        <f>SUM(F38:F39)</f>
        <v>5</v>
      </c>
      <c r="G37" s="3014">
        <f>SUM(G38:G39)</f>
        <v>3</v>
      </c>
      <c r="H37" s="3015">
        <f t="shared" si="8"/>
        <v>96</v>
      </c>
      <c r="I37" s="3014">
        <f>SUM(I38:I39)</f>
        <v>48</v>
      </c>
      <c r="J37" s="3014">
        <f>SUM(J38:J39)</f>
        <v>48</v>
      </c>
      <c r="K37" s="3012">
        <f t="shared" si="9"/>
        <v>21</v>
      </c>
      <c r="L37" s="3014">
        <f>SUM(L38:L39)</f>
        <v>3</v>
      </c>
      <c r="M37" s="3014">
        <f>SUM(M38:M39)</f>
        <v>18</v>
      </c>
      <c r="N37" s="3012">
        <f t="shared" si="10"/>
        <v>9</v>
      </c>
      <c r="O37" s="3014">
        <f>SUM(O38:O39)</f>
        <v>4</v>
      </c>
      <c r="P37" s="3016">
        <f>SUM(P38:P39)</f>
        <v>5</v>
      </c>
      <c r="Q37" s="3003"/>
    </row>
    <row r="38" spans="1:17" ht="12.95" customHeight="1">
      <c r="A38" s="3005" t="s">
        <v>34</v>
      </c>
      <c r="B38" s="3006">
        <f t="shared" si="5"/>
        <v>119</v>
      </c>
      <c r="C38" s="3006">
        <f t="shared" si="6"/>
        <v>55</v>
      </c>
      <c r="D38" s="3006">
        <f t="shared" si="7"/>
        <v>64</v>
      </c>
      <c r="E38" s="3012">
        <f>SUM(F38:G38)</f>
        <v>8</v>
      </c>
      <c r="F38" s="3007">
        <v>5</v>
      </c>
      <c r="G38" s="3007">
        <v>3</v>
      </c>
      <c r="H38" s="3017">
        <f t="shared" si="8"/>
        <v>81</v>
      </c>
      <c r="I38" s="3007">
        <v>43</v>
      </c>
      <c r="J38" s="3007">
        <v>38</v>
      </c>
      <c r="K38" s="3006">
        <f t="shared" si="9"/>
        <v>21</v>
      </c>
      <c r="L38" s="3007">
        <v>3</v>
      </c>
      <c r="M38" s="3007">
        <v>18</v>
      </c>
      <c r="N38" s="3006">
        <f t="shared" si="10"/>
        <v>9</v>
      </c>
      <c r="O38" s="3007">
        <v>4</v>
      </c>
      <c r="P38" s="3009">
        <v>5</v>
      </c>
      <c r="Q38" s="3010"/>
    </row>
    <row r="39" spans="1:17" ht="12.95" customHeight="1">
      <c r="A39" s="3005" t="s">
        <v>35</v>
      </c>
      <c r="B39" s="3006">
        <f t="shared" si="5"/>
        <v>15</v>
      </c>
      <c r="C39" s="3006">
        <f t="shared" si="6"/>
        <v>5</v>
      </c>
      <c r="D39" s="3006">
        <f t="shared" si="7"/>
        <v>10</v>
      </c>
      <c r="E39" s="3006"/>
      <c r="F39" s="3007"/>
      <c r="G39" s="3007"/>
      <c r="H39" s="3017">
        <f t="shared" si="8"/>
        <v>15</v>
      </c>
      <c r="I39" s="3007">
        <v>5</v>
      </c>
      <c r="J39" s="3007">
        <v>10</v>
      </c>
      <c r="K39" s="3006"/>
      <c r="L39" s="3007"/>
      <c r="M39" s="3007"/>
      <c r="N39" s="3006"/>
      <c r="O39" s="3007"/>
      <c r="P39" s="3009"/>
      <c r="Q39" s="3010"/>
    </row>
    <row r="40" spans="1:17" ht="14.1" customHeight="1">
      <c r="A40" s="3022" t="s">
        <v>709</v>
      </c>
      <c r="B40" s="3023"/>
      <c r="C40" s="3023"/>
      <c r="D40" s="3023"/>
      <c r="E40" s="3023"/>
      <c r="F40" s="3023"/>
      <c r="G40" s="3023"/>
      <c r="H40" s="3023"/>
      <c r="I40" s="3023"/>
      <c r="J40" s="3023"/>
      <c r="K40" s="3023"/>
      <c r="L40" s="3023"/>
      <c r="M40" s="3023"/>
      <c r="N40" s="3023"/>
      <c r="O40" s="3022" t="s">
        <v>912</v>
      </c>
      <c r="P40" s="3023"/>
    </row>
    <row r="41" spans="1:17" ht="14.1" customHeight="1">
      <c r="A41" s="3022" t="s">
        <v>786</v>
      </c>
      <c r="B41" s="3023"/>
      <c r="C41" s="3023"/>
      <c r="D41" s="3023"/>
      <c r="E41" s="3023"/>
      <c r="F41" s="3023"/>
      <c r="G41" s="3023"/>
      <c r="H41" s="3023"/>
      <c r="I41" s="3023"/>
      <c r="J41" s="3023"/>
      <c r="K41" s="3023"/>
      <c r="L41" s="3023"/>
      <c r="M41" s="3023"/>
      <c r="N41" s="3023"/>
      <c r="O41" s="3023"/>
      <c r="P41" s="3023"/>
    </row>
    <row r="42" spans="1:17" ht="9" customHeight="1"/>
    <row r="43" spans="1:17" ht="9" customHeight="1"/>
    <row r="44" spans="1:17" ht="9" customHeight="1"/>
    <row r="45" spans="1:17" ht="9" customHeight="1"/>
    <row r="46" spans="1:17" ht="9" customHeight="1"/>
    <row r="47" spans="1:17" ht="9" customHeight="1"/>
    <row r="48" spans="1:17" ht="9" customHeight="1"/>
    <row r="49" spans="2:7" ht="12" customHeight="1">
      <c r="B49" s="3021"/>
      <c r="C49" s="3021"/>
      <c r="D49" s="3021"/>
      <c r="E49" s="3021"/>
      <c r="F49" s="3021"/>
      <c r="G49" s="3021"/>
    </row>
  </sheetData>
  <sheetProtection password="CA55" sheet="1" objects="1" scenarios="1"/>
  <mergeCells count="6">
    <mergeCell ref="N7:P7"/>
    <mergeCell ref="A1:P1"/>
    <mergeCell ref="A2:P2"/>
    <mergeCell ref="A3:P3"/>
    <mergeCell ref="A5:P5"/>
    <mergeCell ref="K7:M7"/>
  </mergeCells>
  <phoneticPr fontId="0" type="noConversion"/>
  <printOptions horizontalCentered="1"/>
  <pageMargins left="0.39370078740157483" right="0.75" top="0.51181102362204722" bottom="1" header="0" footer="0"/>
  <pageSetup orientation="landscape" horizontalDpi="300" verticalDpi="300" r:id="rId1"/>
  <headerFooter alignWithMargins="0">
    <oddHeader>&amp;R&amp;"Helv,Negrita"&amp;12&amp;[60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30"/>
  <sheetViews>
    <sheetView showGridLines="0" zoomScaleNormal="100" zoomScaleSheetLayoutView="100" workbookViewId="0">
      <selection activeCell="A4" sqref="A4:P4"/>
    </sheetView>
  </sheetViews>
  <sheetFormatPr baseColWidth="10" defaultColWidth="6.83203125" defaultRowHeight="10.5"/>
  <cols>
    <col min="1" max="1" width="34.33203125" style="3024" customWidth="1"/>
    <col min="2" max="2" width="6.83203125" style="3024"/>
    <col min="3" max="3" width="6.83203125" style="3024" customWidth="1"/>
    <col min="4" max="4" width="7.1640625" style="3024" customWidth="1"/>
    <col min="5" max="6" width="6.83203125" style="3024"/>
    <col min="7" max="7" width="6.83203125" style="3024" customWidth="1"/>
    <col min="8" max="8" width="7.1640625" style="3024" customWidth="1"/>
    <col min="9" max="9" width="6.83203125" style="3024"/>
    <col min="10" max="10" width="6.83203125" style="3024" customWidth="1"/>
    <col min="11" max="15" width="6.83203125" style="3024"/>
    <col min="16" max="16" width="8.5" style="3024" customWidth="1"/>
    <col min="17" max="18" width="0" style="3024" hidden="1" customWidth="1"/>
    <col min="19" max="19" width="2.83203125" style="3024" customWidth="1"/>
    <col min="20" max="16384" width="6.83203125" style="3024"/>
  </cols>
  <sheetData>
    <row r="1" spans="1:18" ht="20.100000000000001" customHeight="1">
      <c r="A1" s="3615" t="s">
        <v>846</v>
      </c>
      <c r="B1" s="3615"/>
      <c r="C1" s="3615"/>
      <c r="D1" s="3615"/>
      <c r="E1" s="3615"/>
      <c r="F1" s="3615"/>
      <c r="G1" s="3615"/>
      <c r="H1" s="3615"/>
      <c r="I1" s="3615"/>
      <c r="J1" s="3615"/>
      <c r="K1" s="3615"/>
      <c r="L1" s="3615"/>
      <c r="M1" s="3615"/>
      <c r="N1" s="3615"/>
      <c r="O1" s="3615"/>
      <c r="P1" s="3615"/>
      <c r="Q1" s="3615"/>
    </row>
    <row r="2" spans="1:18" ht="12.75">
      <c r="A2" s="3613" t="s">
        <v>761</v>
      </c>
      <c r="B2" s="3613"/>
      <c r="C2" s="3613"/>
      <c r="D2" s="3613"/>
      <c r="E2" s="3613"/>
      <c r="F2" s="3613"/>
      <c r="G2" s="3613"/>
      <c r="H2" s="3613"/>
      <c r="I2" s="3613"/>
      <c r="J2" s="3613"/>
      <c r="K2" s="3613"/>
      <c r="L2" s="3613"/>
      <c r="M2" s="3613"/>
      <c r="N2" s="3613"/>
      <c r="O2" s="3613"/>
      <c r="P2" s="3613"/>
      <c r="Q2" s="3613"/>
    </row>
    <row r="3" spans="1:18" ht="12.95" customHeight="1">
      <c r="A3" s="3613" t="s">
        <v>787</v>
      </c>
      <c r="B3" s="3613"/>
      <c r="C3" s="3613"/>
      <c r="D3" s="3613"/>
      <c r="E3" s="3613"/>
      <c r="F3" s="3613"/>
      <c r="G3" s="3613"/>
      <c r="H3" s="3613"/>
      <c r="I3" s="3613"/>
      <c r="J3" s="3613"/>
      <c r="K3" s="3613"/>
      <c r="L3" s="3613"/>
      <c r="M3" s="3613"/>
      <c r="N3" s="3613"/>
      <c r="O3" s="3613"/>
      <c r="P3" s="3613"/>
      <c r="Q3" s="3025"/>
    </row>
    <row r="4" spans="1:18" ht="20.100000000000001" customHeight="1">
      <c r="A4" s="3614" t="s">
        <v>788</v>
      </c>
      <c r="B4" s="3614"/>
      <c r="C4" s="3614"/>
      <c r="D4" s="3614"/>
      <c r="E4" s="3614"/>
      <c r="F4" s="3614"/>
      <c r="G4" s="3614"/>
      <c r="H4" s="3614"/>
      <c r="I4" s="3614"/>
      <c r="J4" s="3614"/>
      <c r="K4" s="3614"/>
      <c r="L4" s="3614"/>
      <c r="M4" s="3614"/>
      <c r="N4" s="3614"/>
      <c r="O4" s="3614"/>
      <c r="P4" s="3614"/>
    </row>
    <row r="5" spans="1:18" ht="15" customHeight="1">
      <c r="A5" s="3026" t="s">
        <v>884</v>
      </c>
      <c r="B5" s="3610" t="s">
        <v>764</v>
      </c>
      <c r="C5" s="3611"/>
      <c r="D5" s="3612"/>
      <c r="E5" s="3616" t="s">
        <v>765</v>
      </c>
      <c r="F5" s="3611"/>
      <c r="G5" s="3612"/>
      <c r="H5" s="3616" t="s">
        <v>766</v>
      </c>
      <c r="I5" s="3611"/>
      <c r="J5" s="3612"/>
      <c r="K5" s="3616" t="s">
        <v>789</v>
      </c>
      <c r="L5" s="3611"/>
      <c r="M5" s="3612"/>
      <c r="N5" s="3616" t="s">
        <v>768</v>
      </c>
      <c r="O5" s="3611"/>
      <c r="P5" s="3617"/>
      <c r="Q5" s="3027"/>
      <c r="R5" s="3028"/>
    </row>
    <row r="6" spans="1:18" ht="15" customHeight="1">
      <c r="A6" s="3029" t="s">
        <v>253</v>
      </c>
      <c r="B6" s="3030"/>
      <c r="C6" s="3031" t="s">
        <v>633</v>
      </c>
      <c r="D6" s="3031" t="s">
        <v>769</v>
      </c>
      <c r="E6" s="3030"/>
      <c r="F6" s="3031" t="s">
        <v>633</v>
      </c>
      <c r="G6" s="3032" t="s">
        <v>769</v>
      </c>
      <c r="H6" s="3033"/>
      <c r="I6" s="3032" t="s">
        <v>633</v>
      </c>
      <c r="J6" s="3032" t="s">
        <v>769</v>
      </c>
      <c r="K6" s="3030"/>
      <c r="L6" s="3032" t="s">
        <v>633</v>
      </c>
      <c r="M6" s="3032" t="s">
        <v>769</v>
      </c>
      <c r="N6" s="3030"/>
      <c r="O6" s="3032" t="s">
        <v>633</v>
      </c>
      <c r="P6" s="3034" t="s">
        <v>769</v>
      </c>
      <c r="Q6" s="3035"/>
      <c r="R6" s="3028"/>
    </row>
    <row r="7" spans="1:18" ht="15" customHeight="1">
      <c r="A7" s="3036"/>
      <c r="B7" s="3037" t="s">
        <v>966</v>
      </c>
      <c r="C7" s="3037" t="s">
        <v>634</v>
      </c>
      <c r="D7" s="3037" t="s">
        <v>770</v>
      </c>
      <c r="E7" s="3037" t="s">
        <v>966</v>
      </c>
      <c r="F7" s="3037" t="s">
        <v>634</v>
      </c>
      <c r="G7" s="3038" t="s">
        <v>770</v>
      </c>
      <c r="H7" s="3039" t="s">
        <v>966</v>
      </c>
      <c r="I7" s="3038" t="s">
        <v>634</v>
      </c>
      <c r="J7" s="3038" t="s">
        <v>770</v>
      </c>
      <c r="K7" s="3038" t="s">
        <v>966</v>
      </c>
      <c r="L7" s="3038" t="s">
        <v>634</v>
      </c>
      <c r="M7" s="3038" t="s">
        <v>770</v>
      </c>
      <c r="N7" s="3038" t="s">
        <v>966</v>
      </c>
      <c r="O7" s="3038" t="s">
        <v>634</v>
      </c>
      <c r="P7" s="3040" t="s">
        <v>770</v>
      </c>
      <c r="Q7" s="3041"/>
      <c r="R7" s="3042"/>
    </row>
    <row r="8" spans="1:18" ht="20.100000000000001" customHeight="1">
      <c r="A8" s="3043" t="s">
        <v>868</v>
      </c>
      <c r="B8" s="3044">
        <f t="shared" ref="B8:P8" si="0">SUM(B9:B24)</f>
        <v>921</v>
      </c>
      <c r="C8" s="3044">
        <f t="shared" si="0"/>
        <v>611</v>
      </c>
      <c r="D8" s="3044">
        <f t="shared" si="0"/>
        <v>310</v>
      </c>
      <c r="E8" s="3044">
        <f t="shared" si="0"/>
        <v>61</v>
      </c>
      <c r="F8" s="3044">
        <f t="shared" si="0"/>
        <v>48</v>
      </c>
      <c r="G8" s="3044">
        <f t="shared" si="0"/>
        <v>13</v>
      </c>
      <c r="H8" s="3045">
        <f t="shared" si="0"/>
        <v>639</v>
      </c>
      <c r="I8" s="3044">
        <f t="shared" si="0"/>
        <v>470</v>
      </c>
      <c r="J8" s="3044">
        <f t="shared" si="0"/>
        <v>169</v>
      </c>
      <c r="K8" s="3044">
        <f t="shared" si="0"/>
        <v>104</v>
      </c>
      <c r="L8" s="3044">
        <f t="shared" si="0"/>
        <v>20</v>
      </c>
      <c r="M8" s="3044">
        <f t="shared" si="0"/>
        <v>84</v>
      </c>
      <c r="N8" s="3044">
        <f t="shared" si="0"/>
        <v>117</v>
      </c>
      <c r="O8" s="3044">
        <f t="shared" si="0"/>
        <v>73</v>
      </c>
      <c r="P8" s="3046">
        <f t="shared" si="0"/>
        <v>44</v>
      </c>
      <c r="Q8" s="3047"/>
    </row>
    <row r="9" spans="1:18" ht="20.100000000000001" customHeight="1">
      <c r="A9" s="3048" t="s">
        <v>923</v>
      </c>
      <c r="B9" s="3049">
        <f t="shared" ref="B9:B24" si="1">SUM(E9+H9+K9+N9)</f>
        <v>254</v>
      </c>
      <c r="C9" s="3049">
        <f t="shared" ref="C9:C24" si="2">SUM(F9+I9+L9+O9)</f>
        <v>149</v>
      </c>
      <c r="D9" s="3049">
        <f t="shared" ref="D9:D24" si="3">SUM(G9+J9+M9+P9)</f>
        <v>105</v>
      </c>
      <c r="E9" s="3049">
        <f t="shared" ref="E9:E23" si="4">SUM(F9:G9)</f>
        <v>11</v>
      </c>
      <c r="F9" s="3050">
        <v>8</v>
      </c>
      <c r="G9" s="3050">
        <v>3</v>
      </c>
      <c r="H9" s="3051">
        <f t="shared" ref="H9:H24" si="5">SUM(I9:J9)</f>
        <v>187</v>
      </c>
      <c r="I9" s="3050">
        <v>123</v>
      </c>
      <c r="J9" s="3050">
        <v>64</v>
      </c>
      <c r="K9" s="3049">
        <f t="shared" ref="K9:K23" si="6">SUM(L9:M9)</f>
        <v>33</v>
      </c>
      <c r="L9" s="3050">
        <v>5</v>
      </c>
      <c r="M9" s="3050">
        <v>28</v>
      </c>
      <c r="N9" s="3049">
        <f t="shared" ref="N9:N23" si="7">SUM(O9:P9)</f>
        <v>23</v>
      </c>
      <c r="O9" s="3050">
        <v>13</v>
      </c>
      <c r="P9" s="3052">
        <v>10</v>
      </c>
      <c r="Q9" s="3053"/>
    </row>
    <row r="10" spans="1:18" ht="20.100000000000001" customHeight="1">
      <c r="A10" s="3048" t="s">
        <v>924</v>
      </c>
      <c r="B10" s="3049">
        <f t="shared" si="1"/>
        <v>47</v>
      </c>
      <c r="C10" s="3049">
        <f t="shared" si="2"/>
        <v>31</v>
      </c>
      <c r="D10" s="3049">
        <f t="shared" si="3"/>
        <v>16</v>
      </c>
      <c r="E10" s="3049">
        <f t="shared" si="4"/>
        <v>4</v>
      </c>
      <c r="F10" s="3050">
        <v>3</v>
      </c>
      <c r="G10" s="3050">
        <v>1</v>
      </c>
      <c r="H10" s="3051">
        <f t="shared" si="5"/>
        <v>34</v>
      </c>
      <c r="I10" s="3050">
        <v>23</v>
      </c>
      <c r="J10" s="3050">
        <v>11</v>
      </c>
      <c r="K10" s="3049">
        <f t="shared" si="6"/>
        <v>3</v>
      </c>
      <c r="L10" s="3050"/>
      <c r="M10" s="3050">
        <v>3</v>
      </c>
      <c r="N10" s="3049">
        <f t="shared" si="7"/>
        <v>6</v>
      </c>
      <c r="O10" s="3050">
        <v>5</v>
      </c>
      <c r="P10" s="3052">
        <v>1</v>
      </c>
      <c r="Q10" s="3053"/>
    </row>
    <row r="11" spans="1:18" ht="20.100000000000001" customHeight="1">
      <c r="A11" s="3048" t="s">
        <v>925</v>
      </c>
      <c r="B11" s="3049">
        <f t="shared" si="1"/>
        <v>59</v>
      </c>
      <c r="C11" s="3049">
        <f t="shared" si="2"/>
        <v>43</v>
      </c>
      <c r="D11" s="3049">
        <f t="shared" si="3"/>
        <v>16</v>
      </c>
      <c r="E11" s="3049">
        <f t="shared" si="4"/>
        <v>4</v>
      </c>
      <c r="F11" s="3050">
        <v>3</v>
      </c>
      <c r="G11" s="3050">
        <v>1</v>
      </c>
      <c r="H11" s="3051">
        <f t="shared" si="5"/>
        <v>39</v>
      </c>
      <c r="I11" s="3050">
        <v>31</v>
      </c>
      <c r="J11" s="3050">
        <v>8</v>
      </c>
      <c r="K11" s="3049">
        <f t="shared" si="6"/>
        <v>6</v>
      </c>
      <c r="L11" s="3050">
        <v>1</v>
      </c>
      <c r="M11" s="3050">
        <v>5</v>
      </c>
      <c r="N11" s="3049">
        <f t="shared" si="7"/>
        <v>10</v>
      </c>
      <c r="O11" s="3050">
        <v>8</v>
      </c>
      <c r="P11" s="3052">
        <v>2</v>
      </c>
      <c r="Q11" s="3053"/>
      <c r="R11" s="3054"/>
    </row>
    <row r="12" spans="1:18" ht="20.100000000000001" customHeight="1">
      <c r="A12" s="3048" t="s">
        <v>926</v>
      </c>
      <c r="B12" s="3049">
        <f t="shared" si="1"/>
        <v>47</v>
      </c>
      <c r="C12" s="3049">
        <f t="shared" si="2"/>
        <v>35</v>
      </c>
      <c r="D12" s="3049">
        <f t="shared" si="3"/>
        <v>12</v>
      </c>
      <c r="E12" s="3049">
        <f t="shared" si="4"/>
        <v>5</v>
      </c>
      <c r="F12" s="3050">
        <v>3</v>
      </c>
      <c r="G12" s="3050">
        <v>2</v>
      </c>
      <c r="H12" s="3051">
        <f t="shared" si="5"/>
        <v>31</v>
      </c>
      <c r="I12" s="3050">
        <v>27</v>
      </c>
      <c r="J12" s="3050">
        <v>4</v>
      </c>
      <c r="K12" s="3049">
        <f t="shared" si="6"/>
        <v>5</v>
      </c>
      <c r="L12" s="3050">
        <v>1</v>
      </c>
      <c r="M12" s="3050">
        <v>4</v>
      </c>
      <c r="N12" s="3049">
        <f t="shared" si="7"/>
        <v>6</v>
      </c>
      <c r="O12" s="3050">
        <v>4</v>
      </c>
      <c r="P12" s="3052">
        <v>2</v>
      </c>
      <c r="Q12" s="3053"/>
    </row>
    <row r="13" spans="1:18" ht="20.100000000000001" customHeight="1">
      <c r="A13" s="3048" t="s">
        <v>927</v>
      </c>
      <c r="B13" s="3049">
        <f t="shared" si="1"/>
        <v>73</v>
      </c>
      <c r="C13" s="3049">
        <f t="shared" si="2"/>
        <v>55</v>
      </c>
      <c r="D13" s="3049">
        <f t="shared" si="3"/>
        <v>18</v>
      </c>
      <c r="E13" s="3049">
        <f t="shared" si="4"/>
        <v>4</v>
      </c>
      <c r="F13" s="3050">
        <v>3</v>
      </c>
      <c r="G13" s="3050">
        <v>1</v>
      </c>
      <c r="H13" s="3051">
        <f t="shared" si="5"/>
        <v>56</v>
      </c>
      <c r="I13" s="3050">
        <v>44</v>
      </c>
      <c r="J13" s="3050">
        <v>12</v>
      </c>
      <c r="K13" s="3049">
        <f t="shared" si="6"/>
        <v>5</v>
      </c>
      <c r="L13" s="3050">
        <v>1</v>
      </c>
      <c r="M13" s="3050">
        <v>4</v>
      </c>
      <c r="N13" s="3049">
        <f t="shared" si="7"/>
        <v>8</v>
      </c>
      <c r="O13" s="3050">
        <v>7</v>
      </c>
      <c r="P13" s="3052">
        <v>1</v>
      </c>
      <c r="Q13" s="3053"/>
    </row>
    <row r="14" spans="1:18" ht="20.100000000000001" customHeight="1">
      <c r="A14" s="3048" t="s">
        <v>928</v>
      </c>
      <c r="B14" s="3049">
        <f t="shared" si="1"/>
        <v>47</v>
      </c>
      <c r="C14" s="3049">
        <f t="shared" si="2"/>
        <v>29</v>
      </c>
      <c r="D14" s="3049">
        <f t="shared" si="3"/>
        <v>18</v>
      </c>
      <c r="E14" s="3049">
        <f t="shared" si="4"/>
        <v>3</v>
      </c>
      <c r="F14" s="3050">
        <v>3</v>
      </c>
      <c r="G14" s="3050"/>
      <c r="H14" s="3051">
        <f t="shared" si="5"/>
        <v>31</v>
      </c>
      <c r="I14" s="3050">
        <v>21</v>
      </c>
      <c r="J14" s="3050">
        <v>10</v>
      </c>
      <c r="K14" s="3049">
        <f t="shared" si="6"/>
        <v>7</v>
      </c>
      <c r="L14" s="3050">
        <v>2</v>
      </c>
      <c r="M14" s="3050">
        <v>5</v>
      </c>
      <c r="N14" s="3049">
        <f t="shared" si="7"/>
        <v>6</v>
      </c>
      <c r="O14" s="3050">
        <v>3</v>
      </c>
      <c r="P14" s="3052">
        <v>3</v>
      </c>
      <c r="Q14" s="3053"/>
    </row>
    <row r="15" spans="1:18" ht="20.100000000000001" customHeight="1">
      <c r="A15" s="3048" t="s">
        <v>929</v>
      </c>
      <c r="B15" s="3049">
        <f t="shared" si="1"/>
        <v>41</v>
      </c>
      <c r="C15" s="3049">
        <f t="shared" si="2"/>
        <v>27</v>
      </c>
      <c r="D15" s="3049">
        <f t="shared" si="3"/>
        <v>14</v>
      </c>
      <c r="E15" s="3049">
        <f t="shared" si="4"/>
        <v>3</v>
      </c>
      <c r="F15" s="3050">
        <v>2</v>
      </c>
      <c r="G15" s="3050">
        <v>1</v>
      </c>
      <c r="H15" s="3051">
        <f t="shared" si="5"/>
        <v>24</v>
      </c>
      <c r="I15" s="3050">
        <v>18</v>
      </c>
      <c r="J15" s="3050">
        <v>6</v>
      </c>
      <c r="K15" s="3049">
        <f t="shared" si="6"/>
        <v>7</v>
      </c>
      <c r="L15" s="3050">
        <v>1</v>
      </c>
      <c r="M15" s="3050">
        <v>6</v>
      </c>
      <c r="N15" s="3049">
        <f t="shared" si="7"/>
        <v>7</v>
      </c>
      <c r="O15" s="3050">
        <v>6</v>
      </c>
      <c r="P15" s="3052">
        <v>1</v>
      </c>
      <c r="Q15" s="3053"/>
    </row>
    <row r="16" spans="1:18" ht="20.100000000000001" customHeight="1">
      <c r="A16" s="3048" t="s">
        <v>56</v>
      </c>
      <c r="B16" s="3049">
        <f t="shared" si="1"/>
        <v>46</v>
      </c>
      <c r="C16" s="3049">
        <f t="shared" si="2"/>
        <v>28</v>
      </c>
      <c r="D16" s="3049">
        <f t="shared" si="3"/>
        <v>18</v>
      </c>
      <c r="E16" s="3049">
        <f t="shared" si="4"/>
        <v>3</v>
      </c>
      <c r="F16" s="3050">
        <v>2</v>
      </c>
      <c r="G16" s="3050">
        <v>1</v>
      </c>
      <c r="H16" s="3051">
        <f t="shared" si="5"/>
        <v>32</v>
      </c>
      <c r="I16" s="3050">
        <v>22</v>
      </c>
      <c r="J16" s="3050">
        <v>10</v>
      </c>
      <c r="K16" s="3049">
        <f t="shared" si="6"/>
        <v>5</v>
      </c>
      <c r="L16" s="3050">
        <v>1</v>
      </c>
      <c r="M16" s="3050">
        <v>4</v>
      </c>
      <c r="N16" s="3049">
        <f t="shared" si="7"/>
        <v>6</v>
      </c>
      <c r="O16" s="3050">
        <v>3</v>
      </c>
      <c r="P16" s="3052">
        <v>3</v>
      </c>
      <c r="Q16" s="3053"/>
    </row>
    <row r="17" spans="1:17" ht="20.100000000000001" customHeight="1">
      <c r="A17" s="3048" t="s">
        <v>930</v>
      </c>
      <c r="B17" s="3049">
        <f t="shared" si="1"/>
        <v>24</v>
      </c>
      <c r="C17" s="3049">
        <f t="shared" si="2"/>
        <v>18</v>
      </c>
      <c r="D17" s="3049">
        <f t="shared" si="3"/>
        <v>6</v>
      </c>
      <c r="E17" s="3049">
        <f t="shared" si="4"/>
        <v>2</v>
      </c>
      <c r="F17" s="3050">
        <v>2</v>
      </c>
      <c r="G17" s="3050"/>
      <c r="H17" s="3051">
        <f t="shared" si="5"/>
        <v>15</v>
      </c>
      <c r="I17" s="3050">
        <v>12</v>
      </c>
      <c r="J17" s="3050">
        <v>3</v>
      </c>
      <c r="K17" s="3049">
        <f t="shared" si="6"/>
        <v>2</v>
      </c>
      <c r="L17" s="3050"/>
      <c r="M17" s="3050">
        <v>2</v>
      </c>
      <c r="N17" s="3049">
        <f t="shared" si="7"/>
        <v>5</v>
      </c>
      <c r="O17" s="3050">
        <v>4</v>
      </c>
      <c r="P17" s="3052">
        <v>1</v>
      </c>
      <c r="Q17" s="3053"/>
    </row>
    <row r="18" spans="1:17" ht="20.100000000000001" customHeight="1">
      <c r="A18" s="3048" t="s">
        <v>931</v>
      </c>
      <c r="B18" s="3049">
        <f t="shared" si="1"/>
        <v>31</v>
      </c>
      <c r="C18" s="3049">
        <f t="shared" si="2"/>
        <v>20</v>
      </c>
      <c r="D18" s="3049">
        <f t="shared" si="3"/>
        <v>11</v>
      </c>
      <c r="E18" s="3049">
        <f t="shared" si="4"/>
        <v>2</v>
      </c>
      <c r="F18" s="3050">
        <v>1</v>
      </c>
      <c r="G18" s="3050">
        <v>1</v>
      </c>
      <c r="H18" s="3051">
        <f t="shared" si="5"/>
        <v>19</v>
      </c>
      <c r="I18" s="3050">
        <v>14</v>
      </c>
      <c r="J18" s="3050">
        <v>5</v>
      </c>
      <c r="K18" s="3049">
        <f t="shared" si="6"/>
        <v>3</v>
      </c>
      <c r="L18" s="3050"/>
      <c r="M18" s="3050">
        <v>3</v>
      </c>
      <c r="N18" s="3049">
        <f t="shared" si="7"/>
        <v>7</v>
      </c>
      <c r="O18" s="3050">
        <v>5</v>
      </c>
      <c r="P18" s="3052">
        <v>2</v>
      </c>
      <c r="Q18" s="3053"/>
    </row>
    <row r="19" spans="1:17" ht="20.100000000000001" customHeight="1">
      <c r="A19" s="3048" t="s">
        <v>951</v>
      </c>
      <c r="B19" s="3049">
        <f t="shared" si="1"/>
        <v>33</v>
      </c>
      <c r="C19" s="3049">
        <f t="shared" si="2"/>
        <v>23</v>
      </c>
      <c r="D19" s="3049">
        <f t="shared" si="3"/>
        <v>10</v>
      </c>
      <c r="E19" s="3049">
        <f t="shared" si="4"/>
        <v>3</v>
      </c>
      <c r="F19" s="3050">
        <v>3</v>
      </c>
      <c r="G19" s="3050"/>
      <c r="H19" s="3051">
        <f t="shared" si="5"/>
        <v>22</v>
      </c>
      <c r="I19" s="3050">
        <v>16</v>
      </c>
      <c r="J19" s="3050">
        <v>6</v>
      </c>
      <c r="K19" s="3049">
        <f t="shared" si="6"/>
        <v>2</v>
      </c>
      <c r="L19" s="3050">
        <v>1</v>
      </c>
      <c r="M19" s="3050">
        <v>1</v>
      </c>
      <c r="N19" s="3049">
        <f t="shared" si="7"/>
        <v>6</v>
      </c>
      <c r="O19" s="3050">
        <v>3</v>
      </c>
      <c r="P19" s="3052">
        <v>3</v>
      </c>
      <c r="Q19" s="3053"/>
    </row>
    <row r="20" spans="1:17" ht="20.100000000000001" customHeight="1">
      <c r="A20" s="3048" t="s">
        <v>932</v>
      </c>
      <c r="B20" s="3049">
        <f t="shared" si="1"/>
        <v>26</v>
      </c>
      <c r="C20" s="3049">
        <f t="shared" si="2"/>
        <v>17</v>
      </c>
      <c r="D20" s="3049">
        <f t="shared" si="3"/>
        <v>9</v>
      </c>
      <c r="E20" s="3049">
        <f t="shared" si="4"/>
        <v>3</v>
      </c>
      <c r="F20" s="3050">
        <v>2</v>
      </c>
      <c r="G20" s="3050">
        <v>1</v>
      </c>
      <c r="H20" s="3051">
        <f t="shared" si="5"/>
        <v>13</v>
      </c>
      <c r="I20" s="3050">
        <v>11</v>
      </c>
      <c r="J20" s="3050">
        <v>2</v>
      </c>
      <c r="K20" s="3049">
        <f t="shared" si="6"/>
        <v>2</v>
      </c>
      <c r="L20" s="3050"/>
      <c r="M20" s="3050">
        <v>2</v>
      </c>
      <c r="N20" s="3049">
        <f t="shared" si="7"/>
        <v>8</v>
      </c>
      <c r="O20" s="3050">
        <v>4</v>
      </c>
      <c r="P20" s="3052">
        <v>4</v>
      </c>
      <c r="Q20" s="3053"/>
    </row>
    <row r="21" spans="1:17" ht="20.100000000000001" customHeight="1">
      <c r="A21" s="3048" t="s">
        <v>936</v>
      </c>
      <c r="B21" s="3049">
        <f t="shared" si="1"/>
        <v>127</v>
      </c>
      <c r="C21" s="3049">
        <f t="shared" si="2"/>
        <v>91</v>
      </c>
      <c r="D21" s="3049">
        <f t="shared" si="3"/>
        <v>36</v>
      </c>
      <c r="E21" s="3049">
        <f t="shared" si="4"/>
        <v>8</v>
      </c>
      <c r="F21" s="3050">
        <v>8</v>
      </c>
      <c r="G21" s="3050"/>
      <c r="H21" s="3051">
        <f t="shared" si="5"/>
        <v>89</v>
      </c>
      <c r="I21" s="3050">
        <v>73</v>
      </c>
      <c r="J21" s="3050">
        <v>16</v>
      </c>
      <c r="K21" s="3049">
        <f t="shared" si="6"/>
        <v>14</v>
      </c>
      <c r="L21" s="3050">
        <v>4</v>
      </c>
      <c r="M21" s="3050">
        <v>10</v>
      </c>
      <c r="N21" s="3049">
        <f t="shared" si="7"/>
        <v>16</v>
      </c>
      <c r="O21" s="3050">
        <v>6</v>
      </c>
      <c r="P21" s="3052">
        <v>10</v>
      </c>
      <c r="Q21" s="3053"/>
    </row>
    <row r="22" spans="1:17" ht="20.100000000000001" customHeight="1">
      <c r="A22" s="3048" t="s">
        <v>937</v>
      </c>
      <c r="B22" s="3049">
        <f t="shared" si="1"/>
        <v>44</v>
      </c>
      <c r="C22" s="3049">
        <f t="shared" si="2"/>
        <v>29</v>
      </c>
      <c r="D22" s="3049">
        <f t="shared" si="3"/>
        <v>15</v>
      </c>
      <c r="E22" s="3049">
        <f t="shared" si="4"/>
        <v>4</v>
      </c>
      <c r="F22" s="3050">
        <v>3</v>
      </c>
      <c r="G22" s="3050">
        <v>1</v>
      </c>
      <c r="H22" s="3051">
        <f t="shared" si="5"/>
        <v>30</v>
      </c>
      <c r="I22" s="3050">
        <v>23</v>
      </c>
      <c r="J22" s="3050">
        <v>7</v>
      </c>
      <c r="K22" s="3049">
        <f t="shared" si="6"/>
        <v>9</v>
      </c>
      <c r="L22" s="3050">
        <v>3</v>
      </c>
      <c r="M22" s="3050">
        <v>6</v>
      </c>
      <c r="N22" s="3049">
        <f t="shared" si="7"/>
        <v>1</v>
      </c>
      <c r="O22" s="3050"/>
      <c r="P22" s="3052">
        <v>1</v>
      </c>
      <c r="Q22" s="3053"/>
    </row>
    <row r="23" spans="1:17" ht="20.100000000000001" customHeight="1">
      <c r="A23" s="3048" t="s">
        <v>938</v>
      </c>
      <c r="B23" s="3049">
        <f t="shared" si="1"/>
        <v>11</v>
      </c>
      <c r="C23" s="3049">
        <f t="shared" si="2"/>
        <v>9</v>
      </c>
      <c r="D23" s="3049">
        <f t="shared" si="3"/>
        <v>2</v>
      </c>
      <c r="E23" s="3049">
        <f t="shared" si="4"/>
        <v>2</v>
      </c>
      <c r="F23" s="3050">
        <v>2</v>
      </c>
      <c r="G23" s="3050"/>
      <c r="H23" s="3051">
        <f t="shared" si="5"/>
        <v>6</v>
      </c>
      <c r="I23" s="3050">
        <v>5</v>
      </c>
      <c r="J23" s="3050">
        <v>1</v>
      </c>
      <c r="K23" s="3049">
        <f t="shared" si="6"/>
        <v>1</v>
      </c>
      <c r="L23" s="3050"/>
      <c r="M23" s="3050">
        <v>1</v>
      </c>
      <c r="N23" s="3049">
        <f t="shared" si="7"/>
        <v>2</v>
      </c>
      <c r="O23" s="3050">
        <v>2</v>
      </c>
      <c r="P23" s="3052"/>
      <c r="Q23" s="3053"/>
    </row>
    <row r="24" spans="1:17" ht="20.100000000000001" customHeight="1">
      <c r="A24" s="3048" t="s">
        <v>184</v>
      </c>
      <c r="B24" s="3049">
        <f t="shared" si="1"/>
        <v>11</v>
      </c>
      <c r="C24" s="3049">
        <f t="shared" si="2"/>
        <v>7</v>
      </c>
      <c r="D24" s="3049">
        <f t="shared" si="3"/>
        <v>4</v>
      </c>
      <c r="E24" s="3050"/>
      <c r="F24" s="3050"/>
      <c r="G24" s="3050"/>
      <c r="H24" s="3051">
        <f t="shared" si="5"/>
        <v>11</v>
      </c>
      <c r="I24" s="3050">
        <v>7</v>
      </c>
      <c r="J24" s="3050">
        <v>4</v>
      </c>
      <c r="K24" s="3050"/>
      <c r="L24" s="3050"/>
      <c r="M24" s="3050"/>
      <c r="N24" s="3050"/>
      <c r="O24" s="3050"/>
      <c r="P24" s="3052"/>
      <c r="Q24" s="3053"/>
    </row>
    <row r="25" spans="1:17" ht="12" customHeight="1">
      <c r="A25" s="3055" t="s">
        <v>709</v>
      </c>
      <c r="B25" s="3056"/>
      <c r="C25" s="3056"/>
      <c r="D25" s="3056"/>
      <c r="E25" s="3056"/>
      <c r="G25" s="3056"/>
      <c r="H25" s="3056"/>
      <c r="I25" s="3056"/>
      <c r="J25" s="3056"/>
      <c r="K25" s="3056"/>
      <c r="L25" s="3056"/>
      <c r="M25" s="3056"/>
      <c r="N25" s="3056"/>
      <c r="Q25" s="3056"/>
    </row>
    <row r="26" spans="1:17" ht="17.25" customHeight="1">
      <c r="A26" s="3055" t="s">
        <v>790</v>
      </c>
      <c r="B26" s="3057"/>
      <c r="C26" s="3057"/>
      <c r="D26" s="3057"/>
      <c r="E26" s="3056"/>
      <c r="G26" s="3056"/>
      <c r="H26" s="3056"/>
      <c r="I26" s="3056"/>
      <c r="J26" s="3056"/>
      <c r="K26" s="3056"/>
      <c r="L26" s="3056"/>
      <c r="M26" s="3056"/>
      <c r="N26" s="3058" t="s">
        <v>912</v>
      </c>
      <c r="P26" s="3056"/>
      <c r="Q26" s="3056"/>
    </row>
    <row r="30" spans="1:17">
      <c r="B30" s="3059"/>
      <c r="C30" s="3059"/>
      <c r="D30" s="3059"/>
      <c r="E30" s="3059"/>
      <c r="F30" s="3059"/>
      <c r="G30" s="3059"/>
      <c r="H30" s="3059"/>
      <c r="I30" s="3059"/>
      <c r="J30" s="3059"/>
      <c r="K30" s="3059"/>
      <c r="L30" s="3059"/>
      <c r="M30" s="3059"/>
      <c r="N30" s="3059"/>
      <c r="O30" s="3059"/>
      <c r="P30" s="3059"/>
    </row>
  </sheetData>
  <sheetProtection password="CA55" sheet="1" objects="1" scenarios="1"/>
  <mergeCells count="9">
    <mergeCell ref="B5:D5"/>
    <mergeCell ref="A3:P3"/>
    <mergeCell ref="A4:P4"/>
    <mergeCell ref="A1:Q1"/>
    <mergeCell ref="A2:Q2"/>
    <mergeCell ref="N5:P5"/>
    <mergeCell ref="E5:G5"/>
    <mergeCell ref="H5:J5"/>
    <mergeCell ref="K5:M5"/>
  </mergeCells>
  <phoneticPr fontId="0" type="noConversion"/>
  <printOptions horizontalCentered="1"/>
  <pageMargins left="0.39370078740157483" right="0.39370078740157483" top="0.78740157480314965" bottom="0.78740157480314965" header="0" footer="0"/>
  <pageSetup orientation="landscape" horizontalDpi="300" verticalDpi="300" r:id="rId1"/>
  <headerFooter alignWithMargins="0">
    <oddHeader>&amp;R&amp;"Helv,Negrita"&amp;12&amp;[61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872"/>
  <sheetViews>
    <sheetView showGridLines="0" workbookViewId="0">
      <selection activeCell="A6" sqref="A6:P6"/>
    </sheetView>
  </sheetViews>
  <sheetFormatPr baseColWidth="10" defaultColWidth="6.83203125" defaultRowHeight="10.5"/>
  <cols>
    <col min="1" max="1" width="46.83203125" style="3060" customWidth="1"/>
    <col min="2" max="3" width="6.1640625" style="3060" customWidth="1"/>
    <col min="4" max="5" width="6.5" style="3060" customWidth="1"/>
    <col min="6" max="6" width="6.33203125" style="3060" customWidth="1"/>
    <col min="7" max="7" width="6.83203125" style="3060" customWidth="1"/>
    <col min="8" max="8" width="6.33203125" style="3060" customWidth="1"/>
    <col min="9" max="9" width="6.1640625" style="3060" customWidth="1"/>
    <col min="10" max="10" width="6.83203125" style="3060" customWidth="1"/>
    <col min="11" max="11" width="6.1640625" style="3060" customWidth="1"/>
    <col min="12" max="12" width="6" style="3060" customWidth="1"/>
    <col min="13" max="13" width="6.83203125" style="3060"/>
    <col min="14" max="15" width="6.1640625" style="3060" customWidth="1"/>
    <col min="16" max="16" width="7.83203125" style="3060" customWidth="1"/>
    <col min="17" max="17" width="4.83203125" style="3060" customWidth="1"/>
    <col min="18" max="18" width="2.83203125" style="3060" customWidth="1"/>
    <col min="19" max="16384" width="6.83203125" style="3060"/>
  </cols>
  <sheetData>
    <row r="1" spans="1:18" ht="15" customHeight="1">
      <c r="A1" s="3618" t="s">
        <v>846</v>
      </c>
      <c r="B1" s="3618"/>
      <c r="C1" s="3618"/>
      <c r="D1" s="3618"/>
      <c r="E1" s="3618"/>
      <c r="F1" s="3618"/>
      <c r="G1" s="3618"/>
      <c r="H1" s="3618"/>
      <c r="I1" s="3618"/>
      <c r="J1" s="3618"/>
      <c r="K1" s="3618"/>
      <c r="L1" s="3618"/>
      <c r="M1" s="3618"/>
      <c r="N1" s="3618"/>
      <c r="O1" s="3618"/>
      <c r="P1" s="3618"/>
    </row>
    <row r="2" spans="1:18" ht="2.25" customHeight="1">
      <c r="A2" s="3061"/>
      <c r="B2" s="3061"/>
      <c r="C2" s="3061"/>
      <c r="D2" s="3061"/>
      <c r="E2" s="3061"/>
      <c r="F2" s="3061"/>
      <c r="G2" s="3061"/>
    </row>
    <row r="3" spans="1:18" ht="11.25" customHeight="1">
      <c r="A3" s="3619" t="s">
        <v>761</v>
      </c>
      <c r="B3" s="3619"/>
      <c r="C3" s="3619"/>
      <c r="D3" s="3619"/>
      <c r="E3" s="3619"/>
      <c r="F3" s="3619"/>
      <c r="G3" s="3619"/>
      <c r="H3" s="3619"/>
      <c r="I3" s="3619"/>
      <c r="J3" s="3619"/>
      <c r="K3" s="3619"/>
      <c r="L3" s="3619"/>
      <c r="M3" s="3619"/>
      <c r="N3" s="3619"/>
      <c r="O3" s="3619"/>
      <c r="P3" s="3619"/>
    </row>
    <row r="4" spans="1:18" ht="15.75" customHeight="1">
      <c r="A4" s="3619" t="s">
        <v>791</v>
      </c>
      <c r="B4" s="3619"/>
      <c r="C4" s="3619"/>
      <c r="D4" s="3619"/>
      <c r="E4" s="3619"/>
      <c r="F4" s="3619"/>
      <c r="G4" s="3619"/>
      <c r="H4" s="3619"/>
      <c r="I4" s="3619"/>
      <c r="J4" s="3619"/>
      <c r="K4" s="3619"/>
      <c r="L4" s="3619"/>
      <c r="M4" s="3619"/>
      <c r="N4" s="3619"/>
      <c r="O4" s="3619"/>
      <c r="P4" s="3619"/>
    </row>
    <row r="5" spans="1:18" ht="8.25" customHeight="1">
      <c r="A5" s="3062"/>
      <c r="B5" s="3062"/>
      <c r="C5" s="3062"/>
      <c r="D5" s="3062"/>
      <c r="E5" s="3062"/>
      <c r="F5" s="3062"/>
      <c r="G5" s="3062"/>
      <c r="H5" s="3062"/>
      <c r="I5" s="3062"/>
      <c r="J5" s="3062"/>
      <c r="K5" s="3062"/>
      <c r="L5" s="3062"/>
      <c r="M5" s="3062"/>
      <c r="N5" s="3062"/>
      <c r="O5" s="3062"/>
      <c r="P5" s="3062"/>
    </row>
    <row r="6" spans="1:18" ht="12" customHeight="1">
      <c r="A6" s="3620" t="s">
        <v>792</v>
      </c>
      <c r="B6" s="3620"/>
      <c r="C6" s="3620"/>
      <c r="D6" s="3620"/>
      <c r="E6" s="3620"/>
      <c r="F6" s="3620"/>
      <c r="G6" s="3620"/>
      <c r="H6" s="3620"/>
      <c r="I6" s="3620"/>
      <c r="J6" s="3620"/>
      <c r="K6" s="3620"/>
      <c r="L6" s="3620"/>
      <c r="M6" s="3620"/>
      <c r="N6" s="3620"/>
      <c r="O6" s="3620"/>
      <c r="P6" s="3620"/>
    </row>
    <row r="7" spans="1:18" ht="9" customHeight="1">
      <c r="A7" s="3063" t="s">
        <v>884</v>
      </c>
      <c r="B7" s="3064" t="s">
        <v>764</v>
      </c>
      <c r="C7" s="3065"/>
      <c r="D7" s="3066"/>
      <c r="E7" s="3064" t="s">
        <v>765</v>
      </c>
      <c r="F7" s="3065"/>
      <c r="G7" s="3066"/>
      <c r="H7" s="3064" t="s">
        <v>766</v>
      </c>
      <c r="I7" s="3065"/>
      <c r="J7" s="3066"/>
      <c r="K7" s="3064" t="s">
        <v>789</v>
      </c>
      <c r="L7" s="3065"/>
      <c r="M7" s="3066"/>
      <c r="N7" s="3064" t="s">
        <v>793</v>
      </c>
      <c r="O7" s="3065"/>
      <c r="P7" s="3067"/>
    </row>
    <row r="8" spans="1:18" ht="9" customHeight="1">
      <c r="A8" s="3068" t="s">
        <v>253</v>
      </c>
      <c r="B8" s="3069"/>
      <c r="C8" s="3070" t="s">
        <v>633</v>
      </c>
      <c r="D8" s="3070" t="s">
        <v>769</v>
      </c>
      <c r="E8" s="3069"/>
      <c r="F8" s="3070" t="s">
        <v>633</v>
      </c>
      <c r="G8" s="3070" t="s">
        <v>769</v>
      </c>
      <c r="H8" s="3071"/>
      <c r="I8" s="3070" t="s">
        <v>633</v>
      </c>
      <c r="J8" s="3070" t="s">
        <v>769</v>
      </c>
      <c r="K8" s="3069"/>
      <c r="L8" s="3070" t="s">
        <v>633</v>
      </c>
      <c r="M8" s="3070" t="s">
        <v>769</v>
      </c>
      <c r="N8" s="3069"/>
      <c r="O8" s="3070" t="s">
        <v>633</v>
      </c>
      <c r="P8" s="3072" t="s">
        <v>769</v>
      </c>
    </row>
    <row r="9" spans="1:18" ht="9" customHeight="1">
      <c r="A9" s="3073"/>
      <c r="B9" s="3074" t="s">
        <v>922</v>
      </c>
      <c r="C9" s="3075" t="s">
        <v>634</v>
      </c>
      <c r="D9" s="3075" t="s">
        <v>770</v>
      </c>
      <c r="E9" s="3076" t="s">
        <v>922</v>
      </c>
      <c r="F9" s="3077" t="s">
        <v>634</v>
      </c>
      <c r="G9" s="3075" t="s">
        <v>770</v>
      </c>
      <c r="H9" s="3078" t="s">
        <v>922</v>
      </c>
      <c r="I9" s="3075" t="s">
        <v>634</v>
      </c>
      <c r="J9" s="3075" t="s">
        <v>770</v>
      </c>
      <c r="K9" s="3075" t="s">
        <v>922</v>
      </c>
      <c r="L9" s="3075" t="s">
        <v>634</v>
      </c>
      <c r="M9" s="3075" t="s">
        <v>770</v>
      </c>
      <c r="N9" s="3075" t="s">
        <v>922</v>
      </c>
      <c r="O9" s="3075" t="s">
        <v>634</v>
      </c>
      <c r="P9" s="3079" t="s">
        <v>770</v>
      </c>
    </row>
    <row r="10" spans="1:18" ht="12" customHeight="1">
      <c r="A10" s="3080" t="s">
        <v>794</v>
      </c>
      <c r="B10" s="3081">
        <f t="shared" ref="B10:P10" si="0">SUM(B11+B19+B27+B38+B41+B47)</f>
        <v>1235</v>
      </c>
      <c r="C10" s="3081">
        <f t="shared" si="0"/>
        <v>711</v>
      </c>
      <c r="D10" s="3081">
        <f t="shared" si="0"/>
        <v>524</v>
      </c>
      <c r="E10" s="3081">
        <f t="shared" si="0"/>
        <v>57</v>
      </c>
      <c r="F10" s="3081">
        <f t="shared" si="0"/>
        <v>45</v>
      </c>
      <c r="G10" s="3081">
        <f t="shared" si="0"/>
        <v>12</v>
      </c>
      <c r="H10" s="3081">
        <f t="shared" si="0"/>
        <v>400</v>
      </c>
      <c r="I10" s="3081">
        <f t="shared" si="0"/>
        <v>263</v>
      </c>
      <c r="J10" s="3081">
        <f t="shared" si="0"/>
        <v>137</v>
      </c>
      <c r="K10" s="3081">
        <f t="shared" si="0"/>
        <v>440</v>
      </c>
      <c r="L10" s="3081">
        <f t="shared" si="0"/>
        <v>170</v>
      </c>
      <c r="M10" s="3081">
        <f t="shared" si="0"/>
        <v>270</v>
      </c>
      <c r="N10" s="3081">
        <f t="shared" si="0"/>
        <v>338</v>
      </c>
      <c r="O10" s="3081">
        <f t="shared" si="0"/>
        <v>233</v>
      </c>
      <c r="P10" s="3082">
        <f t="shared" si="0"/>
        <v>105</v>
      </c>
    </row>
    <row r="11" spans="1:18" ht="12" customHeight="1">
      <c r="A11" s="3083" t="s">
        <v>795</v>
      </c>
      <c r="B11" s="3083">
        <f>SUM(C11:D11)</f>
        <v>115</v>
      </c>
      <c r="C11" s="3083">
        <f>SUM(C12:C18)</f>
        <v>57</v>
      </c>
      <c r="D11" s="3083">
        <f>SUM(D12:D18)</f>
        <v>58</v>
      </c>
      <c r="E11" s="3083">
        <f>SUM(F11:G11)</f>
        <v>8</v>
      </c>
      <c r="F11" s="3083">
        <f>SUM(F12:F18)</f>
        <v>5</v>
      </c>
      <c r="G11" s="3083">
        <f>SUM(G12:G18)</f>
        <v>3</v>
      </c>
      <c r="H11" s="3083">
        <f>SUM(I11:J11)</f>
        <v>33</v>
      </c>
      <c r="I11" s="3083">
        <f>SUM(I12:I18)</f>
        <v>16</v>
      </c>
      <c r="J11" s="3083">
        <f>SUM(J12:J18)</f>
        <v>17</v>
      </c>
      <c r="K11" s="3083">
        <f t="shared" ref="K11:K16" si="1">SUM(L11:M11)</f>
        <v>66</v>
      </c>
      <c r="L11" s="3083">
        <f>SUM(L12:L18)</f>
        <v>32</v>
      </c>
      <c r="M11" s="3083">
        <f>SUM(M12:M18)</f>
        <v>34</v>
      </c>
      <c r="N11" s="3083">
        <f>SUM(O11:P11)</f>
        <v>8</v>
      </c>
      <c r="O11" s="3083">
        <f>SUM(O12:O18)</f>
        <v>4</v>
      </c>
      <c r="P11" s="3083">
        <f>SUM(P12:P18)</f>
        <v>4</v>
      </c>
    </row>
    <row r="12" spans="1:18" ht="12" customHeight="1">
      <c r="A12" s="3084" t="s">
        <v>721</v>
      </c>
      <c r="B12" s="3084">
        <f t="shared" ref="B12:D16" si="2">SUM(E12+H12+K12+N12)</f>
        <v>14</v>
      </c>
      <c r="C12" s="3084">
        <f t="shared" si="2"/>
        <v>10</v>
      </c>
      <c r="D12" s="3084">
        <f t="shared" si="2"/>
        <v>4</v>
      </c>
      <c r="E12" s="3084">
        <f>SUM(F12:G12)</f>
        <v>1</v>
      </c>
      <c r="F12" s="3084">
        <v>1</v>
      </c>
      <c r="G12" s="3084"/>
      <c r="H12" s="3084"/>
      <c r="I12" s="3084" t="s">
        <v>884</v>
      </c>
      <c r="J12" s="3084" t="s">
        <v>884</v>
      </c>
      <c r="K12" s="3084">
        <f t="shared" si="1"/>
        <v>13</v>
      </c>
      <c r="L12" s="3084">
        <v>9</v>
      </c>
      <c r="M12" s="3084">
        <v>4</v>
      </c>
      <c r="N12" s="3084"/>
      <c r="O12" s="3084"/>
      <c r="P12" s="3084"/>
      <c r="Q12" s="3085"/>
      <c r="R12" s="3085"/>
    </row>
    <row r="13" spans="1:18" ht="12" customHeight="1">
      <c r="A13" s="3084" t="s">
        <v>722</v>
      </c>
      <c r="B13" s="3084">
        <f t="shared" si="2"/>
        <v>2</v>
      </c>
      <c r="C13" s="3084">
        <f t="shared" si="2"/>
        <v>1</v>
      </c>
      <c r="D13" s="3084">
        <f t="shared" si="2"/>
        <v>1</v>
      </c>
      <c r="E13" s="3084"/>
      <c r="F13" s="3084"/>
      <c r="G13" s="3084"/>
      <c r="H13" s="3084"/>
      <c r="I13" s="3084"/>
      <c r="J13" s="3084"/>
      <c r="K13" s="3084">
        <f t="shared" si="1"/>
        <v>2</v>
      </c>
      <c r="L13" s="3084">
        <v>1</v>
      </c>
      <c r="M13" s="3084">
        <v>1</v>
      </c>
      <c r="N13" s="3084"/>
      <c r="O13" s="3084"/>
      <c r="P13" s="3084"/>
      <c r="Q13" s="3085"/>
      <c r="R13" s="3085"/>
    </row>
    <row r="14" spans="1:18" ht="12" customHeight="1">
      <c r="A14" s="3084" t="s">
        <v>723</v>
      </c>
      <c r="B14" s="3084">
        <f t="shared" si="2"/>
        <v>10</v>
      </c>
      <c r="C14" s="3084">
        <f t="shared" si="2"/>
        <v>7</v>
      </c>
      <c r="D14" s="3084">
        <f t="shared" si="2"/>
        <v>3</v>
      </c>
      <c r="E14" s="3084"/>
      <c r="F14" s="3084"/>
      <c r="G14" s="3084"/>
      <c r="H14" s="3084">
        <f>SUM(I14:J14)</f>
        <v>1</v>
      </c>
      <c r="I14" s="3084">
        <v>1</v>
      </c>
      <c r="J14" s="3084"/>
      <c r="K14" s="3084">
        <f t="shared" si="1"/>
        <v>9</v>
      </c>
      <c r="L14" s="3084">
        <v>6</v>
      </c>
      <c r="M14" s="3084">
        <v>3</v>
      </c>
      <c r="N14" s="3084"/>
      <c r="O14" s="3084"/>
      <c r="P14" s="3084"/>
      <c r="Q14" s="3085"/>
      <c r="R14" s="3085"/>
    </row>
    <row r="15" spans="1:18" ht="12" customHeight="1">
      <c r="A15" s="3084" t="s">
        <v>724</v>
      </c>
      <c r="B15" s="3084">
        <f t="shared" si="2"/>
        <v>39</v>
      </c>
      <c r="C15" s="3084">
        <f t="shared" si="2"/>
        <v>12</v>
      </c>
      <c r="D15" s="3084">
        <f t="shared" si="2"/>
        <v>27</v>
      </c>
      <c r="E15" s="3084">
        <f>SUM(F15:G15)</f>
        <v>2</v>
      </c>
      <c r="F15" s="3084"/>
      <c r="G15" s="3084">
        <v>2</v>
      </c>
      <c r="H15" s="3084">
        <f>SUM(I15:J15)</f>
        <v>13</v>
      </c>
      <c r="I15" s="3084">
        <v>6</v>
      </c>
      <c r="J15" s="3084">
        <v>7</v>
      </c>
      <c r="K15" s="3084">
        <f t="shared" si="1"/>
        <v>20</v>
      </c>
      <c r="L15" s="3084">
        <v>4</v>
      </c>
      <c r="M15" s="3084">
        <v>16</v>
      </c>
      <c r="N15" s="3084">
        <f>SUM(O15:P15)</f>
        <v>4</v>
      </c>
      <c r="O15" s="3084">
        <v>2</v>
      </c>
      <c r="P15" s="3084">
        <v>2</v>
      </c>
      <c r="Q15" s="3085"/>
      <c r="R15" s="3085"/>
    </row>
    <row r="16" spans="1:18" ht="12" customHeight="1">
      <c r="A16" s="3084" t="s">
        <v>725</v>
      </c>
      <c r="B16" s="3084">
        <f t="shared" si="2"/>
        <v>19</v>
      </c>
      <c r="C16" s="3084">
        <f t="shared" si="2"/>
        <v>12</v>
      </c>
      <c r="D16" s="3084">
        <f t="shared" si="2"/>
        <v>7</v>
      </c>
      <c r="E16" s="3084">
        <f>SUM(F16:G16)</f>
        <v>2</v>
      </c>
      <c r="F16" s="3084">
        <v>2</v>
      </c>
      <c r="G16" s="3084"/>
      <c r="H16" s="3084">
        <f>SUM(I16:J16)</f>
        <v>2</v>
      </c>
      <c r="I16" s="3084">
        <v>2</v>
      </c>
      <c r="J16" s="3084"/>
      <c r="K16" s="3084">
        <f t="shared" si="1"/>
        <v>14</v>
      </c>
      <c r="L16" s="3084">
        <v>7</v>
      </c>
      <c r="M16" s="3084">
        <v>7</v>
      </c>
      <c r="N16" s="3084">
        <f>SUM(O16:P16)</f>
        <v>1</v>
      </c>
      <c r="O16" s="3084">
        <v>1</v>
      </c>
      <c r="P16" s="3084"/>
      <c r="Q16" s="3085"/>
      <c r="R16" s="3085"/>
    </row>
    <row r="17" spans="1:18" ht="12" customHeight="1">
      <c r="A17" s="3084" t="s">
        <v>726</v>
      </c>
      <c r="B17" s="3084">
        <f>SUM(C17:D17)</f>
        <v>19</v>
      </c>
      <c r="C17" s="3084">
        <f>SUM(F17+I17+L17+O17)</f>
        <v>9</v>
      </c>
      <c r="D17" s="3084">
        <f>SUM(G17+J17+M17+P17)</f>
        <v>10</v>
      </c>
      <c r="E17" s="3084"/>
      <c r="F17" s="3084">
        <v>1</v>
      </c>
      <c r="G17" s="3084">
        <v>1</v>
      </c>
      <c r="H17" s="3084"/>
      <c r="I17" s="3084">
        <v>5</v>
      </c>
      <c r="J17" s="3084">
        <v>7</v>
      </c>
      <c r="K17" s="3084"/>
      <c r="L17" s="3084">
        <v>2</v>
      </c>
      <c r="M17" s="3084">
        <v>1</v>
      </c>
      <c r="N17" s="3084"/>
      <c r="O17" s="3084">
        <v>1</v>
      </c>
      <c r="P17" s="3084">
        <v>1</v>
      </c>
      <c r="Q17" s="3085"/>
      <c r="R17" s="3085"/>
    </row>
    <row r="18" spans="1:18" ht="12" customHeight="1">
      <c r="A18" s="3084" t="s">
        <v>727</v>
      </c>
      <c r="B18" s="3084">
        <f>SUM(C18:D18)</f>
        <v>12</v>
      </c>
      <c r="C18" s="3084">
        <f>SUM(F18+I18+L18+O18)</f>
        <v>6</v>
      </c>
      <c r="D18" s="3084">
        <f>SUM(G18+J18+M18+P18)</f>
        <v>6</v>
      </c>
      <c r="E18" s="3084"/>
      <c r="F18" s="3084">
        <v>1</v>
      </c>
      <c r="G18" s="3084"/>
      <c r="H18" s="3084"/>
      <c r="I18" s="3084">
        <v>2</v>
      </c>
      <c r="J18" s="3084">
        <v>3</v>
      </c>
      <c r="K18" s="3084"/>
      <c r="L18" s="3084">
        <v>3</v>
      </c>
      <c r="M18" s="3084">
        <v>2</v>
      </c>
      <c r="N18" s="3084"/>
      <c r="O18" s="3084"/>
      <c r="P18" s="3084">
        <v>1</v>
      </c>
      <c r="Q18" s="3085"/>
      <c r="R18" s="3085"/>
    </row>
    <row r="19" spans="1:18" ht="12" customHeight="1">
      <c r="A19" s="3083" t="s">
        <v>796</v>
      </c>
      <c r="B19" s="3086">
        <f t="shared" ref="B19:J19" si="3">SUM(B20:B26)</f>
        <v>519</v>
      </c>
      <c r="C19" s="3086">
        <f t="shared" si="3"/>
        <v>337</v>
      </c>
      <c r="D19" s="3086">
        <f t="shared" si="3"/>
        <v>182</v>
      </c>
      <c r="E19" s="3083">
        <f t="shared" si="3"/>
        <v>24</v>
      </c>
      <c r="F19" s="3083">
        <f t="shared" si="3"/>
        <v>19</v>
      </c>
      <c r="G19" s="3083">
        <f t="shared" si="3"/>
        <v>5</v>
      </c>
      <c r="H19" s="3083">
        <f t="shared" si="3"/>
        <v>124</v>
      </c>
      <c r="I19" s="3083">
        <f t="shared" si="3"/>
        <v>86</v>
      </c>
      <c r="J19" s="3083">
        <f t="shared" si="3"/>
        <v>38</v>
      </c>
      <c r="K19" s="3086">
        <f t="shared" ref="K19:K26" si="4">SUM(L19:M19)</f>
        <v>142</v>
      </c>
      <c r="L19" s="3083">
        <f>SUM(L20:L26)</f>
        <v>52</v>
      </c>
      <c r="M19" s="3083">
        <f>SUM(M20:M26)</f>
        <v>90</v>
      </c>
      <c r="N19" s="3086">
        <f t="shared" ref="N19:N24" si="5">SUM(O19:P19)</f>
        <v>229</v>
      </c>
      <c r="O19" s="3083">
        <f>SUM(O20:O26)</f>
        <v>180</v>
      </c>
      <c r="P19" s="3083">
        <f>SUM(P20:P26)</f>
        <v>49</v>
      </c>
      <c r="Q19" s="3085"/>
      <c r="R19" s="3085"/>
    </row>
    <row r="20" spans="1:18" ht="12" customHeight="1">
      <c r="A20" s="3084" t="s">
        <v>797</v>
      </c>
      <c r="B20" s="3084">
        <f t="shared" ref="B20:B31" si="6">SUM(E20+H20+K20+N20)</f>
        <v>13</v>
      </c>
      <c r="C20" s="3084">
        <f t="shared" ref="C20:C31" si="7">SUM(F20+I20+L20+O20)</f>
        <v>7</v>
      </c>
      <c r="D20" s="3084">
        <f t="shared" ref="D20:D31" si="8">SUM(G20+J20+M20+P20)</f>
        <v>6</v>
      </c>
      <c r="E20" s="3084">
        <f t="shared" ref="E20:E26" si="9">SUM(F20:G20)</f>
        <v>3</v>
      </c>
      <c r="F20" s="3084">
        <v>3</v>
      </c>
      <c r="G20" s="3084"/>
      <c r="H20" s="3084">
        <f>SUM(I20:J20)</f>
        <v>1</v>
      </c>
      <c r="I20" s="3084">
        <v>1</v>
      </c>
      <c r="J20" s="3084"/>
      <c r="K20" s="3084">
        <f t="shared" si="4"/>
        <v>4</v>
      </c>
      <c r="L20" s="3084"/>
      <c r="M20" s="3084">
        <v>4</v>
      </c>
      <c r="N20" s="3084">
        <f t="shared" si="5"/>
        <v>5</v>
      </c>
      <c r="O20" s="3084">
        <v>3</v>
      </c>
      <c r="P20" s="3084">
        <v>2</v>
      </c>
      <c r="Q20" s="3085"/>
      <c r="R20" s="3085"/>
    </row>
    <row r="21" spans="1:18" ht="12" customHeight="1">
      <c r="A21" s="3084" t="s">
        <v>730</v>
      </c>
      <c r="B21" s="3084">
        <f t="shared" si="6"/>
        <v>21</v>
      </c>
      <c r="C21" s="3084">
        <f t="shared" si="7"/>
        <v>5</v>
      </c>
      <c r="D21" s="3084">
        <f t="shared" si="8"/>
        <v>16</v>
      </c>
      <c r="E21" s="3084">
        <f t="shared" si="9"/>
        <v>3</v>
      </c>
      <c r="F21" s="3084">
        <v>2</v>
      </c>
      <c r="G21" s="3084">
        <v>1</v>
      </c>
      <c r="H21" s="3084">
        <f>SUM(I21:J21)</f>
        <v>2</v>
      </c>
      <c r="I21" s="3084">
        <v>1</v>
      </c>
      <c r="J21" s="3084">
        <v>1</v>
      </c>
      <c r="K21" s="3084">
        <f t="shared" si="4"/>
        <v>14</v>
      </c>
      <c r="L21" s="3084">
        <v>2</v>
      </c>
      <c r="M21" s="3084">
        <v>12</v>
      </c>
      <c r="N21" s="3084">
        <f t="shared" si="5"/>
        <v>2</v>
      </c>
      <c r="O21" s="3084"/>
      <c r="P21" s="3084">
        <v>2</v>
      </c>
      <c r="Q21" s="3085"/>
      <c r="R21" s="3085"/>
    </row>
    <row r="22" spans="1:18" ht="12" customHeight="1">
      <c r="A22" s="3084" t="s">
        <v>731</v>
      </c>
      <c r="B22" s="3084">
        <f t="shared" si="6"/>
        <v>302</v>
      </c>
      <c r="C22" s="3084">
        <f t="shared" si="7"/>
        <v>189</v>
      </c>
      <c r="D22" s="3084">
        <f t="shared" si="8"/>
        <v>113</v>
      </c>
      <c r="E22" s="3084">
        <f t="shared" si="9"/>
        <v>7</v>
      </c>
      <c r="F22" s="3084">
        <v>3</v>
      </c>
      <c r="G22" s="3084">
        <v>4</v>
      </c>
      <c r="H22" s="3084">
        <f>SUM(I22:J22)</f>
        <v>108</v>
      </c>
      <c r="I22" s="3084">
        <v>79</v>
      </c>
      <c r="J22" s="3084">
        <v>29</v>
      </c>
      <c r="K22" s="3084">
        <f t="shared" si="4"/>
        <v>82</v>
      </c>
      <c r="L22" s="3084">
        <v>33</v>
      </c>
      <c r="M22" s="3084">
        <v>49</v>
      </c>
      <c r="N22" s="3084">
        <f t="shared" si="5"/>
        <v>105</v>
      </c>
      <c r="O22" s="3084">
        <v>74</v>
      </c>
      <c r="P22" s="3084">
        <v>31</v>
      </c>
      <c r="Q22" s="3085"/>
      <c r="R22" s="3085"/>
    </row>
    <row r="23" spans="1:18" ht="12" customHeight="1">
      <c r="A23" s="3084" t="s">
        <v>732</v>
      </c>
      <c r="B23" s="3084">
        <f t="shared" si="6"/>
        <v>23</v>
      </c>
      <c r="C23" s="3084">
        <f t="shared" si="7"/>
        <v>14</v>
      </c>
      <c r="D23" s="3084">
        <f t="shared" si="8"/>
        <v>9</v>
      </c>
      <c r="E23" s="3084">
        <f t="shared" si="9"/>
        <v>4</v>
      </c>
      <c r="F23" s="3084">
        <v>4</v>
      </c>
      <c r="G23" s="3084"/>
      <c r="H23" s="3084">
        <f>SUM(I23:J23)</f>
        <v>2</v>
      </c>
      <c r="I23" s="3084"/>
      <c r="J23" s="3084">
        <v>2</v>
      </c>
      <c r="K23" s="3084">
        <f t="shared" si="4"/>
        <v>10</v>
      </c>
      <c r="L23" s="3084">
        <v>5</v>
      </c>
      <c r="M23" s="3084">
        <v>5</v>
      </c>
      <c r="N23" s="3084">
        <f t="shared" si="5"/>
        <v>7</v>
      </c>
      <c r="O23" s="3084">
        <v>5</v>
      </c>
      <c r="P23" s="3084">
        <v>2</v>
      </c>
      <c r="Q23" s="3085"/>
      <c r="R23" s="3085"/>
    </row>
    <row r="24" spans="1:18" ht="12" customHeight="1">
      <c r="A24" s="3084" t="s">
        <v>733</v>
      </c>
      <c r="B24" s="3084">
        <f t="shared" si="6"/>
        <v>127</v>
      </c>
      <c r="C24" s="3084">
        <f t="shared" si="7"/>
        <v>112</v>
      </c>
      <c r="D24" s="3084">
        <f t="shared" si="8"/>
        <v>15</v>
      </c>
      <c r="E24" s="3084">
        <f t="shared" si="9"/>
        <v>3</v>
      </c>
      <c r="F24" s="3084">
        <v>3</v>
      </c>
      <c r="G24" s="3084"/>
      <c r="H24" s="3084">
        <f>SUM(I24:J24)</f>
        <v>1</v>
      </c>
      <c r="I24" s="3084">
        <v>1</v>
      </c>
      <c r="J24" s="3084"/>
      <c r="K24" s="3084">
        <f t="shared" si="4"/>
        <v>15</v>
      </c>
      <c r="L24" s="3084">
        <v>10</v>
      </c>
      <c r="M24" s="3084">
        <v>5</v>
      </c>
      <c r="N24" s="3084">
        <f t="shared" si="5"/>
        <v>108</v>
      </c>
      <c r="O24" s="3084">
        <v>98</v>
      </c>
      <c r="P24" s="3084">
        <v>10</v>
      </c>
      <c r="Q24" s="3085"/>
      <c r="R24" s="3085"/>
    </row>
    <row r="25" spans="1:18" ht="12" customHeight="1">
      <c r="A25" s="3084" t="s">
        <v>734</v>
      </c>
      <c r="B25" s="3084">
        <f t="shared" si="6"/>
        <v>5</v>
      </c>
      <c r="C25" s="3084">
        <f t="shared" si="7"/>
        <v>3</v>
      </c>
      <c r="D25" s="3084">
        <f t="shared" si="8"/>
        <v>2</v>
      </c>
      <c r="E25" s="3084">
        <f t="shared" si="9"/>
        <v>1</v>
      </c>
      <c r="F25" s="3084">
        <v>1</v>
      </c>
      <c r="G25" s="3084"/>
      <c r="H25" s="3084"/>
      <c r="I25" s="3084"/>
      <c r="J25" s="3084"/>
      <c r="K25" s="3084">
        <f t="shared" si="4"/>
        <v>4</v>
      </c>
      <c r="L25" s="3084">
        <v>2</v>
      </c>
      <c r="M25" s="3084">
        <v>2</v>
      </c>
      <c r="N25" s="3084"/>
      <c r="O25" s="3084"/>
      <c r="P25" s="3084"/>
      <c r="Q25" s="3085"/>
      <c r="R25" s="3085"/>
    </row>
    <row r="26" spans="1:18" ht="12" customHeight="1">
      <c r="A26" s="3084" t="s">
        <v>798</v>
      </c>
      <c r="B26" s="3084">
        <f t="shared" si="6"/>
        <v>28</v>
      </c>
      <c r="C26" s="3084">
        <f t="shared" si="7"/>
        <v>7</v>
      </c>
      <c r="D26" s="3084">
        <f t="shared" si="8"/>
        <v>21</v>
      </c>
      <c r="E26" s="3084">
        <f t="shared" si="9"/>
        <v>3</v>
      </c>
      <c r="F26" s="3084">
        <v>3</v>
      </c>
      <c r="G26" s="3084"/>
      <c r="H26" s="3084">
        <f>SUM(I26:J26)</f>
        <v>10</v>
      </c>
      <c r="I26" s="3084">
        <v>4</v>
      </c>
      <c r="J26" s="3084">
        <v>6</v>
      </c>
      <c r="K26" s="3084">
        <f t="shared" si="4"/>
        <v>13</v>
      </c>
      <c r="L26" s="3084"/>
      <c r="M26" s="3084">
        <v>13</v>
      </c>
      <c r="N26" s="3084">
        <f>SUM(O26:P26)</f>
        <v>2</v>
      </c>
      <c r="O26" s="3084"/>
      <c r="P26" s="3084">
        <v>2</v>
      </c>
      <c r="Q26" s="3085"/>
      <c r="R26" s="3085"/>
    </row>
    <row r="27" spans="1:18" ht="12" customHeight="1">
      <c r="A27" s="3083" t="s">
        <v>799</v>
      </c>
      <c r="B27" s="3083">
        <f t="shared" si="6"/>
        <v>187</v>
      </c>
      <c r="C27" s="3083">
        <f t="shared" si="7"/>
        <v>95</v>
      </c>
      <c r="D27" s="3083">
        <f t="shared" si="8"/>
        <v>92</v>
      </c>
      <c r="E27" s="3083">
        <f t="shared" ref="E27:P27" si="10">SUM(E28:E37)</f>
        <v>15</v>
      </c>
      <c r="F27" s="3083">
        <f t="shared" si="10"/>
        <v>12</v>
      </c>
      <c r="G27" s="3083">
        <f t="shared" si="10"/>
        <v>3</v>
      </c>
      <c r="H27" s="3083">
        <f t="shared" si="10"/>
        <v>82</v>
      </c>
      <c r="I27" s="3083">
        <f t="shared" si="10"/>
        <v>56</v>
      </c>
      <c r="J27" s="3083">
        <f t="shared" si="10"/>
        <v>26</v>
      </c>
      <c r="K27" s="3083">
        <f t="shared" si="10"/>
        <v>67</v>
      </c>
      <c r="L27" s="3083">
        <f t="shared" si="10"/>
        <v>16</v>
      </c>
      <c r="M27" s="3083">
        <f t="shared" si="10"/>
        <v>51</v>
      </c>
      <c r="N27" s="3083">
        <f t="shared" si="10"/>
        <v>23</v>
      </c>
      <c r="O27" s="3083">
        <f t="shared" si="10"/>
        <v>11</v>
      </c>
      <c r="P27" s="3083">
        <f t="shared" si="10"/>
        <v>12</v>
      </c>
      <c r="Q27" s="3085"/>
      <c r="R27" s="3085"/>
    </row>
    <row r="28" spans="1:18" ht="12" customHeight="1">
      <c r="A28" s="3084" t="s">
        <v>737</v>
      </c>
      <c r="B28" s="3084">
        <f t="shared" si="6"/>
        <v>11</v>
      </c>
      <c r="C28" s="3084">
        <f t="shared" si="7"/>
        <v>2</v>
      </c>
      <c r="D28" s="3084">
        <f t="shared" si="8"/>
        <v>9</v>
      </c>
      <c r="E28" s="3084">
        <f>SUM(F28:G28)</f>
        <v>1</v>
      </c>
      <c r="F28" s="3084"/>
      <c r="G28" s="3084">
        <v>1</v>
      </c>
      <c r="H28" s="3084">
        <f t="shared" ref="H28:H35" si="11">SUM(I28:J28)</f>
        <v>6</v>
      </c>
      <c r="I28" s="3084">
        <v>2</v>
      </c>
      <c r="J28" s="3084">
        <v>4</v>
      </c>
      <c r="K28" s="3084">
        <f>SUM(L28:M28)</f>
        <v>4</v>
      </c>
      <c r="L28" s="3084"/>
      <c r="M28" s="3084">
        <v>4</v>
      </c>
      <c r="N28" s="3084"/>
      <c r="O28" s="3084"/>
      <c r="P28" s="3084"/>
      <c r="Q28" s="3085"/>
      <c r="R28" s="3085"/>
    </row>
    <row r="29" spans="1:18" ht="12" customHeight="1">
      <c r="A29" s="3084" t="s">
        <v>738</v>
      </c>
      <c r="B29" s="3084">
        <f t="shared" si="6"/>
        <v>13</v>
      </c>
      <c r="C29" s="3084">
        <f t="shared" si="7"/>
        <v>6</v>
      </c>
      <c r="D29" s="3084">
        <f t="shared" si="8"/>
        <v>7</v>
      </c>
      <c r="E29" s="3084">
        <f>SUM(F29:G29)</f>
        <v>1</v>
      </c>
      <c r="F29" s="3084">
        <v>1</v>
      </c>
      <c r="G29" s="3084"/>
      <c r="H29" s="3084">
        <f t="shared" si="11"/>
        <v>8</v>
      </c>
      <c r="I29" s="3084">
        <v>3</v>
      </c>
      <c r="J29" s="3084">
        <v>5</v>
      </c>
      <c r="K29" s="3084"/>
      <c r="L29" s="3084"/>
      <c r="M29" s="3084"/>
      <c r="N29" s="3084">
        <f>SUM(O29:P29)</f>
        <v>4</v>
      </c>
      <c r="O29" s="3084">
        <v>2</v>
      </c>
      <c r="P29" s="3084">
        <v>2</v>
      </c>
      <c r="Q29" s="3085"/>
      <c r="R29" s="3085"/>
    </row>
    <row r="30" spans="1:18" ht="12" customHeight="1">
      <c r="A30" s="3084" t="s">
        <v>801</v>
      </c>
      <c r="B30" s="3084">
        <f t="shared" si="6"/>
        <v>26</v>
      </c>
      <c r="C30" s="3084">
        <f t="shared" si="7"/>
        <v>14</v>
      </c>
      <c r="D30" s="3084">
        <f t="shared" si="8"/>
        <v>12</v>
      </c>
      <c r="E30" s="3084">
        <f>SUM(F30:G30)</f>
        <v>3</v>
      </c>
      <c r="F30" s="3084">
        <v>2</v>
      </c>
      <c r="G30" s="3084">
        <v>1</v>
      </c>
      <c r="H30" s="3084">
        <f t="shared" si="11"/>
        <v>14</v>
      </c>
      <c r="I30" s="3084">
        <v>9</v>
      </c>
      <c r="J30" s="3084">
        <v>5</v>
      </c>
      <c r="K30" s="3084">
        <f>SUM(L30:M30)</f>
        <v>7</v>
      </c>
      <c r="L30" s="3084">
        <v>2</v>
      </c>
      <c r="M30" s="3084">
        <v>5</v>
      </c>
      <c r="N30" s="3084">
        <f>SUM(O30:P30)</f>
        <v>2</v>
      </c>
      <c r="O30" s="3084">
        <v>1</v>
      </c>
      <c r="P30" s="3084">
        <v>1</v>
      </c>
      <c r="Q30" s="3085"/>
      <c r="R30" s="3085"/>
    </row>
    <row r="31" spans="1:18" ht="12" customHeight="1">
      <c r="A31" s="3084" t="s">
        <v>802</v>
      </c>
      <c r="B31" s="3084">
        <f t="shared" si="6"/>
        <v>17</v>
      </c>
      <c r="C31" s="3084">
        <f t="shared" si="7"/>
        <v>9</v>
      </c>
      <c r="D31" s="3084">
        <f t="shared" si="8"/>
        <v>8</v>
      </c>
      <c r="E31" s="3084"/>
      <c r="F31" s="3084"/>
      <c r="G31" s="3084"/>
      <c r="H31" s="3084">
        <f t="shared" si="11"/>
        <v>13</v>
      </c>
      <c r="I31" s="3084">
        <v>8</v>
      </c>
      <c r="J31" s="3084">
        <v>5</v>
      </c>
      <c r="K31" s="3084">
        <f>SUM(L31:M31)</f>
        <v>4</v>
      </c>
      <c r="L31" s="3084">
        <v>1</v>
      </c>
      <c r="M31" s="3084">
        <v>3</v>
      </c>
      <c r="N31" s="3084"/>
      <c r="O31" s="3084"/>
      <c r="P31" s="3084"/>
      <c r="Q31" s="3085"/>
      <c r="R31" s="3085"/>
    </row>
    <row r="32" spans="1:18" ht="12" customHeight="1">
      <c r="A32" s="3084" t="s">
        <v>803</v>
      </c>
      <c r="B32" s="3084">
        <f t="shared" ref="B32:B49" si="12">SUM(E32+H32+K32+N32)</f>
        <v>18</v>
      </c>
      <c r="C32" s="3084"/>
      <c r="D32" s="3084">
        <f t="shared" ref="D32:D46" si="13">SUM(G32+J32+M32+P32)</f>
        <v>15</v>
      </c>
      <c r="E32" s="3084">
        <f t="shared" ref="E32:E44" si="14">SUM(F32:G32)</f>
        <v>1</v>
      </c>
      <c r="F32" s="3084"/>
      <c r="G32" s="3084">
        <v>1</v>
      </c>
      <c r="H32" s="3084">
        <f t="shared" si="11"/>
        <v>1</v>
      </c>
      <c r="I32" s="3084"/>
      <c r="J32" s="3084">
        <v>1</v>
      </c>
      <c r="K32" s="3084">
        <f>SUM(L32:M32)</f>
        <v>11</v>
      </c>
      <c r="L32" s="3084">
        <v>2</v>
      </c>
      <c r="M32" s="3084">
        <v>9</v>
      </c>
      <c r="N32" s="3084">
        <f>SUM(O32:P32)</f>
        <v>5</v>
      </c>
      <c r="O32" s="3084">
        <v>1</v>
      </c>
      <c r="P32" s="3084">
        <v>4</v>
      </c>
      <c r="Q32" s="3085"/>
      <c r="R32" s="3085"/>
    </row>
    <row r="33" spans="1:18" ht="12" customHeight="1">
      <c r="A33" s="3084" t="s">
        <v>743</v>
      </c>
      <c r="B33" s="3084">
        <f t="shared" si="12"/>
        <v>7</v>
      </c>
      <c r="C33" s="3084">
        <f t="shared" ref="C33:C49" si="15">SUM(F33+I33+L33+O33)</f>
        <v>6</v>
      </c>
      <c r="D33" s="3084">
        <f t="shared" si="13"/>
        <v>1</v>
      </c>
      <c r="E33" s="3084">
        <f t="shared" si="14"/>
        <v>1</v>
      </c>
      <c r="F33" s="3084">
        <v>1</v>
      </c>
      <c r="G33" s="3084"/>
      <c r="H33" s="3084">
        <f t="shared" si="11"/>
        <v>4</v>
      </c>
      <c r="I33" s="3084">
        <v>4</v>
      </c>
      <c r="J33" s="3084"/>
      <c r="K33" s="3084">
        <f>SUM(L33:M33)</f>
        <v>2</v>
      </c>
      <c r="L33" s="3084">
        <v>1</v>
      </c>
      <c r="M33" s="3084">
        <v>1</v>
      </c>
      <c r="N33" s="3084"/>
      <c r="O33" s="3084"/>
      <c r="P33" s="3084"/>
      <c r="Q33" s="3085"/>
      <c r="R33" s="3085"/>
    </row>
    <row r="34" spans="1:18" ht="12" customHeight="1">
      <c r="A34" s="3084" t="s">
        <v>744</v>
      </c>
      <c r="B34" s="3084">
        <f t="shared" si="12"/>
        <v>16</v>
      </c>
      <c r="C34" s="3084">
        <f t="shared" si="15"/>
        <v>7</v>
      </c>
      <c r="D34" s="3084">
        <f t="shared" si="13"/>
        <v>9</v>
      </c>
      <c r="E34" s="3084">
        <f t="shared" si="14"/>
        <v>1</v>
      </c>
      <c r="F34" s="3084">
        <v>1</v>
      </c>
      <c r="G34" s="3084"/>
      <c r="H34" s="3084">
        <f t="shared" si="11"/>
        <v>6</v>
      </c>
      <c r="I34" s="3084">
        <v>3</v>
      </c>
      <c r="J34" s="3084">
        <v>3</v>
      </c>
      <c r="K34" s="3084">
        <f>SUM(L34:M34)</f>
        <v>6</v>
      </c>
      <c r="L34" s="3084">
        <v>2</v>
      </c>
      <c r="M34" s="3084">
        <v>4</v>
      </c>
      <c r="N34" s="3084">
        <f>SUM(O34:P34)</f>
        <v>3</v>
      </c>
      <c r="O34" s="3084">
        <v>1</v>
      </c>
      <c r="P34" s="3084">
        <v>2</v>
      </c>
      <c r="Q34" s="3085"/>
      <c r="R34" s="3085"/>
    </row>
    <row r="35" spans="1:18" ht="12" customHeight="1">
      <c r="A35" s="3084" t="s">
        <v>804</v>
      </c>
      <c r="B35" s="3084">
        <f t="shared" si="12"/>
        <v>3</v>
      </c>
      <c r="C35" s="3084">
        <f t="shared" si="15"/>
        <v>1</v>
      </c>
      <c r="D35" s="3084">
        <f t="shared" si="13"/>
        <v>2</v>
      </c>
      <c r="E35" s="3084">
        <f t="shared" si="14"/>
        <v>1</v>
      </c>
      <c r="F35" s="3084">
        <v>1</v>
      </c>
      <c r="G35" s="3084"/>
      <c r="H35" s="3084">
        <f t="shared" si="11"/>
        <v>1</v>
      </c>
      <c r="I35" s="3084"/>
      <c r="J35" s="3084">
        <v>1</v>
      </c>
      <c r="K35" s="3084"/>
      <c r="L35" s="3084"/>
      <c r="M35" s="3084"/>
      <c r="N35" s="3084">
        <f>SUM(O35:P35)</f>
        <v>1</v>
      </c>
      <c r="O35" s="3084"/>
      <c r="P35" s="3084">
        <v>1</v>
      </c>
      <c r="Q35" s="3085"/>
      <c r="R35" s="3085"/>
    </row>
    <row r="36" spans="1:18" ht="12" customHeight="1">
      <c r="A36" s="3084" t="s">
        <v>747</v>
      </c>
      <c r="B36" s="3084">
        <f t="shared" si="12"/>
        <v>27</v>
      </c>
      <c r="C36" s="3084">
        <f t="shared" si="15"/>
        <v>5</v>
      </c>
      <c r="D36" s="3084">
        <f t="shared" si="13"/>
        <v>22</v>
      </c>
      <c r="E36" s="3084">
        <f t="shared" si="14"/>
        <v>1</v>
      </c>
      <c r="F36" s="3084">
        <v>1</v>
      </c>
      <c r="G36" s="3084"/>
      <c r="H36" s="3084"/>
      <c r="I36" s="3084"/>
      <c r="J36" s="3084"/>
      <c r="K36" s="3084">
        <f t="shared" ref="K36:K46" si="16">SUM(L36:M36)</f>
        <v>25</v>
      </c>
      <c r="L36" s="3084">
        <v>4</v>
      </c>
      <c r="M36" s="3084">
        <v>21</v>
      </c>
      <c r="N36" s="3084">
        <f>SUM(O36:P36)</f>
        <v>1</v>
      </c>
      <c r="O36" s="3084"/>
      <c r="P36" s="3084">
        <v>1</v>
      </c>
      <c r="Q36" s="3085"/>
      <c r="R36" s="3085"/>
    </row>
    <row r="37" spans="1:18" ht="12" customHeight="1">
      <c r="A37" s="3084" t="s">
        <v>748</v>
      </c>
      <c r="B37" s="3084">
        <f t="shared" si="12"/>
        <v>49</v>
      </c>
      <c r="C37" s="3084">
        <f t="shared" si="15"/>
        <v>42</v>
      </c>
      <c r="D37" s="3084">
        <f t="shared" si="13"/>
        <v>7</v>
      </c>
      <c r="E37" s="3084">
        <f t="shared" si="14"/>
        <v>5</v>
      </c>
      <c r="F37" s="3084">
        <v>5</v>
      </c>
      <c r="G37" s="3084"/>
      <c r="H37" s="3084">
        <f t="shared" ref="H37:H44" si="17">SUM(I37:J37)</f>
        <v>29</v>
      </c>
      <c r="I37" s="3084">
        <v>27</v>
      </c>
      <c r="J37" s="3084">
        <v>2</v>
      </c>
      <c r="K37" s="3084">
        <f t="shared" si="16"/>
        <v>8</v>
      </c>
      <c r="L37" s="3084">
        <v>4</v>
      </c>
      <c r="M37" s="3084">
        <v>4</v>
      </c>
      <c r="N37" s="3084">
        <f>SUM(O37:P37)</f>
        <v>7</v>
      </c>
      <c r="O37" s="3084">
        <v>6</v>
      </c>
      <c r="P37" s="3084">
        <v>1</v>
      </c>
      <c r="Q37" s="3085"/>
      <c r="R37" s="3085"/>
    </row>
    <row r="38" spans="1:18" ht="12" customHeight="1">
      <c r="A38" s="3083" t="s">
        <v>805</v>
      </c>
      <c r="B38" s="3083">
        <f t="shared" si="12"/>
        <v>123</v>
      </c>
      <c r="C38" s="3083">
        <f t="shared" si="15"/>
        <v>69</v>
      </c>
      <c r="D38" s="3083">
        <f t="shared" si="13"/>
        <v>54</v>
      </c>
      <c r="E38" s="3083">
        <f t="shared" si="14"/>
        <v>2</v>
      </c>
      <c r="F38" s="3083">
        <f>SUM(F39:F40)</f>
        <v>2</v>
      </c>
      <c r="G38" s="3083"/>
      <c r="H38" s="3083">
        <f t="shared" si="17"/>
        <v>83</v>
      </c>
      <c r="I38" s="3083">
        <f>SUM(I39:I40)</f>
        <v>50</v>
      </c>
      <c r="J38" s="3083">
        <f>SUM(J39:J40)</f>
        <v>33</v>
      </c>
      <c r="K38" s="3083">
        <f t="shared" si="16"/>
        <v>25</v>
      </c>
      <c r="L38" s="3083">
        <f>SUM(L39:L40)</f>
        <v>8</v>
      </c>
      <c r="M38" s="3083">
        <f>SUM(M39:M40)</f>
        <v>17</v>
      </c>
      <c r="N38" s="3083">
        <f>SUM(O38:P38)</f>
        <v>13</v>
      </c>
      <c r="O38" s="3083">
        <f>SUM(O39:O40)</f>
        <v>9</v>
      </c>
      <c r="P38" s="3083">
        <f>SUM(P39:P40)</f>
        <v>4</v>
      </c>
      <c r="Q38" s="3085"/>
      <c r="R38" s="3085"/>
    </row>
    <row r="39" spans="1:18" ht="12" customHeight="1">
      <c r="A39" s="3084" t="s">
        <v>806</v>
      </c>
      <c r="B39" s="3084">
        <f t="shared" si="12"/>
        <v>8</v>
      </c>
      <c r="C39" s="3084">
        <f t="shared" si="15"/>
        <v>4</v>
      </c>
      <c r="D39" s="3084">
        <f t="shared" si="13"/>
        <v>4</v>
      </c>
      <c r="E39" s="3084">
        <f t="shared" si="14"/>
        <v>1</v>
      </c>
      <c r="F39" s="3084">
        <v>1</v>
      </c>
      <c r="G39" s="3084"/>
      <c r="H39" s="3084">
        <f t="shared" si="17"/>
        <v>3</v>
      </c>
      <c r="I39" s="3084">
        <v>1</v>
      </c>
      <c r="J39" s="3084">
        <v>2</v>
      </c>
      <c r="K39" s="3084">
        <f t="shared" si="16"/>
        <v>4</v>
      </c>
      <c r="L39" s="3084">
        <v>2</v>
      </c>
      <c r="M39" s="3084">
        <v>2</v>
      </c>
      <c r="N39" s="3084"/>
      <c r="O39" s="3084"/>
      <c r="P39" s="3084"/>
      <c r="Q39" s="3085"/>
      <c r="R39" s="3085"/>
    </row>
    <row r="40" spans="1:18" ht="12" customHeight="1">
      <c r="A40" s="3084" t="s">
        <v>807</v>
      </c>
      <c r="B40" s="3084">
        <f t="shared" si="12"/>
        <v>115</v>
      </c>
      <c r="C40" s="3084">
        <f t="shared" si="15"/>
        <v>65</v>
      </c>
      <c r="D40" s="3084">
        <f t="shared" si="13"/>
        <v>50</v>
      </c>
      <c r="E40" s="3084">
        <f t="shared" si="14"/>
        <v>1</v>
      </c>
      <c r="F40" s="3084">
        <v>1</v>
      </c>
      <c r="G40" s="3084"/>
      <c r="H40" s="3084">
        <f t="shared" si="17"/>
        <v>80</v>
      </c>
      <c r="I40" s="3084">
        <v>49</v>
      </c>
      <c r="J40" s="3084">
        <v>31</v>
      </c>
      <c r="K40" s="3084">
        <f t="shared" si="16"/>
        <v>21</v>
      </c>
      <c r="L40" s="3084">
        <v>6</v>
      </c>
      <c r="M40" s="3084">
        <v>15</v>
      </c>
      <c r="N40" s="3084">
        <f t="shared" ref="N40:N46" si="18">SUM(O40:P40)</f>
        <v>13</v>
      </c>
      <c r="O40" s="3084">
        <v>9</v>
      </c>
      <c r="P40" s="3084">
        <v>4</v>
      </c>
      <c r="Q40" s="3085"/>
      <c r="R40" s="3085"/>
    </row>
    <row r="41" spans="1:18" ht="12" customHeight="1">
      <c r="A41" s="3083" t="s">
        <v>808</v>
      </c>
      <c r="B41" s="3083">
        <f t="shared" si="12"/>
        <v>234</v>
      </c>
      <c r="C41" s="3083">
        <f t="shared" si="15"/>
        <v>143</v>
      </c>
      <c r="D41" s="3083">
        <f t="shared" si="13"/>
        <v>91</v>
      </c>
      <c r="E41" s="3083">
        <f t="shared" si="14"/>
        <v>7</v>
      </c>
      <c r="F41" s="3083">
        <f>SUM(F42:F47)</f>
        <v>7</v>
      </c>
      <c r="G41" s="3083"/>
      <c r="H41" s="3083">
        <f t="shared" si="17"/>
        <v>78</v>
      </c>
      <c r="I41" s="3083">
        <f>SUM(I42:I46)</f>
        <v>55</v>
      </c>
      <c r="J41" s="3083">
        <f>SUM(J42:J46)</f>
        <v>23</v>
      </c>
      <c r="K41" s="3083">
        <f t="shared" si="16"/>
        <v>111</v>
      </c>
      <c r="L41" s="3083">
        <f>SUM(L42:L46)</f>
        <v>55</v>
      </c>
      <c r="M41" s="3083">
        <f>SUM(M42:M46)</f>
        <v>56</v>
      </c>
      <c r="N41" s="3083">
        <f t="shared" si="18"/>
        <v>38</v>
      </c>
      <c r="O41" s="3083">
        <f>SUM(O42:O46)</f>
        <v>26</v>
      </c>
      <c r="P41" s="3083">
        <f>SUM(P42:P46)</f>
        <v>12</v>
      </c>
      <c r="Q41" s="3085"/>
      <c r="R41" s="3085"/>
    </row>
    <row r="42" spans="1:18" ht="12" customHeight="1">
      <c r="A42" s="3084" t="s">
        <v>809</v>
      </c>
      <c r="B42" s="3084">
        <f t="shared" si="12"/>
        <v>76</v>
      </c>
      <c r="C42" s="3084">
        <f t="shared" si="15"/>
        <v>38</v>
      </c>
      <c r="D42" s="3084">
        <f t="shared" si="13"/>
        <v>38</v>
      </c>
      <c r="E42" s="3084">
        <f t="shared" si="14"/>
        <v>3</v>
      </c>
      <c r="F42" s="3084">
        <v>3</v>
      </c>
      <c r="G42" s="3084"/>
      <c r="H42" s="3084">
        <f t="shared" si="17"/>
        <v>39</v>
      </c>
      <c r="I42" s="3084">
        <v>24</v>
      </c>
      <c r="J42" s="3084">
        <v>15</v>
      </c>
      <c r="K42" s="3084">
        <f t="shared" si="16"/>
        <v>26</v>
      </c>
      <c r="L42" s="3084">
        <v>7</v>
      </c>
      <c r="M42" s="3084">
        <v>19</v>
      </c>
      <c r="N42" s="3084">
        <f t="shared" si="18"/>
        <v>8</v>
      </c>
      <c r="O42" s="3084">
        <v>4</v>
      </c>
      <c r="P42" s="3084">
        <v>4</v>
      </c>
      <c r="Q42" s="3085"/>
      <c r="R42" s="3085"/>
    </row>
    <row r="43" spans="1:18" ht="12" customHeight="1">
      <c r="A43" s="3084" t="s">
        <v>754</v>
      </c>
      <c r="B43" s="3084">
        <f t="shared" si="12"/>
        <v>45</v>
      </c>
      <c r="C43" s="3084">
        <f t="shared" si="15"/>
        <v>32</v>
      </c>
      <c r="D43" s="3084">
        <f t="shared" si="13"/>
        <v>13</v>
      </c>
      <c r="E43" s="3084">
        <f t="shared" si="14"/>
        <v>3</v>
      </c>
      <c r="F43" s="3084">
        <v>3</v>
      </c>
      <c r="G43" s="3084"/>
      <c r="H43" s="3084">
        <f t="shared" si="17"/>
        <v>12</v>
      </c>
      <c r="I43" s="3084">
        <v>8</v>
      </c>
      <c r="J43" s="3084">
        <v>4</v>
      </c>
      <c r="K43" s="3084">
        <f t="shared" si="16"/>
        <v>23</v>
      </c>
      <c r="L43" s="3084">
        <v>17</v>
      </c>
      <c r="M43" s="3084">
        <v>6</v>
      </c>
      <c r="N43" s="3084">
        <f t="shared" si="18"/>
        <v>7</v>
      </c>
      <c r="O43" s="3084">
        <v>4</v>
      </c>
      <c r="P43" s="3084">
        <v>3</v>
      </c>
      <c r="Q43" s="3085"/>
      <c r="R43" s="3085"/>
    </row>
    <row r="44" spans="1:18" ht="12" customHeight="1">
      <c r="A44" s="3084" t="s">
        <v>810</v>
      </c>
      <c r="B44" s="3084">
        <f t="shared" si="12"/>
        <v>37</v>
      </c>
      <c r="C44" s="3084">
        <f t="shared" si="15"/>
        <v>26</v>
      </c>
      <c r="D44" s="3084">
        <f t="shared" si="13"/>
        <v>11</v>
      </c>
      <c r="E44" s="3084">
        <f t="shared" si="14"/>
        <v>1</v>
      </c>
      <c r="F44" s="3084">
        <v>1</v>
      </c>
      <c r="G44" s="3084"/>
      <c r="H44" s="3084">
        <f t="shared" si="17"/>
        <v>17</v>
      </c>
      <c r="I44" s="3084">
        <v>14</v>
      </c>
      <c r="J44" s="3084">
        <v>3</v>
      </c>
      <c r="K44" s="3084">
        <f t="shared" si="16"/>
        <v>18</v>
      </c>
      <c r="L44" s="3084">
        <v>11</v>
      </c>
      <c r="M44" s="3084">
        <v>7</v>
      </c>
      <c r="N44" s="3084">
        <f t="shared" si="18"/>
        <v>1</v>
      </c>
      <c r="O44" s="3084"/>
      <c r="P44" s="3084">
        <v>1</v>
      </c>
      <c r="Q44" s="3085"/>
      <c r="R44" s="3085"/>
    </row>
    <row r="45" spans="1:18" ht="12" customHeight="1">
      <c r="A45" s="3084" t="s">
        <v>811</v>
      </c>
      <c r="B45" s="3084">
        <f t="shared" si="12"/>
        <v>4</v>
      </c>
      <c r="C45" s="3084">
        <f t="shared" si="15"/>
        <v>2</v>
      </c>
      <c r="D45" s="3084">
        <f t="shared" si="13"/>
        <v>2</v>
      </c>
      <c r="E45" s="3084"/>
      <c r="F45" s="3084"/>
      <c r="G45" s="3084"/>
      <c r="H45" s="3084"/>
      <c r="I45" s="3084"/>
      <c r="J45" s="3084"/>
      <c r="K45" s="3084">
        <f t="shared" si="16"/>
        <v>2</v>
      </c>
      <c r="L45" s="3084">
        <v>1</v>
      </c>
      <c r="M45" s="3084">
        <v>1</v>
      </c>
      <c r="N45" s="3084">
        <f t="shared" si="18"/>
        <v>2</v>
      </c>
      <c r="O45" s="3084">
        <v>1</v>
      </c>
      <c r="P45" s="3084">
        <v>1</v>
      </c>
      <c r="Q45" s="3085"/>
      <c r="R45" s="3085"/>
    </row>
    <row r="46" spans="1:18" ht="12" customHeight="1">
      <c r="A46" s="3084" t="s">
        <v>757</v>
      </c>
      <c r="B46" s="3084">
        <f t="shared" si="12"/>
        <v>72</v>
      </c>
      <c r="C46" s="3084">
        <f t="shared" si="15"/>
        <v>45</v>
      </c>
      <c r="D46" s="3084">
        <f t="shared" si="13"/>
        <v>27</v>
      </c>
      <c r="E46" s="3084"/>
      <c r="F46" s="3084"/>
      <c r="G46" s="3084"/>
      <c r="H46" s="3084">
        <f>SUM(I46:J46)</f>
        <v>10</v>
      </c>
      <c r="I46" s="3084">
        <v>9</v>
      </c>
      <c r="J46" s="3084">
        <v>1</v>
      </c>
      <c r="K46" s="3084">
        <f t="shared" si="16"/>
        <v>42</v>
      </c>
      <c r="L46" s="3084">
        <v>19</v>
      </c>
      <c r="M46" s="3084">
        <v>23</v>
      </c>
      <c r="N46" s="3084">
        <f t="shared" si="18"/>
        <v>20</v>
      </c>
      <c r="O46" s="3084">
        <v>17</v>
      </c>
      <c r="P46" s="3084">
        <v>3</v>
      </c>
      <c r="Q46" s="3085"/>
      <c r="R46" s="3085"/>
    </row>
    <row r="47" spans="1:18" ht="12" customHeight="1">
      <c r="A47" s="3083" t="s">
        <v>812</v>
      </c>
      <c r="B47" s="3083">
        <f t="shared" si="12"/>
        <v>57</v>
      </c>
      <c r="C47" s="3083">
        <f t="shared" si="15"/>
        <v>10</v>
      </c>
      <c r="D47" s="3083">
        <f>SUM(D48:D49)</f>
        <v>47</v>
      </c>
      <c r="E47" s="3083">
        <f>SUM(E48:E49)</f>
        <v>1</v>
      </c>
      <c r="F47" s="3083"/>
      <c r="G47" s="3083">
        <f>SUM(G48:G49)</f>
        <v>1</v>
      </c>
      <c r="H47" s="3083"/>
      <c r="I47" s="3083"/>
      <c r="J47" s="3083"/>
      <c r="K47" s="3083">
        <f t="shared" ref="K47:P47" si="19">SUM(K48:K49)</f>
        <v>29</v>
      </c>
      <c r="L47" s="3083">
        <f t="shared" si="19"/>
        <v>7</v>
      </c>
      <c r="M47" s="3083">
        <f t="shared" si="19"/>
        <v>22</v>
      </c>
      <c r="N47" s="3083">
        <f t="shared" si="19"/>
        <v>27</v>
      </c>
      <c r="O47" s="3083">
        <f t="shared" si="19"/>
        <v>3</v>
      </c>
      <c r="P47" s="3083">
        <f t="shared" si="19"/>
        <v>24</v>
      </c>
      <c r="Q47" s="3085"/>
      <c r="R47" s="3085"/>
    </row>
    <row r="48" spans="1:18" ht="12" customHeight="1">
      <c r="A48" s="3084" t="s">
        <v>813</v>
      </c>
      <c r="B48" s="3084">
        <f t="shared" si="12"/>
        <v>44</v>
      </c>
      <c r="C48" s="3084">
        <f t="shared" si="15"/>
        <v>6</v>
      </c>
      <c r="D48" s="3084">
        <f>SUM(G48+J48+M48+P48)</f>
        <v>38</v>
      </c>
      <c r="E48" s="3084">
        <f>SUM(F48:G48)</f>
        <v>1</v>
      </c>
      <c r="F48" s="3084"/>
      <c r="G48" s="3084">
        <v>1</v>
      </c>
      <c r="H48" s="3084"/>
      <c r="I48" s="3084"/>
      <c r="J48" s="3084"/>
      <c r="K48" s="3084">
        <f>SUM(L48:M48)</f>
        <v>17</v>
      </c>
      <c r="L48" s="3084">
        <v>3</v>
      </c>
      <c r="M48" s="3084">
        <v>14</v>
      </c>
      <c r="N48" s="3084">
        <f>SUM(O48:P48)</f>
        <v>26</v>
      </c>
      <c r="O48" s="3084">
        <v>3</v>
      </c>
      <c r="P48" s="3084">
        <v>23</v>
      </c>
      <c r="Q48" s="3085"/>
      <c r="R48" s="3085"/>
    </row>
    <row r="49" spans="1:18" ht="12" customHeight="1">
      <c r="A49" s="3084" t="s">
        <v>814</v>
      </c>
      <c r="B49" s="3084">
        <f t="shared" si="12"/>
        <v>13</v>
      </c>
      <c r="C49" s="3084">
        <f t="shared" si="15"/>
        <v>4</v>
      </c>
      <c r="D49" s="3084">
        <f>SUM(G49+J49+M49+P49)</f>
        <v>9</v>
      </c>
      <c r="E49" s="3084"/>
      <c r="F49" s="3084"/>
      <c r="G49" s="3084"/>
      <c r="H49" s="3084"/>
      <c r="I49" s="3084"/>
      <c r="J49" s="3084"/>
      <c r="K49" s="3084">
        <f>SUM(L49:M49)</f>
        <v>12</v>
      </c>
      <c r="L49" s="3084">
        <v>4</v>
      </c>
      <c r="M49" s="3084">
        <v>8</v>
      </c>
      <c r="N49" s="3084">
        <f>SUM(O49:P49)</f>
        <v>1</v>
      </c>
      <c r="O49" s="3084"/>
      <c r="P49" s="3084">
        <v>1</v>
      </c>
      <c r="Q49" s="3085"/>
      <c r="R49" s="3085"/>
    </row>
    <row r="50" spans="1:18" ht="9.9499999999999993" customHeight="1">
      <c r="A50" s="3087" t="s">
        <v>709</v>
      </c>
      <c r="B50" s="3088"/>
      <c r="C50" s="3088"/>
      <c r="D50" s="3088"/>
      <c r="E50" s="3088"/>
      <c r="F50" s="3088"/>
      <c r="G50" s="3088"/>
      <c r="H50" s="3088"/>
      <c r="I50" s="3088"/>
      <c r="J50" s="3088"/>
      <c r="K50" s="3088"/>
      <c r="L50" s="3088"/>
      <c r="M50" s="3088"/>
      <c r="N50" s="3088"/>
      <c r="O50" s="3089" t="s">
        <v>912</v>
      </c>
      <c r="P50" s="3088"/>
      <c r="Q50" s="3085"/>
      <c r="R50" s="3085"/>
    </row>
    <row r="51" spans="1:18">
      <c r="A51" s="3087" t="s">
        <v>790</v>
      </c>
      <c r="B51" s="3085"/>
      <c r="C51" s="3085"/>
      <c r="D51" s="3085"/>
      <c r="E51" s="3085"/>
      <c r="F51" s="3085"/>
      <c r="G51" s="3085"/>
      <c r="H51" s="3085"/>
      <c r="I51" s="3085"/>
      <c r="J51" s="3085"/>
      <c r="K51" s="3085"/>
      <c r="L51" s="3085"/>
      <c r="M51" s="3085"/>
      <c r="N51" s="3085"/>
      <c r="P51" s="3085"/>
      <c r="Q51" s="3085"/>
      <c r="R51" s="3085"/>
    </row>
    <row r="52" spans="1:18">
      <c r="B52" s="3085"/>
      <c r="C52" s="3085"/>
      <c r="D52" s="3085"/>
      <c r="E52" s="3085"/>
      <c r="F52" s="3085"/>
      <c r="G52" s="3085"/>
      <c r="H52" s="3085"/>
      <c r="I52" s="3085"/>
      <c r="J52" s="3085"/>
      <c r="K52" s="3085"/>
      <c r="L52" s="3085"/>
      <c r="M52" s="3085"/>
      <c r="N52" s="3085"/>
      <c r="O52" s="3085"/>
      <c r="P52" s="3085"/>
      <c r="Q52" s="3085"/>
      <c r="R52" s="3085"/>
    </row>
    <row r="53" spans="1:18">
      <c r="A53" s="3085"/>
      <c r="B53" s="3085"/>
      <c r="C53" s="3085"/>
      <c r="D53" s="3085"/>
      <c r="E53" s="3085"/>
      <c r="F53" s="3085"/>
      <c r="G53" s="3085"/>
      <c r="H53" s="3085"/>
      <c r="I53" s="3085"/>
      <c r="J53" s="3085"/>
      <c r="K53" s="3085"/>
      <c r="L53" s="3085"/>
      <c r="M53" s="3085"/>
      <c r="N53" s="3085"/>
      <c r="O53" s="3085"/>
      <c r="P53" s="3085"/>
      <c r="Q53" s="3085"/>
      <c r="R53" s="3085"/>
    </row>
    <row r="54" spans="1:18">
      <c r="A54" s="3085"/>
      <c r="B54" s="3085"/>
      <c r="C54" s="3085"/>
      <c r="D54" s="3085"/>
      <c r="E54" s="3085"/>
      <c r="F54" s="3085"/>
      <c r="G54" s="3085"/>
      <c r="H54" s="3085"/>
      <c r="I54" s="3085"/>
      <c r="J54" s="3085"/>
      <c r="K54" s="3085"/>
      <c r="L54" s="3085"/>
      <c r="M54" s="3085"/>
      <c r="N54" s="3085"/>
      <c r="O54" s="3085"/>
      <c r="P54" s="3085"/>
      <c r="Q54" s="3085"/>
      <c r="R54" s="3085"/>
    </row>
    <row r="55" spans="1:18">
      <c r="A55" s="3085"/>
      <c r="B55" s="3085"/>
      <c r="C55" s="3085"/>
      <c r="D55" s="3085"/>
      <c r="E55" s="3085"/>
      <c r="F55" s="3085"/>
      <c r="G55" s="3085"/>
      <c r="H55" s="3085"/>
      <c r="I55" s="3085"/>
      <c r="J55" s="3085"/>
      <c r="K55" s="3085"/>
      <c r="L55" s="3085"/>
      <c r="M55" s="3085"/>
      <c r="N55" s="3085"/>
      <c r="O55" s="3085"/>
      <c r="P55" s="3085"/>
      <c r="Q55" s="3085"/>
      <c r="R55" s="3085"/>
    </row>
    <row r="56" spans="1:18">
      <c r="A56" s="3085"/>
      <c r="B56" s="3085"/>
      <c r="C56" s="3085"/>
      <c r="D56" s="3085"/>
      <c r="E56" s="3085"/>
      <c r="F56" s="3085"/>
      <c r="G56" s="3085"/>
      <c r="H56" s="3085"/>
      <c r="I56" s="3085"/>
      <c r="J56" s="3085"/>
      <c r="K56" s="3085"/>
      <c r="L56" s="3085"/>
      <c r="M56" s="3085"/>
      <c r="N56" s="3085"/>
      <c r="O56" s="3085"/>
      <c r="P56" s="3085"/>
      <c r="Q56" s="3085"/>
      <c r="R56" s="3085"/>
    </row>
    <row r="57" spans="1:18">
      <c r="A57" s="3085"/>
      <c r="B57" s="3085"/>
      <c r="C57" s="3085"/>
      <c r="D57" s="3085"/>
      <c r="E57" s="3085"/>
      <c r="F57" s="3085"/>
      <c r="G57" s="3085"/>
      <c r="H57" s="3085"/>
      <c r="I57" s="3085"/>
      <c r="J57" s="3085"/>
      <c r="K57" s="3085"/>
      <c r="L57" s="3085"/>
      <c r="M57" s="3085"/>
      <c r="N57" s="3085"/>
      <c r="O57" s="3085"/>
      <c r="P57" s="3085"/>
      <c r="Q57" s="3085"/>
      <c r="R57" s="3085"/>
    </row>
    <row r="58" spans="1:18">
      <c r="A58" s="3085"/>
      <c r="B58" s="3085"/>
      <c r="C58" s="3085"/>
      <c r="D58" s="3085"/>
      <c r="E58" s="3085"/>
      <c r="F58" s="3085"/>
      <c r="G58" s="3085"/>
      <c r="H58" s="3085"/>
      <c r="I58" s="3085"/>
      <c r="J58" s="3085"/>
      <c r="K58" s="3085"/>
      <c r="L58" s="3085"/>
      <c r="M58" s="3085"/>
      <c r="N58" s="3085"/>
      <c r="O58" s="3085"/>
      <c r="P58" s="3085"/>
      <c r="Q58" s="3085"/>
      <c r="R58" s="3085"/>
    </row>
    <row r="59" spans="1:18">
      <c r="A59" s="3085"/>
      <c r="B59" s="3085"/>
      <c r="C59" s="3085"/>
      <c r="D59" s="3085"/>
      <c r="E59" s="3085"/>
      <c r="F59" s="3085"/>
      <c r="G59" s="3085"/>
      <c r="H59" s="3085"/>
      <c r="I59" s="3085"/>
      <c r="J59" s="3085"/>
      <c r="K59" s="3085"/>
      <c r="L59" s="3085"/>
      <c r="M59" s="3085"/>
      <c r="N59" s="3085"/>
      <c r="O59" s="3085"/>
      <c r="P59" s="3085"/>
      <c r="Q59" s="3085"/>
      <c r="R59" s="3085"/>
    </row>
    <row r="60" spans="1:18">
      <c r="A60" s="3085"/>
      <c r="B60" s="3085"/>
      <c r="C60" s="3085"/>
      <c r="D60" s="3085"/>
      <c r="E60" s="3085"/>
      <c r="F60" s="3085"/>
      <c r="G60" s="3085"/>
      <c r="H60" s="3085"/>
      <c r="I60" s="3085"/>
      <c r="J60" s="3085"/>
      <c r="K60" s="3085"/>
      <c r="L60" s="3085"/>
      <c r="M60" s="3085"/>
      <c r="N60" s="3085"/>
      <c r="O60" s="3085"/>
      <c r="P60" s="3085"/>
      <c r="Q60" s="3085"/>
      <c r="R60" s="3085"/>
    </row>
    <row r="61" spans="1:18">
      <c r="A61" s="3085"/>
      <c r="B61" s="3085"/>
      <c r="C61" s="3085"/>
      <c r="D61" s="3085"/>
      <c r="E61" s="3085"/>
      <c r="F61" s="3085"/>
      <c r="G61" s="3085"/>
      <c r="H61" s="3085"/>
      <c r="I61" s="3085"/>
      <c r="J61" s="3085"/>
      <c r="K61" s="3085"/>
      <c r="L61" s="3085"/>
      <c r="M61" s="3085"/>
      <c r="N61" s="3085"/>
      <c r="O61" s="3085"/>
      <c r="P61" s="3085"/>
      <c r="Q61" s="3085"/>
      <c r="R61" s="3085"/>
    </row>
    <row r="62" spans="1:18">
      <c r="A62" s="3085"/>
      <c r="B62" s="3085"/>
      <c r="C62" s="3085"/>
      <c r="D62" s="3085"/>
      <c r="E62" s="3085"/>
      <c r="F62" s="3085"/>
      <c r="G62" s="3085"/>
      <c r="H62" s="3085"/>
      <c r="I62" s="3085"/>
      <c r="J62" s="3085"/>
      <c r="K62" s="3085"/>
      <c r="L62" s="3085"/>
      <c r="M62" s="3085"/>
      <c r="N62" s="3085"/>
      <c r="O62" s="3085"/>
      <c r="P62" s="3085"/>
      <c r="Q62" s="3085"/>
      <c r="R62" s="3085"/>
    </row>
    <row r="63" spans="1:18">
      <c r="A63" s="3085"/>
      <c r="B63" s="3085"/>
      <c r="C63" s="3085"/>
      <c r="D63" s="3085"/>
      <c r="E63" s="3085"/>
      <c r="F63" s="3085"/>
      <c r="G63" s="3085"/>
      <c r="H63" s="3085"/>
      <c r="I63" s="3085"/>
      <c r="J63" s="3085"/>
      <c r="K63" s="3085"/>
      <c r="L63" s="3085"/>
      <c r="M63" s="3085"/>
      <c r="N63" s="3085"/>
      <c r="O63" s="3085"/>
      <c r="P63" s="3085"/>
      <c r="Q63" s="3085"/>
      <c r="R63" s="3085"/>
    </row>
    <row r="64" spans="1:18">
      <c r="A64" s="3085"/>
      <c r="B64" s="3085"/>
      <c r="C64" s="3085"/>
      <c r="D64" s="3085"/>
      <c r="E64" s="3085"/>
      <c r="F64" s="3085"/>
      <c r="G64" s="3085"/>
      <c r="H64" s="3085"/>
      <c r="I64" s="3085"/>
      <c r="J64" s="3085"/>
      <c r="K64" s="3085"/>
      <c r="L64" s="3085"/>
      <c r="M64" s="3085"/>
      <c r="N64" s="3085"/>
      <c r="O64" s="3085"/>
      <c r="P64" s="3085"/>
      <c r="Q64" s="3085"/>
      <c r="R64" s="3085"/>
    </row>
    <row r="65" spans="1:18">
      <c r="A65" s="3085"/>
      <c r="B65" s="3085"/>
      <c r="C65" s="3085"/>
      <c r="D65" s="3085"/>
      <c r="E65" s="3085"/>
      <c r="F65" s="3085"/>
      <c r="G65" s="3085"/>
      <c r="H65" s="3085"/>
      <c r="I65" s="3085"/>
      <c r="J65" s="3085"/>
      <c r="K65" s="3085"/>
      <c r="L65" s="3085"/>
      <c r="M65" s="3085"/>
      <c r="N65" s="3085"/>
      <c r="O65" s="3085"/>
      <c r="P65" s="3085"/>
      <c r="Q65" s="3085"/>
      <c r="R65" s="3085"/>
    </row>
    <row r="66" spans="1:18">
      <c r="A66" s="3085"/>
      <c r="B66" s="3085"/>
      <c r="C66" s="3085"/>
      <c r="D66" s="3085"/>
      <c r="E66" s="3085"/>
      <c r="F66" s="3085"/>
      <c r="G66" s="3085"/>
      <c r="H66" s="3085"/>
      <c r="I66" s="3085"/>
      <c r="J66" s="3085"/>
      <c r="K66" s="3085"/>
      <c r="L66" s="3085"/>
      <c r="M66" s="3085"/>
      <c r="N66" s="3085"/>
      <c r="O66" s="3085"/>
      <c r="P66" s="3085"/>
      <c r="Q66" s="3085"/>
      <c r="R66" s="3085"/>
    </row>
    <row r="67" spans="1:18">
      <c r="A67" s="3085"/>
      <c r="B67" s="3085"/>
      <c r="C67" s="3085"/>
      <c r="D67" s="3085"/>
      <c r="E67" s="3085"/>
      <c r="F67" s="3085"/>
      <c r="G67" s="3085"/>
      <c r="H67" s="3085"/>
      <c r="I67" s="3085"/>
      <c r="J67" s="3085"/>
      <c r="K67" s="3085"/>
      <c r="L67" s="3085"/>
      <c r="M67" s="3085"/>
      <c r="N67" s="3085"/>
      <c r="O67" s="3085"/>
      <c r="P67" s="3085"/>
      <c r="Q67" s="3085"/>
      <c r="R67" s="3085"/>
    </row>
    <row r="68" spans="1:18">
      <c r="A68" s="3085"/>
      <c r="B68" s="3085"/>
      <c r="C68" s="3085"/>
      <c r="D68" s="3085"/>
      <c r="E68" s="3085"/>
      <c r="F68" s="3085"/>
      <c r="G68" s="3085"/>
      <c r="H68" s="3085"/>
      <c r="I68" s="3085"/>
      <c r="J68" s="3085"/>
      <c r="K68" s="3085"/>
      <c r="L68" s="3085"/>
      <c r="M68" s="3085"/>
      <c r="N68" s="3085"/>
      <c r="O68" s="3085"/>
      <c r="P68" s="3085"/>
      <c r="Q68" s="3085"/>
      <c r="R68" s="3085"/>
    </row>
    <row r="69" spans="1:18">
      <c r="A69" s="3085"/>
      <c r="B69" s="3085"/>
      <c r="C69" s="3085"/>
      <c r="D69" s="3085"/>
      <c r="E69" s="3085"/>
      <c r="F69" s="3085"/>
      <c r="G69" s="3085"/>
      <c r="H69" s="3085"/>
      <c r="I69" s="3085"/>
      <c r="J69" s="3085"/>
      <c r="K69" s="3085"/>
      <c r="L69" s="3085"/>
      <c r="M69" s="3085"/>
      <c r="N69" s="3085"/>
      <c r="O69" s="3085"/>
      <c r="P69" s="3085"/>
      <c r="Q69" s="3085"/>
      <c r="R69" s="3085"/>
    </row>
    <row r="70" spans="1:18">
      <c r="A70" s="3085"/>
      <c r="B70" s="3085"/>
      <c r="C70" s="3085"/>
      <c r="D70" s="3085"/>
      <c r="E70" s="3085"/>
      <c r="F70" s="3085"/>
      <c r="G70" s="3085"/>
      <c r="H70" s="3085"/>
      <c r="I70" s="3085"/>
      <c r="J70" s="3085"/>
      <c r="K70" s="3085"/>
      <c r="L70" s="3085"/>
      <c r="M70" s="3085"/>
      <c r="N70" s="3085"/>
      <c r="O70" s="3085"/>
      <c r="P70" s="3085"/>
      <c r="Q70" s="3085"/>
      <c r="R70" s="3085"/>
    </row>
    <row r="71" spans="1:18">
      <c r="A71" s="3085"/>
      <c r="B71" s="3085"/>
      <c r="C71" s="3085"/>
      <c r="D71" s="3085"/>
      <c r="E71" s="3085"/>
      <c r="F71" s="3085"/>
      <c r="G71" s="3085"/>
      <c r="H71" s="3085"/>
      <c r="I71" s="3085"/>
      <c r="J71" s="3085"/>
      <c r="K71" s="3085"/>
      <c r="L71" s="3085"/>
      <c r="M71" s="3085"/>
      <c r="N71" s="3085"/>
      <c r="O71" s="3085"/>
      <c r="P71" s="3085"/>
      <c r="Q71" s="3085"/>
      <c r="R71" s="3085"/>
    </row>
    <row r="72" spans="1:18">
      <c r="A72" s="3085"/>
      <c r="B72" s="3085"/>
      <c r="C72" s="3085"/>
      <c r="D72" s="3085"/>
      <c r="E72" s="3085"/>
      <c r="F72" s="3085"/>
      <c r="G72" s="3085"/>
      <c r="H72" s="3085"/>
      <c r="I72" s="3085"/>
      <c r="J72" s="3085"/>
      <c r="K72" s="3085"/>
      <c r="L72" s="3085"/>
      <c r="M72" s="3085"/>
      <c r="N72" s="3085"/>
      <c r="O72" s="3085"/>
      <c r="P72" s="3085"/>
      <c r="Q72" s="3085"/>
      <c r="R72" s="3085"/>
    </row>
    <row r="73" spans="1:18">
      <c r="A73" s="3085"/>
      <c r="B73" s="3085"/>
      <c r="C73" s="3085"/>
      <c r="D73" s="3085"/>
      <c r="E73" s="3085"/>
      <c r="F73" s="3085"/>
      <c r="G73" s="3085"/>
      <c r="H73" s="3085"/>
      <c r="I73" s="3085"/>
      <c r="J73" s="3085"/>
      <c r="K73" s="3085"/>
      <c r="L73" s="3085"/>
      <c r="M73" s="3085"/>
      <c r="N73" s="3085"/>
      <c r="O73" s="3085"/>
      <c r="P73" s="3085"/>
      <c r="Q73" s="3085"/>
      <c r="R73" s="3085"/>
    </row>
    <row r="74" spans="1:18">
      <c r="A74" s="3085"/>
      <c r="B74" s="3085"/>
      <c r="C74" s="3085"/>
      <c r="D74" s="3085"/>
      <c r="E74" s="3085"/>
      <c r="F74" s="3085"/>
      <c r="G74" s="3085"/>
      <c r="H74" s="3085"/>
      <c r="I74" s="3085"/>
      <c r="J74" s="3085"/>
      <c r="K74" s="3085"/>
      <c r="L74" s="3085"/>
      <c r="M74" s="3085"/>
      <c r="N74" s="3085"/>
      <c r="O74" s="3085"/>
      <c r="P74" s="3085"/>
      <c r="Q74" s="3085"/>
      <c r="R74" s="3085"/>
    </row>
    <row r="75" spans="1:18">
      <c r="A75" s="3085"/>
      <c r="B75" s="3085"/>
      <c r="C75" s="3085"/>
      <c r="D75" s="3085"/>
      <c r="E75" s="3085"/>
      <c r="F75" s="3085"/>
      <c r="G75" s="3085"/>
      <c r="H75" s="3085"/>
      <c r="I75" s="3085"/>
      <c r="J75" s="3085"/>
      <c r="K75" s="3085"/>
      <c r="L75" s="3085"/>
      <c r="M75" s="3085"/>
      <c r="N75" s="3085"/>
      <c r="O75" s="3085"/>
      <c r="P75" s="3085"/>
      <c r="Q75" s="3085"/>
      <c r="R75" s="3085"/>
    </row>
    <row r="76" spans="1:18">
      <c r="A76" s="3085"/>
      <c r="B76" s="3085"/>
      <c r="C76" s="3085"/>
      <c r="D76" s="3085"/>
      <c r="E76" s="3085"/>
      <c r="F76" s="3085"/>
      <c r="G76" s="3085"/>
      <c r="H76" s="3085"/>
      <c r="I76" s="3085"/>
      <c r="J76" s="3085"/>
      <c r="K76" s="3085"/>
      <c r="L76" s="3085"/>
      <c r="M76" s="3085"/>
      <c r="N76" s="3085"/>
      <c r="O76" s="3085"/>
      <c r="P76" s="3085"/>
      <c r="Q76" s="3085"/>
      <c r="R76" s="3085"/>
    </row>
    <row r="77" spans="1:18">
      <c r="A77" s="3085"/>
      <c r="B77" s="3085"/>
      <c r="C77" s="3085"/>
      <c r="D77" s="3085"/>
      <c r="E77" s="3085"/>
      <c r="F77" s="3085"/>
      <c r="G77" s="3085"/>
      <c r="H77" s="3085"/>
      <c r="I77" s="3085"/>
      <c r="J77" s="3085"/>
      <c r="K77" s="3085"/>
      <c r="L77" s="3085"/>
      <c r="M77" s="3085"/>
      <c r="N77" s="3085"/>
      <c r="O77" s="3085"/>
      <c r="P77" s="3085"/>
      <c r="Q77" s="3085"/>
      <c r="R77" s="3085"/>
    </row>
    <row r="78" spans="1:18">
      <c r="A78" s="3085"/>
      <c r="B78" s="3085"/>
      <c r="C78" s="3085"/>
      <c r="D78" s="3085"/>
      <c r="E78" s="3085"/>
      <c r="F78" s="3085"/>
      <c r="G78" s="3085"/>
      <c r="H78" s="3085"/>
      <c r="I78" s="3085"/>
      <c r="J78" s="3085"/>
      <c r="K78" s="3085"/>
      <c r="L78" s="3085"/>
      <c r="M78" s="3085"/>
      <c r="N78" s="3085"/>
      <c r="O78" s="3085"/>
      <c r="P78" s="3085"/>
      <c r="Q78" s="3085"/>
      <c r="R78" s="3085"/>
    </row>
    <row r="79" spans="1:18">
      <c r="A79" s="3085"/>
      <c r="B79" s="3085"/>
      <c r="C79" s="3085"/>
      <c r="D79" s="3085"/>
      <c r="E79" s="3085"/>
      <c r="F79" s="3085"/>
      <c r="G79" s="3085"/>
      <c r="H79" s="3085"/>
      <c r="I79" s="3085"/>
      <c r="J79" s="3085"/>
      <c r="K79" s="3085"/>
      <c r="L79" s="3085"/>
      <c r="M79" s="3085"/>
      <c r="N79" s="3085"/>
      <c r="O79" s="3085"/>
      <c r="P79" s="3085"/>
      <c r="Q79" s="3085"/>
      <c r="R79" s="3085"/>
    </row>
    <row r="80" spans="1:18">
      <c r="A80" s="3085"/>
      <c r="B80" s="3085"/>
      <c r="C80" s="3085"/>
      <c r="D80" s="3085"/>
      <c r="E80" s="3085"/>
      <c r="F80" s="3085"/>
      <c r="G80" s="3085"/>
      <c r="H80" s="3085"/>
      <c r="I80" s="3085"/>
      <c r="J80" s="3085"/>
      <c r="K80" s="3085"/>
      <c r="L80" s="3085"/>
      <c r="M80" s="3085"/>
      <c r="N80" s="3085"/>
      <c r="O80" s="3085"/>
      <c r="P80" s="3085"/>
      <c r="Q80" s="3085"/>
      <c r="R80" s="3085"/>
    </row>
    <row r="81" spans="1:18">
      <c r="A81" s="3085"/>
      <c r="B81" s="3085"/>
      <c r="C81" s="3085"/>
      <c r="D81" s="3085"/>
      <c r="E81" s="3085"/>
      <c r="F81" s="3085"/>
      <c r="G81" s="3085"/>
      <c r="H81" s="3085"/>
      <c r="I81" s="3085"/>
      <c r="J81" s="3085"/>
      <c r="K81" s="3085"/>
      <c r="L81" s="3085"/>
      <c r="M81" s="3085"/>
      <c r="N81" s="3085"/>
      <c r="O81" s="3085"/>
      <c r="P81" s="3085"/>
      <c r="Q81" s="3085"/>
      <c r="R81" s="3085"/>
    </row>
    <row r="82" spans="1:18">
      <c r="A82" s="3085"/>
      <c r="B82" s="3085"/>
      <c r="C82" s="3085"/>
      <c r="D82" s="3085"/>
      <c r="E82" s="3085"/>
      <c r="F82" s="3085"/>
      <c r="G82" s="3085"/>
      <c r="H82" s="3085"/>
      <c r="I82" s="3085"/>
      <c r="J82" s="3085"/>
      <c r="K82" s="3085"/>
      <c r="L82" s="3085"/>
      <c r="M82" s="3085"/>
      <c r="N82" s="3085"/>
      <c r="O82" s="3085"/>
      <c r="P82" s="3085"/>
      <c r="Q82" s="3085"/>
      <c r="R82" s="3085"/>
    </row>
    <row r="83" spans="1:18">
      <c r="A83" s="3085"/>
      <c r="B83" s="3085"/>
      <c r="C83" s="3085"/>
      <c r="D83" s="3085"/>
      <c r="E83" s="3085"/>
      <c r="F83" s="3085"/>
      <c r="G83" s="3085"/>
      <c r="H83" s="3085"/>
      <c r="I83" s="3085"/>
      <c r="J83" s="3085"/>
      <c r="K83" s="3085"/>
      <c r="L83" s="3085"/>
      <c r="M83" s="3085"/>
      <c r="N83" s="3085"/>
      <c r="O83" s="3085"/>
      <c r="P83" s="3085"/>
      <c r="Q83" s="3085"/>
      <c r="R83" s="3085"/>
    </row>
    <row r="84" spans="1:18">
      <c r="A84" s="3085"/>
      <c r="B84" s="3085"/>
      <c r="C84" s="3085"/>
      <c r="D84" s="3085"/>
      <c r="E84" s="3085"/>
      <c r="F84" s="3085"/>
      <c r="G84" s="3085"/>
      <c r="H84" s="3085"/>
      <c r="I84" s="3085"/>
      <c r="J84" s="3085"/>
      <c r="K84" s="3085"/>
      <c r="L84" s="3085"/>
      <c r="M84" s="3085"/>
      <c r="N84" s="3085"/>
      <c r="O84" s="3085"/>
      <c r="P84" s="3085"/>
      <c r="Q84" s="3085"/>
      <c r="R84" s="3085"/>
    </row>
    <row r="85" spans="1:18">
      <c r="A85" s="3085"/>
      <c r="B85" s="3085"/>
      <c r="C85" s="3085"/>
      <c r="D85" s="3085"/>
      <c r="E85" s="3085"/>
      <c r="F85" s="3085"/>
      <c r="G85" s="3085"/>
      <c r="H85" s="3085"/>
      <c r="I85" s="3085"/>
      <c r="J85" s="3085"/>
      <c r="K85" s="3085"/>
      <c r="L85" s="3085"/>
      <c r="M85" s="3085"/>
      <c r="N85" s="3085"/>
      <c r="O85" s="3085"/>
      <c r="P85" s="3085"/>
      <c r="Q85" s="3085"/>
      <c r="R85" s="3085"/>
    </row>
    <row r="86" spans="1:18">
      <c r="A86" s="3085"/>
      <c r="B86" s="3085"/>
      <c r="C86" s="3085"/>
      <c r="D86" s="3085"/>
      <c r="E86" s="3085"/>
      <c r="F86" s="3085"/>
      <c r="G86" s="3085"/>
      <c r="H86" s="3085"/>
      <c r="I86" s="3085"/>
      <c r="J86" s="3085"/>
      <c r="K86" s="3085"/>
      <c r="L86" s="3085"/>
      <c r="M86" s="3085"/>
      <c r="N86" s="3085"/>
      <c r="O86" s="3085"/>
      <c r="P86" s="3085"/>
      <c r="Q86" s="3085"/>
      <c r="R86" s="3085"/>
    </row>
    <row r="87" spans="1:18">
      <c r="A87" s="3085"/>
      <c r="B87" s="3085"/>
      <c r="C87" s="3085"/>
      <c r="D87" s="3085"/>
      <c r="E87" s="3085"/>
      <c r="F87" s="3085"/>
      <c r="G87" s="3085"/>
      <c r="H87" s="3085"/>
      <c r="I87" s="3085"/>
      <c r="J87" s="3085"/>
      <c r="K87" s="3085"/>
      <c r="L87" s="3085"/>
      <c r="M87" s="3085"/>
      <c r="N87" s="3085"/>
      <c r="O87" s="3085"/>
      <c r="P87" s="3085"/>
      <c r="Q87" s="3085"/>
      <c r="R87" s="3085"/>
    </row>
    <row r="88" spans="1:18">
      <c r="A88" s="3085"/>
      <c r="B88" s="3085"/>
      <c r="C88" s="3085"/>
      <c r="D88" s="3085"/>
      <c r="E88" s="3085"/>
      <c r="F88" s="3085"/>
      <c r="G88" s="3085"/>
      <c r="H88" s="3085"/>
      <c r="I88" s="3085"/>
      <c r="J88" s="3085"/>
      <c r="K88" s="3085"/>
      <c r="L88" s="3085"/>
      <c r="M88" s="3085"/>
      <c r="N88" s="3085"/>
      <c r="O88" s="3085"/>
      <c r="P88" s="3085"/>
      <c r="Q88" s="3085"/>
      <c r="R88" s="3085"/>
    </row>
    <row r="89" spans="1:18">
      <c r="A89" s="3085"/>
      <c r="B89" s="3085"/>
      <c r="C89" s="3085"/>
      <c r="D89" s="3085"/>
      <c r="E89" s="3085"/>
      <c r="F89" s="3085"/>
      <c r="G89" s="3085"/>
      <c r="H89" s="3085"/>
      <c r="I89" s="3085"/>
      <c r="J89" s="3085"/>
      <c r="K89" s="3085"/>
      <c r="L89" s="3085"/>
      <c r="M89" s="3085"/>
      <c r="N89" s="3085"/>
      <c r="O89" s="3085"/>
      <c r="P89" s="3085"/>
      <c r="Q89" s="3085"/>
      <c r="R89" s="3085"/>
    </row>
    <row r="90" spans="1:18">
      <c r="A90" s="3085"/>
      <c r="B90" s="3085"/>
      <c r="C90" s="3085"/>
      <c r="D90" s="3085"/>
      <c r="E90" s="3085"/>
      <c r="F90" s="3085"/>
      <c r="G90" s="3085"/>
      <c r="H90" s="3085"/>
      <c r="I90" s="3085"/>
      <c r="J90" s="3085"/>
      <c r="K90" s="3085"/>
      <c r="L90" s="3085"/>
      <c r="M90" s="3085"/>
      <c r="N90" s="3085"/>
      <c r="O90" s="3085"/>
      <c r="P90" s="3085"/>
      <c r="Q90" s="3085"/>
      <c r="R90" s="3085"/>
    </row>
    <row r="91" spans="1:18">
      <c r="A91" s="3085"/>
      <c r="B91" s="3085"/>
      <c r="C91" s="3085"/>
      <c r="D91" s="3085"/>
      <c r="E91" s="3085"/>
      <c r="F91" s="3085"/>
      <c r="G91" s="3085"/>
      <c r="H91" s="3085"/>
      <c r="I91" s="3085"/>
      <c r="J91" s="3085"/>
      <c r="K91" s="3085"/>
      <c r="L91" s="3085"/>
      <c r="M91" s="3085"/>
      <c r="N91" s="3085"/>
      <c r="O91" s="3085"/>
      <c r="P91" s="3085"/>
      <c r="Q91" s="3085"/>
      <c r="R91" s="3085"/>
    </row>
    <row r="92" spans="1:18">
      <c r="A92" s="3085"/>
      <c r="B92" s="3085"/>
      <c r="C92" s="3085"/>
      <c r="D92" s="3085"/>
      <c r="E92" s="3085"/>
      <c r="F92" s="3085"/>
      <c r="G92" s="3085"/>
      <c r="H92" s="3085"/>
      <c r="I92" s="3085"/>
      <c r="J92" s="3085"/>
      <c r="K92" s="3085"/>
      <c r="L92" s="3085"/>
      <c r="M92" s="3085"/>
      <c r="N92" s="3085"/>
      <c r="O92" s="3085"/>
      <c r="P92" s="3085"/>
      <c r="Q92" s="3085"/>
      <c r="R92" s="3085"/>
    </row>
    <row r="93" spans="1:18">
      <c r="A93" s="3085"/>
      <c r="B93" s="3085"/>
      <c r="C93" s="3085"/>
      <c r="D93" s="3085"/>
      <c r="E93" s="3085"/>
      <c r="F93" s="3085"/>
      <c r="G93" s="3085"/>
      <c r="H93" s="3085"/>
      <c r="I93" s="3085"/>
      <c r="J93" s="3085"/>
      <c r="K93" s="3085"/>
      <c r="L93" s="3085"/>
      <c r="M93" s="3085"/>
      <c r="N93" s="3085"/>
      <c r="O93" s="3085"/>
      <c r="P93" s="3085"/>
      <c r="Q93" s="3085"/>
      <c r="R93" s="3085"/>
    </row>
    <row r="94" spans="1:18">
      <c r="A94" s="3085"/>
      <c r="B94" s="3085"/>
      <c r="C94" s="3085"/>
      <c r="D94" s="3085"/>
      <c r="E94" s="3085"/>
      <c r="F94" s="3085"/>
      <c r="G94" s="3085"/>
      <c r="H94" s="3085"/>
      <c r="I94" s="3085"/>
      <c r="J94" s="3085"/>
      <c r="K94" s="3085"/>
      <c r="L94" s="3085"/>
      <c r="M94" s="3085"/>
      <c r="N94" s="3085"/>
      <c r="O94" s="3085"/>
      <c r="P94" s="3085"/>
      <c r="Q94" s="3085"/>
      <c r="R94" s="3085"/>
    </row>
    <row r="95" spans="1:18">
      <c r="A95" s="3085"/>
      <c r="B95" s="3085"/>
      <c r="C95" s="3085"/>
      <c r="D95" s="3085"/>
      <c r="E95" s="3085"/>
      <c r="F95" s="3085"/>
      <c r="G95" s="3085"/>
      <c r="H95" s="3085"/>
      <c r="I95" s="3085"/>
      <c r="J95" s="3085"/>
      <c r="K95" s="3085"/>
      <c r="L95" s="3085"/>
      <c r="M95" s="3085"/>
      <c r="N95" s="3085"/>
      <c r="O95" s="3085"/>
      <c r="P95" s="3085"/>
      <c r="Q95" s="3085"/>
      <c r="R95" s="3085"/>
    </row>
    <row r="96" spans="1:18">
      <c r="A96" s="3085"/>
      <c r="B96" s="3085"/>
      <c r="C96" s="3085"/>
      <c r="D96" s="3085"/>
      <c r="E96" s="3085"/>
      <c r="F96" s="3085"/>
      <c r="G96" s="3085"/>
      <c r="H96" s="3085"/>
      <c r="I96" s="3085"/>
      <c r="J96" s="3085"/>
      <c r="K96" s="3085"/>
      <c r="L96" s="3085"/>
      <c r="M96" s="3085"/>
      <c r="N96" s="3085"/>
      <c r="O96" s="3085"/>
      <c r="P96" s="3085"/>
      <c r="Q96" s="3085"/>
      <c r="R96" s="3085"/>
    </row>
    <row r="97" spans="1:18">
      <c r="A97" s="3085"/>
      <c r="B97" s="3085"/>
      <c r="C97" s="3085"/>
      <c r="D97" s="3085"/>
      <c r="E97" s="3085"/>
      <c r="F97" s="3085"/>
      <c r="G97" s="3085"/>
      <c r="H97" s="3085"/>
      <c r="I97" s="3085"/>
      <c r="J97" s="3085"/>
      <c r="K97" s="3085"/>
      <c r="L97" s="3085"/>
      <c r="M97" s="3085"/>
      <c r="N97" s="3085"/>
      <c r="O97" s="3085"/>
      <c r="P97" s="3085"/>
      <c r="Q97" s="3085"/>
      <c r="R97" s="3085"/>
    </row>
    <row r="98" spans="1:18">
      <c r="A98" s="3085"/>
      <c r="B98" s="3085"/>
      <c r="C98" s="3085"/>
      <c r="D98" s="3085"/>
      <c r="E98" s="3085"/>
      <c r="F98" s="3085"/>
      <c r="G98" s="3085"/>
      <c r="H98" s="3085"/>
      <c r="I98" s="3085"/>
      <c r="J98" s="3085"/>
      <c r="K98" s="3085"/>
      <c r="L98" s="3085"/>
      <c r="M98" s="3085"/>
      <c r="N98" s="3085"/>
      <c r="O98" s="3085"/>
      <c r="P98" s="3085"/>
      <c r="Q98" s="3085"/>
      <c r="R98" s="3085"/>
    </row>
    <row r="99" spans="1:18">
      <c r="A99" s="3085"/>
      <c r="B99" s="3085"/>
      <c r="C99" s="3085"/>
      <c r="D99" s="3085"/>
      <c r="E99" s="3085"/>
      <c r="F99" s="3085"/>
      <c r="G99" s="3085"/>
      <c r="H99" s="3085"/>
      <c r="I99" s="3085"/>
      <c r="J99" s="3085"/>
      <c r="K99" s="3085"/>
      <c r="L99" s="3085"/>
      <c r="M99" s="3085"/>
      <c r="N99" s="3085"/>
      <c r="O99" s="3085"/>
      <c r="P99" s="3085"/>
      <c r="Q99" s="3085"/>
      <c r="R99" s="3085"/>
    </row>
    <row r="100" spans="1:18">
      <c r="A100" s="3085"/>
      <c r="B100" s="3085"/>
      <c r="C100" s="3085"/>
      <c r="D100" s="3085"/>
      <c r="E100" s="3085"/>
      <c r="F100" s="3085"/>
      <c r="G100" s="3085"/>
      <c r="H100" s="3085"/>
      <c r="I100" s="3085"/>
      <c r="J100" s="3085"/>
      <c r="K100" s="3085"/>
      <c r="L100" s="3085"/>
      <c r="M100" s="3085"/>
      <c r="N100" s="3085"/>
      <c r="O100" s="3085"/>
      <c r="P100" s="3085"/>
      <c r="Q100" s="3085"/>
      <c r="R100" s="3085"/>
    </row>
    <row r="101" spans="1:18">
      <c r="A101" s="3085"/>
      <c r="B101" s="3085"/>
      <c r="C101" s="3085"/>
      <c r="D101" s="3085"/>
      <c r="E101" s="3085"/>
      <c r="F101" s="3085"/>
      <c r="G101" s="3085"/>
      <c r="H101" s="3085"/>
      <c r="I101" s="3085"/>
      <c r="J101" s="3085"/>
      <c r="K101" s="3085"/>
      <c r="L101" s="3085"/>
      <c r="M101" s="3085"/>
      <c r="N101" s="3085"/>
      <c r="O101" s="3085"/>
      <c r="P101" s="3085"/>
      <c r="Q101" s="3085"/>
      <c r="R101" s="3085"/>
    </row>
    <row r="102" spans="1:18">
      <c r="A102" s="3085"/>
      <c r="B102" s="3085"/>
      <c r="C102" s="3085"/>
      <c r="D102" s="3085"/>
      <c r="E102" s="3085"/>
      <c r="F102" s="3085"/>
      <c r="G102" s="3085"/>
      <c r="H102" s="3085"/>
      <c r="I102" s="3085"/>
      <c r="J102" s="3085"/>
      <c r="K102" s="3085"/>
      <c r="L102" s="3085"/>
      <c r="M102" s="3085"/>
      <c r="N102" s="3085"/>
      <c r="O102" s="3085"/>
      <c r="P102" s="3085"/>
      <c r="Q102" s="3085"/>
      <c r="R102" s="3085"/>
    </row>
    <row r="103" spans="1:18">
      <c r="A103" s="3085"/>
      <c r="B103" s="3085"/>
      <c r="C103" s="3085"/>
      <c r="D103" s="3085"/>
      <c r="E103" s="3085"/>
      <c r="F103" s="3085"/>
      <c r="G103" s="3085"/>
      <c r="H103" s="3085"/>
      <c r="I103" s="3085"/>
      <c r="J103" s="3085"/>
      <c r="K103" s="3085"/>
      <c r="L103" s="3085"/>
      <c r="M103" s="3085"/>
      <c r="N103" s="3085"/>
      <c r="O103" s="3085"/>
      <c r="P103" s="3085"/>
      <c r="Q103" s="3085"/>
      <c r="R103" s="3085"/>
    </row>
    <row r="104" spans="1:18">
      <c r="A104" s="3085"/>
      <c r="B104" s="3085"/>
      <c r="C104" s="3085"/>
      <c r="D104" s="3085"/>
      <c r="E104" s="3085"/>
      <c r="F104" s="3085"/>
      <c r="G104" s="3085"/>
      <c r="H104" s="3085"/>
      <c r="I104" s="3085"/>
      <c r="J104" s="3085"/>
      <c r="K104" s="3085"/>
      <c r="L104" s="3085"/>
      <c r="M104" s="3085"/>
      <c r="N104" s="3085"/>
      <c r="O104" s="3085"/>
      <c r="P104" s="3085"/>
      <c r="Q104" s="3085"/>
      <c r="R104" s="3085"/>
    </row>
    <row r="105" spans="1:18">
      <c r="A105" s="3085"/>
      <c r="B105" s="3085"/>
      <c r="C105" s="3085"/>
      <c r="D105" s="3085"/>
      <c r="E105" s="3085"/>
      <c r="F105" s="3085"/>
      <c r="G105" s="3085"/>
      <c r="H105" s="3085"/>
      <c r="I105" s="3085"/>
      <c r="J105" s="3085"/>
      <c r="K105" s="3085"/>
      <c r="L105" s="3085"/>
      <c r="M105" s="3085"/>
      <c r="N105" s="3085"/>
      <c r="O105" s="3085"/>
      <c r="P105" s="3085"/>
      <c r="Q105" s="3085"/>
      <c r="R105" s="3085"/>
    </row>
    <row r="106" spans="1:18">
      <c r="A106" s="3085"/>
      <c r="B106" s="3085"/>
      <c r="C106" s="3085"/>
      <c r="D106" s="3085"/>
      <c r="E106" s="3085"/>
      <c r="F106" s="3085"/>
      <c r="G106" s="3085"/>
      <c r="H106" s="3085"/>
      <c r="I106" s="3085"/>
      <c r="J106" s="3085"/>
      <c r="K106" s="3085"/>
      <c r="L106" s="3085"/>
      <c r="M106" s="3085"/>
      <c r="N106" s="3085"/>
      <c r="O106" s="3085"/>
      <c r="P106" s="3085"/>
      <c r="Q106" s="3085"/>
      <c r="R106" s="3085"/>
    </row>
    <row r="107" spans="1:18">
      <c r="A107" s="3085"/>
      <c r="B107" s="3085"/>
      <c r="C107" s="3085"/>
      <c r="D107" s="3085"/>
      <c r="E107" s="3085"/>
      <c r="F107" s="3085"/>
      <c r="G107" s="3085"/>
      <c r="H107" s="3085"/>
      <c r="I107" s="3085"/>
      <c r="J107" s="3085"/>
      <c r="K107" s="3085"/>
      <c r="L107" s="3085"/>
      <c r="M107" s="3085"/>
      <c r="N107" s="3085"/>
      <c r="O107" s="3085"/>
      <c r="P107" s="3085"/>
      <c r="Q107" s="3085"/>
      <c r="R107" s="3085"/>
    </row>
    <row r="108" spans="1:18">
      <c r="A108" s="3085"/>
      <c r="B108" s="3085"/>
      <c r="C108" s="3085"/>
      <c r="D108" s="3085"/>
      <c r="E108" s="3085"/>
      <c r="F108" s="3085"/>
      <c r="G108" s="3085"/>
      <c r="H108" s="3085"/>
      <c r="I108" s="3085"/>
      <c r="J108" s="3085"/>
      <c r="K108" s="3085"/>
      <c r="L108" s="3085"/>
      <c r="M108" s="3085"/>
      <c r="N108" s="3085"/>
      <c r="O108" s="3085"/>
      <c r="P108" s="3085"/>
      <c r="Q108" s="3085"/>
      <c r="R108" s="3085"/>
    </row>
    <row r="109" spans="1:18">
      <c r="A109" s="3085"/>
      <c r="B109" s="3085"/>
      <c r="C109" s="3085"/>
      <c r="D109" s="3085"/>
      <c r="E109" s="3085"/>
      <c r="F109" s="3085"/>
      <c r="G109" s="3085"/>
      <c r="H109" s="3085"/>
      <c r="I109" s="3085"/>
      <c r="J109" s="3085"/>
      <c r="K109" s="3085"/>
      <c r="L109" s="3085"/>
      <c r="M109" s="3085"/>
      <c r="N109" s="3085"/>
      <c r="O109" s="3085"/>
      <c r="P109" s="3085"/>
      <c r="Q109" s="3085"/>
      <c r="R109" s="3085"/>
    </row>
    <row r="110" spans="1:18">
      <c r="A110" s="3085"/>
      <c r="B110" s="3085"/>
      <c r="C110" s="3085"/>
      <c r="D110" s="3085"/>
      <c r="E110" s="3085"/>
      <c r="F110" s="3085"/>
      <c r="G110" s="3085"/>
      <c r="H110" s="3085"/>
      <c r="I110" s="3085"/>
      <c r="J110" s="3085"/>
      <c r="K110" s="3085"/>
      <c r="L110" s="3085"/>
      <c r="M110" s="3085"/>
      <c r="N110" s="3085"/>
      <c r="O110" s="3085"/>
      <c r="P110" s="3085"/>
      <c r="Q110" s="3085"/>
      <c r="R110" s="3085"/>
    </row>
    <row r="111" spans="1:18">
      <c r="A111" s="3085"/>
      <c r="B111" s="3085"/>
      <c r="C111" s="3085"/>
      <c r="D111" s="3085"/>
      <c r="E111" s="3085"/>
      <c r="F111" s="3085"/>
      <c r="G111" s="3085"/>
      <c r="H111" s="3085"/>
      <c r="I111" s="3085"/>
      <c r="J111" s="3085"/>
      <c r="K111" s="3085"/>
      <c r="L111" s="3085"/>
      <c r="M111" s="3085"/>
      <c r="N111" s="3085"/>
      <c r="O111" s="3085"/>
      <c r="P111" s="3085"/>
      <c r="Q111" s="3085"/>
      <c r="R111" s="3085"/>
    </row>
    <row r="112" spans="1:18">
      <c r="A112" s="3085"/>
      <c r="B112" s="3085"/>
      <c r="C112" s="3085"/>
      <c r="D112" s="3085"/>
      <c r="E112" s="3085"/>
      <c r="F112" s="3085"/>
      <c r="G112" s="3085"/>
      <c r="H112" s="3085"/>
      <c r="I112" s="3085"/>
      <c r="J112" s="3085"/>
      <c r="K112" s="3085"/>
      <c r="L112" s="3085"/>
      <c r="M112" s="3085"/>
      <c r="N112" s="3085"/>
      <c r="O112" s="3085"/>
      <c r="P112" s="3085"/>
      <c r="Q112" s="3085"/>
      <c r="R112" s="3085"/>
    </row>
    <row r="113" spans="1:18">
      <c r="A113" s="3085"/>
      <c r="B113" s="3085"/>
      <c r="C113" s="3085"/>
      <c r="D113" s="3085"/>
      <c r="E113" s="3085"/>
      <c r="F113" s="3085"/>
      <c r="G113" s="3085"/>
      <c r="H113" s="3085"/>
      <c r="I113" s="3085"/>
      <c r="J113" s="3085"/>
      <c r="K113" s="3085"/>
      <c r="L113" s="3085"/>
      <c r="M113" s="3085"/>
      <c r="N113" s="3085"/>
      <c r="O113" s="3085"/>
      <c r="P113" s="3085"/>
      <c r="Q113" s="3085"/>
      <c r="R113" s="3085"/>
    </row>
    <row r="114" spans="1:18">
      <c r="A114" s="3085"/>
      <c r="B114" s="3085"/>
      <c r="C114" s="3085"/>
      <c r="D114" s="3085"/>
      <c r="E114" s="3085"/>
      <c r="F114" s="3085"/>
      <c r="G114" s="3085"/>
      <c r="H114" s="3085"/>
      <c r="I114" s="3085"/>
      <c r="J114" s="3085"/>
      <c r="K114" s="3085"/>
      <c r="L114" s="3085"/>
      <c r="M114" s="3085"/>
      <c r="N114" s="3085"/>
      <c r="O114" s="3085"/>
      <c r="P114" s="3085"/>
      <c r="Q114" s="3085"/>
      <c r="R114" s="3085"/>
    </row>
    <row r="115" spans="1:18">
      <c r="A115" s="3085"/>
      <c r="B115" s="3085"/>
      <c r="C115" s="3085"/>
      <c r="D115" s="3085"/>
      <c r="E115" s="3085"/>
      <c r="F115" s="3085"/>
      <c r="G115" s="3085"/>
      <c r="H115" s="3085"/>
      <c r="I115" s="3085"/>
      <c r="J115" s="3085"/>
      <c r="K115" s="3085"/>
      <c r="L115" s="3085"/>
      <c r="M115" s="3085"/>
      <c r="N115" s="3085"/>
      <c r="O115" s="3085"/>
      <c r="P115" s="3085"/>
      <c r="Q115" s="3085"/>
      <c r="R115" s="3085"/>
    </row>
    <row r="116" spans="1:18">
      <c r="A116" s="3085"/>
      <c r="B116" s="3085"/>
      <c r="C116" s="3085"/>
      <c r="D116" s="3085"/>
      <c r="E116" s="3085"/>
      <c r="F116" s="3085"/>
      <c r="G116" s="3085"/>
      <c r="H116" s="3085"/>
      <c r="I116" s="3085"/>
      <c r="J116" s="3085"/>
      <c r="K116" s="3085"/>
      <c r="L116" s="3085"/>
      <c r="M116" s="3085"/>
      <c r="N116" s="3085"/>
      <c r="O116" s="3085"/>
      <c r="P116" s="3085"/>
      <c r="Q116" s="3085"/>
      <c r="R116" s="3085"/>
    </row>
    <row r="117" spans="1:18">
      <c r="A117" s="3085"/>
      <c r="B117" s="3085"/>
      <c r="C117" s="3085"/>
      <c r="D117" s="3085"/>
      <c r="E117" s="3085"/>
      <c r="F117" s="3085"/>
      <c r="G117" s="3085"/>
      <c r="H117" s="3085"/>
      <c r="I117" s="3085"/>
      <c r="J117" s="3085"/>
      <c r="K117" s="3085"/>
      <c r="L117" s="3085"/>
      <c r="M117" s="3085"/>
      <c r="N117" s="3085"/>
      <c r="O117" s="3085"/>
      <c r="P117" s="3085"/>
      <c r="Q117" s="3085"/>
      <c r="R117" s="3085"/>
    </row>
    <row r="118" spans="1:18">
      <c r="A118" s="3085"/>
      <c r="B118" s="3085"/>
      <c r="C118" s="3085"/>
      <c r="D118" s="3085"/>
      <c r="E118" s="3085"/>
      <c r="F118" s="3085"/>
      <c r="G118" s="3085"/>
      <c r="H118" s="3085"/>
      <c r="I118" s="3085"/>
      <c r="J118" s="3085"/>
      <c r="K118" s="3085"/>
      <c r="L118" s="3085"/>
      <c r="M118" s="3085"/>
      <c r="N118" s="3085"/>
      <c r="O118" s="3085"/>
      <c r="P118" s="3085"/>
      <c r="Q118" s="3085"/>
      <c r="R118" s="3085"/>
    </row>
    <row r="119" spans="1:18">
      <c r="A119" s="3085"/>
      <c r="B119" s="3085"/>
      <c r="C119" s="3085"/>
      <c r="D119" s="3085"/>
      <c r="E119" s="3085"/>
      <c r="F119" s="3085"/>
      <c r="G119" s="3085"/>
      <c r="H119" s="3085"/>
      <c r="I119" s="3085"/>
      <c r="J119" s="3085"/>
      <c r="K119" s="3085"/>
      <c r="L119" s="3085"/>
      <c r="M119" s="3085"/>
      <c r="N119" s="3085"/>
      <c r="O119" s="3085"/>
      <c r="P119" s="3085"/>
      <c r="Q119" s="3085"/>
      <c r="R119" s="3085"/>
    </row>
    <row r="120" spans="1:18">
      <c r="A120" s="3085"/>
      <c r="B120" s="3085"/>
      <c r="C120" s="3085"/>
      <c r="D120" s="3085"/>
      <c r="E120" s="3085"/>
      <c r="F120" s="3085"/>
      <c r="G120" s="3085"/>
      <c r="H120" s="3085"/>
      <c r="I120" s="3085"/>
      <c r="J120" s="3085"/>
      <c r="K120" s="3085"/>
      <c r="L120" s="3085"/>
      <c r="M120" s="3085"/>
      <c r="N120" s="3085"/>
      <c r="O120" s="3085"/>
      <c r="P120" s="3085"/>
      <c r="Q120" s="3085"/>
      <c r="R120" s="3085"/>
    </row>
    <row r="121" spans="1:18">
      <c r="A121" s="3085"/>
      <c r="B121" s="3085"/>
      <c r="C121" s="3085"/>
      <c r="D121" s="3085"/>
      <c r="E121" s="3085"/>
      <c r="F121" s="3085"/>
      <c r="G121" s="3085"/>
      <c r="H121" s="3085"/>
      <c r="I121" s="3085"/>
      <c r="J121" s="3085"/>
      <c r="K121" s="3085"/>
      <c r="L121" s="3085"/>
      <c r="M121" s="3085"/>
      <c r="N121" s="3085"/>
      <c r="O121" s="3085"/>
      <c r="P121" s="3085"/>
      <c r="Q121" s="3085"/>
      <c r="R121" s="3085"/>
    </row>
    <row r="122" spans="1:18">
      <c r="A122" s="3085"/>
      <c r="B122" s="3085"/>
      <c r="C122" s="3085"/>
      <c r="D122" s="3085"/>
      <c r="E122" s="3085"/>
      <c r="F122" s="3085"/>
      <c r="G122" s="3085"/>
      <c r="H122" s="3085"/>
      <c r="I122" s="3085"/>
      <c r="J122" s="3085"/>
      <c r="K122" s="3085"/>
      <c r="L122" s="3085"/>
      <c r="M122" s="3085"/>
      <c r="N122" s="3085"/>
      <c r="O122" s="3085"/>
      <c r="P122" s="3085"/>
      <c r="Q122" s="3085"/>
      <c r="R122" s="3085"/>
    </row>
    <row r="123" spans="1:18">
      <c r="A123" s="3085"/>
      <c r="B123" s="3085"/>
      <c r="C123" s="3085"/>
      <c r="D123" s="3085"/>
      <c r="E123" s="3085"/>
      <c r="F123" s="3085"/>
      <c r="G123" s="3085"/>
      <c r="H123" s="3085"/>
      <c r="I123" s="3085"/>
      <c r="J123" s="3085"/>
      <c r="K123" s="3085"/>
      <c r="L123" s="3085"/>
      <c r="M123" s="3085"/>
      <c r="N123" s="3085"/>
      <c r="O123" s="3085"/>
      <c r="P123" s="3085"/>
      <c r="Q123" s="3085"/>
      <c r="R123" s="3085"/>
    </row>
    <row r="124" spans="1:18">
      <c r="A124" s="3085"/>
      <c r="B124" s="3085"/>
      <c r="C124" s="3085"/>
      <c r="D124" s="3085"/>
      <c r="E124" s="3085"/>
      <c r="F124" s="3085"/>
      <c r="G124" s="3085"/>
      <c r="H124" s="3085"/>
      <c r="I124" s="3085"/>
      <c r="J124" s="3085"/>
      <c r="K124" s="3085"/>
      <c r="L124" s="3085"/>
      <c r="M124" s="3085"/>
      <c r="N124" s="3085"/>
      <c r="O124" s="3085"/>
      <c r="P124" s="3085"/>
      <c r="Q124" s="3085"/>
      <c r="R124" s="3085"/>
    </row>
    <row r="125" spans="1:18">
      <c r="A125" s="3085"/>
      <c r="B125" s="3085"/>
      <c r="C125" s="3085"/>
      <c r="D125" s="3085"/>
      <c r="E125" s="3085"/>
      <c r="F125" s="3085"/>
      <c r="G125" s="3085"/>
      <c r="H125" s="3085"/>
      <c r="I125" s="3085"/>
      <c r="J125" s="3085"/>
      <c r="K125" s="3085"/>
      <c r="L125" s="3085"/>
      <c r="M125" s="3085"/>
      <c r="N125" s="3085"/>
      <c r="O125" s="3085"/>
      <c r="P125" s="3085"/>
      <c r="Q125" s="3085"/>
      <c r="R125" s="3085"/>
    </row>
    <row r="126" spans="1:18">
      <c r="A126" s="3085"/>
      <c r="B126" s="3085"/>
      <c r="C126" s="3085"/>
      <c r="D126" s="3085"/>
      <c r="E126" s="3085"/>
      <c r="F126" s="3085"/>
      <c r="G126" s="3085"/>
      <c r="H126" s="3085"/>
      <c r="I126" s="3085"/>
      <c r="J126" s="3085"/>
      <c r="K126" s="3085"/>
      <c r="L126" s="3085"/>
      <c r="M126" s="3085"/>
      <c r="N126" s="3085"/>
      <c r="O126" s="3085"/>
      <c r="P126" s="3085"/>
      <c r="Q126" s="3085"/>
      <c r="R126" s="3085"/>
    </row>
    <row r="127" spans="1:18">
      <c r="A127" s="3085"/>
      <c r="B127" s="3085"/>
      <c r="C127" s="3085"/>
      <c r="D127" s="3085"/>
      <c r="E127" s="3085"/>
      <c r="F127" s="3085"/>
      <c r="G127" s="3085"/>
      <c r="H127" s="3085"/>
      <c r="I127" s="3085"/>
      <c r="J127" s="3085"/>
      <c r="K127" s="3085"/>
      <c r="L127" s="3085"/>
      <c r="M127" s="3085"/>
      <c r="N127" s="3085"/>
      <c r="O127" s="3085"/>
      <c r="P127" s="3085"/>
      <c r="Q127" s="3085"/>
      <c r="R127" s="3085"/>
    </row>
    <row r="128" spans="1:18">
      <c r="A128" s="3085"/>
      <c r="B128" s="3085"/>
      <c r="C128" s="3085"/>
      <c r="D128" s="3085"/>
      <c r="E128" s="3085"/>
      <c r="F128" s="3085"/>
      <c r="G128" s="3085"/>
      <c r="H128" s="3085"/>
      <c r="I128" s="3085"/>
      <c r="J128" s="3085"/>
      <c r="K128" s="3085"/>
      <c r="L128" s="3085"/>
      <c r="M128" s="3085"/>
      <c r="N128" s="3085"/>
      <c r="O128" s="3085"/>
      <c r="P128" s="3085"/>
      <c r="Q128" s="3085"/>
      <c r="R128" s="3085"/>
    </row>
    <row r="129" spans="1:18">
      <c r="A129" s="3085"/>
      <c r="B129" s="3085"/>
      <c r="C129" s="3085"/>
      <c r="D129" s="3085"/>
      <c r="E129" s="3085"/>
      <c r="F129" s="3085"/>
      <c r="G129" s="3085"/>
      <c r="H129" s="3085"/>
      <c r="I129" s="3085"/>
      <c r="J129" s="3085"/>
      <c r="K129" s="3085"/>
      <c r="L129" s="3085"/>
      <c r="M129" s="3085"/>
      <c r="N129" s="3085"/>
      <c r="O129" s="3085"/>
      <c r="P129" s="3085"/>
      <c r="Q129" s="3085"/>
      <c r="R129" s="3085"/>
    </row>
    <row r="130" spans="1:18">
      <c r="A130" s="3085"/>
      <c r="B130" s="3085"/>
      <c r="C130" s="3085"/>
      <c r="D130" s="3085"/>
      <c r="E130" s="3085"/>
      <c r="F130" s="3085"/>
      <c r="G130" s="3085"/>
      <c r="H130" s="3085"/>
      <c r="I130" s="3085"/>
      <c r="J130" s="3085"/>
      <c r="K130" s="3085"/>
      <c r="L130" s="3085"/>
      <c r="M130" s="3085"/>
      <c r="N130" s="3085"/>
      <c r="O130" s="3085"/>
      <c r="P130" s="3085"/>
      <c r="Q130" s="3085"/>
      <c r="R130" s="3085"/>
    </row>
    <row r="131" spans="1:18">
      <c r="A131" s="3085"/>
      <c r="B131" s="3085"/>
      <c r="C131" s="3085"/>
      <c r="D131" s="3085"/>
      <c r="E131" s="3085"/>
      <c r="F131" s="3085"/>
      <c r="G131" s="3085"/>
      <c r="H131" s="3085"/>
      <c r="I131" s="3085"/>
      <c r="J131" s="3085"/>
      <c r="K131" s="3085"/>
      <c r="L131" s="3085"/>
      <c r="M131" s="3085"/>
      <c r="N131" s="3085"/>
      <c r="O131" s="3085"/>
      <c r="P131" s="3085"/>
      <c r="Q131" s="3085"/>
      <c r="R131" s="3085"/>
    </row>
    <row r="132" spans="1:18">
      <c r="A132" s="3085"/>
      <c r="B132" s="3085"/>
      <c r="C132" s="3085"/>
      <c r="D132" s="3085"/>
      <c r="E132" s="3085"/>
      <c r="F132" s="3085"/>
      <c r="G132" s="3085"/>
      <c r="H132" s="3085"/>
      <c r="I132" s="3085"/>
      <c r="J132" s="3085"/>
      <c r="K132" s="3085"/>
      <c r="L132" s="3085"/>
      <c r="M132" s="3085"/>
      <c r="N132" s="3085"/>
      <c r="O132" s="3085"/>
      <c r="P132" s="3085"/>
      <c r="Q132" s="3085"/>
      <c r="R132" s="3085"/>
    </row>
    <row r="133" spans="1:18">
      <c r="A133" s="3085"/>
      <c r="B133" s="3085"/>
      <c r="C133" s="3085"/>
      <c r="D133" s="3085"/>
      <c r="E133" s="3085"/>
      <c r="F133" s="3085"/>
      <c r="G133" s="3085"/>
      <c r="H133" s="3085"/>
      <c r="I133" s="3085"/>
      <c r="J133" s="3085"/>
      <c r="K133" s="3085"/>
      <c r="L133" s="3085"/>
      <c r="M133" s="3085"/>
      <c r="N133" s="3085"/>
      <c r="O133" s="3085"/>
      <c r="P133" s="3085"/>
      <c r="Q133" s="3085"/>
      <c r="R133" s="3085"/>
    </row>
    <row r="134" spans="1:18">
      <c r="A134" s="3085"/>
      <c r="B134" s="3085"/>
      <c r="C134" s="3085"/>
      <c r="D134" s="3085"/>
      <c r="E134" s="3085"/>
      <c r="F134" s="3085"/>
      <c r="G134" s="3085"/>
      <c r="H134" s="3085"/>
      <c r="I134" s="3085"/>
      <c r="J134" s="3085"/>
      <c r="K134" s="3085"/>
      <c r="L134" s="3085"/>
      <c r="M134" s="3085"/>
      <c r="N134" s="3085"/>
      <c r="O134" s="3085"/>
      <c r="P134" s="3085"/>
      <c r="Q134" s="3085"/>
      <c r="R134" s="3085"/>
    </row>
    <row r="135" spans="1:18">
      <c r="A135" s="3085"/>
      <c r="B135" s="3085"/>
      <c r="C135" s="3085"/>
      <c r="D135" s="3085"/>
      <c r="E135" s="3085"/>
      <c r="F135" s="3085"/>
      <c r="G135" s="3085"/>
      <c r="H135" s="3085"/>
      <c r="I135" s="3085"/>
      <c r="J135" s="3085"/>
      <c r="K135" s="3085"/>
      <c r="L135" s="3085"/>
      <c r="M135" s="3085"/>
      <c r="N135" s="3085"/>
      <c r="O135" s="3085"/>
      <c r="P135" s="3085"/>
      <c r="Q135" s="3085"/>
      <c r="R135" s="3085"/>
    </row>
    <row r="136" spans="1:18">
      <c r="A136" s="3085"/>
      <c r="B136" s="3085"/>
      <c r="C136" s="3085"/>
      <c r="D136" s="3085"/>
      <c r="E136" s="3085"/>
      <c r="F136" s="3085"/>
      <c r="G136" s="3085"/>
      <c r="H136" s="3085"/>
      <c r="I136" s="3085"/>
      <c r="J136" s="3085"/>
      <c r="K136" s="3085"/>
      <c r="L136" s="3085"/>
      <c r="M136" s="3085"/>
      <c r="N136" s="3085"/>
      <c r="O136" s="3085"/>
      <c r="P136" s="3085"/>
      <c r="Q136" s="3085"/>
      <c r="R136" s="3085"/>
    </row>
    <row r="137" spans="1:18">
      <c r="A137" s="3085"/>
      <c r="B137" s="3085"/>
      <c r="C137" s="3085"/>
      <c r="D137" s="3085"/>
      <c r="E137" s="3085"/>
      <c r="F137" s="3085"/>
      <c r="G137" s="3085"/>
      <c r="H137" s="3085"/>
      <c r="I137" s="3085"/>
      <c r="J137" s="3085"/>
      <c r="K137" s="3085"/>
      <c r="L137" s="3085"/>
      <c r="M137" s="3085"/>
      <c r="N137" s="3085"/>
      <c r="O137" s="3085"/>
      <c r="P137" s="3085"/>
      <c r="Q137" s="3085"/>
      <c r="R137" s="3085"/>
    </row>
    <row r="138" spans="1:18">
      <c r="A138" s="3085"/>
      <c r="B138" s="3085"/>
      <c r="C138" s="3085"/>
      <c r="D138" s="3085"/>
      <c r="E138" s="3085"/>
      <c r="F138" s="3085"/>
      <c r="G138" s="3085"/>
      <c r="H138" s="3085"/>
      <c r="I138" s="3085"/>
      <c r="J138" s="3085"/>
      <c r="K138" s="3085"/>
      <c r="L138" s="3085"/>
      <c r="M138" s="3085"/>
      <c r="N138" s="3085"/>
      <c r="O138" s="3085"/>
      <c r="P138" s="3085"/>
      <c r="Q138" s="3085"/>
      <c r="R138" s="3085"/>
    </row>
    <row r="139" spans="1:18">
      <c r="A139" s="3085"/>
      <c r="B139" s="3085"/>
      <c r="C139" s="3085"/>
      <c r="D139" s="3085"/>
      <c r="E139" s="3085"/>
      <c r="F139" s="3085"/>
      <c r="G139" s="3085"/>
      <c r="H139" s="3085"/>
      <c r="I139" s="3085"/>
      <c r="J139" s="3085"/>
      <c r="K139" s="3085"/>
      <c r="L139" s="3085"/>
      <c r="M139" s="3085"/>
      <c r="N139" s="3085"/>
      <c r="O139" s="3085"/>
      <c r="P139" s="3085"/>
      <c r="Q139" s="3085"/>
      <c r="R139" s="3085"/>
    </row>
    <row r="140" spans="1:18">
      <c r="A140" s="3085"/>
      <c r="B140" s="3085"/>
      <c r="C140" s="3085"/>
      <c r="D140" s="3085"/>
      <c r="E140" s="3085"/>
      <c r="F140" s="3085"/>
      <c r="G140" s="3085"/>
      <c r="H140" s="3085"/>
      <c r="I140" s="3085"/>
      <c r="J140" s="3085"/>
      <c r="K140" s="3085"/>
      <c r="L140" s="3085"/>
      <c r="M140" s="3085"/>
      <c r="N140" s="3085"/>
      <c r="O140" s="3085"/>
      <c r="P140" s="3085"/>
      <c r="Q140" s="3085"/>
      <c r="R140" s="3085"/>
    </row>
    <row r="141" spans="1:18">
      <c r="A141" s="3085"/>
      <c r="B141" s="3085"/>
      <c r="C141" s="3085"/>
      <c r="D141" s="3085"/>
      <c r="E141" s="3085"/>
      <c r="F141" s="3085"/>
      <c r="G141" s="3085"/>
      <c r="H141" s="3085"/>
      <c r="I141" s="3085"/>
      <c r="J141" s="3085"/>
      <c r="K141" s="3085"/>
      <c r="L141" s="3085"/>
      <c r="M141" s="3085"/>
      <c r="N141" s="3085"/>
      <c r="O141" s="3085"/>
      <c r="P141" s="3085"/>
      <c r="Q141" s="3085"/>
      <c r="R141" s="3085"/>
    </row>
    <row r="142" spans="1:18">
      <c r="A142" s="3085"/>
      <c r="B142" s="3085"/>
      <c r="C142" s="3085"/>
      <c r="D142" s="3085"/>
      <c r="E142" s="3085"/>
      <c r="F142" s="3085"/>
      <c r="G142" s="3085"/>
      <c r="H142" s="3085"/>
      <c r="I142" s="3085"/>
      <c r="J142" s="3085"/>
      <c r="K142" s="3085"/>
      <c r="L142" s="3085"/>
      <c r="M142" s="3085"/>
      <c r="N142" s="3085"/>
      <c r="O142" s="3085"/>
      <c r="P142" s="3085"/>
      <c r="Q142" s="3085"/>
      <c r="R142" s="3085"/>
    </row>
    <row r="143" spans="1:18">
      <c r="A143" s="3085"/>
      <c r="B143" s="3085"/>
      <c r="C143" s="3085"/>
      <c r="D143" s="3085"/>
      <c r="E143" s="3085"/>
      <c r="F143" s="3085"/>
      <c r="G143" s="3085"/>
      <c r="H143" s="3085"/>
      <c r="I143" s="3085"/>
      <c r="J143" s="3085"/>
      <c r="K143" s="3085"/>
      <c r="L143" s="3085"/>
      <c r="M143" s="3085"/>
      <c r="N143" s="3085"/>
      <c r="O143" s="3085"/>
      <c r="P143" s="3085"/>
      <c r="Q143" s="3085"/>
      <c r="R143" s="3085"/>
    </row>
    <row r="144" spans="1:18">
      <c r="A144" s="3085"/>
      <c r="B144" s="3085"/>
      <c r="C144" s="3085"/>
      <c r="D144" s="3085"/>
      <c r="E144" s="3085"/>
      <c r="F144" s="3085"/>
      <c r="G144" s="3085"/>
      <c r="H144" s="3085"/>
      <c r="I144" s="3085"/>
      <c r="J144" s="3085"/>
      <c r="K144" s="3085"/>
      <c r="L144" s="3085"/>
      <c r="M144" s="3085"/>
      <c r="N144" s="3085"/>
      <c r="O144" s="3085"/>
      <c r="P144" s="3085"/>
      <c r="Q144" s="3085"/>
      <c r="R144" s="3085"/>
    </row>
    <row r="145" spans="1:18">
      <c r="A145" s="3085"/>
      <c r="B145" s="3085"/>
      <c r="C145" s="3085"/>
      <c r="D145" s="3085"/>
      <c r="E145" s="3085"/>
      <c r="F145" s="3085"/>
      <c r="G145" s="3085"/>
      <c r="H145" s="3085"/>
      <c r="I145" s="3085"/>
      <c r="J145" s="3085"/>
      <c r="K145" s="3085"/>
      <c r="L145" s="3085"/>
      <c r="M145" s="3085"/>
      <c r="N145" s="3085"/>
      <c r="O145" s="3085"/>
      <c r="P145" s="3085"/>
      <c r="Q145" s="3085"/>
      <c r="R145" s="3085"/>
    </row>
    <row r="146" spans="1:18">
      <c r="A146" s="3085"/>
      <c r="B146" s="3085"/>
      <c r="C146" s="3085"/>
      <c r="D146" s="3085"/>
      <c r="E146" s="3085"/>
      <c r="F146" s="3085"/>
      <c r="G146" s="3085"/>
      <c r="H146" s="3085"/>
      <c r="I146" s="3085"/>
      <c r="J146" s="3085"/>
      <c r="K146" s="3085"/>
      <c r="L146" s="3085"/>
      <c r="M146" s="3085"/>
      <c r="N146" s="3085"/>
      <c r="O146" s="3085"/>
      <c r="P146" s="3085"/>
      <c r="Q146" s="3085"/>
      <c r="R146" s="3085"/>
    </row>
    <row r="147" spans="1:18">
      <c r="A147" s="3085"/>
      <c r="B147" s="3085"/>
      <c r="C147" s="3085"/>
      <c r="D147" s="3085"/>
      <c r="E147" s="3085"/>
      <c r="F147" s="3085"/>
      <c r="G147" s="3085"/>
      <c r="H147" s="3085"/>
      <c r="I147" s="3085"/>
      <c r="J147" s="3085"/>
      <c r="K147" s="3085"/>
      <c r="L147" s="3085"/>
      <c r="M147" s="3085"/>
      <c r="N147" s="3085"/>
      <c r="O147" s="3085"/>
      <c r="P147" s="3085"/>
      <c r="Q147" s="3085"/>
      <c r="R147" s="3085"/>
    </row>
    <row r="148" spans="1:18">
      <c r="A148" s="3085"/>
      <c r="B148" s="3085"/>
      <c r="C148" s="3085"/>
      <c r="D148" s="3085"/>
      <c r="E148" s="3085"/>
      <c r="F148" s="3085"/>
      <c r="G148" s="3085"/>
      <c r="H148" s="3085"/>
      <c r="I148" s="3085"/>
      <c r="J148" s="3085"/>
      <c r="K148" s="3085"/>
      <c r="L148" s="3085"/>
      <c r="M148" s="3085"/>
      <c r="N148" s="3085"/>
      <c r="O148" s="3085"/>
      <c r="P148" s="3085"/>
      <c r="Q148" s="3085"/>
      <c r="R148" s="3085"/>
    </row>
    <row r="149" spans="1:18">
      <c r="A149" s="3085"/>
      <c r="B149" s="3085"/>
      <c r="C149" s="3085"/>
      <c r="D149" s="3085"/>
      <c r="E149" s="3085"/>
      <c r="F149" s="3085"/>
      <c r="G149" s="3085"/>
      <c r="H149" s="3085"/>
      <c r="I149" s="3085"/>
      <c r="J149" s="3085"/>
      <c r="K149" s="3085"/>
      <c r="L149" s="3085"/>
      <c r="M149" s="3085"/>
      <c r="N149" s="3085"/>
      <c r="O149" s="3085"/>
      <c r="P149" s="3085"/>
      <c r="Q149" s="3085"/>
      <c r="R149" s="3085"/>
    </row>
    <row r="150" spans="1:18">
      <c r="A150" s="3085"/>
      <c r="B150" s="3085"/>
      <c r="C150" s="3085"/>
      <c r="D150" s="3085"/>
      <c r="E150" s="3085"/>
      <c r="F150" s="3085"/>
      <c r="G150" s="3085"/>
      <c r="H150" s="3085"/>
      <c r="I150" s="3085"/>
      <c r="J150" s="3085"/>
      <c r="K150" s="3085"/>
      <c r="L150" s="3085"/>
      <c r="M150" s="3085"/>
      <c r="N150" s="3085"/>
      <c r="O150" s="3085"/>
      <c r="P150" s="3085"/>
      <c r="Q150" s="3085"/>
      <c r="R150" s="3085"/>
    </row>
    <row r="151" spans="1:18">
      <c r="A151" s="3085"/>
      <c r="B151" s="3085"/>
      <c r="C151" s="3085"/>
      <c r="D151" s="3085"/>
      <c r="E151" s="3085"/>
      <c r="F151" s="3085"/>
      <c r="G151" s="3085"/>
      <c r="H151" s="3085"/>
      <c r="I151" s="3085"/>
      <c r="J151" s="3085"/>
      <c r="K151" s="3085"/>
      <c r="L151" s="3085"/>
      <c r="M151" s="3085"/>
      <c r="N151" s="3085"/>
      <c r="O151" s="3085"/>
      <c r="P151" s="3085"/>
      <c r="Q151" s="3085"/>
      <c r="R151" s="3085"/>
    </row>
    <row r="152" spans="1:18">
      <c r="A152" s="3085"/>
      <c r="B152" s="3085"/>
      <c r="C152" s="3085"/>
      <c r="D152" s="3085"/>
      <c r="E152" s="3085"/>
      <c r="F152" s="3085"/>
      <c r="G152" s="3085"/>
      <c r="H152" s="3085"/>
      <c r="I152" s="3085"/>
      <c r="J152" s="3085"/>
      <c r="K152" s="3085"/>
      <c r="L152" s="3085"/>
      <c r="M152" s="3085"/>
      <c r="N152" s="3085"/>
      <c r="O152" s="3085"/>
      <c r="P152" s="3085"/>
      <c r="Q152" s="3085"/>
      <c r="R152" s="3085"/>
    </row>
    <row r="153" spans="1:18">
      <c r="A153" s="3085"/>
      <c r="B153" s="3085"/>
      <c r="C153" s="3085"/>
      <c r="D153" s="3085"/>
      <c r="E153" s="3085"/>
      <c r="F153" s="3085"/>
      <c r="G153" s="3085"/>
      <c r="H153" s="3085"/>
      <c r="I153" s="3085"/>
      <c r="J153" s="3085"/>
      <c r="K153" s="3085"/>
      <c r="L153" s="3085"/>
      <c r="M153" s="3085"/>
      <c r="N153" s="3085"/>
      <c r="O153" s="3085"/>
      <c r="P153" s="3085"/>
      <c r="Q153" s="3085"/>
      <c r="R153" s="3085"/>
    </row>
    <row r="154" spans="1:18">
      <c r="A154" s="3085"/>
      <c r="B154" s="3085"/>
      <c r="C154" s="3085"/>
      <c r="D154" s="3085"/>
      <c r="E154" s="3085"/>
      <c r="F154" s="3085"/>
      <c r="G154" s="3085"/>
      <c r="H154" s="3085"/>
      <c r="I154" s="3085"/>
      <c r="J154" s="3085"/>
      <c r="K154" s="3085"/>
      <c r="L154" s="3085"/>
      <c r="M154" s="3085"/>
      <c r="N154" s="3085"/>
      <c r="O154" s="3085"/>
      <c r="P154" s="3085"/>
      <c r="Q154" s="3085"/>
      <c r="R154" s="3085"/>
    </row>
    <row r="155" spans="1:18">
      <c r="A155" s="3085"/>
      <c r="B155" s="3085"/>
      <c r="C155" s="3085"/>
      <c r="D155" s="3085"/>
      <c r="E155" s="3085"/>
      <c r="F155" s="3085"/>
      <c r="G155" s="3085"/>
      <c r="H155" s="3085"/>
      <c r="I155" s="3085"/>
      <c r="J155" s="3085"/>
      <c r="K155" s="3085"/>
      <c r="L155" s="3085"/>
      <c r="M155" s="3085"/>
      <c r="N155" s="3085"/>
      <c r="O155" s="3085"/>
      <c r="P155" s="3085"/>
      <c r="Q155" s="3085"/>
      <c r="R155" s="3085"/>
    </row>
    <row r="156" spans="1:18">
      <c r="A156" s="3085"/>
      <c r="B156" s="3085"/>
      <c r="C156" s="3085"/>
      <c r="D156" s="3085"/>
      <c r="E156" s="3085"/>
      <c r="F156" s="3085"/>
      <c r="G156" s="3085"/>
      <c r="H156" s="3085"/>
      <c r="I156" s="3085"/>
      <c r="J156" s="3085"/>
      <c r="K156" s="3085"/>
      <c r="L156" s="3085"/>
      <c r="M156" s="3085"/>
      <c r="N156" s="3085"/>
      <c r="O156" s="3085"/>
      <c r="P156" s="3085"/>
      <c r="Q156" s="3085"/>
      <c r="R156" s="3085"/>
    </row>
    <row r="157" spans="1:18">
      <c r="A157" s="3085"/>
      <c r="B157" s="3085"/>
      <c r="C157" s="3085"/>
      <c r="D157" s="3085"/>
      <c r="E157" s="3085"/>
      <c r="F157" s="3085"/>
      <c r="G157" s="3085"/>
      <c r="H157" s="3085"/>
      <c r="I157" s="3085"/>
      <c r="J157" s="3085"/>
      <c r="K157" s="3085"/>
      <c r="L157" s="3085"/>
      <c r="M157" s="3085"/>
      <c r="N157" s="3085"/>
      <c r="O157" s="3085"/>
      <c r="P157" s="3085"/>
      <c r="Q157" s="3085"/>
      <c r="R157" s="3085"/>
    </row>
    <row r="158" spans="1:18">
      <c r="A158" s="3085"/>
      <c r="B158" s="3085"/>
      <c r="C158" s="3085"/>
      <c r="D158" s="3085"/>
      <c r="E158" s="3085"/>
      <c r="F158" s="3085"/>
      <c r="G158" s="3085"/>
      <c r="H158" s="3085"/>
      <c r="I158" s="3085"/>
      <c r="J158" s="3085"/>
      <c r="K158" s="3085"/>
      <c r="L158" s="3085"/>
      <c r="M158" s="3085"/>
      <c r="N158" s="3085"/>
      <c r="O158" s="3085"/>
      <c r="P158" s="3085"/>
      <c r="Q158" s="3085"/>
      <c r="R158" s="3085"/>
    </row>
    <row r="159" spans="1:18">
      <c r="A159" s="3085"/>
      <c r="B159" s="3085"/>
      <c r="C159" s="3085"/>
      <c r="D159" s="3085"/>
      <c r="E159" s="3085"/>
      <c r="F159" s="3085"/>
      <c r="G159" s="3085"/>
      <c r="H159" s="3085"/>
      <c r="I159" s="3085"/>
      <c r="J159" s="3085"/>
      <c r="K159" s="3085"/>
      <c r="L159" s="3085"/>
      <c r="M159" s="3085"/>
      <c r="N159" s="3085"/>
      <c r="O159" s="3085"/>
      <c r="P159" s="3085"/>
      <c r="Q159" s="3085"/>
      <c r="R159" s="3085"/>
    </row>
    <row r="160" spans="1:18">
      <c r="A160" s="3085"/>
      <c r="B160" s="3085"/>
      <c r="C160" s="3085"/>
      <c r="D160" s="3085"/>
      <c r="E160" s="3085"/>
      <c r="F160" s="3085"/>
      <c r="G160" s="3085"/>
      <c r="H160" s="3085"/>
      <c r="I160" s="3085"/>
      <c r="J160" s="3085"/>
      <c r="K160" s="3085"/>
      <c r="L160" s="3085"/>
      <c r="M160" s="3085"/>
      <c r="N160" s="3085"/>
      <c r="O160" s="3085"/>
      <c r="P160" s="3085"/>
      <c r="Q160" s="3085"/>
      <c r="R160" s="3085"/>
    </row>
    <row r="161" spans="1:18">
      <c r="A161" s="3085"/>
      <c r="B161" s="3085"/>
      <c r="C161" s="3085"/>
      <c r="D161" s="3085"/>
      <c r="E161" s="3085"/>
      <c r="F161" s="3085"/>
      <c r="G161" s="3085"/>
      <c r="H161" s="3085"/>
      <c r="I161" s="3085"/>
      <c r="J161" s="3085"/>
      <c r="K161" s="3085"/>
      <c r="L161" s="3085"/>
      <c r="M161" s="3085"/>
      <c r="N161" s="3085"/>
      <c r="O161" s="3085"/>
      <c r="P161" s="3085"/>
      <c r="Q161" s="3085"/>
      <c r="R161" s="3085"/>
    </row>
    <row r="162" spans="1:18">
      <c r="A162" s="3085"/>
      <c r="B162" s="3085"/>
      <c r="C162" s="3085"/>
      <c r="D162" s="3085"/>
      <c r="E162" s="3085"/>
      <c r="F162" s="3085"/>
      <c r="G162" s="3085"/>
      <c r="H162" s="3085"/>
      <c r="I162" s="3085"/>
      <c r="J162" s="3085"/>
      <c r="K162" s="3085"/>
      <c r="L162" s="3085"/>
      <c r="M162" s="3085"/>
      <c r="N162" s="3085"/>
      <c r="O162" s="3085"/>
      <c r="P162" s="3085"/>
      <c r="Q162" s="3085"/>
      <c r="R162" s="3085"/>
    </row>
    <row r="163" spans="1:18">
      <c r="A163" s="3085"/>
      <c r="B163" s="3085"/>
      <c r="C163" s="3085"/>
      <c r="D163" s="3085"/>
      <c r="E163" s="3085"/>
      <c r="F163" s="3085"/>
      <c r="G163" s="3085"/>
      <c r="H163" s="3085"/>
      <c r="I163" s="3085"/>
      <c r="J163" s="3085"/>
      <c r="K163" s="3085"/>
      <c r="L163" s="3085"/>
      <c r="M163" s="3085"/>
      <c r="N163" s="3085"/>
      <c r="O163" s="3085"/>
      <c r="P163" s="3085"/>
      <c r="Q163" s="3085"/>
      <c r="R163" s="3085"/>
    </row>
    <row r="164" spans="1:18">
      <c r="A164" s="3085"/>
      <c r="B164" s="3085"/>
      <c r="C164" s="3085"/>
      <c r="D164" s="3085"/>
      <c r="E164" s="3085"/>
      <c r="F164" s="3085"/>
      <c r="G164" s="3085"/>
      <c r="H164" s="3085"/>
      <c r="I164" s="3085"/>
      <c r="J164" s="3085"/>
      <c r="K164" s="3085"/>
      <c r="L164" s="3085"/>
      <c r="M164" s="3085"/>
      <c r="N164" s="3085"/>
      <c r="O164" s="3085"/>
      <c r="P164" s="3085"/>
      <c r="Q164" s="3085"/>
      <c r="R164" s="3085"/>
    </row>
    <row r="165" spans="1:18">
      <c r="A165" s="3085"/>
      <c r="B165" s="3085"/>
      <c r="C165" s="3085"/>
      <c r="D165" s="3085"/>
      <c r="E165" s="3085"/>
      <c r="F165" s="3085"/>
      <c r="G165" s="3085"/>
      <c r="H165" s="3085"/>
      <c r="I165" s="3085"/>
      <c r="J165" s="3085"/>
      <c r="K165" s="3085"/>
      <c r="L165" s="3085"/>
      <c r="M165" s="3085"/>
      <c r="N165" s="3085"/>
      <c r="O165" s="3085"/>
      <c r="P165" s="3085"/>
      <c r="Q165" s="3085"/>
      <c r="R165" s="3085"/>
    </row>
    <row r="166" spans="1:18">
      <c r="A166" s="3085"/>
      <c r="B166" s="3085"/>
      <c r="C166" s="3085"/>
      <c r="D166" s="3085"/>
      <c r="E166" s="3085"/>
      <c r="F166" s="3085"/>
      <c r="G166" s="3085"/>
      <c r="H166" s="3085"/>
      <c r="I166" s="3085"/>
      <c r="J166" s="3085"/>
      <c r="K166" s="3085"/>
      <c r="L166" s="3085"/>
      <c r="M166" s="3085"/>
      <c r="N166" s="3085"/>
      <c r="O166" s="3085"/>
      <c r="P166" s="3085"/>
      <c r="Q166" s="3085"/>
      <c r="R166" s="3085"/>
    </row>
    <row r="167" spans="1:18">
      <c r="A167" s="3085"/>
      <c r="B167" s="3085"/>
      <c r="C167" s="3085"/>
      <c r="D167" s="3085"/>
      <c r="E167" s="3085"/>
      <c r="F167" s="3085"/>
      <c r="G167" s="3085"/>
      <c r="H167" s="3085"/>
      <c r="I167" s="3085"/>
      <c r="J167" s="3085"/>
      <c r="K167" s="3085"/>
      <c r="L167" s="3085"/>
      <c r="M167" s="3085"/>
      <c r="N167" s="3085"/>
      <c r="O167" s="3085"/>
      <c r="P167" s="3085"/>
      <c r="Q167" s="3085"/>
      <c r="R167" s="3085"/>
    </row>
    <row r="168" spans="1:18">
      <c r="A168" s="3085"/>
      <c r="B168" s="3085"/>
      <c r="C168" s="3085"/>
      <c r="D168" s="3085"/>
      <c r="E168" s="3085"/>
      <c r="F168" s="3085"/>
      <c r="G168" s="3085"/>
      <c r="H168" s="3085"/>
      <c r="I168" s="3085"/>
      <c r="J168" s="3085"/>
      <c r="K168" s="3085"/>
      <c r="L168" s="3085"/>
      <c r="M168" s="3085"/>
      <c r="N168" s="3085"/>
      <c r="O168" s="3085"/>
      <c r="P168" s="3085"/>
      <c r="Q168" s="3085"/>
      <c r="R168" s="3085"/>
    </row>
    <row r="169" spans="1:18">
      <c r="A169" s="3085"/>
      <c r="B169" s="3085"/>
      <c r="C169" s="3085"/>
      <c r="D169" s="3085"/>
      <c r="E169" s="3085"/>
      <c r="F169" s="3085"/>
      <c r="G169" s="3085"/>
      <c r="H169" s="3085"/>
      <c r="I169" s="3085"/>
      <c r="J169" s="3085"/>
      <c r="K169" s="3085"/>
      <c r="L169" s="3085"/>
      <c r="M169" s="3085"/>
      <c r="N169" s="3085"/>
      <c r="O169" s="3085"/>
      <c r="P169" s="3085"/>
      <c r="Q169" s="3085"/>
      <c r="R169" s="3085"/>
    </row>
    <row r="170" spans="1:18">
      <c r="A170" s="3085"/>
      <c r="B170" s="3085"/>
      <c r="C170" s="3085"/>
      <c r="D170" s="3085"/>
      <c r="E170" s="3085"/>
      <c r="F170" s="3085"/>
      <c r="G170" s="3085"/>
      <c r="H170" s="3085"/>
      <c r="I170" s="3085"/>
      <c r="J170" s="3085"/>
      <c r="K170" s="3085"/>
      <c r="L170" s="3085"/>
      <c r="M170" s="3085"/>
      <c r="N170" s="3085"/>
      <c r="O170" s="3085"/>
      <c r="P170" s="3085"/>
      <c r="Q170" s="3085"/>
      <c r="R170" s="3085"/>
    </row>
    <row r="171" spans="1:18">
      <c r="A171" s="3085"/>
      <c r="B171" s="3085"/>
      <c r="C171" s="3085"/>
      <c r="D171" s="3085"/>
      <c r="E171" s="3085"/>
      <c r="F171" s="3085"/>
      <c r="G171" s="3085"/>
      <c r="H171" s="3085"/>
      <c r="I171" s="3085"/>
      <c r="J171" s="3085"/>
      <c r="K171" s="3085"/>
      <c r="L171" s="3085"/>
      <c r="M171" s="3085"/>
      <c r="N171" s="3085"/>
      <c r="O171" s="3085"/>
      <c r="P171" s="3085"/>
      <c r="Q171" s="3085"/>
      <c r="R171" s="3085"/>
    </row>
    <row r="172" spans="1:18">
      <c r="A172" s="3085"/>
      <c r="B172" s="3085"/>
      <c r="C172" s="3085"/>
      <c r="D172" s="3085"/>
      <c r="E172" s="3085"/>
      <c r="F172" s="3085"/>
      <c r="G172" s="3085"/>
      <c r="H172" s="3085"/>
      <c r="I172" s="3085"/>
      <c r="J172" s="3085"/>
      <c r="K172" s="3085"/>
      <c r="L172" s="3085"/>
      <c r="M172" s="3085"/>
      <c r="N172" s="3085"/>
      <c r="O172" s="3085"/>
      <c r="P172" s="3085"/>
      <c r="Q172" s="3085"/>
      <c r="R172" s="3085"/>
    </row>
    <row r="173" spans="1:18">
      <c r="A173" s="3085"/>
      <c r="B173" s="3085"/>
      <c r="C173" s="3085"/>
      <c r="D173" s="3085"/>
      <c r="E173" s="3085"/>
      <c r="F173" s="3085"/>
      <c r="G173" s="3085"/>
      <c r="H173" s="3085"/>
      <c r="I173" s="3085"/>
      <c r="J173" s="3085"/>
      <c r="K173" s="3085"/>
      <c r="L173" s="3085"/>
      <c r="M173" s="3085"/>
      <c r="N173" s="3085"/>
      <c r="O173" s="3085"/>
      <c r="P173" s="3085"/>
      <c r="Q173" s="3085"/>
      <c r="R173" s="3085"/>
    </row>
    <row r="174" spans="1:18">
      <c r="A174" s="3085"/>
      <c r="B174" s="3085"/>
      <c r="C174" s="3085"/>
      <c r="D174" s="3085"/>
      <c r="E174" s="3085"/>
      <c r="F174" s="3085"/>
      <c r="G174" s="3085"/>
      <c r="H174" s="3085"/>
      <c r="I174" s="3085"/>
      <c r="J174" s="3085"/>
      <c r="K174" s="3085"/>
      <c r="L174" s="3085"/>
      <c r="M174" s="3085"/>
      <c r="N174" s="3085"/>
      <c r="O174" s="3085"/>
      <c r="P174" s="3085"/>
      <c r="Q174" s="3085"/>
      <c r="R174" s="3085"/>
    </row>
    <row r="175" spans="1:18">
      <c r="A175" s="3085"/>
      <c r="B175" s="3085"/>
      <c r="C175" s="3085"/>
      <c r="D175" s="3085"/>
      <c r="E175" s="3085"/>
      <c r="F175" s="3085"/>
      <c r="G175" s="3085"/>
      <c r="H175" s="3085"/>
      <c r="I175" s="3085"/>
      <c r="J175" s="3085"/>
      <c r="K175" s="3085"/>
      <c r="L175" s="3085"/>
      <c r="M175" s="3085"/>
      <c r="N175" s="3085"/>
      <c r="O175" s="3085"/>
      <c r="P175" s="3085"/>
      <c r="Q175" s="3085"/>
      <c r="R175" s="3085"/>
    </row>
    <row r="176" spans="1:18">
      <c r="A176" s="3085"/>
      <c r="B176" s="3085"/>
      <c r="C176" s="3085"/>
      <c r="D176" s="3085"/>
      <c r="E176" s="3085"/>
      <c r="F176" s="3085"/>
      <c r="G176" s="3085"/>
      <c r="H176" s="3085"/>
      <c r="I176" s="3085"/>
      <c r="J176" s="3085"/>
      <c r="K176" s="3085"/>
      <c r="L176" s="3085"/>
      <c r="M176" s="3085"/>
      <c r="N176" s="3085"/>
      <c r="O176" s="3085"/>
      <c r="P176" s="3085"/>
      <c r="Q176" s="3085"/>
      <c r="R176" s="3085"/>
    </row>
    <row r="177" spans="1:18">
      <c r="A177" s="3085"/>
      <c r="B177" s="3085"/>
      <c r="C177" s="3085"/>
      <c r="D177" s="3085"/>
      <c r="E177" s="3085"/>
      <c r="F177" s="3085"/>
      <c r="G177" s="3085"/>
      <c r="H177" s="3085"/>
      <c r="I177" s="3085"/>
      <c r="J177" s="3085"/>
      <c r="K177" s="3085"/>
      <c r="L177" s="3085"/>
      <c r="M177" s="3085"/>
      <c r="N177" s="3085"/>
      <c r="O177" s="3085"/>
      <c r="P177" s="3085"/>
      <c r="Q177" s="3085"/>
      <c r="R177" s="3085"/>
    </row>
    <row r="178" spans="1:18">
      <c r="A178" s="3085"/>
      <c r="B178" s="3085"/>
      <c r="C178" s="3085"/>
      <c r="D178" s="3085"/>
      <c r="E178" s="3085"/>
      <c r="F178" s="3085"/>
      <c r="G178" s="3085"/>
      <c r="H178" s="3085"/>
      <c r="I178" s="3085"/>
      <c r="J178" s="3085"/>
      <c r="K178" s="3085"/>
      <c r="L178" s="3085"/>
      <c r="M178" s="3085"/>
      <c r="N178" s="3085"/>
      <c r="O178" s="3085"/>
      <c r="P178" s="3085"/>
      <c r="Q178" s="3085"/>
      <c r="R178" s="3085"/>
    </row>
    <row r="179" spans="1:18">
      <c r="A179" s="3085"/>
      <c r="B179" s="3085"/>
      <c r="C179" s="3085"/>
      <c r="D179" s="3085"/>
      <c r="E179" s="3085"/>
      <c r="F179" s="3085"/>
      <c r="G179" s="3085"/>
      <c r="H179" s="3085"/>
      <c r="I179" s="3085"/>
      <c r="J179" s="3085"/>
      <c r="K179" s="3085"/>
      <c r="L179" s="3085"/>
      <c r="M179" s="3085"/>
      <c r="N179" s="3085"/>
      <c r="O179" s="3085"/>
      <c r="P179" s="3085"/>
      <c r="Q179" s="3085"/>
      <c r="R179" s="3085"/>
    </row>
    <row r="180" spans="1:18">
      <c r="A180" s="3085"/>
      <c r="B180" s="3085"/>
      <c r="C180" s="3085"/>
      <c r="D180" s="3085"/>
      <c r="E180" s="3085"/>
      <c r="F180" s="3085"/>
      <c r="G180" s="3085"/>
      <c r="H180" s="3085"/>
      <c r="I180" s="3085"/>
      <c r="J180" s="3085"/>
      <c r="K180" s="3085"/>
      <c r="L180" s="3085"/>
      <c r="M180" s="3085"/>
      <c r="N180" s="3085"/>
      <c r="O180" s="3085"/>
      <c r="P180" s="3085"/>
      <c r="Q180" s="3085"/>
      <c r="R180" s="3085"/>
    </row>
    <row r="181" spans="1:18">
      <c r="A181" s="3085"/>
      <c r="B181" s="3085"/>
      <c r="C181" s="3085"/>
      <c r="D181" s="3085"/>
      <c r="E181" s="3085"/>
      <c r="F181" s="3085"/>
      <c r="G181" s="3085"/>
      <c r="H181" s="3085"/>
      <c r="I181" s="3085"/>
      <c r="J181" s="3085"/>
      <c r="K181" s="3085"/>
      <c r="L181" s="3085"/>
      <c r="M181" s="3085"/>
      <c r="N181" s="3085"/>
      <c r="O181" s="3085"/>
      <c r="P181" s="3085"/>
      <c r="Q181" s="3085"/>
      <c r="R181" s="3085"/>
    </row>
    <row r="182" spans="1:18">
      <c r="A182" s="3085"/>
      <c r="B182" s="3085"/>
      <c r="C182" s="3085"/>
      <c r="D182" s="3085"/>
      <c r="E182" s="3085"/>
      <c r="F182" s="3085"/>
      <c r="G182" s="3085"/>
      <c r="H182" s="3085"/>
      <c r="I182" s="3085"/>
      <c r="J182" s="3085"/>
      <c r="K182" s="3085"/>
      <c r="L182" s="3085"/>
      <c r="M182" s="3085"/>
      <c r="N182" s="3085"/>
      <c r="O182" s="3085"/>
      <c r="P182" s="3085"/>
      <c r="Q182" s="3085"/>
      <c r="R182" s="3085"/>
    </row>
    <row r="183" spans="1:18">
      <c r="A183" s="3085"/>
      <c r="B183" s="3085"/>
      <c r="C183" s="3085"/>
      <c r="D183" s="3085"/>
      <c r="E183" s="3085"/>
      <c r="F183" s="3085"/>
      <c r="G183" s="3085"/>
      <c r="H183" s="3085"/>
      <c r="I183" s="3085"/>
      <c r="J183" s="3085"/>
      <c r="K183" s="3085"/>
      <c r="L183" s="3085"/>
      <c r="M183" s="3085"/>
      <c r="N183" s="3085"/>
      <c r="O183" s="3085"/>
      <c r="P183" s="3085"/>
      <c r="Q183" s="3085"/>
      <c r="R183" s="3085"/>
    </row>
    <row r="184" spans="1:18">
      <c r="A184" s="3085"/>
      <c r="B184" s="3085"/>
      <c r="C184" s="3085"/>
      <c r="D184" s="3085"/>
      <c r="E184" s="3085"/>
      <c r="F184" s="3085"/>
      <c r="G184" s="3085"/>
      <c r="H184" s="3085"/>
      <c r="I184" s="3085"/>
      <c r="J184" s="3085"/>
      <c r="K184" s="3085"/>
      <c r="L184" s="3085"/>
      <c r="M184" s="3085"/>
      <c r="N184" s="3085"/>
      <c r="O184" s="3085"/>
      <c r="P184" s="3085"/>
      <c r="Q184" s="3085"/>
      <c r="R184" s="3085"/>
    </row>
    <row r="185" spans="1:18">
      <c r="A185" s="3085"/>
      <c r="B185" s="3085"/>
      <c r="C185" s="3085"/>
      <c r="D185" s="3085"/>
      <c r="E185" s="3085"/>
      <c r="F185" s="3085"/>
      <c r="G185" s="3085"/>
      <c r="H185" s="3085"/>
      <c r="I185" s="3085"/>
      <c r="J185" s="3085"/>
      <c r="K185" s="3085"/>
      <c r="L185" s="3085"/>
      <c r="M185" s="3085"/>
      <c r="N185" s="3085"/>
      <c r="O185" s="3085"/>
      <c r="P185" s="3085"/>
      <c r="Q185" s="3085"/>
      <c r="R185" s="3085"/>
    </row>
    <row r="186" spans="1:18">
      <c r="A186" s="3085"/>
      <c r="B186" s="3085"/>
      <c r="C186" s="3085"/>
      <c r="D186" s="3085"/>
      <c r="E186" s="3085"/>
      <c r="F186" s="3085"/>
      <c r="G186" s="3085"/>
      <c r="H186" s="3085"/>
      <c r="I186" s="3085"/>
      <c r="J186" s="3085"/>
      <c r="K186" s="3085"/>
      <c r="L186" s="3085"/>
      <c r="M186" s="3085"/>
      <c r="N186" s="3085"/>
      <c r="O186" s="3085"/>
      <c r="P186" s="3085"/>
      <c r="Q186" s="3085"/>
      <c r="R186" s="3085"/>
    </row>
    <row r="187" spans="1:18">
      <c r="A187" s="3085"/>
      <c r="B187" s="3085"/>
      <c r="C187" s="3085"/>
      <c r="D187" s="3085"/>
      <c r="E187" s="3085"/>
      <c r="F187" s="3085"/>
      <c r="G187" s="3085"/>
      <c r="H187" s="3085"/>
      <c r="I187" s="3085"/>
      <c r="J187" s="3085"/>
      <c r="K187" s="3085"/>
      <c r="L187" s="3085"/>
      <c r="M187" s="3085"/>
      <c r="N187" s="3085"/>
      <c r="O187" s="3085"/>
      <c r="P187" s="3085"/>
      <c r="Q187" s="3085"/>
      <c r="R187" s="3085"/>
    </row>
    <row r="188" spans="1:18">
      <c r="A188" s="3085"/>
      <c r="B188" s="3085"/>
      <c r="C188" s="3085"/>
      <c r="D188" s="3085"/>
      <c r="E188" s="3085"/>
      <c r="F188" s="3085"/>
      <c r="G188" s="3085"/>
      <c r="H188" s="3085"/>
      <c r="I188" s="3085"/>
      <c r="J188" s="3085"/>
      <c r="K188" s="3085"/>
      <c r="L188" s="3085"/>
      <c r="M188" s="3085"/>
      <c r="N188" s="3085"/>
      <c r="O188" s="3085"/>
      <c r="P188" s="3085"/>
      <c r="Q188" s="3085"/>
      <c r="R188" s="3085"/>
    </row>
    <row r="189" spans="1:18">
      <c r="A189" s="3085"/>
      <c r="B189" s="3085"/>
      <c r="C189" s="3085"/>
      <c r="D189" s="3085"/>
      <c r="E189" s="3085"/>
      <c r="F189" s="3085"/>
      <c r="G189" s="3085"/>
      <c r="H189" s="3085"/>
      <c r="I189" s="3085"/>
      <c r="J189" s="3085"/>
      <c r="K189" s="3085"/>
      <c r="L189" s="3085"/>
      <c r="M189" s="3085"/>
      <c r="N189" s="3085"/>
      <c r="O189" s="3085"/>
      <c r="P189" s="3085"/>
      <c r="Q189" s="3085"/>
      <c r="R189" s="3085"/>
    </row>
    <row r="190" spans="1:18">
      <c r="A190" s="3085"/>
      <c r="B190" s="3085"/>
      <c r="C190" s="3085"/>
      <c r="D190" s="3085"/>
      <c r="E190" s="3085"/>
      <c r="F190" s="3085"/>
      <c r="G190" s="3085"/>
      <c r="H190" s="3085"/>
      <c r="I190" s="3085"/>
      <c r="J190" s="3085"/>
      <c r="K190" s="3085"/>
      <c r="L190" s="3085"/>
      <c r="M190" s="3085"/>
      <c r="N190" s="3085"/>
      <c r="O190" s="3085"/>
      <c r="P190" s="3085"/>
      <c r="Q190" s="3085"/>
      <c r="R190" s="3085"/>
    </row>
    <row r="191" spans="1:18">
      <c r="A191" s="3085"/>
      <c r="B191" s="3085"/>
      <c r="C191" s="3085"/>
      <c r="D191" s="3085"/>
      <c r="E191" s="3085"/>
      <c r="F191" s="3085"/>
      <c r="G191" s="3085"/>
      <c r="H191" s="3085"/>
      <c r="I191" s="3085"/>
      <c r="J191" s="3085"/>
      <c r="K191" s="3085"/>
      <c r="L191" s="3085"/>
      <c r="M191" s="3085"/>
      <c r="N191" s="3085"/>
      <c r="O191" s="3085"/>
      <c r="P191" s="3085"/>
      <c r="Q191" s="3085"/>
      <c r="R191" s="3085"/>
    </row>
    <row r="192" spans="1:18">
      <c r="A192" s="3085"/>
      <c r="B192" s="3085"/>
      <c r="C192" s="3085"/>
      <c r="D192" s="3085"/>
      <c r="E192" s="3085"/>
      <c r="F192" s="3085"/>
      <c r="G192" s="3085"/>
      <c r="H192" s="3085"/>
      <c r="I192" s="3085"/>
      <c r="J192" s="3085"/>
      <c r="K192" s="3085"/>
      <c r="L192" s="3085"/>
      <c r="M192" s="3085"/>
      <c r="N192" s="3085"/>
      <c r="O192" s="3085"/>
      <c r="P192" s="3085"/>
      <c r="Q192" s="3085"/>
      <c r="R192" s="3085"/>
    </row>
    <row r="193" spans="1:18">
      <c r="A193" s="3085"/>
      <c r="B193" s="3085"/>
      <c r="C193" s="3085"/>
      <c r="D193" s="3085"/>
      <c r="E193" s="3085"/>
      <c r="F193" s="3085"/>
      <c r="G193" s="3085"/>
      <c r="H193" s="3085"/>
      <c r="I193" s="3085"/>
      <c r="J193" s="3085"/>
      <c r="K193" s="3085"/>
      <c r="L193" s="3085"/>
      <c r="M193" s="3085"/>
      <c r="N193" s="3085"/>
      <c r="O193" s="3085"/>
      <c r="P193" s="3085"/>
      <c r="Q193" s="3085"/>
      <c r="R193" s="3085"/>
    </row>
    <row r="194" spans="1:18">
      <c r="A194" s="3085"/>
      <c r="B194" s="3085"/>
      <c r="C194" s="3085"/>
      <c r="D194" s="3085"/>
      <c r="E194" s="3085"/>
      <c r="F194" s="3085"/>
      <c r="G194" s="3085"/>
      <c r="H194" s="3085"/>
      <c r="I194" s="3085"/>
      <c r="J194" s="3085"/>
      <c r="K194" s="3085"/>
      <c r="L194" s="3085"/>
      <c r="M194" s="3085"/>
      <c r="N194" s="3085"/>
      <c r="O194" s="3085"/>
      <c r="P194" s="3085"/>
      <c r="Q194" s="3085"/>
      <c r="R194" s="3085"/>
    </row>
    <row r="195" spans="1:18">
      <c r="A195" s="3085"/>
      <c r="B195" s="3085"/>
      <c r="C195" s="3085"/>
      <c r="D195" s="3085"/>
      <c r="E195" s="3085"/>
      <c r="F195" s="3085"/>
      <c r="G195" s="3085"/>
      <c r="H195" s="3085"/>
      <c r="I195" s="3085"/>
      <c r="J195" s="3085"/>
      <c r="K195" s="3085"/>
      <c r="L195" s="3085"/>
      <c r="M195" s="3085"/>
      <c r="N195" s="3085"/>
      <c r="O195" s="3085"/>
      <c r="P195" s="3085"/>
      <c r="Q195" s="3085"/>
      <c r="R195" s="3085"/>
    </row>
    <row r="196" spans="1:18">
      <c r="A196" s="3085"/>
      <c r="B196" s="3085"/>
      <c r="C196" s="3085"/>
      <c r="D196" s="3085"/>
      <c r="E196" s="3085"/>
      <c r="F196" s="3085"/>
      <c r="G196" s="3085"/>
      <c r="H196" s="3085"/>
      <c r="I196" s="3085"/>
      <c r="J196" s="3085"/>
      <c r="K196" s="3085"/>
      <c r="L196" s="3085"/>
      <c r="M196" s="3085"/>
      <c r="N196" s="3085"/>
      <c r="O196" s="3085"/>
      <c r="P196" s="3085"/>
      <c r="Q196" s="3085"/>
      <c r="R196" s="3085"/>
    </row>
    <row r="197" spans="1:18">
      <c r="A197" s="3085"/>
      <c r="B197" s="3085"/>
      <c r="C197" s="3085"/>
      <c r="D197" s="3085"/>
      <c r="E197" s="3085"/>
      <c r="F197" s="3085"/>
      <c r="G197" s="3085"/>
      <c r="H197" s="3085"/>
      <c r="I197" s="3085"/>
      <c r="J197" s="3085"/>
      <c r="K197" s="3085"/>
      <c r="L197" s="3085"/>
      <c r="M197" s="3085"/>
      <c r="N197" s="3085"/>
      <c r="O197" s="3085"/>
      <c r="P197" s="3085"/>
      <c r="Q197" s="3085"/>
      <c r="R197" s="3085"/>
    </row>
    <row r="198" spans="1:18">
      <c r="A198" s="3085"/>
      <c r="B198" s="3085"/>
      <c r="C198" s="3085"/>
      <c r="D198" s="3085"/>
      <c r="E198" s="3085"/>
      <c r="F198" s="3085"/>
      <c r="G198" s="3085"/>
      <c r="H198" s="3085"/>
      <c r="I198" s="3085"/>
      <c r="J198" s="3085"/>
      <c r="K198" s="3085"/>
      <c r="L198" s="3085"/>
      <c r="M198" s="3085"/>
      <c r="N198" s="3085"/>
      <c r="O198" s="3085"/>
      <c r="P198" s="3085"/>
      <c r="Q198" s="3085"/>
      <c r="R198" s="3085"/>
    </row>
    <row r="199" spans="1:18">
      <c r="A199" s="3085"/>
      <c r="B199" s="3085"/>
      <c r="C199" s="3085"/>
      <c r="D199" s="3085"/>
      <c r="E199" s="3085"/>
      <c r="F199" s="3085"/>
      <c r="G199" s="3085"/>
      <c r="H199" s="3085"/>
      <c r="I199" s="3085"/>
      <c r="J199" s="3085"/>
      <c r="K199" s="3085"/>
      <c r="L199" s="3085"/>
      <c r="M199" s="3085"/>
      <c r="N199" s="3085"/>
      <c r="O199" s="3085"/>
      <c r="P199" s="3085"/>
      <c r="Q199" s="3085"/>
      <c r="R199" s="3085"/>
    </row>
    <row r="200" spans="1:18">
      <c r="A200" s="3085"/>
      <c r="B200" s="3085"/>
      <c r="C200" s="3085"/>
      <c r="D200" s="3085"/>
      <c r="E200" s="3085"/>
      <c r="F200" s="3085"/>
      <c r="G200" s="3085"/>
      <c r="H200" s="3085"/>
      <c r="I200" s="3085"/>
      <c r="J200" s="3085"/>
      <c r="K200" s="3085"/>
      <c r="L200" s="3085"/>
      <c r="M200" s="3085"/>
      <c r="N200" s="3085"/>
      <c r="O200" s="3085"/>
      <c r="P200" s="3085"/>
      <c r="Q200" s="3085"/>
      <c r="R200" s="3085"/>
    </row>
    <row r="201" spans="1:18">
      <c r="A201" s="3085"/>
      <c r="B201" s="3085"/>
      <c r="C201" s="3085"/>
      <c r="D201" s="3085"/>
      <c r="E201" s="3085"/>
      <c r="F201" s="3085"/>
      <c r="G201" s="3085"/>
      <c r="H201" s="3085"/>
      <c r="I201" s="3085"/>
      <c r="J201" s="3085"/>
      <c r="K201" s="3085"/>
      <c r="L201" s="3085"/>
      <c r="M201" s="3085"/>
      <c r="N201" s="3085"/>
      <c r="O201" s="3085"/>
      <c r="P201" s="3085"/>
      <c r="Q201" s="3085"/>
      <c r="R201" s="3085"/>
    </row>
    <row r="202" spans="1:18">
      <c r="A202" s="3085"/>
      <c r="B202" s="3085"/>
      <c r="C202" s="3085"/>
      <c r="D202" s="3085"/>
      <c r="E202" s="3085"/>
      <c r="F202" s="3085"/>
      <c r="G202" s="3085"/>
      <c r="H202" s="3085"/>
      <c r="I202" s="3085"/>
      <c r="J202" s="3085"/>
      <c r="K202" s="3085"/>
      <c r="L202" s="3085"/>
      <c r="M202" s="3085"/>
      <c r="N202" s="3085"/>
      <c r="O202" s="3085"/>
      <c r="P202" s="3085"/>
      <c r="Q202" s="3085"/>
      <c r="R202" s="3085"/>
    </row>
    <row r="203" spans="1:18">
      <c r="A203" s="3085"/>
      <c r="B203" s="3085"/>
      <c r="C203" s="3085"/>
      <c r="D203" s="3085"/>
      <c r="E203" s="3085"/>
      <c r="F203" s="3085"/>
      <c r="G203" s="3085"/>
      <c r="H203" s="3085"/>
      <c r="I203" s="3085"/>
      <c r="J203" s="3085"/>
      <c r="K203" s="3085"/>
      <c r="L203" s="3085"/>
      <c r="M203" s="3085"/>
      <c r="N203" s="3085"/>
      <c r="O203" s="3085"/>
      <c r="P203" s="3085"/>
      <c r="Q203" s="3085"/>
      <c r="R203" s="3085"/>
    </row>
    <row r="204" spans="1:18">
      <c r="A204" s="3085"/>
      <c r="B204" s="3085"/>
      <c r="C204" s="3085"/>
      <c r="D204" s="3085"/>
      <c r="E204" s="3085"/>
      <c r="F204" s="3085"/>
      <c r="G204" s="3085"/>
      <c r="H204" s="3085"/>
      <c r="I204" s="3085"/>
      <c r="J204" s="3085"/>
      <c r="K204" s="3085"/>
      <c r="L204" s="3085"/>
      <c r="M204" s="3085"/>
      <c r="N204" s="3085"/>
      <c r="O204" s="3085"/>
      <c r="P204" s="3085"/>
      <c r="Q204" s="3085"/>
      <c r="R204" s="3085"/>
    </row>
    <row r="205" spans="1:18">
      <c r="A205" s="3085"/>
      <c r="B205" s="3085"/>
      <c r="C205" s="3085"/>
      <c r="D205" s="3085"/>
      <c r="E205" s="3085"/>
      <c r="F205" s="3085"/>
      <c r="G205" s="3085"/>
      <c r="H205" s="3085"/>
      <c r="I205" s="3085"/>
      <c r="J205" s="3085"/>
      <c r="K205" s="3085"/>
      <c r="L205" s="3085"/>
      <c r="M205" s="3085"/>
      <c r="N205" s="3085"/>
      <c r="O205" s="3085"/>
      <c r="P205" s="3085"/>
      <c r="Q205" s="3085"/>
      <c r="R205" s="3085"/>
    </row>
    <row r="206" spans="1:18">
      <c r="A206" s="3085"/>
      <c r="B206" s="3085"/>
      <c r="C206" s="3085"/>
      <c r="D206" s="3085"/>
      <c r="E206" s="3085"/>
      <c r="F206" s="3085"/>
      <c r="G206" s="3085"/>
      <c r="H206" s="3085"/>
      <c r="I206" s="3085"/>
      <c r="J206" s="3085"/>
      <c r="K206" s="3085"/>
      <c r="L206" s="3085"/>
      <c r="M206" s="3085"/>
      <c r="N206" s="3085"/>
      <c r="O206" s="3085"/>
      <c r="P206" s="3085"/>
      <c r="Q206" s="3085"/>
      <c r="R206" s="3085"/>
    </row>
    <row r="207" spans="1:18">
      <c r="A207" s="3085"/>
      <c r="B207" s="3085"/>
      <c r="C207" s="3085"/>
      <c r="D207" s="3085"/>
      <c r="E207" s="3085"/>
      <c r="F207" s="3085"/>
      <c r="G207" s="3085"/>
      <c r="H207" s="3085"/>
      <c r="I207" s="3085"/>
      <c r="J207" s="3085"/>
      <c r="K207" s="3085"/>
      <c r="L207" s="3085"/>
      <c r="M207" s="3085"/>
      <c r="N207" s="3085"/>
      <c r="O207" s="3085"/>
      <c r="P207" s="3085"/>
      <c r="Q207" s="3085"/>
      <c r="R207" s="3085"/>
    </row>
    <row r="208" spans="1:18">
      <c r="A208" s="3085"/>
      <c r="B208" s="3085"/>
      <c r="C208" s="3085"/>
      <c r="D208" s="3085"/>
      <c r="E208" s="3085"/>
      <c r="F208" s="3085"/>
      <c r="G208" s="3085"/>
      <c r="H208" s="3085"/>
      <c r="I208" s="3085"/>
      <c r="J208" s="3085"/>
      <c r="K208" s="3085"/>
      <c r="L208" s="3085"/>
      <c r="M208" s="3085"/>
      <c r="N208" s="3085"/>
      <c r="O208" s="3085"/>
      <c r="P208" s="3085"/>
      <c r="Q208" s="3085"/>
      <c r="R208" s="3085"/>
    </row>
    <row r="209" spans="1:18">
      <c r="A209" s="3085"/>
      <c r="B209" s="3085"/>
      <c r="C209" s="3085"/>
      <c r="D209" s="3085"/>
      <c r="E209" s="3085"/>
      <c r="F209" s="3085"/>
      <c r="G209" s="3085"/>
      <c r="H209" s="3085"/>
      <c r="I209" s="3085"/>
      <c r="J209" s="3085"/>
      <c r="K209" s="3085"/>
      <c r="L209" s="3085"/>
      <c r="M209" s="3085"/>
      <c r="N209" s="3085"/>
      <c r="O209" s="3085"/>
      <c r="P209" s="3085"/>
      <c r="Q209" s="3085"/>
      <c r="R209" s="3085"/>
    </row>
    <row r="210" spans="1:18">
      <c r="A210" s="3085"/>
      <c r="B210" s="3085"/>
      <c r="C210" s="3085"/>
      <c r="D210" s="3085"/>
      <c r="E210" s="3085"/>
      <c r="F210" s="3085"/>
      <c r="G210" s="3085"/>
      <c r="H210" s="3085"/>
      <c r="I210" s="3085"/>
      <c r="J210" s="3085"/>
      <c r="K210" s="3085"/>
      <c r="L210" s="3085"/>
      <c r="M210" s="3085"/>
      <c r="N210" s="3085"/>
      <c r="O210" s="3085"/>
      <c r="P210" s="3085"/>
      <c r="Q210" s="3085"/>
      <c r="R210" s="3085"/>
    </row>
    <row r="211" spans="1:18">
      <c r="A211" s="3085"/>
      <c r="B211" s="3085"/>
      <c r="C211" s="3085"/>
      <c r="D211" s="3085"/>
      <c r="E211" s="3085"/>
      <c r="F211" s="3085"/>
      <c r="G211" s="3085"/>
      <c r="H211" s="3085"/>
      <c r="I211" s="3085"/>
      <c r="J211" s="3085"/>
      <c r="K211" s="3085"/>
      <c r="L211" s="3085"/>
      <c r="M211" s="3085"/>
      <c r="N211" s="3085"/>
      <c r="O211" s="3085"/>
      <c r="P211" s="3085"/>
      <c r="Q211" s="3085"/>
      <c r="R211" s="3085"/>
    </row>
    <row r="212" spans="1:18">
      <c r="A212" s="3085"/>
      <c r="B212" s="3085"/>
      <c r="C212" s="3085"/>
      <c r="D212" s="3085"/>
      <c r="E212" s="3085"/>
      <c r="F212" s="3085"/>
      <c r="G212" s="3085"/>
      <c r="H212" s="3085"/>
      <c r="I212" s="3085"/>
      <c r="J212" s="3085"/>
      <c r="K212" s="3085"/>
      <c r="L212" s="3085"/>
      <c r="M212" s="3085"/>
      <c r="N212" s="3085"/>
      <c r="O212" s="3085"/>
      <c r="P212" s="3085"/>
      <c r="Q212" s="3085"/>
      <c r="R212" s="3085"/>
    </row>
    <row r="213" spans="1:18">
      <c r="A213" s="3085"/>
      <c r="B213" s="3085"/>
      <c r="C213" s="3085"/>
      <c r="D213" s="3085"/>
      <c r="E213" s="3085"/>
      <c r="F213" s="3085"/>
      <c r="G213" s="3085"/>
      <c r="H213" s="3085"/>
      <c r="I213" s="3085"/>
      <c r="J213" s="3085"/>
      <c r="K213" s="3085"/>
      <c r="L213" s="3085"/>
      <c r="M213" s="3085"/>
      <c r="N213" s="3085"/>
      <c r="O213" s="3085"/>
      <c r="P213" s="3085"/>
      <c r="Q213" s="3085"/>
      <c r="R213" s="3085"/>
    </row>
    <row r="214" spans="1:18">
      <c r="A214" s="3085"/>
      <c r="B214" s="3085"/>
      <c r="C214" s="3085"/>
      <c r="D214" s="3085"/>
      <c r="E214" s="3085"/>
      <c r="F214" s="3085"/>
      <c r="G214" s="3085"/>
      <c r="H214" s="3085"/>
      <c r="I214" s="3085"/>
      <c r="J214" s="3085"/>
      <c r="K214" s="3085"/>
      <c r="L214" s="3085"/>
      <c r="M214" s="3085"/>
      <c r="N214" s="3085"/>
      <c r="O214" s="3085"/>
      <c r="P214" s="3085"/>
      <c r="Q214" s="3085"/>
      <c r="R214" s="3085"/>
    </row>
    <row r="215" spans="1:18">
      <c r="A215" s="3085"/>
      <c r="B215" s="3085"/>
      <c r="C215" s="3085"/>
      <c r="D215" s="3085"/>
      <c r="E215" s="3085"/>
      <c r="F215" s="3085"/>
      <c r="G215" s="3085"/>
      <c r="H215" s="3085"/>
      <c r="I215" s="3085"/>
      <c r="J215" s="3085"/>
      <c r="K215" s="3085"/>
      <c r="L215" s="3085"/>
      <c r="M215" s="3085"/>
      <c r="N215" s="3085"/>
      <c r="O215" s="3085"/>
      <c r="P215" s="3085"/>
      <c r="Q215" s="3085"/>
      <c r="R215" s="3085"/>
    </row>
    <row r="216" spans="1:18">
      <c r="A216" s="3085"/>
      <c r="B216" s="3085"/>
      <c r="C216" s="3085"/>
      <c r="D216" s="3085"/>
      <c r="E216" s="3085"/>
      <c r="F216" s="3085"/>
      <c r="G216" s="3085"/>
      <c r="H216" s="3085"/>
      <c r="I216" s="3085"/>
      <c r="J216" s="3085"/>
      <c r="K216" s="3085"/>
      <c r="L216" s="3085"/>
      <c r="M216" s="3085"/>
      <c r="N216" s="3085"/>
      <c r="O216" s="3085"/>
      <c r="P216" s="3085"/>
      <c r="Q216" s="3085"/>
      <c r="R216" s="3085"/>
    </row>
    <row r="217" spans="1:18">
      <c r="A217" s="3085"/>
      <c r="B217" s="3085"/>
      <c r="C217" s="3085"/>
      <c r="D217" s="3085"/>
      <c r="E217" s="3085"/>
      <c r="F217" s="3085"/>
      <c r="G217" s="3085"/>
      <c r="H217" s="3085"/>
      <c r="I217" s="3085"/>
      <c r="J217" s="3085"/>
      <c r="K217" s="3085"/>
      <c r="L217" s="3085"/>
      <c r="M217" s="3085"/>
      <c r="N217" s="3085"/>
      <c r="O217" s="3085"/>
      <c r="P217" s="3085"/>
      <c r="Q217" s="3085"/>
      <c r="R217" s="3085"/>
    </row>
    <row r="218" spans="1:18">
      <c r="A218" s="3085"/>
      <c r="B218" s="3085"/>
      <c r="C218" s="3085"/>
      <c r="D218" s="3085"/>
      <c r="E218" s="3085"/>
      <c r="F218" s="3085"/>
      <c r="G218" s="3085"/>
      <c r="H218" s="3085"/>
      <c r="I218" s="3085"/>
      <c r="J218" s="3085"/>
      <c r="K218" s="3085"/>
      <c r="L218" s="3085"/>
      <c r="M218" s="3085"/>
      <c r="N218" s="3085"/>
      <c r="O218" s="3085"/>
      <c r="P218" s="3085"/>
      <c r="Q218" s="3085"/>
      <c r="R218" s="3085"/>
    </row>
    <row r="219" spans="1:18">
      <c r="A219" s="3085"/>
      <c r="B219" s="3085"/>
      <c r="C219" s="3085"/>
      <c r="D219" s="3085"/>
      <c r="E219" s="3085"/>
      <c r="F219" s="3085"/>
      <c r="G219" s="3085"/>
      <c r="H219" s="3085"/>
      <c r="I219" s="3085"/>
      <c r="J219" s="3085"/>
      <c r="K219" s="3085"/>
      <c r="L219" s="3085"/>
      <c r="M219" s="3085"/>
      <c r="N219" s="3085"/>
      <c r="O219" s="3085"/>
      <c r="P219" s="3085"/>
      <c r="Q219" s="3085"/>
      <c r="R219" s="3085"/>
    </row>
    <row r="220" spans="1:18">
      <c r="A220" s="3085"/>
      <c r="B220" s="3085"/>
      <c r="C220" s="3085"/>
      <c r="D220" s="3085"/>
      <c r="E220" s="3085"/>
      <c r="F220" s="3085"/>
      <c r="G220" s="3085"/>
      <c r="H220" s="3085"/>
      <c r="I220" s="3085"/>
      <c r="J220" s="3085"/>
      <c r="K220" s="3085"/>
      <c r="L220" s="3085"/>
      <c r="M220" s="3085"/>
      <c r="N220" s="3085"/>
      <c r="O220" s="3085"/>
      <c r="P220" s="3085"/>
      <c r="Q220" s="3085"/>
      <c r="R220" s="3085"/>
    </row>
    <row r="221" spans="1:18">
      <c r="A221" s="3085"/>
      <c r="B221" s="3085"/>
      <c r="C221" s="3085"/>
      <c r="D221" s="3085"/>
      <c r="E221" s="3085"/>
      <c r="F221" s="3085"/>
      <c r="G221" s="3085"/>
      <c r="H221" s="3085"/>
      <c r="I221" s="3085"/>
      <c r="J221" s="3085"/>
      <c r="K221" s="3085"/>
      <c r="L221" s="3085"/>
      <c r="M221" s="3085"/>
      <c r="N221" s="3085"/>
      <c r="O221" s="3085"/>
      <c r="P221" s="3085"/>
      <c r="Q221" s="3085"/>
      <c r="R221" s="3085"/>
    </row>
    <row r="222" spans="1:18">
      <c r="A222" s="3085"/>
      <c r="B222" s="3085"/>
      <c r="C222" s="3085"/>
      <c r="D222" s="3085"/>
      <c r="E222" s="3085"/>
      <c r="F222" s="3085"/>
      <c r="G222" s="3085"/>
      <c r="H222" s="3085"/>
      <c r="I222" s="3085"/>
      <c r="J222" s="3085"/>
      <c r="K222" s="3085"/>
      <c r="L222" s="3085"/>
      <c r="M222" s="3085"/>
      <c r="N222" s="3085"/>
      <c r="O222" s="3085"/>
      <c r="P222" s="3085"/>
      <c r="Q222" s="3085"/>
      <c r="R222" s="3085"/>
    </row>
    <row r="223" spans="1:18">
      <c r="A223" s="3085"/>
      <c r="B223" s="3085"/>
      <c r="C223" s="3085"/>
      <c r="D223" s="3085"/>
      <c r="E223" s="3085"/>
      <c r="F223" s="3085"/>
      <c r="G223" s="3085"/>
      <c r="H223" s="3085"/>
      <c r="I223" s="3085"/>
      <c r="J223" s="3085"/>
      <c r="K223" s="3085"/>
      <c r="L223" s="3085"/>
      <c r="M223" s="3085"/>
      <c r="N223" s="3085"/>
      <c r="O223" s="3085"/>
      <c r="P223" s="3085"/>
      <c r="Q223" s="3085"/>
      <c r="R223" s="3085"/>
    </row>
    <row r="224" spans="1:18">
      <c r="A224" s="3085"/>
      <c r="B224" s="3085"/>
      <c r="C224" s="3085"/>
      <c r="D224" s="3085"/>
      <c r="E224" s="3085"/>
      <c r="F224" s="3085"/>
      <c r="G224" s="3085"/>
      <c r="H224" s="3085"/>
      <c r="I224" s="3085"/>
      <c r="J224" s="3085"/>
      <c r="K224" s="3085"/>
      <c r="L224" s="3085"/>
      <c r="M224" s="3085"/>
      <c r="N224" s="3085"/>
      <c r="O224" s="3085"/>
      <c r="P224" s="3085"/>
      <c r="Q224" s="3085"/>
      <c r="R224" s="3085"/>
    </row>
    <row r="225" spans="1:18">
      <c r="A225" s="3085"/>
      <c r="B225" s="3085"/>
      <c r="C225" s="3085"/>
      <c r="D225" s="3085"/>
      <c r="E225" s="3085"/>
      <c r="F225" s="3085"/>
      <c r="G225" s="3085"/>
      <c r="H225" s="3085"/>
      <c r="I225" s="3085"/>
      <c r="J225" s="3085"/>
      <c r="K225" s="3085"/>
      <c r="L225" s="3085"/>
      <c r="M225" s="3085"/>
      <c r="N225" s="3085"/>
      <c r="O225" s="3085"/>
      <c r="P225" s="3085"/>
      <c r="Q225" s="3085"/>
      <c r="R225" s="3085"/>
    </row>
    <row r="226" spans="1:18">
      <c r="A226" s="3085"/>
      <c r="B226" s="3085"/>
      <c r="C226" s="3085"/>
      <c r="D226" s="3085"/>
      <c r="E226" s="3085"/>
      <c r="F226" s="3085"/>
      <c r="G226" s="3085"/>
      <c r="H226" s="3085"/>
      <c r="I226" s="3085"/>
      <c r="J226" s="3085"/>
      <c r="K226" s="3085"/>
      <c r="L226" s="3085"/>
      <c r="M226" s="3085"/>
      <c r="N226" s="3085"/>
      <c r="O226" s="3085"/>
      <c r="P226" s="3085"/>
      <c r="Q226" s="3085"/>
      <c r="R226" s="3085"/>
    </row>
    <row r="227" spans="1:18">
      <c r="A227" s="3085"/>
      <c r="B227" s="3085"/>
      <c r="C227" s="3085"/>
      <c r="D227" s="3085"/>
      <c r="E227" s="3085"/>
      <c r="F227" s="3085"/>
      <c r="G227" s="3085"/>
      <c r="H227" s="3085"/>
      <c r="I227" s="3085"/>
      <c r="J227" s="3085"/>
      <c r="K227" s="3085"/>
      <c r="L227" s="3085"/>
      <c r="M227" s="3085"/>
      <c r="N227" s="3085"/>
      <c r="O227" s="3085"/>
      <c r="P227" s="3085"/>
      <c r="Q227" s="3085"/>
      <c r="R227" s="3085"/>
    </row>
    <row r="228" spans="1:18">
      <c r="A228" s="3085"/>
      <c r="B228" s="3085"/>
      <c r="C228" s="3085"/>
      <c r="D228" s="3085"/>
      <c r="E228" s="3085"/>
      <c r="F228" s="3085"/>
      <c r="G228" s="3085"/>
      <c r="H228" s="3085"/>
      <c r="I228" s="3085"/>
      <c r="J228" s="3085"/>
      <c r="K228" s="3085"/>
      <c r="L228" s="3085"/>
      <c r="M228" s="3085"/>
      <c r="N228" s="3085"/>
      <c r="O228" s="3085"/>
      <c r="P228" s="3085"/>
      <c r="Q228" s="3085"/>
      <c r="R228" s="3085"/>
    </row>
    <row r="229" spans="1:18">
      <c r="A229" s="3085"/>
      <c r="B229" s="3085"/>
      <c r="C229" s="3085"/>
      <c r="D229" s="3085"/>
      <c r="E229" s="3085"/>
      <c r="F229" s="3085"/>
      <c r="G229" s="3085"/>
      <c r="H229" s="3085"/>
      <c r="I229" s="3085"/>
      <c r="J229" s="3085"/>
      <c r="K229" s="3085"/>
      <c r="L229" s="3085"/>
      <c r="M229" s="3085"/>
      <c r="N229" s="3085"/>
      <c r="O229" s="3085"/>
      <c r="P229" s="3085"/>
      <c r="Q229" s="3085"/>
      <c r="R229" s="3085"/>
    </row>
    <row r="230" spans="1:18">
      <c r="A230" s="3085"/>
      <c r="B230" s="3085"/>
      <c r="C230" s="3085"/>
      <c r="D230" s="3085"/>
      <c r="E230" s="3085"/>
      <c r="F230" s="3085"/>
      <c r="G230" s="3085"/>
      <c r="H230" s="3085"/>
      <c r="I230" s="3085"/>
      <c r="J230" s="3085"/>
      <c r="K230" s="3085"/>
      <c r="L230" s="3085"/>
      <c r="M230" s="3085"/>
      <c r="N230" s="3085"/>
      <c r="O230" s="3085"/>
      <c r="P230" s="3085"/>
      <c r="Q230" s="3085"/>
      <c r="R230" s="3085"/>
    </row>
    <row r="231" spans="1:18">
      <c r="A231" s="3085"/>
      <c r="B231" s="3085"/>
      <c r="C231" s="3085"/>
      <c r="D231" s="3085"/>
      <c r="E231" s="3085"/>
      <c r="F231" s="3085"/>
      <c r="G231" s="3085"/>
      <c r="H231" s="3085"/>
      <c r="I231" s="3085"/>
      <c r="J231" s="3085"/>
      <c r="K231" s="3085"/>
      <c r="L231" s="3085"/>
      <c r="M231" s="3085"/>
      <c r="N231" s="3085"/>
      <c r="O231" s="3085"/>
      <c r="P231" s="3085"/>
      <c r="Q231" s="3085"/>
      <c r="R231" s="3085"/>
    </row>
    <row r="232" spans="1:18">
      <c r="A232" s="3085"/>
      <c r="B232" s="3085"/>
      <c r="C232" s="3085"/>
      <c r="D232" s="3085"/>
      <c r="E232" s="3085"/>
      <c r="F232" s="3085"/>
      <c r="G232" s="3085"/>
      <c r="H232" s="3085"/>
      <c r="I232" s="3085"/>
      <c r="J232" s="3085"/>
      <c r="K232" s="3085"/>
      <c r="L232" s="3085"/>
      <c r="M232" s="3085"/>
      <c r="N232" s="3085"/>
      <c r="O232" s="3085"/>
      <c r="P232" s="3085"/>
      <c r="Q232" s="3085"/>
      <c r="R232" s="3085"/>
    </row>
    <row r="233" spans="1:18">
      <c r="A233" s="3085"/>
      <c r="B233" s="3085"/>
      <c r="C233" s="3085"/>
      <c r="D233" s="3085"/>
      <c r="E233" s="3085"/>
      <c r="F233" s="3085"/>
      <c r="G233" s="3085"/>
      <c r="H233" s="3085"/>
      <c r="I233" s="3085"/>
      <c r="J233" s="3085"/>
      <c r="K233" s="3085"/>
      <c r="L233" s="3085"/>
      <c r="M233" s="3085"/>
      <c r="N233" s="3085"/>
      <c r="O233" s="3085"/>
      <c r="P233" s="3085"/>
      <c r="Q233" s="3085"/>
      <c r="R233" s="3085"/>
    </row>
    <row r="234" spans="1:18">
      <c r="A234" s="3085"/>
      <c r="B234" s="3085"/>
      <c r="C234" s="3085"/>
      <c r="D234" s="3085"/>
      <c r="E234" s="3085"/>
      <c r="F234" s="3085"/>
      <c r="G234" s="3085"/>
      <c r="H234" s="3085"/>
      <c r="I234" s="3085"/>
      <c r="J234" s="3085"/>
      <c r="K234" s="3085"/>
      <c r="L234" s="3085"/>
      <c r="M234" s="3085"/>
      <c r="N234" s="3085"/>
      <c r="O234" s="3085"/>
      <c r="P234" s="3085"/>
      <c r="Q234" s="3085"/>
      <c r="R234" s="3085"/>
    </row>
    <row r="235" spans="1:18">
      <c r="A235" s="3085"/>
      <c r="B235" s="3085"/>
      <c r="C235" s="3085"/>
      <c r="D235" s="3085"/>
      <c r="E235" s="3085"/>
      <c r="F235" s="3085"/>
      <c r="G235" s="3085"/>
      <c r="H235" s="3085"/>
      <c r="I235" s="3085"/>
      <c r="J235" s="3085"/>
      <c r="K235" s="3085"/>
      <c r="L235" s="3085"/>
      <c r="M235" s="3085"/>
      <c r="N235" s="3085"/>
      <c r="O235" s="3085"/>
      <c r="P235" s="3085"/>
      <c r="Q235" s="3085"/>
      <c r="R235" s="3085"/>
    </row>
    <row r="236" spans="1:18">
      <c r="A236" s="3085"/>
      <c r="B236" s="3085"/>
      <c r="C236" s="3085"/>
      <c r="D236" s="3085"/>
      <c r="E236" s="3085"/>
      <c r="F236" s="3085"/>
      <c r="G236" s="3085"/>
      <c r="H236" s="3085"/>
      <c r="I236" s="3085"/>
      <c r="J236" s="3085"/>
      <c r="K236" s="3085"/>
      <c r="L236" s="3085"/>
      <c r="M236" s="3085"/>
      <c r="N236" s="3085"/>
      <c r="O236" s="3085"/>
      <c r="P236" s="3085"/>
      <c r="Q236" s="3085"/>
      <c r="R236" s="3085"/>
    </row>
    <row r="237" spans="1:18">
      <c r="A237" s="3085"/>
      <c r="B237" s="3085"/>
      <c r="C237" s="3085"/>
      <c r="D237" s="3085"/>
      <c r="E237" s="3085"/>
      <c r="F237" s="3085"/>
      <c r="G237" s="3085"/>
      <c r="H237" s="3085"/>
      <c r="I237" s="3085"/>
      <c r="J237" s="3085"/>
      <c r="K237" s="3085"/>
      <c r="L237" s="3085"/>
      <c r="M237" s="3085"/>
      <c r="N237" s="3085"/>
      <c r="O237" s="3085"/>
      <c r="P237" s="3085"/>
      <c r="Q237" s="3085"/>
      <c r="R237" s="3085"/>
    </row>
    <row r="238" spans="1:18">
      <c r="A238" s="3085"/>
      <c r="B238" s="3085"/>
      <c r="C238" s="3085"/>
      <c r="D238" s="3085"/>
      <c r="E238" s="3085"/>
      <c r="F238" s="3085"/>
      <c r="G238" s="3085"/>
      <c r="H238" s="3085"/>
      <c r="I238" s="3085"/>
      <c r="J238" s="3085"/>
      <c r="K238" s="3085"/>
      <c r="L238" s="3085"/>
      <c r="M238" s="3085"/>
      <c r="N238" s="3085"/>
      <c r="O238" s="3085"/>
      <c r="P238" s="3085"/>
      <c r="Q238" s="3085"/>
      <c r="R238" s="3085"/>
    </row>
    <row r="239" spans="1:18">
      <c r="A239" s="3085"/>
      <c r="B239" s="3085"/>
      <c r="C239" s="3085"/>
      <c r="D239" s="3085"/>
      <c r="E239" s="3085"/>
      <c r="F239" s="3085"/>
      <c r="G239" s="3085"/>
      <c r="H239" s="3085"/>
      <c r="I239" s="3085"/>
      <c r="J239" s="3085"/>
      <c r="K239" s="3085"/>
      <c r="L239" s="3085"/>
      <c r="M239" s="3085"/>
      <c r="N239" s="3085"/>
      <c r="O239" s="3085"/>
      <c r="P239" s="3085"/>
      <c r="Q239" s="3085"/>
      <c r="R239" s="3085"/>
    </row>
    <row r="240" spans="1:18">
      <c r="A240" s="3085"/>
      <c r="B240" s="3085"/>
      <c r="C240" s="3085"/>
      <c r="D240" s="3085"/>
      <c r="E240" s="3085"/>
      <c r="F240" s="3085"/>
      <c r="G240" s="3085"/>
      <c r="H240" s="3085"/>
      <c r="I240" s="3085"/>
      <c r="J240" s="3085"/>
      <c r="K240" s="3085"/>
      <c r="L240" s="3085"/>
      <c r="M240" s="3085"/>
      <c r="N240" s="3085"/>
      <c r="O240" s="3085"/>
      <c r="P240" s="3085"/>
      <c r="Q240" s="3085"/>
      <c r="R240" s="3085"/>
    </row>
    <row r="241" spans="1:18">
      <c r="A241" s="3085"/>
      <c r="B241" s="3085"/>
      <c r="C241" s="3085"/>
      <c r="D241" s="3085"/>
      <c r="E241" s="3085"/>
      <c r="F241" s="3085"/>
      <c r="G241" s="3085"/>
      <c r="H241" s="3085"/>
      <c r="I241" s="3085"/>
      <c r="J241" s="3085"/>
      <c r="K241" s="3085"/>
      <c r="L241" s="3085"/>
      <c r="M241" s="3085"/>
      <c r="N241" s="3085"/>
      <c r="O241" s="3085"/>
      <c r="P241" s="3085"/>
      <c r="Q241" s="3085"/>
      <c r="R241" s="3085"/>
    </row>
    <row r="242" spans="1:18">
      <c r="A242" s="3085"/>
      <c r="B242" s="3085"/>
      <c r="C242" s="3085"/>
      <c r="D242" s="3085"/>
      <c r="E242" s="3085"/>
      <c r="F242" s="3085"/>
      <c r="G242" s="3085"/>
      <c r="H242" s="3085"/>
      <c r="I242" s="3085"/>
      <c r="J242" s="3085"/>
      <c r="K242" s="3085"/>
      <c r="L242" s="3085"/>
      <c r="M242" s="3085"/>
      <c r="N242" s="3085"/>
      <c r="O242" s="3085"/>
      <c r="P242" s="3085"/>
      <c r="Q242" s="3085"/>
      <c r="R242" s="3085"/>
    </row>
    <row r="243" spans="1:18">
      <c r="A243" s="3085"/>
      <c r="B243" s="3085"/>
      <c r="C243" s="3085"/>
      <c r="D243" s="3085"/>
      <c r="E243" s="3085"/>
      <c r="F243" s="3085"/>
      <c r="G243" s="3085"/>
      <c r="H243" s="3085"/>
      <c r="I243" s="3085"/>
      <c r="J243" s="3085"/>
      <c r="K243" s="3085"/>
      <c r="L243" s="3085"/>
      <c r="M243" s="3085"/>
      <c r="N243" s="3085"/>
      <c r="O243" s="3085"/>
      <c r="P243" s="3085"/>
      <c r="Q243" s="3085"/>
      <c r="R243" s="3085"/>
    </row>
    <row r="244" spans="1:18">
      <c r="A244" s="3085"/>
      <c r="B244" s="3085"/>
      <c r="C244" s="3085"/>
      <c r="D244" s="3085"/>
      <c r="E244" s="3085"/>
      <c r="F244" s="3085"/>
      <c r="G244" s="3085"/>
      <c r="H244" s="3085"/>
      <c r="I244" s="3085"/>
      <c r="J244" s="3085"/>
      <c r="K244" s="3085"/>
      <c r="L244" s="3085"/>
      <c r="M244" s="3085"/>
      <c r="N244" s="3085"/>
      <c r="O244" s="3085"/>
      <c r="P244" s="3085"/>
      <c r="Q244" s="3085"/>
      <c r="R244" s="3085"/>
    </row>
    <row r="245" spans="1:18">
      <c r="A245" s="3085"/>
      <c r="B245" s="3085"/>
      <c r="C245" s="3085"/>
      <c r="D245" s="3085"/>
      <c r="E245" s="3085"/>
      <c r="F245" s="3085"/>
      <c r="G245" s="3085"/>
      <c r="H245" s="3085"/>
      <c r="I245" s="3085"/>
      <c r="J245" s="3085"/>
      <c r="K245" s="3085"/>
      <c r="L245" s="3085"/>
      <c r="M245" s="3085"/>
      <c r="N245" s="3085"/>
      <c r="O245" s="3085"/>
      <c r="P245" s="3085"/>
      <c r="Q245" s="3085"/>
      <c r="R245" s="3085"/>
    </row>
    <row r="246" spans="1:18">
      <c r="A246" s="3085"/>
      <c r="B246" s="3085"/>
      <c r="C246" s="3085"/>
      <c r="D246" s="3085"/>
      <c r="E246" s="3085"/>
      <c r="F246" s="3085"/>
      <c r="G246" s="3085"/>
      <c r="H246" s="3085"/>
      <c r="I246" s="3085"/>
      <c r="J246" s="3085"/>
      <c r="K246" s="3085"/>
      <c r="L246" s="3085"/>
      <c r="M246" s="3085"/>
      <c r="N246" s="3085"/>
      <c r="O246" s="3085"/>
      <c r="P246" s="3085"/>
      <c r="Q246" s="3085"/>
      <c r="R246" s="3085"/>
    </row>
    <row r="247" spans="1:18">
      <c r="A247" s="3085"/>
      <c r="B247" s="3085"/>
      <c r="C247" s="3085"/>
      <c r="D247" s="3085"/>
      <c r="E247" s="3085"/>
      <c r="F247" s="3085"/>
      <c r="G247" s="3085"/>
      <c r="H247" s="3085"/>
      <c r="I247" s="3085"/>
      <c r="J247" s="3085"/>
      <c r="K247" s="3085"/>
      <c r="L247" s="3085"/>
      <c r="M247" s="3085"/>
      <c r="N247" s="3085"/>
      <c r="O247" s="3085"/>
      <c r="P247" s="3085"/>
      <c r="Q247" s="3085"/>
      <c r="R247" s="3085"/>
    </row>
    <row r="248" spans="1:18">
      <c r="A248" s="3085"/>
      <c r="B248" s="3085"/>
      <c r="C248" s="3085"/>
      <c r="D248" s="3085"/>
      <c r="E248" s="3085"/>
      <c r="F248" s="3085"/>
      <c r="G248" s="3085"/>
      <c r="H248" s="3085"/>
      <c r="I248" s="3085"/>
      <c r="J248" s="3085"/>
      <c r="K248" s="3085"/>
      <c r="L248" s="3085"/>
      <c r="M248" s="3085"/>
      <c r="N248" s="3085"/>
      <c r="O248" s="3085"/>
      <c r="P248" s="3085"/>
      <c r="Q248" s="3085"/>
      <c r="R248" s="3085"/>
    </row>
    <row r="249" spans="1:18">
      <c r="A249" s="3085"/>
      <c r="B249" s="3085"/>
      <c r="C249" s="3085"/>
      <c r="D249" s="3085"/>
      <c r="E249" s="3085"/>
      <c r="F249" s="3085"/>
      <c r="G249" s="3085"/>
      <c r="H249" s="3085"/>
      <c r="I249" s="3085"/>
      <c r="J249" s="3085"/>
      <c r="K249" s="3085"/>
      <c r="L249" s="3085"/>
      <c r="M249" s="3085"/>
      <c r="N249" s="3085"/>
      <c r="O249" s="3085"/>
      <c r="P249" s="3085"/>
      <c r="Q249" s="3085"/>
      <c r="R249" s="3085"/>
    </row>
    <row r="250" spans="1:18">
      <c r="A250" s="3085"/>
      <c r="B250" s="3085"/>
      <c r="C250" s="3085"/>
      <c r="D250" s="3085"/>
      <c r="E250" s="3085"/>
      <c r="F250" s="3085"/>
      <c r="G250" s="3085"/>
      <c r="H250" s="3085"/>
      <c r="I250" s="3085"/>
      <c r="J250" s="3085"/>
      <c r="K250" s="3085"/>
      <c r="L250" s="3085"/>
      <c r="M250" s="3085"/>
      <c r="N250" s="3085"/>
      <c r="O250" s="3085"/>
      <c r="P250" s="3085"/>
      <c r="Q250" s="3085"/>
      <c r="R250" s="3085"/>
    </row>
    <row r="251" spans="1:18">
      <c r="A251" s="3085"/>
      <c r="B251" s="3085"/>
      <c r="C251" s="3085"/>
      <c r="D251" s="3085"/>
      <c r="E251" s="3085"/>
      <c r="F251" s="3085"/>
      <c r="G251" s="3085"/>
      <c r="H251" s="3085"/>
      <c r="I251" s="3085"/>
      <c r="J251" s="3085"/>
      <c r="K251" s="3085"/>
      <c r="L251" s="3085"/>
      <c r="M251" s="3085"/>
      <c r="N251" s="3085"/>
      <c r="O251" s="3085"/>
      <c r="P251" s="3085"/>
      <c r="Q251" s="3085"/>
      <c r="R251" s="3085"/>
    </row>
    <row r="252" spans="1:18">
      <c r="A252" s="3085"/>
      <c r="B252" s="3085"/>
      <c r="C252" s="3085"/>
      <c r="D252" s="3085"/>
      <c r="E252" s="3085"/>
      <c r="F252" s="3085"/>
      <c r="G252" s="3085"/>
      <c r="H252" s="3085"/>
      <c r="I252" s="3085"/>
      <c r="J252" s="3085"/>
      <c r="K252" s="3085"/>
      <c r="L252" s="3085"/>
      <c r="M252" s="3085"/>
      <c r="N252" s="3085"/>
      <c r="O252" s="3085"/>
      <c r="P252" s="3085"/>
      <c r="Q252" s="3085"/>
      <c r="R252" s="3085"/>
    </row>
    <row r="253" spans="1:18">
      <c r="A253" s="3085"/>
      <c r="B253" s="3085"/>
      <c r="C253" s="3085"/>
      <c r="D253" s="3085"/>
      <c r="E253" s="3085"/>
      <c r="F253" s="3085"/>
      <c r="G253" s="3085"/>
      <c r="H253" s="3085"/>
      <c r="I253" s="3085"/>
      <c r="J253" s="3085"/>
      <c r="K253" s="3085"/>
      <c r="L253" s="3085"/>
      <c r="M253" s="3085"/>
      <c r="N253" s="3085"/>
      <c r="O253" s="3085"/>
      <c r="P253" s="3085"/>
      <c r="Q253" s="3085"/>
      <c r="R253" s="3085"/>
    </row>
    <row r="254" spans="1:18">
      <c r="A254" s="3085"/>
      <c r="B254" s="3085"/>
      <c r="C254" s="3085"/>
      <c r="D254" s="3085"/>
      <c r="E254" s="3085"/>
      <c r="F254" s="3085"/>
      <c r="G254" s="3085"/>
      <c r="H254" s="3085"/>
      <c r="I254" s="3085"/>
      <c r="J254" s="3085"/>
      <c r="K254" s="3085"/>
      <c r="L254" s="3085"/>
      <c r="M254" s="3085"/>
      <c r="N254" s="3085"/>
      <c r="O254" s="3085"/>
      <c r="P254" s="3085"/>
      <c r="Q254" s="3085"/>
      <c r="R254" s="3085"/>
    </row>
    <row r="255" spans="1:18">
      <c r="A255" s="3085"/>
      <c r="B255" s="3085"/>
      <c r="C255" s="3085"/>
      <c r="D255" s="3085"/>
      <c r="E255" s="3085"/>
      <c r="F255" s="3085"/>
      <c r="G255" s="3085"/>
      <c r="H255" s="3085"/>
      <c r="I255" s="3085"/>
      <c r="J255" s="3085"/>
      <c r="K255" s="3085"/>
      <c r="L255" s="3085"/>
      <c r="M255" s="3085"/>
      <c r="N255" s="3085"/>
      <c r="O255" s="3085"/>
      <c r="P255" s="3085"/>
      <c r="Q255" s="3085"/>
      <c r="R255" s="3085"/>
    </row>
    <row r="256" spans="1:18">
      <c r="A256" s="3085"/>
      <c r="B256" s="3085"/>
      <c r="C256" s="3085"/>
      <c r="D256" s="3085"/>
      <c r="E256" s="3085"/>
      <c r="F256" s="3085"/>
      <c r="G256" s="3085"/>
      <c r="H256" s="3085"/>
      <c r="I256" s="3085"/>
      <c r="J256" s="3085"/>
      <c r="K256" s="3085"/>
      <c r="L256" s="3085"/>
      <c r="M256" s="3085"/>
      <c r="N256" s="3085"/>
      <c r="O256" s="3085"/>
      <c r="P256" s="3085"/>
      <c r="Q256" s="3085"/>
      <c r="R256" s="3085"/>
    </row>
    <row r="257" spans="1:18">
      <c r="A257" s="3085"/>
      <c r="B257" s="3085"/>
      <c r="C257" s="3085"/>
      <c r="D257" s="3085"/>
      <c r="E257" s="3085"/>
      <c r="F257" s="3085"/>
      <c r="G257" s="3085"/>
      <c r="H257" s="3085"/>
      <c r="I257" s="3085"/>
      <c r="J257" s="3085"/>
      <c r="K257" s="3085"/>
      <c r="L257" s="3085"/>
      <c r="M257" s="3085"/>
      <c r="N257" s="3085"/>
      <c r="O257" s="3085"/>
      <c r="P257" s="3085"/>
      <c r="Q257" s="3085"/>
      <c r="R257" s="3085"/>
    </row>
    <row r="258" spans="1:18">
      <c r="A258" s="3085"/>
      <c r="B258" s="3085"/>
      <c r="C258" s="3085"/>
      <c r="D258" s="3085"/>
      <c r="E258" s="3085"/>
      <c r="F258" s="3085"/>
      <c r="G258" s="3085"/>
      <c r="H258" s="3085"/>
      <c r="I258" s="3085"/>
      <c r="J258" s="3085"/>
      <c r="K258" s="3085"/>
      <c r="L258" s="3085"/>
      <c r="M258" s="3085"/>
      <c r="N258" s="3085"/>
      <c r="O258" s="3085"/>
      <c r="P258" s="3085"/>
      <c r="Q258" s="3085"/>
      <c r="R258" s="3085"/>
    </row>
    <row r="259" spans="1:18">
      <c r="A259" s="3085"/>
      <c r="B259" s="3085"/>
      <c r="C259" s="3085"/>
      <c r="D259" s="3085"/>
      <c r="E259" s="3085"/>
      <c r="F259" s="3085"/>
      <c r="G259" s="3085"/>
      <c r="H259" s="3085"/>
      <c r="I259" s="3085"/>
      <c r="J259" s="3085"/>
      <c r="K259" s="3085"/>
      <c r="L259" s="3085"/>
      <c r="M259" s="3085"/>
      <c r="N259" s="3085"/>
      <c r="O259" s="3085"/>
      <c r="P259" s="3085"/>
      <c r="Q259" s="3085"/>
      <c r="R259" s="3085"/>
    </row>
    <row r="260" spans="1:18">
      <c r="A260" s="3085"/>
      <c r="B260" s="3085"/>
      <c r="C260" s="3085"/>
      <c r="D260" s="3085"/>
      <c r="E260" s="3085"/>
      <c r="F260" s="3085"/>
      <c r="G260" s="3085"/>
      <c r="H260" s="3085"/>
      <c r="I260" s="3085"/>
      <c r="J260" s="3085"/>
      <c r="K260" s="3085"/>
      <c r="L260" s="3085"/>
      <c r="M260" s="3085"/>
      <c r="N260" s="3085"/>
      <c r="O260" s="3085"/>
      <c r="P260" s="3085"/>
      <c r="Q260" s="3085"/>
      <c r="R260" s="3085"/>
    </row>
    <row r="261" spans="1:18">
      <c r="A261" s="3085"/>
      <c r="B261" s="3085"/>
      <c r="C261" s="3085"/>
      <c r="D261" s="3085"/>
      <c r="E261" s="3085"/>
      <c r="F261" s="3085"/>
      <c r="G261" s="3085"/>
      <c r="H261" s="3085"/>
      <c r="I261" s="3085"/>
      <c r="J261" s="3085"/>
      <c r="K261" s="3085"/>
      <c r="L261" s="3085"/>
      <c r="M261" s="3085"/>
      <c r="N261" s="3085"/>
      <c r="O261" s="3085"/>
      <c r="P261" s="3085"/>
      <c r="Q261" s="3085"/>
      <c r="R261" s="3085"/>
    </row>
    <row r="262" spans="1:18">
      <c r="A262" s="3085"/>
      <c r="B262" s="3085"/>
      <c r="C262" s="3085"/>
      <c r="D262" s="3085"/>
      <c r="E262" s="3085"/>
      <c r="F262" s="3085"/>
      <c r="G262" s="3085"/>
      <c r="H262" s="3085"/>
      <c r="I262" s="3085"/>
      <c r="J262" s="3085"/>
      <c r="K262" s="3085"/>
      <c r="L262" s="3085"/>
      <c r="M262" s="3085"/>
      <c r="N262" s="3085"/>
      <c r="O262" s="3085"/>
      <c r="P262" s="3085"/>
      <c r="Q262" s="3085"/>
      <c r="R262" s="3085"/>
    </row>
    <row r="263" spans="1:18">
      <c r="A263" s="3085"/>
      <c r="B263" s="3085"/>
      <c r="C263" s="3085"/>
      <c r="D263" s="3085"/>
      <c r="E263" s="3085"/>
      <c r="F263" s="3085"/>
      <c r="G263" s="3085"/>
      <c r="H263" s="3085"/>
      <c r="I263" s="3085"/>
      <c r="J263" s="3085"/>
      <c r="K263" s="3085"/>
      <c r="L263" s="3085"/>
      <c r="M263" s="3085"/>
      <c r="N263" s="3085"/>
      <c r="O263" s="3085"/>
      <c r="P263" s="3085"/>
      <c r="Q263" s="3085"/>
      <c r="R263" s="3085"/>
    </row>
    <row r="264" spans="1:18">
      <c r="A264" s="3085"/>
      <c r="B264" s="3085"/>
      <c r="C264" s="3085"/>
      <c r="D264" s="3085"/>
      <c r="E264" s="3085"/>
      <c r="F264" s="3085"/>
      <c r="G264" s="3085"/>
      <c r="H264" s="3085"/>
      <c r="I264" s="3085"/>
      <c r="J264" s="3085"/>
      <c r="K264" s="3085"/>
      <c r="L264" s="3085"/>
      <c r="M264" s="3085"/>
      <c r="N264" s="3085"/>
      <c r="O264" s="3085"/>
      <c r="P264" s="3085"/>
      <c r="Q264" s="3085"/>
      <c r="R264" s="3085"/>
    </row>
    <row r="265" spans="1:18">
      <c r="A265" s="3085"/>
      <c r="B265" s="3085"/>
      <c r="C265" s="3085"/>
      <c r="D265" s="3085"/>
      <c r="E265" s="3085"/>
      <c r="F265" s="3085"/>
      <c r="G265" s="3085"/>
      <c r="H265" s="3085"/>
      <c r="I265" s="3085"/>
      <c r="J265" s="3085"/>
      <c r="K265" s="3085"/>
      <c r="L265" s="3085"/>
      <c r="M265" s="3085"/>
      <c r="N265" s="3085"/>
      <c r="O265" s="3085"/>
      <c r="P265" s="3085"/>
      <c r="Q265" s="3085"/>
      <c r="R265" s="3085"/>
    </row>
    <row r="266" spans="1:18">
      <c r="A266" s="3085"/>
      <c r="B266" s="3085"/>
      <c r="C266" s="3085"/>
      <c r="D266" s="3085"/>
      <c r="E266" s="3085"/>
      <c r="F266" s="3085"/>
      <c r="G266" s="3085"/>
      <c r="H266" s="3085"/>
      <c r="I266" s="3085"/>
      <c r="J266" s="3085"/>
      <c r="K266" s="3085"/>
      <c r="L266" s="3085"/>
      <c r="M266" s="3085"/>
      <c r="N266" s="3085"/>
      <c r="O266" s="3085"/>
      <c r="P266" s="3085"/>
      <c r="Q266" s="3085"/>
      <c r="R266" s="3085"/>
    </row>
    <row r="267" spans="1:18">
      <c r="A267" s="3085"/>
      <c r="B267" s="3085"/>
      <c r="C267" s="3085"/>
      <c r="D267" s="3085"/>
      <c r="E267" s="3085"/>
      <c r="F267" s="3085"/>
      <c r="G267" s="3085"/>
      <c r="H267" s="3085"/>
      <c r="I267" s="3085"/>
      <c r="J267" s="3085"/>
      <c r="K267" s="3085"/>
      <c r="L267" s="3085"/>
      <c r="M267" s="3085"/>
      <c r="N267" s="3085"/>
      <c r="O267" s="3085"/>
      <c r="P267" s="3085"/>
      <c r="Q267" s="3085"/>
      <c r="R267" s="3085"/>
    </row>
    <row r="268" spans="1:18">
      <c r="A268" s="3085"/>
      <c r="B268" s="3085"/>
      <c r="C268" s="3085"/>
      <c r="D268" s="3085"/>
      <c r="E268" s="3085"/>
      <c r="F268" s="3085"/>
      <c r="G268" s="3085"/>
      <c r="H268" s="3085"/>
      <c r="I268" s="3085"/>
      <c r="J268" s="3085"/>
      <c r="K268" s="3085"/>
      <c r="L268" s="3085"/>
      <c r="M268" s="3085"/>
      <c r="N268" s="3085"/>
      <c r="O268" s="3085"/>
      <c r="P268" s="3085"/>
      <c r="Q268" s="3085"/>
      <c r="R268" s="3085"/>
    </row>
    <row r="269" spans="1:18">
      <c r="A269" s="3085"/>
      <c r="B269" s="3085"/>
      <c r="C269" s="3085"/>
      <c r="D269" s="3085"/>
      <c r="E269" s="3085"/>
      <c r="F269" s="3085"/>
      <c r="G269" s="3085"/>
      <c r="H269" s="3085"/>
      <c r="I269" s="3085"/>
      <c r="J269" s="3085"/>
      <c r="K269" s="3085"/>
      <c r="L269" s="3085"/>
      <c r="M269" s="3085"/>
      <c r="N269" s="3085"/>
      <c r="O269" s="3085"/>
      <c r="P269" s="3085"/>
      <c r="Q269" s="3085"/>
      <c r="R269" s="3085"/>
    </row>
    <row r="270" spans="1:18">
      <c r="A270" s="3085"/>
      <c r="B270" s="3085"/>
      <c r="C270" s="3085"/>
      <c r="D270" s="3085"/>
      <c r="E270" s="3085"/>
      <c r="F270" s="3085"/>
      <c r="G270" s="3085"/>
      <c r="H270" s="3085"/>
      <c r="I270" s="3085"/>
      <c r="J270" s="3085"/>
      <c r="K270" s="3085"/>
      <c r="L270" s="3085"/>
      <c r="M270" s="3085"/>
      <c r="N270" s="3085"/>
      <c r="O270" s="3085"/>
      <c r="P270" s="3085"/>
      <c r="Q270" s="3085"/>
      <c r="R270" s="3085"/>
    </row>
    <row r="271" spans="1:18">
      <c r="A271" s="3085"/>
      <c r="B271" s="3085"/>
      <c r="C271" s="3085"/>
      <c r="D271" s="3085"/>
      <c r="E271" s="3085"/>
      <c r="F271" s="3085"/>
      <c r="G271" s="3085"/>
      <c r="H271" s="3085"/>
      <c r="I271" s="3085"/>
      <c r="J271" s="3085"/>
      <c r="K271" s="3085"/>
      <c r="L271" s="3085"/>
      <c r="M271" s="3085"/>
      <c r="N271" s="3085"/>
      <c r="O271" s="3085"/>
      <c r="P271" s="3085"/>
      <c r="Q271" s="3085"/>
      <c r="R271" s="3085"/>
    </row>
    <row r="272" spans="1:18">
      <c r="A272" s="3085"/>
      <c r="B272" s="3085"/>
      <c r="C272" s="3085"/>
      <c r="D272" s="3085"/>
      <c r="E272" s="3085"/>
      <c r="F272" s="3085"/>
      <c r="G272" s="3085"/>
      <c r="H272" s="3085"/>
      <c r="I272" s="3085"/>
      <c r="J272" s="3085"/>
      <c r="K272" s="3085"/>
      <c r="L272" s="3085"/>
      <c r="M272" s="3085"/>
      <c r="N272" s="3085"/>
      <c r="O272" s="3085"/>
      <c r="P272" s="3085"/>
      <c r="Q272" s="3085"/>
      <c r="R272" s="3085"/>
    </row>
    <row r="273" spans="1:18">
      <c r="A273" s="3085"/>
      <c r="B273" s="3085"/>
      <c r="C273" s="3085"/>
      <c r="D273" s="3085"/>
      <c r="E273" s="3085"/>
      <c r="F273" s="3085"/>
      <c r="G273" s="3085"/>
      <c r="H273" s="3085"/>
      <c r="I273" s="3085"/>
      <c r="J273" s="3085"/>
      <c r="K273" s="3085"/>
      <c r="L273" s="3085"/>
      <c r="M273" s="3085"/>
      <c r="N273" s="3085"/>
      <c r="O273" s="3085"/>
      <c r="P273" s="3085"/>
      <c r="Q273" s="3085"/>
      <c r="R273" s="3085"/>
    </row>
    <row r="274" spans="1:18">
      <c r="A274" s="3085"/>
      <c r="B274" s="3085"/>
      <c r="C274" s="3085"/>
      <c r="D274" s="3085"/>
      <c r="E274" s="3085"/>
      <c r="F274" s="3085"/>
      <c r="G274" s="3085"/>
      <c r="H274" s="3085"/>
      <c r="I274" s="3085"/>
      <c r="J274" s="3085"/>
      <c r="K274" s="3085"/>
      <c r="L274" s="3085"/>
      <c r="M274" s="3085"/>
      <c r="N274" s="3085"/>
      <c r="O274" s="3085"/>
      <c r="P274" s="3085"/>
      <c r="Q274" s="3085"/>
      <c r="R274" s="3085"/>
    </row>
    <row r="275" spans="1:18">
      <c r="A275" s="3085"/>
      <c r="B275" s="3085"/>
      <c r="C275" s="3085"/>
      <c r="D275" s="3085"/>
      <c r="E275" s="3085"/>
      <c r="F275" s="3085"/>
      <c r="G275" s="3085"/>
      <c r="H275" s="3085"/>
      <c r="I275" s="3085"/>
      <c r="J275" s="3085"/>
      <c r="K275" s="3085"/>
      <c r="L275" s="3085"/>
      <c r="M275" s="3085"/>
      <c r="N275" s="3085"/>
      <c r="O275" s="3085"/>
      <c r="P275" s="3085"/>
      <c r="Q275" s="3085"/>
      <c r="R275" s="3085"/>
    </row>
    <row r="276" spans="1:18">
      <c r="A276" s="3085"/>
      <c r="B276" s="3085"/>
      <c r="C276" s="3085"/>
      <c r="D276" s="3085"/>
      <c r="E276" s="3085"/>
      <c r="F276" s="3085"/>
      <c r="G276" s="3085"/>
      <c r="H276" s="3085"/>
      <c r="I276" s="3085"/>
      <c r="J276" s="3085"/>
      <c r="K276" s="3085"/>
      <c r="L276" s="3085"/>
      <c r="M276" s="3085"/>
      <c r="N276" s="3085"/>
      <c r="O276" s="3085"/>
      <c r="P276" s="3085"/>
      <c r="Q276" s="3085"/>
      <c r="R276" s="3085"/>
    </row>
    <row r="277" spans="1:18">
      <c r="A277" s="3085"/>
      <c r="B277" s="3085"/>
      <c r="C277" s="3085"/>
      <c r="D277" s="3085"/>
      <c r="E277" s="3085"/>
      <c r="F277" s="3085"/>
      <c r="G277" s="3085"/>
      <c r="H277" s="3085"/>
      <c r="I277" s="3085"/>
      <c r="J277" s="3085"/>
      <c r="K277" s="3085"/>
      <c r="L277" s="3085"/>
      <c r="M277" s="3085"/>
      <c r="N277" s="3085"/>
      <c r="O277" s="3085"/>
      <c r="P277" s="3085"/>
      <c r="Q277" s="3085"/>
      <c r="R277" s="3085"/>
    </row>
    <row r="278" spans="1:18">
      <c r="A278" s="3085"/>
      <c r="B278" s="3085"/>
      <c r="C278" s="3085"/>
      <c r="D278" s="3085"/>
      <c r="E278" s="3085"/>
      <c r="F278" s="3085"/>
      <c r="G278" s="3085"/>
      <c r="H278" s="3085"/>
      <c r="I278" s="3085"/>
      <c r="J278" s="3085"/>
      <c r="K278" s="3085"/>
      <c r="L278" s="3085"/>
      <c r="M278" s="3085"/>
      <c r="N278" s="3085"/>
      <c r="O278" s="3085"/>
      <c r="P278" s="3085"/>
      <c r="Q278" s="3085"/>
      <c r="R278" s="3085"/>
    </row>
    <row r="279" spans="1:18">
      <c r="A279" s="3085"/>
      <c r="B279" s="3085"/>
      <c r="C279" s="3085"/>
      <c r="D279" s="3085"/>
      <c r="E279" s="3085"/>
      <c r="F279" s="3085"/>
      <c r="G279" s="3085"/>
      <c r="H279" s="3085"/>
      <c r="I279" s="3085"/>
      <c r="J279" s="3085"/>
      <c r="K279" s="3085"/>
      <c r="L279" s="3085"/>
      <c r="M279" s="3085"/>
      <c r="N279" s="3085"/>
      <c r="O279" s="3085"/>
      <c r="P279" s="3085"/>
      <c r="Q279" s="3085"/>
      <c r="R279" s="3085"/>
    </row>
    <row r="280" spans="1:18">
      <c r="A280" s="3085"/>
      <c r="B280" s="3085"/>
      <c r="C280" s="3085"/>
      <c r="D280" s="3085"/>
      <c r="E280" s="3085"/>
      <c r="F280" s="3085"/>
      <c r="G280" s="3085"/>
      <c r="H280" s="3085"/>
      <c r="I280" s="3085"/>
      <c r="J280" s="3085"/>
      <c r="K280" s="3085"/>
      <c r="L280" s="3085"/>
      <c r="M280" s="3085"/>
      <c r="N280" s="3085"/>
      <c r="O280" s="3085"/>
      <c r="P280" s="3085"/>
      <c r="Q280" s="3085"/>
      <c r="R280" s="3085"/>
    </row>
    <row r="281" spans="1:18">
      <c r="A281" s="3085"/>
      <c r="B281" s="3085"/>
      <c r="C281" s="3085"/>
      <c r="D281" s="3085"/>
      <c r="E281" s="3085"/>
      <c r="F281" s="3085"/>
      <c r="G281" s="3085"/>
      <c r="H281" s="3085"/>
      <c r="I281" s="3085"/>
      <c r="J281" s="3085"/>
      <c r="K281" s="3085"/>
      <c r="L281" s="3085"/>
      <c r="M281" s="3085"/>
      <c r="N281" s="3085"/>
      <c r="O281" s="3085"/>
      <c r="P281" s="3085"/>
      <c r="Q281" s="3085"/>
      <c r="R281" s="3085"/>
    </row>
    <row r="282" spans="1:18">
      <c r="A282" s="3085"/>
      <c r="B282" s="3085"/>
      <c r="C282" s="3085"/>
      <c r="D282" s="3085"/>
      <c r="E282" s="3085"/>
      <c r="F282" s="3085"/>
      <c r="G282" s="3085"/>
      <c r="H282" s="3085"/>
      <c r="I282" s="3085"/>
      <c r="J282" s="3085"/>
      <c r="K282" s="3085"/>
      <c r="L282" s="3085"/>
      <c r="M282" s="3085"/>
      <c r="N282" s="3085"/>
      <c r="O282" s="3085"/>
      <c r="P282" s="3085"/>
      <c r="Q282" s="3085"/>
      <c r="R282" s="3085"/>
    </row>
    <row r="283" spans="1:18">
      <c r="A283" s="3085"/>
      <c r="B283" s="3085"/>
      <c r="C283" s="3085"/>
      <c r="D283" s="3085"/>
      <c r="E283" s="3085"/>
      <c r="F283" s="3085"/>
      <c r="G283" s="3085"/>
      <c r="H283" s="3085"/>
      <c r="I283" s="3085"/>
      <c r="J283" s="3085"/>
      <c r="K283" s="3085"/>
      <c r="L283" s="3085"/>
      <c r="M283" s="3085"/>
      <c r="N283" s="3085"/>
      <c r="O283" s="3085"/>
      <c r="P283" s="3085"/>
      <c r="Q283" s="3085"/>
      <c r="R283" s="3085"/>
    </row>
    <row r="284" spans="1:18">
      <c r="A284" s="3085"/>
      <c r="B284" s="3085"/>
      <c r="C284" s="3085"/>
      <c r="D284" s="3085"/>
      <c r="E284" s="3085"/>
      <c r="F284" s="3085"/>
      <c r="G284" s="3085"/>
      <c r="H284" s="3085"/>
      <c r="I284" s="3085"/>
      <c r="J284" s="3085"/>
      <c r="K284" s="3085"/>
      <c r="L284" s="3085"/>
      <c r="M284" s="3085"/>
      <c r="N284" s="3085"/>
      <c r="O284" s="3085"/>
      <c r="P284" s="3085"/>
      <c r="Q284" s="3085"/>
      <c r="R284" s="3085"/>
    </row>
    <row r="285" spans="1:18">
      <c r="A285" s="3085"/>
      <c r="B285" s="3085"/>
      <c r="C285" s="3085"/>
      <c r="D285" s="3085"/>
      <c r="E285" s="3085"/>
      <c r="F285" s="3085"/>
      <c r="G285" s="3085"/>
      <c r="H285" s="3085"/>
      <c r="I285" s="3085"/>
      <c r="J285" s="3085"/>
      <c r="K285" s="3085"/>
      <c r="L285" s="3085"/>
      <c r="M285" s="3085"/>
      <c r="N285" s="3085"/>
      <c r="O285" s="3085"/>
      <c r="P285" s="3085"/>
      <c r="Q285" s="3085"/>
      <c r="R285" s="3085"/>
    </row>
    <row r="286" spans="1:18">
      <c r="A286" s="3085"/>
      <c r="B286" s="3085"/>
      <c r="C286" s="3085"/>
      <c r="D286" s="3085"/>
      <c r="E286" s="3085"/>
      <c r="F286" s="3085"/>
      <c r="G286" s="3085"/>
      <c r="H286" s="3085"/>
      <c r="I286" s="3085"/>
      <c r="J286" s="3085"/>
      <c r="K286" s="3085"/>
      <c r="L286" s="3085"/>
      <c r="M286" s="3085"/>
      <c r="N286" s="3085"/>
      <c r="O286" s="3085"/>
      <c r="P286" s="3085"/>
      <c r="Q286" s="3085"/>
      <c r="R286" s="3085"/>
    </row>
    <row r="287" spans="1:18">
      <c r="A287" s="3085"/>
      <c r="B287" s="3085"/>
      <c r="C287" s="3085"/>
      <c r="D287" s="3085"/>
      <c r="E287" s="3085"/>
      <c r="F287" s="3085"/>
      <c r="G287" s="3085"/>
      <c r="H287" s="3085"/>
      <c r="I287" s="3085"/>
      <c r="J287" s="3085"/>
      <c r="K287" s="3085"/>
      <c r="L287" s="3085"/>
      <c r="M287" s="3085"/>
      <c r="N287" s="3085"/>
      <c r="O287" s="3085"/>
      <c r="P287" s="3085"/>
      <c r="Q287" s="3085"/>
      <c r="R287" s="3085"/>
    </row>
    <row r="288" spans="1:18">
      <c r="A288" s="3085"/>
      <c r="B288" s="3085"/>
      <c r="C288" s="3085"/>
      <c r="D288" s="3085"/>
      <c r="E288" s="3085"/>
      <c r="F288" s="3085"/>
      <c r="G288" s="3085"/>
      <c r="H288" s="3085"/>
      <c r="I288" s="3085"/>
      <c r="J288" s="3085"/>
      <c r="K288" s="3085"/>
      <c r="L288" s="3085"/>
      <c r="M288" s="3085"/>
      <c r="N288" s="3085"/>
      <c r="O288" s="3085"/>
      <c r="P288" s="3085"/>
      <c r="Q288" s="3085"/>
      <c r="R288" s="3085"/>
    </row>
    <row r="289" spans="1:18">
      <c r="A289" s="3085"/>
      <c r="B289" s="3085"/>
      <c r="C289" s="3085"/>
      <c r="D289" s="3085"/>
      <c r="E289" s="3085"/>
      <c r="F289" s="3085"/>
      <c r="G289" s="3085"/>
      <c r="H289" s="3085"/>
      <c r="I289" s="3085"/>
      <c r="J289" s="3085"/>
      <c r="K289" s="3085"/>
      <c r="L289" s="3085"/>
      <c r="M289" s="3085"/>
      <c r="N289" s="3085"/>
      <c r="O289" s="3085"/>
      <c r="P289" s="3085"/>
      <c r="Q289" s="3085"/>
      <c r="R289" s="3085"/>
    </row>
    <row r="290" spans="1:18">
      <c r="A290" s="3085"/>
      <c r="B290" s="3085"/>
      <c r="C290" s="3085"/>
      <c r="D290" s="3085"/>
      <c r="E290" s="3085"/>
      <c r="F290" s="3085"/>
      <c r="G290" s="3085"/>
      <c r="H290" s="3085"/>
      <c r="I290" s="3085"/>
      <c r="J290" s="3085"/>
      <c r="K290" s="3085"/>
      <c r="L290" s="3085"/>
      <c r="M290" s="3085"/>
      <c r="N290" s="3085"/>
      <c r="O290" s="3085"/>
      <c r="P290" s="3085"/>
      <c r="Q290" s="3085"/>
      <c r="R290" s="3085"/>
    </row>
    <row r="291" spans="1:18">
      <c r="A291" s="3085"/>
      <c r="B291" s="3085"/>
      <c r="C291" s="3085"/>
      <c r="D291" s="3085"/>
      <c r="E291" s="3085"/>
      <c r="F291" s="3085"/>
      <c r="G291" s="3085"/>
      <c r="H291" s="3085"/>
      <c r="I291" s="3085"/>
      <c r="J291" s="3085"/>
      <c r="K291" s="3085"/>
      <c r="L291" s="3085"/>
      <c r="M291" s="3085"/>
      <c r="N291" s="3085"/>
      <c r="O291" s="3085"/>
      <c r="P291" s="3085"/>
      <c r="Q291" s="3085"/>
      <c r="R291" s="3085"/>
    </row>
    <row r="292" spans="1:18">
      <c r="A292" s="3085"/>
      <c r="B292" s="3085"/>
      <c r="C292" s="3085"/>
      <c r="D292" s="3085"/>
      <c r="E292" s="3085"/>
      <c r="F292" s="3085"/>
      <c r="G292" s="3085"/>
      <c r="H292" s="3085"/>
      <c r="I292" s="3085"/>
      <c r="J292" s="3085"/>
      <c r="K292" s="3085"/>
      <c r="L292" s="3085"/>
      <c r="M292" s="3085"/>
      <c r="N292" s="3085"/>
      <c r="O292" s="3085"/>
      <c r="P292" s="3085"/>
      <c r="Q292" s="3085"/>
      <c r="R292" s="3085"/>
    </row>
    <row r="293" spans="1:18">
      <c r="A293" s="3085"/>
      <c r="B293" s="3085"/>
      <c r="C293" s="3085"/>
      <c r="D293" s="3085"/>
      <c r="E293" s="3085"/>
      <c r="F293" s="3085"/>
      <c r="G293" s="3085"/>
      <c r="H293" s="3085"/>
      <c r="I293" s="3085"/>
      <c r="J293" s="3085"/>
      <c r="K293" s="3085"/>
      <c r="L293" s="3085"/>
      <c r="M293" s="3085"/>
      <c r="N293" s="3085"/>
      <c r="O293" s="3085"/>
      <c r="P293" s="3085"/>
      <c r="Q293" s="3085"/>
      <c r="R293" s="3085"/>
    </row>
    <row r="294" spans="1:18">
      <c r="A294" s="3085"/>
      <c r="B294" s="3085"/>
      <c r="C294" s="3085"/>
      <c r="D294" s="3085"/>
      <c r="E294" s="3085"/>
      <c r="F294" s="3085"/>
      <c r="G294" s="3085"/>
      <c r="H294" s="3085"/>
      <c r="I294" s="3085"/>
      <c r="J294" s="3085"/>
      <c r="K294" s="3085"/>
      <c r="L294" s="3085"/>
      <c r="M294" s="3085"/>
      <c r="N294" s="3085"/>
      <c r="O294" s="3085"/>
      <c r="P294" s="3085"/>
      <c r="Q294" s="3085"/>
      <c r="R294" s="3085"/>
    </row>
    <row r="295" spans="1:18">
      <c r="A295" s="3085"/>
      <c r="B295" s="3085"/>
      <c r="C295" s="3085"/>
      <c r="D295" s="3085"/>
      <c r="E295" s="3085"/>
      <c r="F295" s="3085"/>
      <c r="G295" s="3085"/>
      <c r="H295" s="3085"/>
      <c r="I295" s="3085"/>
      <c r="J295" s="3085"/>
      <c r="K295" s="3085"/>
      <c r="L295" s="3085"/>
      <c r="M295" s="3085"/>
      <c r="N295" s="3085"/>
      <c r="O295" s="3085"/>
      <c r="P295" s="3085"/>
      <c r="Q295" s="3085"/>
      <c r="R295" s="3085"/>
    </row>
    <row r="296" spans="1:18">
      <c r="A296" s="3085"/>
      <c r="B296" s="3085"/>
      <c r="C296" s="3085"/>
      <c r="D296" s="3085"/>
      <c r="E296" s="3085"/>
      <c r="F296" s="3085"/>
      <c r="G296" s="3085"/>
      <c r="H296" s="3085"/>
      <c r="I296" s="3085"/>
      <c r="J296" s="3085"/>
      <c r="K296" s="3085"/>
      <c r="L296" s="3085"/>
      <c r="M296" s="3085"/>
      <c r="N296" s="3085"/>
      <c r="O296" s="3085"/>
      <c r="P296" s="3085"/>
      <c r="Q296" s="3085"/>
      <c r="R296" s="3085"/>
    </row>
    <row r="297" spans="1:18">
      <c r="A297" s="3085"/>
      <c r="B297" s="3085"/>
      <c r="C297" s="3085"/>
      <c r="D297" s="3085"/>
      <c r="E297" s="3085"/>
      <c r="F297" s="3085"/>
      <c r="G297" s="3085"/>
      <c r="H297" s="3085"/>
      <c r="I297" s="3085"/>
      <c r="J297" s="3085"/>
      <c r="K297" s="3085"/>
      <c r="L297" s="3085"/>
      <c r="M297" s="3085"/>
      <c r="N297" s="3085"/>
      <c r="O297" s="3085"/>
      <c r="P297" s="3085"/>
      <c r="Q297" s="3085"/>
      <c r="R297" s="3085"/>
    </row>
    <row r="298" spans="1:18">
      <c r="A298" s="3085"/>
      <c r="B298" s="3085"/>
      <c r="C298" s="3085"/>
      <c r="D298" s="3085"/>
      <c r="E298" s="3085"/>
      <c r="F298" s="3085"/>
      <c r="G298" s="3085"/>
      <c r="H298" s="3085"/>
      <c r="I298" s="3085"/>
      <c r="J298" s="3085"/>
      <c r="K298" s="3085"/>
      <c r="L298" s="3085"/>
      <c r="M298" s="3085"/>
      <c r="N298" s="3085"/>
      <c r="O298" s="3085"/>
      <c r="P298" s="3085"/>
      <c r="Q298" s="3085"/>
      <c r="R298" s="3085"/>
    </row>
    <row r="299" spans="1:18">
      <c r="A299" s="3085"/>
      <c r="B299" s="3085"/>
      <c r="C299" s="3085"/>
      <c r="D299" s="3085"/>
      <c r="E299" s="3085"/>
      <c r="F299" s="3085"/>
      <c r="G299" s="3085"/>
      <c r="H299" s="3085"/>
      <c r="I299" s="3085"/>
      <c r="J299" s="3085"/>
      <c r="K299" s="3085"/>
      <c r="L299" s="3085"/>
      <c r="M299" s="3085"/>
      <c r="N299" s="3085"/>
      <c r="O299" s="3085"/>
      <c r="P299" s="3085"/>
      <c r="Q299" s="3085"/>
      <c r="R299" s="3085"/>
    </row>
    <row r="300" spans="1:18">
      <c r="A300" s="3085"/>
      <c r="B300" s="3085"/>
      <c r="C300" s="3085"/>
      <c r="D300" s="3085"/>
      <c r="E300" s="3085"/>
      <c r="F300" s="3085"/>
      <c r="G300" s="3085"/>
      <c r="H300" s="3085"/>
      <c r="I300" s="3085"/>
      <c r="J300" s="3085"/>
      <c r="K300" s="3085"/>
      <c r="L300" s="3085"/>
      <c r="M300" s="3085"/>
      <c r="N300" s="3085"/>
      <c r="O300" s="3085"/>
      <c r="P300" s="3085"/>
      <c r="Q300" s="3085"/>
      <c r="R300" s="3085"/>
    </row>
    <row r="301" spans="1:18">
      <c r="A301" s="3085"/>
      <c r="B301" s="3085"/>
      <c r="C301" s="3085"/>
      <c r="D301" s="3085"/>
      <c r="E301" s="3085"/>
      <c r="F301" s="3085"/>
      <c r="G301" s="3085"/>
      <c r="H301" s="3085"/>
      <c r="I301" s="3085"/>
      <c r="J301" s="3085"/>
      <c r="K301" s="3085"/>
      <c r="L301" s="3085"/>
      <c r="M301" s="3085"/>
      <c r="N301" s="3085"/>
      <c r="O301" s="3085"/>
      <c r="P301" s="3085"/>
      <c r="Q301" s="3085"/>
      <c r="R301" s="3085"/>
    </row>
    <row r="302" spans="1:18">
      <c r="A302" s="3085"/>
      <c r="B302" s="3085"/>
      <c r="C302" s="3085"/>
      <c r="D302" s="3085"/>
      <c r="E302" s="3085"/>
      <c r="F302" s="3085"/>
      <c r="G302" s="3085"/>
      <c r="H302" s="3085"/>
      <c r="I302" s="3085"/>
      <c r="J302" s="3085"/>
      <c r="K302" s="3085"/>
      <c r="L302" s="3085"/>
      <c r="M302" s="3085"/>
      <c r="N302" s="3085"/>
      <c r="O302" s="3085"/>
      <c r="P302" s="3085"/>
      <c r="Q302" s="3085"/>
      <c r="R302" s="3085"/>
    </row>
    <row r="303" spans="1:18">
      <c r="A303" s="3085"/>
      <c r="B303" s="3085"/>
      <c r="C303" s="3085"/>
      <c r="D303" s="3085"/>
      <c r="E303" s="3085"/>
      <c r="F303" s="3085"/>
      <c r="G303" s="3085"/>
      <c r="H303" s="3085"/>
      <c r="I303" s="3085"/>
      <c r="J303" s="3085"/>
      <c r="K303" s="3085"/>
      <c r="L303" s="3085"/>
      <c r="M303" s="3085"/>
      <c r="N303" s="3085"/>
      <c r="O303" s="3085"/>
      <c r="P303" s="3085"/>
      <c r="Q303" s="3085"/>
      <c r="R303" s="3085"/>
    </row>
    <row r="304" spans="1:18">
      <c r="A304" s="3085"/>
      <c r="B304" s="3085"/>
      <c r="C304" s="3085"/>
      <c r="D304" s="3085"/>
      <c r="E304" s="3085"/>
      <c r="F304" s="3085"/>
      <c r="G304" s="3085"/>
      <c r="H304" s="3085"/>
      <c r="I304" s="3085"/>
      <c r="J304" s="3085"/>
      <c r="K304" s="3085"/>
      <c r="L304" s="3085"/>
      <c r="M304" s="3085"/>
      <c r="N304" s="3085"/>
      <c r="O304" s="3085"/>
      <c r="P304" s="3085"/>
      <c r="Q304" s="3085"/>
      <c r="R304" s="3085"/>
    </row>
    <row r="305" spans="1:18">
      <c r="A305" s="3085"/>
      <c r="B305" s="3085"/>
      <c r="C305" s="3085"/>
      <c r="D305" s="3085"/>
      <c r="E305" s="3085"/>
      <c r="F305" s="3085"/>
      <c r="G305" s="3085"/>
      <c r="H305" s="3085"/>
      <c r="I305" s="3085"/>
      <c r="J305" s="3085"/>
      <c r="K305" s="3085"/>
      <c r="L305" s="3085"/>
      <c r="M305" s="3085"/>
      <c r="N305" s="3085"/>
      <c r="O305" s="3085"/>
      <c r="P305" s="3085"/>
      <c r="Q305" s="3085"/>
      <c r="R305" s="3085"/>
    </row>
    <row r="306" spans="1:18">
      <c r="A306" s="3085"/>
      <c r="B306" s="3085"/>
      <c r="C306" s="3085"/>
      <c r="D306" s="3085"/>
      <c r="E306" s="3085"/>
      <c r="F306" s="3085"/>
      <c r="G306" s="3085"/>
      <c r="H306" s="3085"/>
      <c r="I306" s="3085"/>
      <c r="J306" s="3085"/>
      <c r="K306" s="3085"/>
      <c r="L306" s="3085"/>
      <c r="M306" s="3085"/>
      <c r="N306" s="3085"/>
      <c r="O306" s="3085"/>
      <c r="P306" s="3085"/>
      <c r="Q306" s="3085"/>
      <c r="R306" s="3085"/>
    </row>
    <row r="307" spans="1:18">
      <c r="A307" s="3085"/>
      <c r="B307" s="3085"/>
      <c r="C307" s="3085"/>
      <c r="D307" s="3085"/>
      <c r="E307" s="3085"/>
      <c r="F307" s="3085"/>
      <c r="G307" s="3085"/>
      <c r="H307" s="3085"/>
      <c r="I307" s="3085"/>
      <c r="J307" s="3085"/>
      <c r="K307" s="3085"/>
      <c r="L307" s="3085"/>
      <c r="M307" s="3085"/>
      <c r="N307" s="3085"/>
      <c r="O307" s="3085"/>
      <c r="P307" s="3085"/>
      <c r="Q307" s="3085"/>
      <c r="R307" s="3085"/>
    </row>
    <row r="308" spans="1:18">
      <c r="A308" s="3085"/>
      <c r="B308" s="3085"/>
      <c r="C308" s="3085"/>
      <c r="D308" s="3085"/>
      <c r="E308" s="3085"/>
      <c r="F308" s="3085"/>
      <c r="G308" s="3085"/>
      <c r="H308" s="3085"/>
      <c r="I308" s="3085"/>
      <c r="J308" s="3085"/>
      <c r="K308" s="3085"/>
      <c r="L308" s="3085"/>
      <c r="M308" s="3085"/>
      <c r="N308" s="3085"/>
      <c r="O308" s="3085"/>
      <c r="P308" s="3085"/>
      <c r="Q308" s="3085"/>
      <c r="R308" s="3085"/>
    </row>
    <row r="309" spans="1:18">
      <c r="A309" s="3085"/>
      <c r="B309" s="3085"/>
      <c r="C309" s="3085"/>
      <c r="D309" s="3085"/>
      <c r="E309" s="3085"/>
      <c r="F309" s="3085"/>
      <c r="G309" s="3085"/>
      <c r="H309" s="3085"/>
      <c r="I309" s="3085"/>
      <c r="J309" s="3085"/>
      <c r="K309" s="3085"/>
      <c r="L309" s="3085"/>
      <c r="M309" s="3085"/>
      <c r="N309" s="3085"/>
      <c r="O309" s="3085"/>
      <c r="P309" s="3085"/>
      <c r="Q309" s="3085"/>
      <c r="R309" s="3085"/>
    </row>
    <row r="310" spans="1:18">
      <c r="A310" s="3085"/>
      <c r="B310" s="3085"/>
      <c r="C310" s="3085"/>
      <c r="D310" s="3085"/>
      <c r="E310" s="3085"/>
      <c r="F310" s="3085"/>
      <c r="G310" s="3085"/>
      <c r="H310" s="3085"/>
      <c r="I310" s="3085"/>
      <c r="J310" s="3085"/>
      <c r="K310" s="3085"/>
      <c r="L310" s="3085"/>
      <c r="M310" s="3085"/>
      <c r="N310" s="3085"/>
      <c r="O310" s="3085"/>
      <c r="P310" s="3085"/>
      <c r="Q310" s="3085"/>
      <c r="R310" s="3085"/>
    </row>
    <row r="311" spans="1:18">
      <c r="A311" s="3085"/>
      <c r="B311" s="3085"/>
      <c r="C311" s="3085"/>
      <c r="D311" s="3085"/>
      <c r="E311" s="3085"/>
      <c r="F311" s="3085"/>
      <c r="G311" s="3085"/>
      <c r="H311" s="3085"/>
      <c r="I311" s="3085"/>
      <c r="J311" s="3085"/>
      <c r="K311" s="3085"/>
      <c r="L311" s="3085"/>
      <c r="M311" s="3085"/>
      <c r="N311" s="3085"/>
      <c r="O311" s="3085"/>
      <c r="P311" s="3085"/>
      <c r="Q311" s="3085"/>
      <c r="R311" s="3085"/>
    </row>
    <row r="312" spans="1:18">
      <c r="A312" s="3085"/>
      <c r="B312" s="3085"/>
      <c r="C312" s="3085"/>
      <c r="D312" s="3085"/>
      <c r="E312" s="3085"/>
      <c r="F312" s="3085"/>
      <c r="G312" s="3085"/>
      <c r="H312" s="3085"/>
      <c r="I312" s="3085"/>
      <c r="J312" s="3085"/>
      <c r="K312" s="3085"/>
      <c r="L312" s="3085"/>
      <c r="M312" s="3085"/>
      <c r="N312" s="3085"/>
      <c r="O312" s="3085"/>
      <c r="P312" s="3085"/>
      <c r="Q312" s="3085"/>
      <c r="R312" s="3085"/>
    </row>
    <row r="313" spans="1:18">
      <c r="A313" s="3085"/>
      <c r="B313" s="3085"/>
      <c r="C313" s="3085"/>
      <c r="D313" s="3085"/>
      <c r="E313" s="3085"/>
      <c r="F313" s="3085"/>
      <c r="G313" s="3085"/>
      <c r="H313" s="3085"/>
      <c r="I313" s="3085"/>
      <c r="J313" s="3085"/>
      <c r="K313" s="3085"/>
      <c r="L313" s="3085"/>
      <c r="M313" s="3085"/>
      <c r="N313" s="3085"/>
      <c r="O313" s="3085"/>
      <c r="P313" s="3085"/>
      <c r="Q313" s="3085"/>
      <c r="R313" s="3085"/>
    </row>
    <row r="314" spans="1:18">
      <c r="A314" s="3085"/>
      <c r="B314" s="3085"/>
      <c r="C314" s="3085"/>
      <c r="D314" s="3085"/>
      <c r="E314" s="3085"/>
      <c r="F314" s="3085"/>
      <c r="G314" s="3085"/>
      <c r="H314" s="3085"/>
      <c r="I314" s="3085"/>
      <c r="J314" s="3085"/>
      <c r="K314" s="3085"/>
      <c r="L314" s="3085"/>
      <c r="M314" s="3085"/>
      <c r="N314" s="3085"/>
      <c r="O314" s="3085"/>
      <c r="P314" s="3085"/>
      <c r="Q314" s="3085"/>
      <c r="R314" s="3085"/>
    </row>
    <row r="315" spans="1:18">
      <c r="A315" s="3085"/>
      <c r="B315" s="3085"/>
      <c r="C315" s="3085"/>
      <c r="D315" s="3085"/>
      <c r="E315" s="3085"/>
      <c r="F315" s="3085"/>
      <c r="G315" s="3085"/>
      <c r="H315" s="3085"/>
      <c r="I315" s="3085"/>
      <c r="J315" s="3085"/>
      <c r="K315" s="3085"/>
      <c r="L315" s="3085"/>
      <c r="M315" s="3085"/>
      <c r="N315" s="3085"/>
      <c r="O315" s="3085"/>
      <c r="P315" s="3085"/>
      <c r="Q315" s="3085"/>
      <c r="R315" s="3085"/>
    </row>
    <row r="316" spans="1:18">
      <c r="A316" s="3085"/>
      <c r="B316" s="3085"/>
      <c r="C316" s="3085"/>
      <c r="D316" s="3085"/>
      <c r="E316" s="3085"/>
      <c r="F316" s="3085"/>
      <c r="G316" s="3085"/>
      <c r="H316" s="3085"/>
      <c r="I316" s="3085"/>
      <c r="J316" s="3085"/>
      <c r="K316" s="3085"/>
      <c r="L316" s="3085"/>
      <c r="M316" s="3085"/>
      <c r="N316" s="3085"/>
      <c r="O316" s="3085"/>
      <c r="P316" s="3085"/>
      <c r="Q316" s="3085"/>
      <c r="R316" s="3085"/>
    </row>
    <row r="317" spans="1:18">
      <c r="A317" s="3085"/>
      <c r="B317" s="3085"/>
      <c r="C317" s="3085"/>
      <c r="D317" s="3085"/>
      <c r="E317" s="3085"/>
      <c r="F317" s="3085"/>
      <c r="G317" s="3085"/>
      <c r="H317" s="3085"/>
      <c r="I317" s="3085"/>
      <c r="J317" s="3085"/>
      <c r="K317" s="3085"/>
      <c r="L317" s="3085"/>
      <c r="M317" s="3085"/>
      <c r="N317" s="3085"/>
      <c r="O317" s="3085"/>
      <c r="P317" s="3085"/>
      <c r="Q317" s="3085"/>
      <c r="R317" s="3085"/>
    </row>
    <row r="318" spans="1:18">
      <c r="A318" s="3085"/>
      <c r="B318" s="3085"/>
      <c r="C318" s="3085"/>
      <c r="D318" s="3085"/>
      <c r="E318" s="3085"/>
      <c r="F318" s="3085"/>
      <c r="G318" s="3085"/>
      <c r="H318" s="3085"/>
      <c r="I318" s="3085"/>
      <c r="J318" s="3085"/>
      <c r="K318" s="3085"/>
      <c r="L318" s="3085"/>
      <c r="M318" s="3085"/>
      <c r="N318" s="3085"/>
      <c r="O318" s="3085"/>
      <c r="P318" s="3085"/>
      <c r="Q318" s="3085"/>
      <c r="R318" s="3085"/>
    </row>
    <row r="319" spans="1:18">
      <c r="A319" s="3085"/>
      <c r="B319" s="3085"/>
      <c r="C319" s="3085"/>
      <c r="D319" s="3085"/>
      <c r="E319" s="3085"/>
      <c r="F319" s="3085"/>
      <c r="G319" s="3085"/>
      <c r="H319" s="3085"/>
      <c r="I319" s="3085"/>
      <c r="J319" s="3085"/>
      <c r="K319" s="3085"/>
      <c r="L319" s="3085"/>
      <c r="M319" s="3085"/>
      <c r="N319" s="3085"/>
      <c r="O319" s="3085"/>
      <c r="P319" s="3085"/>
      <c r="Q319" s="3085"/>
      <c r="R319" s="3085"/>
    </row>
    <row r="320" spans="1:18">
      <c r="A320" s="3085"/>
      <c r="B320" s="3085"/>
      <c r="C320" s="3085"/>
      <c r="D320" s="3085"/>
      <c r="E320" s="3085"/>
      <c r="F320" s="3085"/>
      <c r="G320" s="3085"/>
      <c r="H320" s="3085"/>
      <c r="I320" s="3085"/>
      <c r="J320" s="3085"/>
      <c r="K320" s="3085"/>
      <c r="L320" s="3085"/>
      <c r="M320" s="3085"/>
      <c r="N320" s="3085"/>
      <c r="O320" s="3085"/>
      <c r="P320" s="3085"/>
      <c r="Q320" s="3085"/>
      <c r="R320" s="3085"/>
    </row>
    <row r="321" spans="1:18">
      <c r="A321" s="3085"/>
      <c r="B321" s="3085"/>
      <c r="C321" s="3085"/>
      <c r="D321" s="3085"/>
      <c r="E321" s="3085"/>
      <c r="F321" s="3085"/>
      <c r="G321" s="3085"/>
      <c r="H321" s="3085"/>
      <c r="I321" s="3085"/>
      <c r="J321" s="3085"/>
      <c r="K321" s="3085"/>
      <c r="L321" s="3085"/>
      <c r="M321" s="3085"/>
      <c r="N321" s="3085"/>
      <c r="O321" s="3085"/>
      <c r="P321" s="3085"/>
      <c r="Q321" s="3085"/>
      <c r="R321" s="3085"/>
    </row>
    <row r="322" spans="1:18">
      <c r="A322" s="3085"/>
      <c r="B322" s="3085"/>
      <c r="C322" s="3085"/>
      <c r="D322" s="3085"/>
      <c r="E322" s="3085"/>
      <c r="F322" s="3085"/>
      <c r="G322" s="3085"/>
      <c r="H322" s="3085"/>
      <c r="I322" s="3085"/>
      <c r="J322" s="3085"/>
      <c r="K322" s="3085"/>
      <c r="L322" s="3085"/>
      <c r="M322" s="3085"/>
      <c r="N322" s="3085"/>
      <c r="O322" s="3085"/>
      <c r="P322" s="3085"/>
      <c r="Q322" s="3085"/>
      <c r="R322" s="3085"/>
    </row>
    <row r="323" spans="1:18">
      <c r="A323" s="3085"/>
      <c r="B323" s="3085"/>
      <c r="C323" s="3085"/>
      <c r="D323" s="3085"/>
      <c r="E323" s="3085"/>
      <c r="F323" s="3085"/>
      <c r="G323" s="3085"/>
      <c r="H323" s="3085"/>
      <c r="I323" s="3085"/>
      <c r="J323" s="3085"/>
      <c r="K323" s="3085"/>
      <c r="L323" s="3085"/>
      <c r="M323" s="3085"/>
      <c r="N323" s="3085"/>
      <c r="O323" s="3085"/>
      <c r="P323" s="3085"/>
      <c r="Q323" s="3085"/>
      <c r="R323" s="3085"/>
    </row>
    <row r="324" spans="1:18">
      <c r="A324" s="3085"/>
      <c r="B324" s="3085"/>
      <c r="C324" s="3085"/>
      <c r="D324" s="3085"/>
      <c r="E324" s="3085"/>
      <c r="F324" s="3085"/>
      <c r="G324" s="3085"/>
      <c r="H324" s="3085"/>
      <c r="I324" s="3085"/>
      <c r="J324" s="3085"/>
      <c r="K324" s="3085"/>
      <c r="L324" s="3085"/>
      <c r="M324" s="3085"/>
      <c r="N324" s="3085"/>
      <c r="O324" s="3085"/>
      <c r="P324" s="3085"/>
      <c r="Q324" s="3085"/>
      <c r="R324" s="3085"/>
    </row>
    <row r="325" spans="1:18">
      <c r="A325" s="3085"/>
      <c r="B325" s="3085"/>
      <c r="C325" s="3085"/>
      <c r="D325" s="3085"/>
      <c r="E325" s="3085"/>
      <c r="F325" s="3085"/>
      <c r="G325" s="3085"/>
      <c r="H325" s="3085"/>
      <c r="I325" s="3085"/>
      <c r="J325" s="3085"/>
      <c r="K325" s="3085"/>
      <c r="L325" s="3085"/>
      <c r="M325" s="3085"/>
      <c r="N325" s="3085"/>
      <c r="O325" s="3085"/>
      <c r="P325" s="3085"/>
      <c r="Q325" s="3085"/>
      <c r="R325" s="3085"/>
    </row>
    <row r="326" spans="1:18">
      <c r="A326" s="3085"/>
      <c r="B326" s="3085"/>
      <c r="C326" s="3085"/>
      <c r="D326" s="3085"/>
      <c r="E326" s="3085"/>
      <c r="F326" s="3085"/>
      <c r="G326" s="3085"/>
      <c r="H326" s="3085"/>
      <c r="I326" s="3085"/>
      <c r="J326" s="3085"/>
      <c r="K326" s="3085"/>
      <c r="L326" s="3085"/>
      <c r="M326" s="3085"/>
      <c r="N326" s="3085"/>
      <c r="O326" s="3085"/>
      <c r="P326" s="3085"/>
      <c r="Q326" s="3085"/>
      <c r="R326" s="3085"/>
    </row>
    <row r="327" spans="1:18">
      <c r="A327" s="3085"/>
      <c r="B327" s="3085"/>
      <c r="C327" s="3085"/>
      <c r="D327" s="3085"/>
      <c r="E327" s="3085"/>
      <c r="F327" s="3085"/>
      <c r="G327" s="3085"/>
      <c r="H327" s="3085"/>
      <c r="I327" s="3085"/>
      <c r="J327" s="3085"/>
      <c r="K327" s="3085"/>
      <c r="L327" s="3085"/>
      <c r="M327" s="3085"/>
      <c r="N327" s="3085"/>
      <c r="O327" s="3085"/>
      <c r="P327" s="3085"/>
      <c r="Q327" s="3085"/>
      <c r="R327" s="3085"/>
    </row>
    <row r="328" spans="1:18">
      <c r="A328" s="3085"/>
      <c r="B328" s="3085"/>
      <c r="C328" s="3085"/>
      <c r="D328" s="3085"/>
      <c r="E328" s="3085"/>
      <c r="F328" s="3085"/>
      <c r="G328" s="3085"/>
      <c r="H328" s="3085"/>
      <c r="I328" s="3085"/>
      <c r="J328" s="3085"/>
      <c r="K328" s="3085"/>
      <c r="L328" s="3085"/>
      <c r="M328" s="3085"/>
      <c r="N328" s="3085"/>
      <c r="O328" s="3085"/>
      <c r="P328" s="3085"/>
      <c r="Q328" s="3085"/>
      <c r="R328" s="3085"/>
    </row>
    <row r="329" spans="1:18">
      <c r="A329" s="3085"/>
      <c r="B329" s="3085"/>
      <c r="C329" s="3085"/>
      <c r="D329" s="3085"/>
      <c r="E329" s="3085"/>
      <c r="F329" s="3085"/>
      <c r="G329" s="3085"/>
      <c r="H329" s="3085"/>
      <c r="I329" s="3085"/>
      <c r="J329" s="3085"/>
      <c r="K329" s="3085"/>
      <c r="L329" s="3085"/>
      <c r="M329" s="3085"/>
      <c r="N329" s="3085"/>
      <c r="O329" s="3085"/>
      <c r="P329" s="3085"/>
      <c r="Q329" s="3085"/>
      <c r="R329" s="3085"/>
    </row>
    <row r="330" spans="1:18">
      <c r="A330" s="3085"/>
      <c r="B330" s="3085"/>
      <c r="C330" s="3085"/>
      <c r="D330" s="3085"/>
      <c r="E330" s="3085"/>
      <c r="F330" s="3085"/>
      <c r="G330" s="3085"/>
      <c r="H330" s="3085"/>
      <c r="I330" s="3085"/>
      <c r="J330" s="3085"/>
      <c r="K330" s="3085"/>
      <c r="L330" s="3085"/>
      <c r="M330" s="3085"/>
      <c r="N330" s="3085"/>
      <c r="O330" s="3085"/>
      <c r="P330" s="3085"/>
      <c r="Q330" s="3085"/>
      <c r="R330" s="3085"/>
    </row>
    <row r="331" spans="1:18">
      <c r="A331" s="3085"/>
      <c r="B331" s="3085"/>
      <c r="C331" s="3085"/>
      <c r="D331" s="3085"/>
      <c r="E331" s="3085"/>
      <c r="F331" s="3085"/>
      <c r="G331" s="3085"/>
      <c r="H331" s="3085"/>
      <c r="I331" s="3085"/>
      <c r="J331" s="3085"/>
      <c r="K331" s="3085"/>
      <c r="L331" s="3085"/>
      <c r="M331" s="3085"/>
      <c r="N331" s="3085"/>
      <c r="O331" s="3085"/>
      <c r="P331" s="3085"/>
      <c r="Q331" s="3085"/>
      <c r="R331" s="3085"/>
    </row>
    <row r="332" spans="1:18">
      <c r="A332" s="3085"/>
      <c r="B332" s="3085"/>
      <c r="C332" s="3085"/>
      <c r="D332" s="3085"/>
      <c r="E332" s="3085"/>
      <c r="F332" s="3085"/>
      <c r="G332" s="3085"/>
      <c r="H332" s="3085"/>
      <c r="I332" s="3085"/>
      <c r="J332" s="3085"/>
      <c r="K332" s="3085"/>
      <c r="L332" s="3085"/>
      <c r="M332" s="3085"/>
      <c r="N332" s="3085"/>
      <c r="O332" s="3085"/>
      <c r="P332" s="3085"/>
      <c r="Q332" s="3085"/>
      <c r="R332" s="3085"/>
    </row>
    <row r="333" spans="1:18">
      <c r="A333" s="3085"/>
      <c r="B333" s="3085"/>
      <c r="C333" s="3085"/>
      <c r="D333" s="3085"/>
      <c r="E333" s="3085"/>
      <c r="F333" s="3085"/>
      <c r="G333" s="3085"/>
      <c r="H333" s="3085"/>
      <c r="I333" s="3085"/>
      <c r="J333" s="3085"/>
      <c r="K333" s="3085"/>
      <c r="L333" s="3085"/>
      <c r="M333" s="3085"/>
      <c r="N333" s="3085"/>
      <c r="O333" s="3085"/>
      <c r="P333" s="3085"/>
      <c r="Q333" s="3085"/>
      <c r="R333" s="3085"/>
    </row>
    <row r="334" spans="1:18">
      <c r="A334" s="3085"/>
      <c r="B334" s="3085"/>
      <c r="C334" s="3085"/>
      <c r="D334" s="3085"/>
      <c r="E334" s="3085"/>
      <c r="F334" s="3085"/>
      <c r="G334" s="3085"/>
      <c r="H334" s="3085"/>
      <c r="I334" s="3085"/>
      <c r="J334" s="3085"/>
      <c r="K334" s="3085"/>
      <c r="L334" s="3085"/>
      <c r="M334" s="3085"/>
      <c r="N334" s="3085"/>
      <c r="O334" s="3085"/>
      <c r="P334" s="3085"/>
      <c r="Q334" s="3085"/>
      <c r="R334" s="3085"/>
    </row>
    <row r="335" spans="1:18">
      <c r="A335" s="3085"/>
      <c r="B335" s="3085"/>
      <c r="C335" s="3085"/>
      <c r="D335" s="3085"/>
      <c r="E335" s="3085"/>
      <c r="F335" s="3085"/>
      <c r="G335" s="3085"/>
      <c r="H335" s="3085"/>
      <c r="I335" s="3085"/>
      <c r="J335" s="3085"/>
      <c r="K335" s="3085"/>
      <c r="L335" s="3085"/>
      <c r="M335" s="3085"/>
      <c r="N335" s="3085"/>
      <c r="O335" s="3085"/>
      <c r="P335" s="3085"/>
      <c r="Q335" s="3085"/>
      <c r="R335" s="3085"/>
    </row>
    <row r="336" spans="1:18">
      <c r="A336" s="3085"/>
      <c r="B336" s="3085"/>
      <c r="C336" s="3085"/>
      <c r="D336" s="3085"/>
      <c r="E336" s="3085"/>
      <c r="F336" s="3085"/>
      <c r="G336" s="3085"/>
      <c r="H336" s="3085"/>
      <c r="I336" s="3085"/>
      <c r="J336" s="3085"/>
      <c r="K336" s="3085"/>
      <c r="L336" s="3085"/>
      <c r="M336" s="3085"/>
      <c r="N336" s="3085"/>
      <c r="O336" s="3085"/>
      <c r="P336" s="3085"/>
      <c r="Q336" s="3085"/>
      <c r="R336" s="3085"/>
    </row>
    <row r="337" spans="1:18">
      <c r="A337" s="3085"/>
      <c r="B337" s="3085"/>
      <c r="C337" s="3085"/>
      <c r="D337" s="3085"/>
      <c r="E337" s="3085"/>
      <c r="F337" s="3085"/>
      <c r="G337" s="3085"/>
      <c r="H337" s="3085"/>
      <c r="I337" s="3085"/>
      <c r="J337" s="3085"/>
      <c r="K337" s="3085"/>
      <c r="L337" s="3085"/>
      <c r="M337" s="3085"/>
      <c r="N337" s="3085"/>
      <c r="O337" s="3085"/>
      <c r="P337" s="3085"/>
      <c r="Q337" s="3085"/>
      <c r="R337" s="3085"/>
    </row>
    <row r="338" spans="1:18">
      <c r="A338" s="3085"/>
      <c r="B338" s="3085"/>
      <c r="C338" s="3085"/>
      <c r="D338" s="3085"/>
      <c r="E338" s="3085"/>
      <c r="F338" s="3085"/>
      <c r="G338" s="3085"/>
      <c r="H338" s="3085"/>
      <c r="I338" s="3085"/>
      <c r="J338" s="3085"/>
      <c r="K338" s="3085"/>
      <c r="L338" s="3085"/>
      <c r="M338" s="3085"/>
      <c r="N338" s="3085"/>
      <c r="O338" s="3085"/>
      <c r="P338" s="3085"/>
      <c r="Q338" s="3085"/>
      <c r="R338" s="3085"/>
    </row>
    <row r="339" spans="1:18">
      <c r="A339" s="3085"/>
      <c r="B339" s="3085"/>
      <c r="C339" s="3085"/>
      <c r="D339" s="3085"/>
      <c r="E339" s="3085"/>
      <c r="F339" s="3085"/>
      <c r="G339" s="3085"/>
      <c r="H339" s="3085"/>
      <c r="I339" s="3085"/>
      <c r="J339" s="3085"/>
      <c r="K339" s="3085"/>
      <c r="L339" s="3085"/>
      <c r="M339" s="3085"/>
      <c r="N339" s="3085"/>
      <c r="O339" s="3085"/>
      <c r="P339" s="3085"/>
      <c r="Q339" s="3085"/>
      <c r="R339" s="3085"/>
    </row>
    <row r="340" spans="1:18">
      <c r="A340" s="3085"/>
      <c r="B340" s="3085"/>
      <c r="C340" s="3085"/>
      <c r="D340" s="3085"/>
      <c r="E340" s="3085"/>
      <c r="F340" s="3085"/>
      <c r="G340" s="3085"/>
      <c r="H340" s="3085"/>
      <c r="I340" s="3085"/>
      <c r="J340" s="3085"/>
      <c r="K340" s="3085"/>
      <c r="L340" s="3085"/>
      <c r="M340" s="3085"/>
      <c r="N340" s="3085"/>
      <c r="O340" s="3085"/>
      <c r="P340" s="3085"/>
      <c r="Q340" s="3085"/>
      <c r="R340" s="3085"/>
    </row>
    <row r="341" spans="1:18">
      <c r="A341" s="3085"/>
      <c r="B341" s="3085"/>
      <c r="C341" s="3085"/>
      <c r="D341" s="3085"/>
      <c r="E341" s="3085"/>
      <c r="F341" s="3085"/>
      <c r="G341" s="3085"/>
      <c r="H341" s="3085"/>
      <c r="I341" s="3085"/>
      <c r="J341" s="3085"/>
      <c r="K341" s="3085"/>
      <c r="L341" s="3085"/>
      <c r="M341" s="3085"/>
      <c r="N341" s="3085"/>
      <c r="O341" s="3085"/>
      <c r="P341" s="3085"/>
      <c r="Q341" s="3085"/>
      <c r="R341" s="3085"/>
    </row>
    <row r="342" spans="1:18">
      <c r="A342" s="3085"/>
      <c r="B342" s="3085"/>
      <c r="C342" s="3085"/>
      <c r="D342" s="3085"/>
      <c r="E342" s="3085"/>
      <c r="F342" s="3085"/>
      <c r="G342" s="3085"/>
      <c r="H342" s="3085"/>
      <c r="I342" s="3085"/>
      <c r="J342" s="3085"/>
      <c r="K342" s="3085"/>
      <c r="L342" s="3085"/>
      <c r="M342" s="3085"/>
      <c r="N342" s="3085"/>
      <c r="O342" s="3085"/>
      <c r="P342" s="3085"/>
      <c r="Q342" s="3085"/>
      <c r="R342" s="3085"/>
    </row>
    <row r="343" spans="1:18">
      <c r="A343" s="3085"/>
      <c r="B343" s="3085"/>
      <c r="C343" s="3085"/>
      <c r="D343" s="3085"/>
      <c r="E343" s="3085"/>
      <c r="F343" s="3085"/>
      <c r="G343" s="3085"/>
      <c r="H343" s="3085"/>
      <c r="I343" s="3085"/>
      <c r="J343" s="3085"/>
      <c r="K343" s="3085"/>
      <c r="L343" s="3085"/>
      <c r="M343" s="3085"/>
      <c r="N343" s="3085"/>
      <c r="O343" s="3085"/>
      <c r="P343" s="3085"/>
      <c r="Q343" s="3085"/>
      <c r="R343" s="3085"/>
    </row>
    <row r="344" spans="1:18">
      <c r="A344" s="3085"/>
      <c r="B344" s="3085"/>
      <c r="C344" s="3085"/>
      <c r="D344" s="3085"/>
      <c r="E344" s="3085"/>
      <c r="F344" s="3085"/>
      <c r="G344" s="3085"/>
      <c r="H344" s="3085"/>
      <c r="I344" s="3085"/>
      <c r="J344" s="3085"/>
      <c r="K344" s="3085"/>
      <c r="L344" s="3085"/>
      <c r="M344" s="3085"/>
      <c r="N344" s="3085"/>
      <c r="O344" s="3085"/>
      <c r="P344" s="3085"/>
      <c r="Q344" s="3085"/>
      <c r="R344" s="3085"/>
    </row>
    <row r="345" spans="1:18">
      <c r="A345" s="3085"/>
      <c r="B345" s="3085"/>
      <c r="C345" s="3085"/>
      <c r="D345" s="3085"/>
      <c r="E345" s="3085"/>
      <c r="F345" s="3085"/>
      <c r="G345" s="3085"/>
      <c r="H345" s="3085"/>
      <c r="I345" s="3085"/>
      <c r="J345" s="3085"/>
      <c r="K345" s="3085"/>
      <c r="L345" s="3085"/>
      <c r="M345" s="3085"/>
      <c r="N345" s="3085"/>
      <c r="O345" s="3085"/>
      <c r="P345" s="3085"/>
      <c r="Q345" s="3085"/>
      <c r="R345" s="3085"/>
    </row>
    <row r="346" spans="1:18">
      <c r="A346" s="3085"/>
      <c r="B346" s="3085"/>
      <c r="C346" s="3085"/>
      <c r="D346" s="3085"/>
      <c r="E346" s="3085"/>
      <c r="F346" s="3085"/>
      <c r="G346" s="3085"/>
      <c r="H346" s="3085"/>
      <c r="I346" s="3085"/>
      <c r="J346" s="3085"/>
      <c r="K346" s="3085"/>
      <c r="L346" s="3085"/>
      <c r="M346" s="3085"/>
      <c r="N346" s="3085"/>
      <c r="O346" s="3085"/>
      <c r="P346" s="3085"/>
      <c r="Q346" s="3085"/>
      <c r="R346" s="3085"/>
    </row>
    <row r="347" spans="1:18">
      <c r="A347" s="3085"/>
      <c r="B347" s="3085"/>
      <c r="C347" s="3085"/>
      <c r="D347" s="3085"/>
      <c r="E347" s="3085"/>
      <c r="F347" s="3085"/>
      <c r="G347" s="3085"/>
      <c r="H347" s="3085"/>
      <c r="I347" s="3085"/>
      <c r="J347" s="3085"/>
      <c r="K347" s="3085"/>
      <c r="L347" s="3085"/>
      <c r="M347" s="3085"/>
      <c r="N347" s="3085"/>
      <c r="O347" s="3085"/>
      <c r="P347" s="3085"/>
      <c r="Q347" s="3085"/>
      <c r="R347" s="3085"/>
    </row>
    <row r="348" spans="1:18">
      <c r="A348" s="3085"/>
      <c r="B348" s="3085"/>
      <c r="C348" s="3085"/>
      <c r="D348" s="3085"/>
      <c r="E348" s="3085"/>
      <c r="F348" s="3085"/>
      <c r="G348" s="3085"/>
      <c r="H348" s="3085"/>
      <c r="I348" s="3085"/>
      <c r="J348" s="3085"/>
      <c r="K348" s="3085"/>
      <c r="L348" s="3085"/>
      <c r="M348" s="3085"/>
      <c r="N348" s="3085"/>
      <c r="O348" s="3085"/>
      <c r="P348" s="3085"/>
      <c r="Q348" s="3085"/>
      <c r="R348" s="3085"/>
    </row>
    <row r="349" spans="1:18">
      <c r="A349" s="3085"/>
      <c r="B349" s="3085"/>
      <c r="C349" s="3085"/>
      <c r="D349" s="3085"/>
      <c r="E349" s="3085"/>
      <c r="F349" s="3085"/>
      <c r="G349" s="3085"/>
      <c r="H349" s="3085"/>
      <c r="I349" s="3085"/>
      <c r="J349" s="3085"/>
      <c r="K349" s="3085"/>
      <c r="L349" s="3085"/>
      <c r="M349" s="3085"/>
      <c r="N349" s="3085"/>
      <c r="O349" s="3085"/>
      <c r="P349" s="3085"/>
      <c r="Q349" s="3085"/>
      <c r="R349" s="3085"/>
    </row>
    <row r="350" spans="1:18">
      <c r="A350" s="3085"/>
      <c r="B350" s="3085"/>
      <c r="C350" s="3085"/>
      <c r="D350" s="3085"/>
      <c r="E350" s="3085"/>
      <c r="F350" s="3085"/>
      <c r="G350" s="3085"/>
      <c r="H350" s="3085"/>
      <c r="I350" s="3085"/>
      <c r="J350" s="3085"/>
      <c r="K350" s="3085"/>
      <c r="L350" s="3085"/>
      <c r="M350" s="3085"/>
      <c r="N350" s="3085"/>
      <c r="O350" s="3085"/>
      <c r="P350" s="3085"/>
      <c r="Q350" s="3085"/>
      <c r="R350" s="3085"/>
    </row>
    <row r="351" spans="1:18">
      <c r="A351" s="3085"/>
      <c r="B351" s="3085"/>
      <c r="C351" s="3085"/>
      <c r="D351" s="3085"/>
      <c r="E351" s="3085"/>
      <c r="F351" s="3085"/>
      <c r="G351" s="3085"/>
      <c r="H351" s="3085"/>
      <c r="I351" s="3085"/>
      <c r="J351" s="3085"/>
      <c r="K351" s="3085"/>
      <c r="L351" s="3085"/>
      <c r="M351" s="3085"/>
      <c r="N351" s="3085"/>
      <c r="O351" s="3085"/>
      <c r="P351" s="3085"/>
      <c r="Q351" s="3085"/>
      <c r="R351" s="3085"/>
    </row>
    <row r="352" spans="1:18">
      <c r="A352" s="3085"/>
      <c r="B352" s="3085"/>
      <c r="C352" s="3085"/>
      <c r="D352" s="3085"/>
      <c r="E352" s="3085"/>
      <c r="F352" s="3085"/>
      <c r="G352" s="3085"/>
      <c r="H352" s="3085"/>
      <c r="I352" s="3085"/>
      <c r="J352" s="3085"/>
      <c r="K352" s="3085"/>
      <c r="L352" s="3085"/>
      <c r="M352" s="3085"/>
      <c r="N352" s="3085"/>
      <c r="O352" s="3085"/>
      <c r="P352" s="3085"/>
      <c r="Q352" s="3085"/>
      <c r="R352" s="3085"/>
    </row>
    <row r="353" spans="1:18">
      <c r="A353" s="3085"/>
      <c r="B353" s="3085"/>
      <c r="C353" s="3085"/>
      <c r="D353" s="3085"/>
      <c r="E353" s="3085"/>
      <c r="F353" s="3085"/>
      <c r="G353" s="3085"/>
      <c r="H353" s="3085"/>
      <c r="I353" s="3085"/>
      <c r="J353" s="3085"/>
      <c r="K353" s="3085"/>
      <c r="L353" s="3085"/>
      <c r="M353" s="3085"/>
      <c r="N353" s="3085"/>
      <c r="O353" s="3085"/>
      <c r="P353" s="3085"/>
      <c r="Q353" s="3085"/>
      <c r="R353" s="3085"/>
    </row>
    <row r="354" spans="1:18">
      <c r="A354" s="3085"/>
      <c r="B354" s="3085"/>
      <c r="C354" s="3085"/>
      <c r="D354" s="3085"/>
      <c r="E354" s="3085"/>
      <c r="F354" s="3085"/>
      <c r="G354" s="3085"/>
      <c r="H354" s="3085"/>
      <c r="I354" s="3085"/>
      <c r="J354" s="3085"/>
      <c r="K354" s="3085"/>
      <c r="L354" s="3085"/>
      <c r="M354" s="3085"/>
      <c r="N354" s="3085"/>
      <c r="O354" s="3085"/>
      <c r="P354" s="3085"/>
      <c r="Q354" s="3085"/>
      <c r="R354" s="3085"/>
    </row>
    <row r="355" spans="1:18">
      <c r="A355" s="3085"/>
      <c r="B355" s="3085"/>
      <c r="C355" s="3085"/>
      <c r="D355" s="3085"/>
      <c r="E355" s="3085"/>
      <c r="F355" s="3085"/>
      <c r="G355" s="3085"/>
      <c r="H355" s="3085"/>
      <c r="I355" s="3085"/>
      <c r="J355" s="3085"/>
      <c r="K355" s="3085"/>
      <c r="L355" s="3085"/>
      <c r="M355" s="3085"/>
      <c r="N355" s="3085"/>
      <c r="O355" s="3085"/>
      <c r="P355" s="3085"/>
      <c r="Q355" s="3085"/>
      <c r="R355" s="3085"/>
    </row>
    <row r="356" spans="1:18">
      <c r="A356" s="3085"/>
      <c r="B356" s="3085"/>
      <c r="C356" s="3085"/>
      <c r="D356" s="3085"/>
      <c r="E356" s="3085"/>
      <c r="F356" s="3085"/>
      <c r="G356" s="3085"/>
      <c r="H356" s="3085"/>
      <c r="I356" s="3085"/>
      <c r="J356" s="3085"/>
      <c r="K356" s="3085"/>
      <c r="L356" s="3085"/>
      <c r="M356" s="3085"/>
      <c r="N356" s="3085"/>
      <c r="O356" s="3085"/>
      <c r="P356" s="3085"/>
      <c r="Q356" s="3085"/>
      <c r="R356" s="3085"/>
    </row>
    <row r="357" spans="1:18">
      <c r="A357" s="3085"/>
      <c r="B357" s="3085"/>
      <c r="C357" s="3085"/>
      <c r="D357" s="3085"/>
      <c r="E357" s="3085"/>
      <c r="F357" s="3085"/>
      <c r="G357" s="3085"/>
      <c r="H357" s="3085"/>
      <c r="I357" s="3085"/>
      <c r="J357" s="3085"/>
      <c r="K357" s="3085"/>
      <c r="L357" s="3085"/>
      <c r="M357" s="3085"/>
      <c r="N357" s="3085"/>
      <c r="O357" s="3085"/>
      <c r="P357" s="3085"/>
      <c r="Q357" s="3085"/>
      <c r="R357" s="3085"/>
    </row>
    <row r="358" spans="1:18">
      <c r="A358" s="3085"/>
      <c r="B358" s="3085"/>
      <c r="C358" s="3085"/>
      <c r="D358" s="3085"/>
      <c r="E358" s="3085"/>
      <c r="F358" s="3085"/>
      <c r="G358" s="3085"/>
      <c r="H358" s="3085"/>
      <c r="I358" s="3085"/>
      <c r="J358" s="3085"/>
      <c r="K358" s="3085"/>
      <c r="L358" s="3085"/>
      <c r="M358" s="3085"/>
      <c r="N358" s="3085"/>
      <c r="O358" s="3085"/>
      <c r="P358" s="3085"/>
      <c r="Q358" s="3085"/>
      <c r="R358" s="3085"/>
    </row>
    <row r="359" spans="1:18">
      <c r="A359" s="3085"/>
      <c r="B359" s="3085"/>
      <c r="C359" s="3085"/>
      <c r="D359" s="3085"/>
      <c r="E359" s="3085"/>
      <c r="F359" s="3085"/>
      <c r="G359" s="3085"/>
      <c r="H359" s="3085"/>
      <c r="I359" s="3085"/>
      <c r="J359" s="3085"/>
      <c r="K359" s="3085"/>
      <c r="L359" s="3085"/>
      <c r="M359" s="3085"/>
      <c r="N359" s="3085"/>
      <c r="O359" s="3085"/>
      <c r="P359" s="3085"/>
      <c r="Q359" s="3085"/>
      <c r="R359" s="3085"/>
    </row>
    <row r="360" spans="1:18">
      <c r="A360" s="3085"/>
      <c r="B360" s="3085"/>
      <c r="C360" s="3085"/>
      <c r="D360" s="3085"/>
      <c r="E360" s="3085"/>
      <c r="F360" s="3085"/>
      <c r="G360" s="3085"/>
      <c r="H360" s="3085"/>
      <c r="I360" s="3085"/>
      <c r="J360" s="3085"/>
      <c r="K360" s="3085"/>
      <c r="L360" s="3085"/>
      <c r="M360" s="3085"/>
      <c r="N360" s="3085"/>
      <c r="O360" s="3085"/>
      <c r="P360" s="3085"/>
      <c r="Q360" s="3085"/>
      <c r="R360" s="3085"/>
    </row>
    <row r="361" spans="1:18">
      <c r="A361" s="3085"/>
      <c r="B361" s="3085"/>
      <c r="C361" s="3085"/>
      <c r="D361" s="3085"/>
      <c r="E361" s="3085"/>
      <c r="F361" s="3085"/>
      <c r="G361" s="3085"/>
      <c r="H361" s="3085"/>
      <c r="I361" s="3085"/>
      <c r="J361" s="3085"/>
      <c r="K361" s="3085"/>
      <c r="L361" s="3085"/>
      <c r="M361" s="3085"/>
      <c r="N361" s="3085"/>
      <c r="O361" s="3085"/>
      <c r="P361" s="3085"/>
      <c r="Q361" s="3085"/>
      <c r="R361" s="3085"/>
    </row>
    <row r="362" spans="1:18">
      <c r="A362" s="3085"/>
      <c r="B362" s="3085"/>
      <c r="C362" s="3085"/>
      <c r="D362" s="3085"/>
      <c r="E362" s="3085"/>
      <c r="F362" s="3085"/>
      <c r="G362" s="3085"/>
      <c r="H362" s="3085"/>
      <c r="I362" s="3085"/>
      <c r="J362" s="3085"/>
      <c r="K362" s="3085"/>
      <c r="L362" s="3085"/>
      <c r="M362" s="3085"/>
      <c r="N362" s="3085"/>
      <c r="O362" s="3085"/>
      <c r="P362" s="3085"/>
      <c r="Q362" s="3085"/>
      <c r="R362" s="3085"/>
    </row>
    <row r="363" spans="1:18">
      <c r="A363" s="3085"/>
      <c r="B363" s="3085"/>
      <c r="C363" s="3085"/>
      <c r="D363" s="3085"/>
      <c r="E363" s="3085"/>
      <c r="F363" s="3085"/>
      <c r="G363" s="3085"/>
      <c r="H363" s="3085"/>
      <c r="I363" s="3085"/>
      <c r="J363" s="3085"/>
      <c r="K363" s="3085"/>
      <c r="L363" s="3085"/>
      <c r="M363" s="3085"/>
      <c r="N363" s="3085"/>
      <c r="O363" s="3085"/>
      <c r="P363" s="3085"/>
      <c r="Q363" s="3085"/>
      <c r="R363" s="3085"/>
    </row>
    <row r="364" spans="1:18">
      <c r="A364" s="3085"/>
      <c r="B364" s="3085"/>
      <c r="C364" s="3085"/>
      <c r="D364" s="3085"/>
      <c r="E364" s="3085"/>
      <c r="F364" s="3085"/>
      <c r="G364" s="3085"/>
      <c r="H364" s="3085"/>
      <c r="I364" s="3085"/>
      <c r="J364" s="3085"/>
      <c r="K364" s="3085"/>
      <c r="L364" s="3085"/>
      <c r="M364" s="3085"/>
      <c r="N364" s="3085"/>
      <c r="O364" s="3085"/>
      <c r="P364" s="3085"/>
      <c r="Q364" s="3085"/>
      <c r="R364" s="3085"/>
    </row>
    <row r="365" spans="1:18">
      <c r="A365" s="3085"/>
      <c r="B365" s="3085"/>
      <c r="C365" s="3085"/>
      <c r="D365" s="3085"/>
      <c r="E365" s="3085"/>
      <c r="F365" s="3085"/>
      <c r="G365" s="3085"/>
      <c r="H365" s="3085"/>
      <c r="I365" s="3085"/>
      <c r="J365" s="3085"/>
      <c r="K365" s="3085"/>
      <c r="L365" s="3085"/>
      <c r="M365" s="3085"/>
      <c r="N365" s="3085"/>
      <c r="O365" s="3085"/>
      <c r="P365" s="3085"/>
      <c r="Q365" s="3085"/>
      <c r="R365" s="3085"/>
    </row>
    <row r="366" spans="1:18">
      <c r="A366" s="3085"/>
      <c r="B366" s="3085"/>
      <c r="C366" s="3085"/>
      <c r="D366" s="3085"/>
      <c r="E366" s="3085"/>
      <c r="F366" s="3085"/>
      <c r="G366" s="3085"/>
      <c r="H366" s="3085"/>
      <c r="I366" s="3085"/>
      <c r="J366" s="3085"/>
      <c r="K366" s="3085"/>
      <c r="L366" s="3085"/>
      <c r="M366" s="3085"/>
      <c r="N366" s="3085"/>
      <c r="O366" s="3085"/>
      <c r="P366" s="3085"/>
      <c r="Q366" s="3085"/>
      <c r="R366" s="3085"/>
    </row>
    <row r="367" spans="1:18">
      <c r="A367" s="3085"/>
      <c r="B367" s="3085"/>
      <c r="C367" s="3085"/>
      <c r="D367" s="3085"/>
      <c r="E367" s="3085"/>
      <c r="F367" s="3085"/>
      <c r="G367" s="3085"/>
      <c r="H367" s="3085"/>
      <c r="I367" s="3085"/>
      <c r="J367" s="3085"/>
      <c r="K367" s="3085"/>
      <c r="L367" s="3085"/>
      <c r="M367" s="3085"/>
      <c r="N367" s="3085"/>
      <c r="O367" s="3085"/>
      <c r="P367" s="3085"/>
      <c r="Q367" s="3085"/>
      <c r="R367" s="3085"/>
    </row>
    <row r="368" spans="1:18">
      <c r="A368" s="3085"/>
      <c r="B368" s="3085"/>
      <c r="C368" s="3085"/>
      <c r="D368" s="3085"/>
      <c r="E368" s="3085"/>
      <c r="F368" s="3085"/>
      <c r="G368" s="3085"/>
      <c r="H368" s="3085"/>
      <c r="I368" s="3085"/>
      <c r="J368" s="3085"/>
      <c r="K368" s="3085"/>
      <c r="L368" s="3085"/>
      <c r="M368" s="3085"/>
      <c r="N368" s="3085"/>
      <c r="O368" s="3085"/>
      <c r="P368" s="3085"/>
      <c r="Q368" s="3085"/>
      <c r="R368" s="3085"/>
    </row>
    <row r="369" spans="1:18">
      <c r="A369" s="3085"/>
      <c r="B369" s="3085"/>
      <c r="C369" s="3085"/>
      <c r="D369" s="3085"/>
      <c r="E369" s="3085"/>
      <c r="F369" s="3085"/>
      <c r="G369" s="3085"/>
      <c r="H369" s="3085"/>
      <c r="I369" s="3085"/>
      <c r="J369" s="3085"/>
      <c r="K369" s="3085"/>
      <c r="L369" s="3085"/>
      <c r="M369" s="3085"/>
      <c r="N369" s="3085"/>
      <c r="O369" s="3085"/>
      <c r="P369" s="3085"/>
      <c r="Q369" s="3085"/>
      <c r="R369" s="3085"/>
    </row>
    <row r="370" spans="1:18">
      <c r="A370" s="3085"/>
      <c r="B370" s="3085"/>
      <c r="C370" s="3085"/>
      <c r="D370" s="3085"/>
      <c r="E370" s="3085"/>
      <c r="F370" s="3085"/>
      <c r="G370" s="3085"/>
      <c r="H370" s="3085"/>
      <c r="I370" s="3085"/>
      <c r="J370" s="3085"/>
      <c r="K370" s="3085"/>
      <c r="L370" s="3085"/>
      <c r="M370" s="3085"/>
      <c r="N370" s="3085"/>
      <c r="O370" s="3085"/>
      <c r="P370" s="3085"/>
      <c r="Q370" s="3085"/>
      <c r="R370" s="3085"/>
    </row>
    <row r="371" spans="1:18">
      <c r="A371" s="3085"/>
      <c r="B371" s="3085"/>
      <c r="C371" s="3085"/>
      <c r="D371" s="3085"/>
      <c r="E371" s="3085"/>
      <c r="F371" s="3085"/>
      <c r="G371" s="3085"/>
      <c r="H371" s="3085"/>
      <c r="I371" s="3085"/>
      <c r="J371" s="3085"/>
      <c r="K371" s="3085"/>
      <c r="L371" s="3085"/>
      <c r="M371" s="3085"/>
      <c r="N371" s="3085"/>
      <c r="O371" s="3085"/>
      <c r="P371" s="3085"/>
      <c r="Q371" s="3085"/>
      <c r="R371" s="3085"/>
    </row>
    <row r="372" spans="1:18">
      <c r="A372" s="3085"/>
      <c r="B372" s="3085"/>
      <c r="C372" s="3085"/>
      <c r="D372" s="3085"/>
      <c r="E372" s="3085"/>
      <c r="F372" s="3085"/>
      <c r="G372" s="3085"/>
      <c r="H372" s="3085"/>
      <c r="I372" s="3085"/>
      <c r="J372" s="3085"/>
      <c r="K372" s="3085"/>
      <c r="L372" s="3085"/>
      <c r="M372" s="3085"/>
      <c r="N372" s="3085"/>
      <c r="O372" s="3085"/>
      <c r="P372" s="3085"/>
      <c r="Q372" s="3085"/>
      <c r="R372" s="3085"/>
    </row>
    <row r="373" spans="1:18">
      <c r="A373" s="3085"/>
      <c r="B373" s="3085"/>
      <c r="C373" s="3085"/>
      <c r="D373" s="3085"/>
      <c r="E373" s="3085"/>
      <c r="F373" s="3085"/>
      <c r="G373" s="3085"/>
      <c r="H373" s="3085"/>
      <c r="I373" s="3085"/>
      <c r="J373" s="3085"/>
      <c r="K373" s="3085"/>
      <c r="L373" s="3085"/>
      <c r="M373" s="3085"/>
      <c r="N373" s="3085"/>
      <c r="O373" s="3085"/>
      <c r="P373" s="3085"/>
      <c r="Q373" s="3085"/>
      <c r="R373" s="3085"/>
    </row>
    <row r="374" spans="1:18">
      <c r="A374" s="3085"/>
      <c r="B374" s="3085"/>
      <c r="C374" s="3085"/>
      <c r="D374" s="3085"/>
      <c r="E374" s="3085"/>
      <c r="F374" s="3085"/>
      <c r="G374" s="3085"/>
      <c r="H374" s="3085"/>
      <c r="I374" s="3085"/>
      <c r="J374" s="3085"/>
      <c r="K374" s="3085"/>
      <c r="L374" s="3085"/>
      <c r="M374" s="3085"/>
      <c r="N374" s="3085"/>
      <c r="O374" s="3085"/>
      <c r="P374" s="3085"/>
      <c r="Q374" s="3085"/>
      <c r="R374" s="3085"/>
    </row>
    <row r="375" spans="1:18">
      <c r="A375" s="3085"/>
      <c r="B375" s="3085"/>
      <c r="C375" s="3085"/>
      <c r="D375" s="3085"/>
      <c r="E375" s="3085"/>
      <c r="F375" s="3085"/>
      <c r="G375" s="3085"/>
      <c r="H375" s="3085"/>
      <c r="I375" s="3085"/>
      <c r="J375" s="3085"/>
      <c r="K375" s="3085"/>
      <c r="L375" s="3085"/>
      <c r="M375" s="3085"/>
      <c r="N375" s="3085"/>
      <c r="O375" s="3085"/>
      <c r="P375" s="3085"/>
      <c r="Q375" s="3085"/>
      <c r="R375" s="3085"/>
    </row>
    <row r="376" spans="1:18">
      <c r="A376" s="3085"/>
      <c r="B376" s="3085"/>
      <c r="C376" s="3085"/>
      <c r="D376" s="3085"/>
      <c r="E376" s="3085"/>
      <c r="F376" s="3085"/>
      <c r="G376" s="3085"/>
      <c r="H376" s="3085"/>
      <c r="I376" s="3085"/>
      <c r="J376" s="3085"/>
      <c r="K376" s="3085"/>
      <c r="L376" s="3085"/>
      <c r="M376" s="3085"/>
      <c r="N376" s="3085"/>
      <c r="O376" s="3085"/>
      <c r="P376" s="3085"/>
      <c r="Q376" s="3085"/>
      <c r="R376" s="3085"/>
    </row>
    <row r="377" spans="1:18">
      <c r="A377" s="3085"/>
      <c r="B377" s="3085"/>
      <c r="C377" s="3085"/>
      <c r="D377" s="3085"/>
      <c r="E377" s="3085"/>
      <c r="F377" s="3085"/>
      <c r="G377" s="3085"/>
      <c r="H377" s="3085"/>
      <c r="I377" s="3085"/>
      <c r="J377" s="3085"/>
      <c r="K377" s="3085"/>
      <c r="L377" s="3085"/>
      <c r="M377" s="3085"/>
      <c r="N377" s="3085"/>
      <c r="O377" s="3085"/>
      <c r="P377" s="3085"/>
      <c r="Q377" s="3085"/>
      <c r="R377" s="3085"/>
    </row>
    <row r="378" spans="1:18">
      <c r="A378" s="3085"/>
      <c r="B378" s="3085"/>
      <c r="C378" s="3085"/>
      <c r="D378" s="3085"/>
      <c r="E378" s="3085"/>
      <c r="F378" s="3085"/>
      <c r="G378" s="3085"/>
      <c r="H378" s="3085"/>
      <c r="I378" s="3085"/>
      <c r="J378" s="3085"/>
      <c r="K378" s="3085"/>
      <c r="L378" s="3085"/>
      <c r="M378" s="3085"/>
      <c r="N378" s="3085"/>
      <c r="O378" s="3085"/>
      <c r="P378" s="3085"/>
      <c r="Q378" s="3085"/>
      <c r="R378" s="3085"/>
    </row>
    <row r="379" spans="1:18">
      <c r="A379" s="3085"/>
      <c r="B379" s="3085"/>
      <c r="C379" s="3085"/>
      <c r="D379" s="3085"/>
      <c r="E379" s="3085"/>
      <c r="F379" s="3085"/>
      <c r="G379" s="3085"/>
      <c r="H379" s="3085"/>
      <c r="I379" s="3085"/>
      <c r="J379" s="3085"/>
      <c r="K379" s="3085"/>
      <c r="L379" s="3085"/>
      <c r="M379" s="3085"/>
      <c r="N379" s="3085"/>
      <c r="O379" s="3085"/>
      <c r="P379" s="3085"/>
      <c r="Q379" s="3085"/>
      <c r="R379" s="3085"/>
    </row>
    <row r="380" spans="1:18">
      <c r="A380" s="3085"/>
      <c r="B380" s="3085"/>
      <c r="C380" s="3085"/>
      <c r="D380" s="3085"/>
      <c r="E380" s="3085"/>
      <c r="F380" s="3085"/>
      <c r="G380" s="3085"/>
      <c r="H380" s="3085"/>
      <c r="I380" s="3085"/>
      <c r="J380" s="3085"/>
      <c r="K380" s="3085"/>
      <c r="L380" s="3085"/>
      <c r="M380" s="3085"/>
      <c r="N380" s="3085"/>
      <c r="O380" s="3085"/>
      <c r="P380" s="3085"/>
      <c r="Q380" s="3085"/>
      <c r="R380" s="3085"/>
    </row>
    <row r="381" spans="1:18">
      <c r="A381" s="3085"/>
      <c r="B381" s="3085"/>
      <c r="C381" s="3085"/>
      <c r="D381" s="3085"/>
      <c r="E381" s="3085"/>
      <c r="F381" s="3085"/>
      <c r="G381" s="3085"/>
      <c r="H381" s="3085"/>
      <c r="I381" s="3085"/>
      <c r="J381" s="3085"/>
      <c r="K381" s="3085"/>
      <c r="L381" s="3085"/>
      <c r="M381" s="3085"/>
      <c r="N381" s="3085"/>
      <c r="O381" s="3085"/>
      <c r="P381" s="3085"/>
      <c r="Q381" s="3085"/>
      <c r="R381" s="3085"/>
    </row>
    <row r="382" spans="1:18">
      <c r="A382" s="3085"/>
      <c r="B382" s="3085"/>
      <c r="C382" s="3085"/>
      <c r="D382" s="3085"/>
      <c r="E382" s="3085"/>
      <c r="F382" s="3085"/>
      <c r="G382" s="3085"/>
      <c r="H382" s="3085"/>
      <c r="I382" s="3085"/>
      <c r="J382" s="3085"/>
      <c r="K382" s="3085"/>
      <c r="L382" s="3085"/>
      <c r="M382" s="3085"/>
      <c r="N382" s="3085"/>
      <c r="O382" s="3085"/>
      <c r="P382" s="3085"/>
      <c r="Q382" s="3085"/>
      <c r="R382" s="3085"/>
    </row>
    <row r="383" spans="1:18">
      <c r="A383" s="3085"/>
      <c r="B383" s="3085"/>
      <c r="C383" s="3085"/>
      <c r="D383" s="3085"/>
      <c r="E383" s="3085"/>
      <c r="F383" s="3085"/>
      <c r="G383" s="3085"/>
      <c r="H383" s="3085"/>
      <c r="I383" s="3085"/>
      <c r="J383" s="3085"/>
      <c r="K383" s="3085"/>
      <c r="L383" s="3085"/>
      <c r="M383" s="3085"/>
      <c r="N383" s="3085"/>
      <c r="O383" s="3085"/>
      <c r="P383" s="3085"/>
      <c r="Q383" s="3085"/>
      <c r="R383" s="3085"/>
    </row>
    <row r="384" spans="1:18">
      <c r="A384" s="3085"/>
      <c r="B384" s="3085"/>
      <c r="C384" s="3085"/>
      <c r="D384" s="3085"/>
      <c r="E384" s="3085"/>
      <c r="F384" s="3085"/>
      <c r="G384" s="3085"/>
      <c r="H384" s="3085"/>
      <c r="I384" s="3085"/>
      <c r="J384" s="3085"/>
      <c r="K384" s="3085"/>
      <c r="L384" s="3085"/>
      <c r="M384" s="3085"/>
      <c r="N384" s="3085"/>
      <c r="O384" s="3085"/>
      <c r="P384" s="3085"/>
      <c r="Q384" s="3085"/>
      <c r="R384" s="3085"/>
    </row>
    <row r="385" spans="1:18">
      <c r="A385" s="3085"/>
      <c r="B385" s="3085"/>
      <c r="C385" s="3085"/>
      <c r="D385" s="3085"/>
      <c r="E385" s="3085"/>
      <c r="F385" s="3085"/>
      <c r="G385" s="3085"/>
      <c r="H385" s="3085"/>
      <c r="I385" s="3085"/>
      <c r="J385" s="3085"/>
      <c r="K385" s="3085"/>
      <c r="L385" s="3085"/>
      <c r="M385" s="3085"/>
      <c r="N385" s="3085"/>
      <c r="O385" s="3085"/>
      <c r="P385" s="3085"/>
      <c r="Q385" s="3085"/>
      <c r="R385" s="3085"/>
    </row>
    <row r="386" spans="1:18">
      <c r="A386" s="3085"/>
      <c r="B386" s="3085"/>
      <c r="C386" s="3085"/>
      <c r="D386" s="3085"/>
      <c r="E386" s="3085"/>
      <c r="F386" s="3085"/>
      <c r="G386" s="3085"/>
      <c r="H386" s="3085"/>
      <c r="I386" s="3085"/>
      <c r="J386" s="3085"/>
      <c r="K386" s="3085"/>
      <c r="L386" s="3085"/>
      <c r="M386" s="3085"/>
      <c r="N386" s="3085"/>
      <c r="O386" s="3085"/>
      <c r="P386" s="3085"/>
      <c r="Q386" s="3085"/>
      <c r="R386" s="3085"/>
    </row>
    <row r="387" spans="1:18">
      <c r="A387" s="3085"/>
      <c r="B387" s="3085"/>
      <c r="C387" s="3085"/>
      <c r="D387" s="3085"/>
      <c r="E387" s="3085"/>
      <c r="F387" s="3085"/>
      <c r="G387" s="3085"/>
      <c r="H387" s="3085"/>
      <c r="I387" s="3085"/>
      <c r="J387" s="3085"/>
      <c r="K387" s="3085"/>
      <c r="L387" s="3085"/>
      <c r="M387" s="3085"/>
      <c r="N387" s="3085"/>
      <c r="O387" s="3085"/>
      <c r="P387" s="3085"/>
      <c r="Q387" s="3085"/>
      <c r="R387" s="3085"/>
    </row>
    <row r="388" spans="1:18">
      <c r="A388" s="3085"/>
      <c r="B388" s="3085"/>
      <c r="C388" s="3085"/>
      <c r="D388" s="3085"/>
      <c r="E388" s="3085"/>
      <c r="F388" s="3085"/>
      <c r="G388" s="3085"/>
      <c r="H388" s="3085"/>
      <c r="I388" s="3085"/>
      <c r="J388" s="3085"/>
      <c r="K388" s="3085"/>
      <c r="L388" s="3085"/>
      <c r="M388" s="3085"/>
      <c r="N388" s="3085"/>
      <c r="O388" s="3085"/>
      <c r="P388" s="3085"/>
      <c r="Q388" s="3085"/>
      <c r="R388" s="3085"/>
    </row>
    <row r="389" spans="1:18">
      <c r="A389" s="3085"/>
      <c r="B389" s="3085"/>
      <c r="C389" s="3085"/>
      <c r="D389" s="3085"/>
      <c r="E389" s="3085"/>
      <c r="F389" s="3085"/>
      <c r="G389" s="3085"/>
      <c r="H389" s="3085"/>
      <c r="I389" s="3085"/>
      <c r="J389" s="3085"/>
      <c r="K389" s="3085"/>
      <c r="L389" s="3085"/>
      <c r="M389" s="3085"/>
      <c r="N389" s="3085"/>
      <c r="O389" s="3085"/>
      <c r="P389" s="3085"/>
      <c r="Q389" s="3085"/>
      <c r="R389" s="3085"/>
    </row>
    <row r="390" spans="1:18">
      <c r="A390" s="3085"/>
      <c r="B390" s="3085"/>
      <c r="C390" s="3085"/>
      <c r="D390" s="3085"/>
      <c r="E390" s="3085"/>
      <c r="F390" s="3085"/>
      <c r="G390" s="3085"/>
      <c r="H390" s="3085"/>
      <c r="I390" s="3085"/>
      <c r="J390" s="3085"/>
      <c r="K390" s="3085"/>
      <c r="L390" s="3085"/>
      <c r="M390" s="3085"/>
      <c r="N390" s="3085"/>
      <c r="O390" s="3085"/>
      <c r="P390" s="3085"/>
      <c r="Q390" s="3085"/>
      <c r="R390" s="3085"/>
    </row>
    <row r="391" spans="1:18">
      <c r="A391" s="3085"/>
      <c r="B391" s="3085"/>
      <c r="C391" s="3085"/>
      <c r="D391" s="3085"/>
      <c r="E391" s="3085"/>
      <c r="F391" s="3085"/>
      <c r="G391" s="3085"/>
      <c r="H391" s="3085"/>
      <c r="I391" s="3085"/>
      <c r="J391" s="3085"/>
      <c r="K391" s="3085"/>
      <c r="L391" s="3085"/>
      <c r="M391" s="3085"/>
      <c r="N391" s="3085"/>
      <c r="O391" s="3085"/>
      <c r="P391" s="3085"/>
      <c r="Q391" s="3085"/>
      <c r="R391" s="3085"/>
    </row>
    <row r="392" spans="1:18">
      <c r="A392" s="3085"/>
      <c r="B392" s="3085"/>
      <c r="C392" s="3085"/>
      <c r="D392" s="3085"/>
      <c r="E392" s="3085"/>
      <c r="F392" s="3085"/>
      <c r="G392" s="3085"/>
      <c r="H392" s="3085"/>
      <c r="I392" s="3085"/>
      <c r="J392" s="3085"/>
      <c r="K392" s="3085"/>
      <c r="L392" s="3085"/>
      <c r="M392" s="3085"/>
      <c r="N392" s="3085"/>
      <c r="O392" s="3085"/>
      <c r="P392" s="3085"/>
      <c r="Q392" s="3085"/>
      <c r="R392" s="3085"/>
    </row>
    <row r="393" spans="1:18">
      <c r="A393" s="3085"/>
      <c r="B393" s="3085"/>
      <c r="C393" s="3085"/>
      <c r="D393" s="3085"/>
      <c r="E393" s="3085"/>
      <c r="F393" s="3085"/>
      <c r="G393" s="3085"/>
      <c r="H393" s="3085"/>
      <c r="I393" s="3085"/>
      <c r="J393" s="3085"/>
      <c r="K393" s="3085"/>
      <c r="L393" s="3085"/>
      <c r="M393" s="3085"/>
      <c r="N393" s="3085"/>
      <c r="O393" s="3085"/>
      <c r="P393" s="3085"/>
      <c r="Q393" s="3085"/>
      <c r="R393" s="3085"/>
    </row>
    <row r="394" spans="1:18">
      <c r="A394" s="3085"/>
      <c r="B394" s="3085"/>
      <c r="C394" s="3085"/>
      <c r="D394" s="3085"/>
      <c r="E394" s="3085"/>
      <c r="F394" s="3085"/>
      <c r="G394" s="3085"/>
      <c r="H394" s="3085"/>
      <c r="I394" s="3085"/>
      <c r="J394" s="3085"/>
      <c r="K394" s="3085"/>
      <c r="L394" s="3085"/>
      <c r="M394" s="3085"/>
      <c r="N394" s="3085"/>
      <c r="O394" s="3085"/>
      <c r="P394" s="3085"/>
      <c r="Q394" s="3085"/>
      <c r="R394" s="3085"/>
    </row>
    <row r="395" spans="1:18">
      <c r="A395" s="3085"/>
      <c r="B395" s="3085"/>
      <c r="C395" s="3085"/>
      <c r="D395" s="3085"/>
      <c r="E395" s="3085"/>
      <c r="F395" s="3085"/>
      <c r="G395" s="3085"/>
      <c r="H395" s="3085"/>
      <c r="I395" s="3085"/>
      <c r="J395" s="3085"/>
      <c r="K395" s="3085"/>
      <c r="L395" s="3085"/>
      <c r="M395" s="3085"/>
      <c r="N395" s="3085"/>
      <c r="O395" s="3085"/>
      <c r="P395" s="3085"/>
      <c r="Q395" s="3085"/>
      <c r="R395" s="3085"/>
    </row>
    <row r="396" spans="1:18">
      <c r="A396" s="3085"/>
      <c r="B396" s="3085"/>
      <c r="C396" s="3085"/>
      <c r="D396" s="3085"/>
      <c r="E396" s="3085"/>
      <c r="F396" s="3085"/>
      <c r="G396" s="3085"/>
      <c r="H396" s="3085"/>
      <c r="I396" s="3085"/>
      <c r="J396" s="3085"/>
      <c r="K396" s="3085"/>
      <c r="L396" s="3085"/>
      <c r="M396" s="3085"/>
      <c r="N396" s="3085"/>
      <c r="O396" s="3085"/>
      <c r="P396" s="3085"/>
      <c r="Q396" s="3085"/>
      <c r="R396" s="3085"/>
    </row>
    <row r="397" spans="1:18">
      <c r="A397" s="3085"/>
      <c r="B397" s="3085"/>
      <c r="C397" s="3085"/>
      <c r="D397" s="3085"/>
      <c r="E397" s="3085"/>
      <c r="F397" s="3085"/>
      <c r="G397" s="3085"/>
      <c r="H397" s="3085"/>
      <c r="I397" s="3085"/>
      <c r="J397" s="3085"/>
      <c r="K397" s="3085"/>
      <c r="L397" s="3085"/>
      <c r="M397" s="3085"/>
      <c r="N397" s="3085"/>
      <c r="O397" s="3085"/>
      <c r="P397" s="3085"/>
      <c r="Q397" s="3085"/>
      <c r="R397" s="3085"/>
    </row>
    <row r="398" spans="1:18">
      <c r="A398" s="3085"/>
      <c r="B398" s="3085"/>
      <c r="C398" s="3085"/>
      <c r="D398" s="3085"/>
      <c r="E398" s="3085"/>
      <c r="F398" s="3085"/>
      <c r="G398" s="3085"/>
      <c r="H398" s="3085"/>
      <c r="I398" s="3085"/>
      <c r="J398" s="3085"/>
      <c r="K398" s="3085"/>
      <c r="L398" s="3085"/>
      <c r="M398" s="3085"/>
      <c r="N398" s="3085"/>
      <c r="O398" s="3085"/>
      <c r="P398" s="3085"/>
      <c r="Q398" s="3085"/>
      <c r="R398" s="3085"/>
    </row>
    <row r="399" spans="1:18">
      <c r="A399" s="3085"/>
      <c r="B399" s="3085"/>
      <c r="C399" s="3085"/>
      <c r="D399" s="3085"/>
      <c r="E399" s="3085"/>
      <c r="F399" s="3085"/>
      <c r="G399" s="3085"/>
      <c r="H399" s="3085"/>
      <c r="I399" s="3085"/>
      <c r="J399" s="3085"/>
      <c r="K399" s="3085"/>
      <c r="L399" s="3085"/>
      <c r="M399" s="3085"/>
      <c r="N399" s="3085"/>
      <c r="O399" s="3085"/>
      <c r="P399" s="3085"/>
      <c r="Q399" s="3085"/>
      <c r="R399" s="3085"/>
    </row>
    <row r="400" spans="1:18">
      <c r="A400" s="3085"/>
      <c r="B400" s="3085"/>
      <c r="C400" s="3085"/>
      <c r="D400" s="3085"/>
      <c r="E400" s="3085"/>
      <c r="F400" s="3085"/>
      <c r="G400" s="3085"/>
      <c r="H400" s="3085"/>
      <c r="I400" s="3085"/>
      <c r="J400" s="3085"/>
      <c r="K400" s="3085"/>
      <c r="L400" s="3085"/>
      <c r="M400" s="3085"/>
      <c r="N400" s="3085"/>
      <c r="O400" s="3085"/>
      <c r="P400" s="3085"/>
      <c r="Q400" s="3085"/>
      <c r="R400" s="3085"/>
    </row>
    <row r="401" spans="1:18">
      <c r="A401" s="3085"/>
      <c r="B401" s="3085"/>
      <c r="C401" s="3085"/>
      <c r="D401" s="3085"/>
      <c r="E401" s="3085"/>
      <c r="F401" s="3085"/>
      <c r="G401" s="3085"/>
      <c r="H401" s="3085"/>
      <c r="I401" s="3085"/>
      <c r="J401" s="3085"/>
      <c r="K401" s="3085"/>
      <c r="L401" s="3085"/>
      <c r="M401" s="3085"/>
      <c r="N401" s="3085"/>
      <c r="O401" s="3085"/>
      <c r="P401" s="3085"/>
      <c r="Q401" s="3085"/>
      <c r="R401" s="3085"/>
    </row>
    <row r="402" spans="1:18">
      <c r="A402" s="3085"/>
      <c r="B402" s="3085"/>
      <c r="C402" s="3085"/>
      <c r="D402" s="3085"/>
      <c r="E402" s="3085"/>
      <c r="F402" s="3085"/>
      <c r="G402" s="3085"/>
      <c r="H402" s="3085"/>
      <c r="I402" s="3085"/>
      <c r="J402" s="3085"/>
      <c r="K402" s="3085"/>
      <c r="L402" s="3085"/>
      <c r="M402" s="3085"/>
      <c r="N402" s="3085"/>
      <c r="O402" s="3085"/>
      <c r="P402" s="3085"/>
      <c r="Q402" s="3085"/>
      <c r="R402" s="3085"/>
    </row>
    <row r="403" spans="1:18">
      <c r="A403" s="3085"/>
      <c r="B403" s="3085"/>
      <c r="C403" s="3085"/>
      <c r="D403" s="3085"/>
      <c r="E403" s="3085"/>
      <c r="F403" s="3085"/>
      <c r="G403" s="3085"/>
      <c r="H403" s="3085"/>
      <c r="I403" s="3085"/>
      <c r="J403" s="3085"/>
      <c r="K403" s="3085"/>
      <c r="L403" s="3085"/>
      <c r="M403" s="3085"/>
      <c r="N403" s="3085"/>
      <c r="O403" s="3085"/>
      <c r="P403" s="3085"/>
      <c r="Q403" s="3085"/>
      <c r="R403" s="3085"/>
    </row>
    <row r="404" spans="1:18">
      <c r="A404" s="3085"/>
      <c r="B404" s="3085"/>
      <c r="C404" s="3085"/>
      <c r="D404" s="3085"/>
      <c r="E404" s="3085"/>
      <c r="F404" s="3085"/>
      <c r="G404" s="3085"/>
      <c r="H404" s="3085"/>
      <c r="I404" s="3085"/>
      <c r="J404" s="3085"/>
      <c r="K404" s="3085"/>
      <c r="L404" s="3085"/>
      <c r="M404" s="3085"/>
      <c r="N404" s="3085"/>
      <c r="O404" s="3085"/>
      <c r="P404" s="3085"/>
      <c r="Q404" s="3085"/>
      <c r="R404" s="3085"/>
    </row>
    <row r="405" spans="1:18">
      <c r="A405" s="3085"/>
      <c r="B405" s="3085"/>
      <c r="C405" s="3085"/>
      <c r="D405" s="3085"/>
      <c r="E405" s="3085"/>
      <c r="F405" s="3085"/>
      <c r="G405" s="3085"/>
      <c r="H405" s="3085"/>
      <c r="I405" s="3085"/>
      <c r="J405" s="3085"/>
      <c r="K405" s="3085"/>
      <c r="L405" s="3085"/>
      <c r="M405" s="3085"/>
      <c r="N405" s="3085"/>
      <c r="O405" s="3085"/>
      <c r="P405" s="3085"/>
      <c r="Q405" s="3085"/>
      <c r="R405" s="3085"/>
    </row>
    <row r="406" spans="1:18">
      <c r="A406" s="3085"/>
      <c r="B406" s="3085"/>
      <c r="C406" s="3085"/>
      <c r="D406" s="3085"/>
      <c r="E406" s="3085"/>
      <c r="F406" s="3085"/>
      <c r="G406" s="3085"/>
      <c r="H406" s="3085"/>
      <c r="I406" s="3085"/>
      <c r="J406" s="3085"/>
      <c r="K406" s="3085"/>
      <c r="L406" s="3085"/>
      <c r="M406" s="3085"/>
      <c r="N406" s="3085"/>
      <c r="O406" s="3085"/>
      <c r="P406" s="3085"/>
      <c r="Q406" s="3085"/>
      <c r="R406" s="3085"/>
    </row>
    <row r="407" spans="1:18">
      <c r="A407" s="3085"/>
      <c r="B407" s="3085"/>
      <c r="C407" s="3085"/>
      <c r="D407" s="3085"/>
      <c r="E407" s="3085"/>
      <c r="F407" s="3085"/>
      <c r="G407" s="3085"/>
      <c r="H407" s="3085"/>
      <c r="I407" s="3085"/>
      <c r="J407" s="3085"/>
      <c r="K407" s="3085"/>
      <c r="L407" s="3085"/>
      <c r="M407" s="3085"/>
      <c r="N407" s="3085"/>
      <c r="O407" s="3085"/>
      <c r="P407" s="3085"/>
      <c r="Q407" s="3085"/>
      <c r="R407" s="3085"/>
    </row>
    <row r="408" spans="1:18">
      <c r="A408" s="3085"/>
      <c r="B408" s="3085"/>
      <c r="C408" s="3085"/>
      <c r="D408" s="3085"/>
      <c r="E408" s="3085"/>
      <c r="F408" s="3085"/>
      <c r="G408" s="3085"/>
      <c r="H408" s="3085"/>
      <c r="I408" s="3085"/>
      <c r="J408" s="3085"/>
      <c r="K408" s="3085"/>
      <c r="L408" s="3085"/>
      <c r="M408" s="3085"/>
      <c r="N408" s="3085"/>
      <c r="O408" s="3085"/>
      <c r="P408" s="3085"/>
      <c r="Q408" s="3085"/>
      <c r="R408" s="3085"/>
    </row>
    <row r="409" spans="1:18">
      <c r="A409" s="3085"/>
      <c r="B409" s="3085"/>
      <c r="C409" s="3085"/>
      <c r="D409" s="3085"/>
      <c r="E409" s="3085"/>
      <c r="F409" s="3085"/>
      <c r="G409" s="3085"/>
      <c r="H409" s="3085"/>
      <c r="I409" s="3085"/>
      <c r="J409" s="3085"/>
      <c r="K409" s="3085"/>
      <c r="L409" s="3085"/>
      <c r="M409" s="3085"/>
      <c r="N409" s="3085"/>
      <c r="O409" s="3085"/>
      <c r="P409" s="3085"/>
      <c r="Q409" s="3085"/>
      <c r="R409" s="3085"/>
    </row>
    <row r="410" spans="1:18">
      <c r="A410" s="3085"/>
      <c r="B410" s="3085"/>
      <c r="C410" s="3085"/>
      <c r="D410" s="3085"/>
      <c r="E410" s="3085"/>
      <c r="F410" s="3085"/>
      <c r="G410" s="3085"/>
      <c r="H410" s="3085"/>
      <c r="I410" s="3085"/>
      <c r="J410" s="3085"/>
      <c r="K410" s="3085"/>
      <c r="L410" s="3085"/>
      <c r="M410" s="3085"/>
      <c r="N410" s="3085"/>
      <c r="O410" s="3085"/>
      <c r="P410" s="3085"/>
      <c r="Q410" s="3085"/>
      <c r="R410" s="3085"/>
    </row>
    <row r="411" spans="1:18">
      <c r="A411" s="3085"/>
      <c r="B411" s="3085"/>
      <c r="C411" s="3085"/>
      <c r="D411" s="3085"/>
      <c r="E411" s="3085"/>
      <c r="F411" s="3085"/>
      <c r="G411" s="3085"/>
      <c r="H411" s="3085"/>
      <c r="I411" s="3085"/>
      <c r="J411" s="3085"/>
      <c r="K411" s="3085"/>
      <c r="L411" s="3085"/>
      <c r="M411" s="3085"/>
      <c r="N411" s="3085"/>
      <c r="O411" s="3085"/>
      <c r="P411" s="3085"/>
      <c r="Q411" s="3085"/>
      <c r="R411" s="3085"/>
    </row>
    <row r="412" spans="1:18">
      <c r="A412" s="3085"/>
      <c r="B412" s="3085"/>
      <c r="C412" s="3085"/>
      <c r="D412" s="3085"/>
      <c r="E412" s="3085"/>
      <c r="F412" s="3085"/>
      <c r="G412" s="3085"/>
      <c r="H412" s="3085"/>
      <c r="I412" s="3085"/>
      <c r="J412" s="3085"/>
      <c r="K412" s="3085"/>
      <c r="L412" s="3085"/>
      <c r="M412" s="3085"/>
      <c r="N412" s="3085"/>
      <c r="O412" s="3085"/>
      <c r="P412" s="3085"/>
      <c r="Q412" s="3085"/>
      <c r="R412" s="3085"/>
    </row>
    <row r="413" spans="1:18">
      <c r="A413" s="3085"/>
      <c r="B413" s="3085"/>
      <c r="C413" s="3085"/>
      <c r="D413" s="3085"/>
      <c r="E413" s="3085"/>
      <c r="F413" s="3085"/>
      <c r="G413" s="3085"/>
      <c r="H413" s="3085"/>
      <c r="I413" s="3085"/>
      <c r="J413" s="3085"/>
      <c r="K413" s="3085"/>
      <c r="L413" s="3085"/>
      <c r="M413" s="3085"/>
      <c r="N413" s="3085"/>
      <c r="O413" s="3085"/>
      <c r="P413" s="3085"/>
      <c r="Q413" s="3085"/>
      <c r="R413" s="3085"/>
    </row>
    <row r="414" spans="1:18">
      <c r="A414" s="3085"/>
      <c r="B414" s="3085"/>
      <c r="C414" s="3085"/>
      <c r="D414" s="3085"/>
      <c r="E414" s="3085"/>
      <c r="F414" s="3085"/>
      <c r="G414" s="3085"/>
      <c r="H414" s="3085"/>
      <c r="I414" s="3085"/>
      <c r="J414" s="3085"/>
      <c r="K414" s="3085"/>
      <c r="L414" s="3085"/>
      <c r="M414" s="3085"/>
      <c r="N414" s="3085"/>
      <c r="O414" s="3085"/>
      <c r="P414" s="3085"/>
      <c r="Q414" s="3085"/>
      <c r="R414" s="3085"/>
    </row>
    <row r="415" spans="1:18">
      <c r="A415" s="3085"/>
      <c r="B415" s="3085"/>
      <c r="C415" s="3085"/>
      <c r="D415" s="3085"/>
      <c r="E415" s="3085"/>
      <c r="F415" s="3085"/>
      <c r="G415" s="3085"/>
      <c r="H415" s="3085"/>
      <c r="I415" s="3085"/>
      <c r="J415" s="3085"/>
      <c r="K415" s="3085"/>
      <c r="L415" s="3085"/>
      <c r="M415" s="3085"/>
      <c r="N415" s="3085"/>
      <c r="O415" s="3085"/>
      <c r="P415" s="3085"/>
      <c r="Q415" s="3085"/>
      <c r="R415" s="3085"/>
    </row>
    <row r="416" spans="1:18">
      <c r="A416" s="3085"/>
      <c r="B416" s="3085"/>
      <c r="C416" s="3085"/>
      <c r="D416" s="3085"/>
      <c r="E416" s="3085"/>
      <c r="F416" s="3085"/>
      <c r="G416" s="3085"/>
      <c r="H416" s="3085"/>
      <c r="I416" s="3085"/>
      <c r="J416" s="3085"/>
      <c r="K416" s="3085"/>
      <c r="L416" s="3085"/>
      <c r="M416" s="3085"/>
      <c r="N416" s="3085"/>
      <c r="O416" s="3085"/>
      <c r="P416" s="3085"/>
      <c r="Q416" s="3085"/>
      <c r="R416" s="3085"/>
    </row>
    <row r="417" spans="1:18">
      <c r="A417" s="3085"/>
      <c r="B417" s="3085"/>
      <c r="C417" s="3085"/>
      <c r="D417" s="3085"/>
      <c r="E417" s="3085"/>
      <c r="F417" s="3085"/>
      <c r="G417" s="3085"/>
      <c r="H417" s="3085"/>
      <c r="I417" s="3085"/>
      <c r="J417" s="3085"/>
      <c r="K417" s="3085"/>
      <c r="L417" s="3085"/>
      <c r="M417" s="3085"/>
      <c r="N417" s="3085"/>
      <c r="O417" s="3085"/>
      <c r="P417" s="3085"/>
      <c r="Q417" s="3085"/>
      <c r="R417" s="3085"/>
    </row>
    <row r="418" spans="1:18">
      <c r="A418" s="3085"/>
      <c r="B418" s="3085"/>
      <c r="C418" s="3085"/>
      <c r="D418" s="3085"/>
      <c r="E418" s="3085"/>
      <c r="F418" s="3085"/>
      <c r="G418" s="3085"/>
      <c r="H418" s="3085"/>
      <c r="I418" s="3085"/>
      <c r="J418" s="3085"/>
      <c r="K418" s="3085"/>
      <c r="L418" s="3085"/>
      <c r="M418" s="3085"/>
      <c r="N418" s="3085"/>
      <c r="O418" s="3085"/>
      <c r="P418" s="3085"/>
      <c r="Q418" s="3085"/>
      <c r="R418" s="3085"/>
    </row>
    <row r="419" spans="1:18">
      <c r="A419" s="3085"/>
      <c r="B419" s="3085"/>
      <c r="C419" s="3085"/>
      <c r="D419" s="3085"/>
      <c r="E419" s="3085"/>
      <c r="F419" s="3085"/>
      <c r="G419" s="3085"/>
      <c r="H419" s="3085"/>
      <c r="I419" s="3085"/>
      <c r="J419" s="3085"/>
      <c r="K419" s="3085"/>
      <c r="L419" s="3085"/>
      <c r="M419" s="3085"/>
      <c r="N419" s="3085"/>
      <c r="O419" s="3085"/>
      <c r="P419" s="3085"/>
      <c r="Q419" s="3085"/>
      <c r="R419" s="3085"/>
    </row>
    <row r="420" spans="1:18">
      <c r="A420" s="3085"/>
      <c r="B420" s="3085"/>
      <c r="C420" s="3085"/>
      <c r="D420" s="3085"/>
      <c r="E420" s="3085"/>
      <c r="F420" s="3085"/>
      <c r="G420" s="3085"/>
      <c r="H420" s="3085"/>
      <c r="I420" s="3085"/>
      <c r="J420" s="3085"/>
      <c r="K420" s="3085"/>
      <c r="L420" s="3085"/>
      <c r="M420" s="3085"/>
      <c r="N420" s="3085"/>
      <c r="O420" s="3085"/>
      <c r="P420" s="3085"/>
      <c r="Q420" s="3085"/>
      <c r="R420" s="3085"/>
    </row>
    <row r="421" spans="1:18">
      <c r="A421" s="3085"/>
      <c r="B421" s="3085"/>
      <c r="C421" s="3085"/>
      <c r="D421" s="3085"/>
      <c r="E421" s="3085"/>
      <c r="F421" s="3085"/>
      <c r="G421" s="3085"/>
      <c r="H421" s="3085"/>
      <c r="I421" s="3085"/>
      <c r="J421" s="3085"/>
      <c r="K421" s="3085"/>
      <c r="L421" s="3085"/>
      <c r="M421" s="3085"/>
      <c r="N421" s="3085"/>
      <c r="O421" s="3085"/>
      <c r="P421" s="3085"/>
      <c r="Q421" s="3085"/>
      <c r="R421" s="3085"/>
    </row>
    <row r="422" spans="1:18">
      <c r="A422" s="3085"/>
      <c r="B422" s="3085"/>
      <c r="C422" s="3085"/>
      <c r="D422" s="3085"/>
      <c r="E422" s="3085"/>
      <c r="F422" s="3085"/>
      <c r="G422" s="3085"/>
      <c r="H422" s="3085"/>
      <c r="I422" s="3085"/>
      <c r="J422" s="3085"/>
      <c r="K422" s="3085"/>
      <c r="L422" s="3085"/>
      <c r="M422" s="3085"/>
      <c r="N422" s="3085"/>
      <c r="O422" s="3085"/>
      <c r="P422" s="3085"/>
      <c r="Q422" s="3085"/>
      <c r="R422" s="3085"/>
    </row>
    <row r="423" spans="1:18">
      <c r="A423" s="3085"/>
      <c r="B423" s="3085"/>
      <c r="C423" s="3085"/>
      <c r="D423" s="3085"/>
      <c r="E423" s="3085"/>
      <c r="F423" s="3085"/>
      <c r="G423" s="3085"/>
      <c r="H423" s="3085"/>
      <c r="I423" s="3085"/>
      <c r="J423" s="3085"/>
      <c r="K423" s="3085"/>
      <c r="L423" s="3085"/>
      <c r="M423" s="3085"/>
      <c r="N423" s="3085"/>
      <c r="O423" s="3085"/>
      <c r="P423" s="3085"/>
      <c r="Q423" s="3085"/>
      <c r="R423" s="3085"/>
    </row>
    <row r="424" spans="1:18">
      <c r="A424" s="3085"/>
      <c r="B424" s="3085"/>
      <c r="C424" s="3085"/>
      <c r="D424" s="3085"/>
      <c r="E424" s="3085"/>
      <c r="F424" s="3085"/>
      <c r="G424" s="3085"/>
      <c r="H424" s="3085"/>
      <c r="I424" s="3085"/>
      <c r="J424" s="3085"/>
      <c r="K424" s="3085"/>
      <c r="L424" s="3085"/>
      <c r="M424" s="3085"/>
      <c r="N424" s="3085"/>
      <c r="O424" s="3085"/>
      <c r="P424" s="3085"/>
      <c r="Q424" s="3085"/>
      <c r="R424" s="3085"/>
    </row>
    <row r="425" spans="1:18">
      <c r="A425" s="3085"/>
      <c r="B425" s="3085"/>
      <c r="C425" s="3085"/>
      <c r="D425" s="3085"/>
      <c r="E425" s="3085"/>
      <c r="F425" s="3085"/>
      <c r="G425" s="3085"/>
      <c r="H425" s="3085"/>
      <c r="I425" s="3085"/>
      <c r="J425" s="3085"/>
      <c r="K425" s="3085"/>
      <c r="L425" s="3085"/>
      <c r="M425" s="3085"/>
      <c r="N425" s="3085"/>
      <c r="O425" s="3085"/>
      <c r="P425" s="3085"/>
      <c r="Q425" s="3085"/>
      <c r="R425" s="3085"/>
    </row>
    <row r="426" spans="1:18">
      <c r="A426" s="3085"/>
      <c r="B426" s="3085"/>
      <c r="C426" s="3085"/>
      <c r="D426" s="3085"/>
      <c r="E426" s="3085"/>
      <c r="F426" s="3085"/>
      <c r="G426" s="3085"/>
      <c r="H426" s="3085"/>
      <c r="I426" s="3085"/>
      <c r="J426" s="3085"/>
      <c r="K426" s="3085"/>
      <c r="L426" s="3085"/>
      <c r="M426" s="3085"/>
      <c r="N426" s="3085"/>
      <c r="O426" s="3085"/>
      <c r="P426" s="3085"/>
      <c r="Q426" s="3085"/>
      <c r="R426" s="3085"/>
    </row>
    <row r="427" spans="1:18">
      <c r="A427" s="3085"/>
      <c r="B427" s="3085"/>
      <c r="C427" s="3085"/>
      <c r="D427" s="3085"/>
      <c r="E427" s="3085"/>
      <c r="F427" s="3085"/>
      <c r="G427" s="3085"/>
      <c r="H427" s="3085"/>
      <c r="I427" s="3085"/>
      <c r="J427" s="3085"/>
      <c r="K427" s="3085"/>
      <c r="L427" s="3085"/>
      <c r="M427" s="3085"/>
      <c r="N427" s="3085"/>
      <c r="O427" s="3085"/>
      <c r="P427" s="3085"/>
      <c r="Q427" s="3085"/>
      <c r="R427" s="3085"/>
    </row>
    <row r="428" spans="1:18">
      <c r="A428" s="3085"/>
      <c r="B428" s="3085"/>
      <c r="C428" s="3085"/>
      <c r="D428" s="3085"/>
      <c r="E428" s="3085"/>
      <c r="F428" s="3085"/>
      <c r="G428" s="3085"/>
      <c r="H428" s="3085"/>
      <c r="I428" s="3085"/>
      <c r="J428" s="3085"/>
      <c r="K428" s="3085"/>
      <c r="L428" s="3085"/>
      <c r="M428" s="3085"/>
      <c r="N428" s="3085"/>
      <c r="O428" s="3085"/>
      <c r="P428" s="3085"/>
      <c r="Q428" s="3085"/>
      <c r="R428" s="3085"/>
    </row>
    <row r="429" spans="1:18">
      <c r="A429" s="3085"/>
      <c r="B429" s="3085"/>
      <c r="C429" s="3085"/>
      <c r="D429" s="3085"/>
      <c r="E429" s="3085"/>
      <c r="F429" s="3085"/>
      <c r="G429" s="3085"/>
      <c r="H429" s="3085"/>
      <c r="I429" s="3085"/>
      <c r="J429" s="3085"/>
      <c r="K429" s="3085"/>
      <c r="L429" s="3085"/>
      <c r="M429" s="3085"/>
      <c r="N429" s="3085"/>
      <c r="O429" s="3085"/>
      <c r="P429" s="3085"/>
      <c r="Q429" s="3085"/>
      <c r="R429" s="3085"/>
    </row>
    <row r="430" spans="1:18">
      <c r="A430" s="3085"/>
      <c r="B430" s="3085"/>
      <c r="C430" s="3085"/>
      <c r="D430" s="3085"/>
      <c r="E430" s="3085"/>
      <c r="F430" s="3085"/>
      <c r="G430" s="3085"/>
      <c r="H430" s="3085"/>
      <c r="I430" s="3085"/>
      <c r="J430" s="3085"/>
      <c r="K430" s="3085"/>
      <c r="L430" s="3085"/>
      <c r="M430" s="3085"/>
      <c r="N430" s="3085"/>
      <c r="O430" s="3085"/>
      <c r="P430" s="3085"/>
      <c r="Q430" s="3085"/>
      <c r="R430" s="3085"/>
    </row>
    <row r="431" spans="1:18">
      <c r="A431" s="3085"/>
      <c r="B431" s="3085"/>
      <c r="C431" s="3085"/>
      <c r="D431" s="3085"/>
      <c r="E431" s="3085"/>
      <c r="F431" s="3085"/>
      <c r="G431" s="3085"/>
      <c r="H431" s="3085"/>
      <c r="I431" s="3085"/>
      <c r="J431" s="3085"/>
      <c r="K431" s="3085"/>
      <c r="L431" s="3085"/>
      <c r="M431" s="3085"/>
      <c r="N431" s="3085"/>
      <c r="O431" s="3085"/>
      <c r="P431" s="3085"/>
      <c r="Q431" s="3085"/>
      <c r="R431" s="3085"/>
    </row>
    <row r="432" spans="1:18">
      <c r="A432" s="3085"/>
      <c r="B432" s="3085"/>
      <c r="C432" s="3085"/>
      <c r="D432" s="3085"/>
      <c r="E432" s="3085"/>
      <c r="F432" s="3085"/>
      <c r="G432" s="3085"/>
      <c r="H432" s="3085"/>
      <c r="I432" s="3085"/>
      <c r="J432" s="3085"/>
      <c r="K432" s="3085"/>
      <c r="L432" s="3085"/>
      <c r="M432" s="3085"/>
      <c r="N432" s="3085"/>
      <c r="O432" s="3085"/>
      <c r="P432" s="3085"/>
      <c r="Q432" s="3085"/>
      <c r="R432" s="3085"/>
    </row>
    <row r="433" spans="1:18">
      <c r="A433" s="3085"/>
      <c r="B433" s="3085"/>
      <c r="C433" s="3085"/>
      <c r="D433" s="3085"/>
      <c r="E433" s="3085"/>
      <c r="F433" s="3085"/>
      <c r="G433" s="3085"/>
      <c r="H433" s="3085"/>
      <c r="I433" s="3085"/>
      <c r="J433" s="3085"/>
      <c r="K433" s="3085"/>
      <c r="L433" s="3085"/>
      <c r="M433" s="3085"/>
      <c r="N433" s="3085"/>
      <c r="O433" s="3085"/>
      <c r="P433" s="3085"/>
      <c r="Q433" s="3085"/>
      <c r="R433" s="3085"/>
    </row>
    <row r="434" spans="1:18">
      <c r="A434" s="3085"/>
      <c r="B434" s="3085"/>
      <c r="C434" s="3085"/>
      <c r="D434" s="3085"/>
      <c r="E434" s="3085"/>
      <c r="F434" s="3085"/>
      <c r="G434" s="3085"/>
      <c r="H434" s="3085"/>
      <c r="I434" s="3085"/>
      <c r="J434" s="3085"/>
      <c r="K434" s="3085"/>
      <c r="L434" s="3085"/>
      <c r="M434" s="3085"/>
      <c r="N434" s="3085"/>
      <c r="O434" s="3085"/>
      <c r="P434" s="3085"/>
      <c r="Q434" s="3085"/>
      <c r="R434" s="3085"/>
    </row>
    <row r="435" spans="1:18">
      <c r="A435" s="3085"/>
      <c r="B435" s="3085"/>
      <c r="C435" s="3085"/>
      <c r="D435" s="3085"/>
      <c r="E435" s="3085"/>
      <c r="F435" s="3085"/>
      <c r="G435" s="3085"/>
      <c r="H435" s="3085"/>
      <c r="I435" s="3085"/>
      <c r="J435" s="3085"/>
      <c r="K435" s="3085"/>
      <c r="L435" s="3085"/>
      <c r="M435" s="3085"/>
      <c r="N435" s="3085"/>
      <c r="O435" s="3085"/>
      <c r="P435" s="3085"/>
      <c r="Q435" s="3085"/>
      <c r="R435" s="3085"/>
    </row>
    <row r="436" spans="1:18">
      <c r="A436" s="3085"/>
      <c r="B436" s="3085"/>
      <c r="C436" s="3085"/>
      <c r="D436" s="3085"/>
      <c r="E436" s="3085"/>
      <c r="F436" s="3085"/>
      <c r="G436" s="3085"/>
      <c r="H436" s="3085"/>
      <c r="I436" s="3085"/>
      <c r="J436" s="3085"/>
      <c r="K436" s="3085"/>
      <c r="L436" s="3085"/>
      <c r="M436" s="3085"/>
      <c r="N436" s="3085"/>
      <c r="O436" s="3085"/>
      <c r="P436" s="3085"/>
      <c r="Q436" s="3085"/>
      <c r="R436" s="3085"/>
    </row>
    <row r="437" spans="1:18">
      <c r="A437" s="3085"/>
      <c r="B437" s="3085"/>
      <c r="C437" s="3085"/>
      <c r="D437" s="3085"/>
      <c r="E437" s="3085"/>
      <c r="F437" s="3085"/>
      <c r="G437" s="3085"/>
      <c r="H437" s="3085"/>
      <c r="I437" s="3085"/>
      <c r="J437" s="3085"/>
      <c r="K437" s="3085"/>
      <c r="L437" s="3085"/>
      <c r="M437" s="3085"/>
      <c r="N437" s="3085"/>
      <c r="O437" s="3085"/>
      <c r="P437" s="3085"/>
      <c r="Q437" s="3085"/>
      <c r="R437" s="3085"/>
    </row>
    <row r="438" spans="1:18">
      <c r="A438" s="3085"/>
      <c r="B438" s="3085"/>
      <c r="C438" s="3085"/>
      <c r="D438" s="3085"/>
      <c r="E438" s="3085"/>
      <c r="F438" s="3085"/>
      <c r="G438" s="3085"/>
      <c r="H438" s="3085"/>
      <c r="I438" s="3085"/>
      <c r="J438" s="3085"/>
      <c r="K438" s="3085"/>
      <c r="L438" s="3085"/>
      <c r="M438" s="3085"/>
      <c r="N438" s="3085"/>
      <c r="O438" s="3085"/>
      <c r="P438" s="3085"/>
      <c r="Q438" s="3085"/>
      <c r="R438" s="3085"/>
    </row>
    <row r="439" spans="1:18">
      <c r="A439" s="3085"/>
      <c r="B439" s="3085"/>
      <c r="C439" s="3085"/>
      <c r="D439" s="3085"/>
      <c r="E439" s="3085"/>
      <c r="F439" s="3085"/>
      <c r="G439" s="3085"/>
      <c r="H439" s="3085"/>
      <c r="I439" s="3085"/>
      <c r="J439" s="3085"/>
      <c r="K439" s="3085"/>
      <c r="L439" s="3085"/>
      <c r="M439" s="3085"/>
      <c r="N439" s="3085"/>
      <c r="O439" s="3085"/>
      <c r="P439" s="3085"/>
      <c r="Q439" s="3085"/>
      <c r="R439" s="3085"/>
    </row>
    <row r="440" spans="1:18">
      <c r="A440" s="3085"/>
      <c r="B440" s="3085"/>
      <c r="C440" s="3085"/>
      <c r="D440" s="3085"/>
      <c r="E440" s="3085"/>
      <c r="F440" s="3085"/>
      <c r="G440" s="3085"/>
      <c r="H440" s="3085"/>
      <c r="I440" s="3085"/>
      <c r="J440" s="3085"/>
      <c r="K440" s="3085"/>
      <c r="L440" s="3085"/>
      <c r="M440" s="3085"/>
      <c r="N440" s="3085"/>
      <c r="O440" s="3085"/>
      <c r="P440" s="3085"/>
      <c r="Q440" s="3085"/>
      <c r="R440" s="3085"/>
    </row>
    <row r="441" spans="1:18">
      <c r="A441" s="3085"/>
      <c r="B441" s="3085"/>
      <c r="C441" s="3085"/>
      <c r="D441" s="3085"/>
      <c r="E441" s="3085"/>
      <c r="F441" s="3085"/>
      <c r="G441" s="3085"/>
      <c r="H441" s="3085"/>
      <c r="I441" s="3085"/>
      <c r="J441" s="3085"/>
      <c r="K441" s="3085"/>
      <c r="L441" s="3085"/>
      <c r="M441" s="3085"/>
      <c r="N441" s="3085"/>
      <c r="O441" s="3085"/>
      <c r="P441" s="3085"/>
      <c r="Q441" s="3085"/>
      <c r="R441" s="3085"/>
    </row>
    <row r="442" spans="1:18">
      <c r="A442" s="3085"/>
      <c r="B442" s="3085"/>
      <c r="C442" s="3085"/>
      <c r="D442" s="3085"/>
      <c r="E442" s="3085"/>
      <c r="F442" s="3085"/>
      <c r="G442" s="3085"/>
      <c r="H442" s="3085"/>
      <c r="I442" s="3085"/>
      <c r="J442" s="3085"/>
      <c r="K442" s="3085"/>
      <c r="L442" s="3085"/>
      <c r="M442" s="3085"/>
      <c r="N442" s="3085"/>
      <c r="O442" s="3085"/>
      <c r="P442" s="3085"/>
      <c r="Q442" s="3085"/>
      <c r="R442" s="3085"/>
    </row>
    <row r="443" spans="1:18">
      <c r="A443" s="3085"/>
      <c r="B443" s="3085"/>
      <c r="C443" s="3085"/>
      <c r="D443" s="3085"/>
      <c r="E443" s="3085"/>
      <c r="F443" s="3085"/>
      <c r="G443" s="3085"/>
      <c r="H443" s="3085"/>
      <c r="I443" s="3085"/>
      <c r="J443" s="3085"/>
      <c r="K443" s="3085"/>
      <c r="L443" s="3085"/>
      <c r="M443" s="3085"/>
      <c r="N443" s="3085"/>
      <c r="O443" s="3085"/>
      <c r="P443" s="3085"/>
      <c r="Q443" s="3085"/>
      <c r="R443" s="3085"/>
    </row>
    <row r="444" spans="1:18">
      <c r="A444" s="3085"/>
      <c r="B444" s="3085"/>
      <c r="C444" s="3085"/>
      <c r="D444" s="3085"/>
      <c r="E444" s="3085"/>
      <c r="F444" s="3085"/>
      <c r="G444" s="3085"/>
      <c r="H444" s="3085"/>
      <c r="I444" s="3085"/>
      <c r="J444" s="3085"/>
      <c r="K444" s="3085"/>
      <c r="L444" s="3085"/>
      <c r="M444" s="3085"/>
      <c r="N444" s="3085"/>
      <c r="O444" s="3085"/>
      <c r="P444" s="3085"/>
      <c r="Q444" s="3085"/>
      <c r="R444" s="3085"/>
    </row>
    <row r="445" spans="1:18">
      <c r="A445" s="3085"/>
      <c r="B445" s="3085"/>
      <c r="C445" s="3085"/>
      <c r="D445" s="3085"/>
      <c r="E445" s="3085"/>
      <c r="F445" s="3085"/>
      <c r="G445" s="3085"/>
      <c r="H445" s="3085"/>
      <c r="I445" s="3085"/>
      <c r="J445" s="3085"/>
      <c r="K445" s="3085"/>
      <c r="L445" s="3085"/>
      <c r="M445" s="3085"/>
      <c r="N445" s="3085"/>
      <c r="O445" s="3085"/>
      <c r="P445" s="3085"/>
      <c r="Q445" s="3085"/>
      <c r="R445" s="3085"/>
    </row>
    <row r="446" spans="1:18">
      <c r="A446" s="3085"/>
      <c r="B446" s="3085"/>
      <c r="C446" s="3085"/>
      <c r="D446" s="3085"/>
      <c r="E446" s="3085"/>
      <c r="F446" s="3085"/>
      <c r="G446" s="3085"/>
      <c r="H446" s="3085"/>
      <c r="I446" s="3085"/>
      <c r="J446" s="3085"/>
      <c r="K446" s="3085"/>
      <c r="L446" s="3085"/>
      <c r="M446" s="3085"/>
      <c r="N446" s="3085"/>
      <c r="O446" s="3085"/>
      <c r="P446" s="3085"/>
      <c r="Q446" s="3085"/>
      <c r="R446" s="3085"/>
    </row>
    <row r="447" spans="1:18">
      <c r="A447" s="3085"/>
      <c r="B447" s="3085"/>
      <c r="C447" s="3085"/>
      <c r="D447" s="3085"/>
      <c r="E447" s="3085"/>
      <c r="F447" s="3085"/>
      <c r="G447" s="3085"/>
      <c r="H447" s="3085"/>
      <c r="I447" s="3085"/>
      <c r="J447" s="3085"/>
      <c r="K447" s="3085"/>
      <c r="L447" s="3085"/>
      <c r="M447" s="3085"/>
      <c r="N447" s="3085"/>
      <c r="O447" s="3085"/>
      <c r="P447" s="3085"/>
      <c r="Q447" s="3085"/>
      <c r="R447" s="3085"/>
    </row>
    <row r="448" spans="1:18">
      <c r="A448" s="3085"/>
      <c r="B448" s="3085"/>
      <c r="C448" s="3085"/>
      <c r="D448" s="3085"/>
      <c r="E448" s="3085"/>
      <c r="F448" s="3085"/>
      <c r="G448" s="3085"/>
      <c r="H448" s="3085"/>
      <c r="I448" s="3085"/>
      <c r="J448" s="3085"/>
      <c r="K448" s="3085"/>
      <c r="L448" s="3085"/>
      <c r="M448" s="3085"/>
      <c r="N448" s="3085"/>
      <c r="O448" s="3085"/>
      <c r="P448" s="3085"/>
      <c r="Q448" s="3085"/>
      <c r="R448" s="3085"/>
    </row>
    <row r="449" spans="1:18">
      <c r="A449" s="3085"/>
      <c r="B449" s="3085"/>
      <c r="C449" s="3085"/>
      <c r="D449" s="3085"/>
      <c r="E449" s="3085"/>
      <c r="F449" s="3085"/>
      <c r="G449" s="3085"/>
      <c r="H449" s="3085"/>
      <c r="I449" s="3085"/>
      <c r="J449" s="3085"/>
      <c r="K449" s="3085"/>
      <c r="L449" s="3085"/>
      <c r="M449" s="3085"/>
      <c r="N449" s="3085"/>
      <c r="O449" s="3085"/>
      <c r="P449" s="3085"/>
      <c r="Q449" s="3085"/>
      <c r="R449" s="3085"/>
    </row>
    <row r="450" spans="1:18">
      <c r="A450" s="3085"/>
      <c r="B450" s="3085"/>
      <c r="C450" s="3085"/>
      <c r="D450" s="3085"/>
      <c r="E450" s="3085"/>
      <c r="F450" s="3085"/>
      <c r="G450" s="3085"/>
      <c r="H450" s="3085"/>
      <c r="I450" s="3085"/>
      <c r="J450" s="3085"/>
      <c r="K450" s="3085"/>
      <c r="L450" s="3085"/>
      <c r="M450" s="3085"/>
      <c r="N450" s="3085"/>
      <c r="O450" s="3085"/>
      <c r="P450" s="3085"/>
      <c r="Q450" s="3085"/>
      <c r="R450" s="3085"/>
    </row>
    <row r="451" spans="1:18">
      <c r="A451" s="3085"/>
      <c r="B451" s="3085"/>
      <c r="C451" s="3085"/>
      <c r="D451" s="3085"/>
      <c r="E451" s="3085"/>
      <c r="F451" s="3085"/>
      <c r="G451" s="3085"/>
      <c r="H451" s="3085"/>
      <c r="I451" s="3085"/>
      <c r="J451" s="3085"/>
      <c r="K451" s="3085"/>
      <c r="L451" s="3085"/>
      <c r="M451" s="3085"/>
      <c r="N451" s="3085"/>
      <c r="O451" s="3085"/>
      <c r="P451" s="3085"/>
      <c r="Q451" s="3085"/>
      <c r="R451" s="3085"/>
    </row>
    <row r="452" spans="1:18">
      <c r="A452" s="3085"/>
      <c r="B452" s="3085"/>
      <c r="C452" s="3085"/>
      <c r="D452" s="3085"/>
      <c r="E452" s="3085"/>
      <c r="F452" s="3085"/>
      <c r="G452" s="3085"/>
      <c r="H452" s="3085"/>
      <c r="I452" s="3085"/>
      <c r="J452" s="3085"/>
      <c r="K452" s="3085"/>
      <c r="L452" s="3085"/>
      <c r="M452" s="3085"/>
      <c r="N452" s="3085"/>
      <c r="O452" s="3085"/>
      <c r="P452" s="3085"/>
      <c r="Q452" s="3085"/>
      <c r="R452" s="3085"/>
    </row>
    <row r="453" spans="1:18">
      <c r="A453" s="3085"/>
      <c r="B453" s="3085"/>
      <c r="C453" s="3085"/>
      <c r="D453" s="3085"/>
      <c r="E453" s="3085"/>
      <c r="F453" s="3085"/>
      <c r="G453" s="3085"/>
      <c r="H453" s="3085"/>
      <c r="I453" s="3085"/>
      <c r="J453" s="3085"/>
      <c r="K453" s="3085"/>
      <c r="L453" s="3085"/>
      <c r="M453" s="3085"/>
      <c r="N453" s="3085"/>
      <c r="O453" s="3085"/>
      <c r="P453" s="3085"/>
      <c r="Q453" s="3085"/>
      <c r="R453" s="3085"/>
    </row>
    <row r="454" spans="1:18">
      <c r="A454" s="3085"/>
      <c r="B454" s="3085"/>
      <c r="C454" s="3085"/>
      <c r="D454" s="3085"/>
      <c r="E454" s="3085"/>
      <c r="F454" s="3085"/>
      <c r="G454" s="3085"/>
      <c r="H454" s="3085"/>
      <c r="I454" s="3085"/>
      <c r="J454" s="3085"/>
      <c r="K454" s="3085"/>
      <c r="L454" s="3085"/>
      <c r="M454" s="3085"/>
      <c r="N454" s="3085"/>
      <c r="O454" s="3085"/>
      <c r="P454" s="3085"/>
      <c r="Q454" s="3085"/>
      <c r="R454" s="3085"/>
    </row>
    <row r="455" spans="1:18">
      <c r="A455" s="3085"/>
      <c r="B455" s="3085"/>
      <c r="C455" s="3085"/>
      <c r="D455" s="3085"/>
      <c r="E455" s="3085"/>
      <c r="F455" s="3085"/>
      <c r="G455" s="3085"/>
      <c r="H455" s="3085"/>
      <c r="I455" s="3085"/>
      <c r="J455" s="3085"/>
      <c r="K455" s="3085"/>
      <c r="L455" s="3085"/>
      <c r="M455" s="3085"/>
      <c r="N455" s="3085"/>
      <c r="O455" s="3085"/>
      <c r="P455" s="3085"/>
      <c r="Q455" s="3085"/>
      <c r="R455" s="3085"/>
    </row>
    <row r="456" spans="1:18">
      <c r="A456" s="3085"/>
      <c r="B456" s="3085"/>
      <c r="C456" s="3085"/>
      <c r="D456" s="3085"/>
      <c r="E456" s="3085"/>
      <c r="F456" s="3085"/>
      <c r="G456" s="3085"/>
      <c r="H456" s="3085"/>
      <c r="I456" s="3085"/>
      <c r="J456" s="3085"/>
      <c r="K456" s="3085"/>
      <c r="L456" s="3085"/>
      <c r="M456" s="3085"/>
      <c r="N456" s="3085"/>
      <c r="O456" s="3085"/>
      <c r="P456" s="3085"/>
      <c r="Q456" s="3085"/>
      <c r="R456" s="3085"/>
    </row>
    <row r="457" spans="1:18">
      <c r="A457" s="3085"/>
      <c r="B457" s="3085"/>
      <c r="C457" s="3085"/>
      <c r="D457" s="3085"/>
      <c r="E457" s="3085"/>
      <c r="F457" s="3085"/>
      <c r="G457" s="3085"/>
      <c r="H457" s="3085"/>
      <c r="I457" s="3085"/>
      <c r="J457" s="3085"/>
      <c r="K457" s="3085"/>
      <c r="L457" s="3085"/>
      <c r="M457" s="3085"/>
      <c r="N457" s="3085"/>
      <c r="O457" s="3085"/>
      <c r="P457" s="3085"/>
      <c r="Q457" s="3085"/>
      <c r="R457" s="3085"/>
    </row>
    <row r="458" spans="1:18">
      <c r="A458" s="3085"/>
      <c r="B458" s="3085"/>
      <c r="C458" s="3085"/>
      <c r="D458" s="3085"/>
      <c r="E458" s="3085"/>
      <c r="F458" s="3085"/>
      <c r="G458" s="3085"/>
      <c r="H458" s="3085"/>
      <c r="I458" s="3085"/>
      <c r="J458" s="3085"/>
      <c r="K458" s="3085"/>
      <c r="L458" s="3085"/>
      <c r="M458" s="3085"/>
      <c r="N458" s="3085"/>
      <c r="O458" s="3085"/>
      <c r="P458" s="3085"/>
      <c r="Q458" s="3085"/>
      <c r="R458" s="3085"/>
    </row>
    <row r="459" spans="1:18">
      <c r="A459" s="3085"/>
      <c r="B459" s="3085"/>
      <c r="C459" s="3085"/>
      <c r="D459" s="3085"/>
      <c r="E459" s="3085"/>
      <c r="F459" s="3085"/>
      <c r="G459" s="3085"/>
      <c r="H459" s="3085"/>
      <c r="I459" s="3085"/>
      <c r="J459" s="3085"/>
      <c r="K459" s="3085"/>
      <c r="L459" s="3085"/>
      <c r="M459" s="3085"/>
      <c r="N459" s="3085"/>
      <c r="O459" s="3085"/>
      <c r="P459" s="3085"/>
      <c r="Q459" s="3085"/>
      <c r="R459" s="3085"/>
    </row>
    <row r="460" spans="1:18">
      <c r="A460" s="3085"/>
      <c r="B460" s="3085"/>
      <c r="C460" s="3085"/>
      <c r="D460" s="3085"/>
      <c r="E460" s="3085"/>
      <c r="F460" s="3085"/>
      <c r="G460" s="3085"/>
      <c r="H460" s="3085"/>
      <c r="I460" s="3085"/>
      <c r="J460" s="3085"/>
      <c r="K460" s="3085"/>
      <c r="L460" s="3085"/>
      <c r="M460" s="3085"/>
      <c r="N460" s="3085"/>
      <c r="O460" s="3085"/>
      <c r="P460" s="3085"/>
      <c r="Q460" s="3085"/>
      <c r="R460" s="3085"/>
    </row>
    <row r="461" spans="1:18">
      <c r="A461" s="3085"/>
      <c r="B461" s="3085"/>
      <c r="C461" s="3085"/>
      <c r="D461" s="3085"/>
      <c r="E461" s="3085"/>
      <c r="F461" s="3085"/>
      <c r="G461" s="3085"/>
      <c r="H461" s="3085"/>
      <c r="I461" s="3085"/>
      <c r="J461" s="3085"/>
      <c r="K461" s="3085"/>
      <c r="L461" s="3085"/>
      <c r="M461" s="3085"/>
      <c r="N461" s="3085"/>
      <c r="O461" s="3085"/>
      <c r="P461" s="3085"/>
      <c r="Q461" s="3085"/>
      <c r="R461" s="3085"/>
    </row>
    <row r="462" spans="1:18">
      <c r="A462" s="3085"/>
      <c r="B462" s="3085"/>
      <c r="C462" s="3085"/>
      <c r="D462" s="3085"/>
      <c r="E462" s="3085"/>
      <c r="F462" s="3085"/>
      <c r="G462" s="3085"/>
      <c r="H462" s="3085"/>
      <c r="I462" s="3085"/>
      <c r="J462" s="3085"/>
      <c r="K462" s="3085"/>
      <c r="L462" s="3085"/>
      <c r="M462" s="3085"/>
      <c r="N462" s="3085"/>
      <c r="O462" s="3085"/>
      <c r="P462" s="3085"/>
      <c r="Q462" s="3085"/>
      <c r="R462" s="3085"/>
    </row>
    <row r="463" spans="1:18">
      <c r="A463" s="3085"/>
      <c r="B463" s="3085"/>
      <c r="C463" s="3085"/>
      <c r="D463" s="3085"/>
      <c r="E463" s="3085"/>
      <c r="F463" s="3085"/>
      <c r="G463" s="3085"/>
      <c r="H463" s="3085"/>
      <c r="I463" s="3085"/>
      <c r="J463" s="3085"/>
      <c r="K463" s="3085"/>
      <c r="L463" s="3085"/>
      <c r="M463" s="3085"/>
      <c r="N463" s="3085"/>
      <c r="O463" s="3085"/>
      <c r="P463" s="3085"/>
      <c r="Q463" s="3085"/>
      <c r="R463" s="3085"/>
    </row>
    <row r="464" spans="1:18">
      <c r="A464" s="3085"/>
      <c r="B464" s="3085"/>
      <c r="C464" s="3085"/>
      <c r="D464" s="3085"/>
      <c r="E464" s="3085"/>
      <c r="F464" s="3085"/>
      <c r="G464" s="3085"/>
      <c r="H464" s="3085"/>
      <c r="I464" s="3085"/>
      <c r="J464" s="3085"/>
      <c r="K464" s="3085"/>
      <c r="L464" s="3085"/>
      <c r="M464" s="3085"/>
      <c r="N464" s="3085"/>
      <c r="O464" s="3085"/>
      <c r="P464" s="3085"/>
      <c r="Q464" s="3085"/>
      <c r="R464" s="3085"/>
    </row>
    <row r="465" spans="1:18">
      <c r="A465" s="3085"/>
      <c r="B465" s="3085"/>
      <c r="C465" s="3085"/>
      <c r="D465" s="3085"/>
      <c r="E465" s="3085"/>
      <c r="F465" s="3085"/>
      <c r="G465" s="3085"/>
      <c r="H465" s="3085"/>
      <c r="I465" s="3085"/>
      <c r="J465" s="3085"/>
      <c r="K465" s="3085"/>
      <c r="L465" s="3085"/>
      <c r="M465" s="3085"/>
      <c r="N465" s="3085"/>
      <c r="O465" s="3085"/>
      <c r="P465" s="3085"/>
      <c r="Q465" s="3085"/>
      <c r="R465" s="3085"/>
    </row>
    <row r="466" spans="1:18">
      <c r="A466" s="3085"/>
      <c r="B466" s="3085"/>
      <c r="C466" s="3085"/>
      <c r="D466" s="3085"/>
      <c r="E466" s="3085"/>
      <c r="F466" s="3085"/>
      <c r="G466" s="3085"/>
      <c r="H466" s="3085"/>
      <c r="I466" s="3085"/>
      <c r="J466" s="3085"/>
      <c r="K466" s="3085"/>
      <c r="L466" s="3085"/>
      <c r="M466" s="3085"/>
      <c r="N466" s="3085"/>
      <c r="O466" s="3085"/>
      <c r="P466" s="3085"/>
      <c r="Q466" s="3085"/>
      <c r="R466" s="3085"/>
    </row>
    <row r="467" spans="1:18">
      <c r="A467" s="3085"/>
      <c r="B467" s="3085"/>
      <c r="C467" s="3085"/>
      <c r="D467" s="3085"/>
      <c r="E467" s="3085"/>
      <c r="F467" s="3085"/>
      <c r="G467" s="3085"/>
      <c r="H467" s="3085"/>
      <c r="I467" s="3085"/>
      <c r="J467" s="3085"/>
      <c r="K467" s="3085"/>
      <c r="L467" s="3085"/>
      <c r="M467" s="3085"/>
      <c r="N467" s="3085"/>
      <c r="O467" s="3085"/>
      <c r="P467" s="3085"/>
      <c r="Q467" s="3085"/>
      <c r="R467" s="3085"/>
    </row>
    <row r="468" spans="1:18">
      <c r="A468" s="3085"/>
      <c r="B468" s="3085"/>
      <c r="C468" s="3085"/>
      <c r="D468" s="3085"/>
      <c r="E468" s="3085"/>
      <c r="F468" s="3085"/>
      <c r="G468" s="3085"/>
      <c r="H468" s="3085"/>
      <c r="I468" s="3085"/>
      <c r="J468" s="3085"/>
      <c r="K468" s="3085"/>
      <c r="L468" s="3085"/>
      <c r="M468" s="3085"/>
      <c r="N468" s="3085"/>
      <c r="O468" s="3085"/>
      <c r="P468" s="3085"/>
      <c r="Q468" s="3085"/>
      <c r="R468" s="3085"/>
    </row>
    <row r="469" spans="1:18">
      <c r="A469" s="3085"/>
      <c r="B469" s="3085"/>
      <c r="C469" s="3085"/>
      <c r="D469" s="3085"/>
      <c r="E469" s="3085"/>
      <c r="F469" s="3085"/>
      <c r="G469" s="3085"/>
      <c r="H469" s="3085"/>
      <c r="I469" s="3085"/>
      <c r="J469" s="3085"/>
      <c r="K469" s="3085"/>
      <c r="L469" s="3085"/>
      <c r="M469" s="3085"/>
      <c r="N469" s="3085"/>
      <c r="O469" s="3085"/>
      <c r="P469" s="3085"/>
      <c r="Q469" s="3085"/>
      <c r="R469" s="3085"/>
    </row>
    <row r="470" spans="1:18">
      <c r="A470" s="3085"/>
      <c r="B470" s="3085"/>
      <c r="C470" s="3085"/>
      <c r="D470" s="3085"/>
      <c r="E470" s="3085"/>
      <c r="F470" s="3085"/>
      <c r="G470" s="3085"/>
      <c r="H470" s="3085"/>
      <c r="I470" s="3085"/>
      <c r="J470" s="3085"/>
      <c r="K470" s="3085"/>
      <c r="L470" s="3085"/>
      <c r="M470" s="3085"/>
      <c r="N470" s="3085"/>
      <c r="O470" s="3085"/>
      <c r="P470" s="3085"/>
      <c r="Q470" s="3085"/>
      <c r="R470" s="3085"/>
    </row>
    <row r="471" spans="1:18">
      <c r="A471" s="3085"/>
      <c r="B471" s="3085"/>
      <c r="C471" s="3085"/>
      <c r="D471" s="3085"/>
      <c r="E471" s="3085"/>
      <c r="F471" s="3085"/>
      <c r="G471" s="3085"/>
      <c r="H471" s="3085"/>
      <c r="I471" s="3085"/>
      <c r="J471" s="3085"/>
      <c r="K471" s="3085"/>
      <c r="L471" s="3085"/>
      <c r="M471" s="3085"/>
      <c r="N471" s="3085"/>
      <c r="O471" s="3085"/>
      <c r="P471" s="3085"/>
      <c r="Q471" s="3085"/>
      <c r="R471" s="3085"/>
    </row>
    <row r="472" spans="1:18">
      <c r="A472" s="3085"/>
      <c r="B472" s="3085"/>
      <c r="C472" s="3085"/>
      <c r="D472" s="3085"/>
      <c r="E472" s="3085"/>
      <c r="F472" s="3085"/>
      <c r="G472" s="3085"/>
      <c r="H472" s="3085"/>
      <c r="I472" s="3085"/>
      <c r="J472" s="3085"/>
      <c r="K472" s="3085"/>
      <c r="L472" s="3085"/>
      <c r="M472" s="3085"/>
      <c r="N472" s="3085"/>
      <c r="O472" s="3085"/>
      <c r="P472" s="3085"/>
      <c r="Q472" s="3085"/>
      <c r="R472" s="3085"/>
    </row>
    <row r="473" spans="1:18">
      <c r="A473" s="3085"/>
      <c r="B473" s="3085"/>
      <c r="C473" s="3085"/>
      <c r="D473" s="3085"/>
      <c r="E473" s="3085"/>
      <c r="F473" s="3085"/>
      <c r="G473" s="3085"/>
      <c r="H473" s="3085"/>
      <c r="I473" s="3085"/>
      <c r="J473" s="3085"/>
      <c r="K473" s="3085"/>
      <c r="L473" s="3085"/>
      <c r="M473" s="3085"/>
      <c r="N473" s="3085"/>
      <c r="O473" s="3085"/>
      <c r="P473" s="3085"/>
      <c r="Q473" s="3085"/>
      <c r="R473" s="3085"/>
    </row>
    <row r="474" spans="1:18">
      <c r="A474" s="3085"/>
      <c r="B474" s="3085"/>
      <c r="C474" s="3085"/>
      <c r="D474" s="3085"/>
      <c r="E474" s="3085"/>
      <c r="F474" s="3085"/>
      <c r="G474" s="3085"/>
      <c r="H474" s="3085"/>
      <c r="I474" s="3085"/>
      <c r="J474" s="3085"/>
      <c r="K474" s="3085"/>
      <c r="L474" s="3085"/>
      <c r="M474" s="3085"/>
      <c r="N474" s="3085"/>
      <c r="O474" s="3085"/>
      <c r="P474" s="3085"/>
      <c r="Q474" s="3085"/>
      <c r="R474" s="3085"/>
    </row>
    <row r="475" spans="1:18">
      <c r="A475" s="3085"/>
      <c r="B475" s="3085"/>
      <c r="C475" s="3085"/>
      <c r="D475" s="3085"/>
      <c r="E475" s="3085"/>
      <c r="F475" s="3085"/>
      <c r="G475" s="3085"/>
      <c r="H475" s="3085"/>
      <c r="I475" s="3085"/>
      <c r="J475" s="3085"/>
      <c r="K475" s="3085"/>
      <c r="L475" s="3085"/>
      <c r="M475" s="3085"/>
      <c r="N475" s="3085"/>
      <c r="O475" s="3085"/>
      <c r="P475" s="3085"/>
      <c r="Q475" s="3085"/>
      <c r="R475" s="3085"/>
    </row>
    <row r="476" spans="1:18">
      <c r="A476" s="3085"/>
      <c r="B476" s="3085"/>
      <c r="C476" s="3085"/>
      <c r="D476" s="3085"/>
      <c r="E476" s="3085"/>
      <c r="F476" s="3085"/>
      <c r="G476" s="3085"/>
      <c r="H476" s="3085"/>
      <c r="I476" s="3085"/>
      <c r="J476" s="3085"/>
      <c r="K476" s="3085"/>
      <c r="L476" s="3085"/>
      <c r="M476" s="3085"/>
      <c r="N476" s="3085"/>
      <c r="O476" s="3085"/>
      <c r="P476" s="3085"/>
      <c r="Q476" s="3085"/>
      <c r="R476" s="3085"/>
    </row>
    <row r="477" spans="1:18">
      <c r="A477" s="3085"/>
      <c r="B477" s="3085"/>
      <c r="C477" s="3085"/>
      <c r="D477" s="3085"/>
      <c r="E477" s="3085"/>
      <c r="F477" s="3085"/>
      <c r="G477" s="3085"/>
      <c r="H477" s="3085"/>
      <c r="I477" s="3085"/>
      <c r="J477" s="3085"/>
      <c r="K477" s="3085"/>
      <c r="L477" s="3085"/>
      <c r="M477" s="3085"/>
      <c r="N477" s="3085"/>
      <c r="O477" s="3085"/>
      <c r="P477" s="3085"/>
      <c r="Q477" s="3085"/>
      <c r="R477" s="3085"/>
    </row>
    <row r="478" spans="1:18">
      <c r="A478" s="3085"/>
      <c r="B478" s="3085"/>
      <c r="C478" s="3085"/>
      <c r="D478" s="3085"/>
      <c r="E478" s="3085"/>
      <c r="F478" s="3085"/>
      <c r="G478" s="3085"/>
      <c r="H478" s="3085"/>
      <c r="I478" s="3085"/>
      <c r="J478" s="3085"/>
      <c r="K478" s="3085"/>
      <c r="L478" s="3085"/>
      <c r="M478" s="3085"/>
      <c r="N478" s="3085"/>
      <c r="O478" s="3085"/>
      <c r="P478" s="3085"/>
      <c r="Q478" s="3085"/>
      <c r="R478" s="3085"/>
    </row>
    <row r="479" spans="1:18">
      <c r="A479" s="3085"/>
      <c r="B479" s="3085"/>
      <c r="C479" s="3085"/>
      <c r="D479" s="3085"/>
      <c r="E479" s="3085"/>
      <c r="F479" s="3085"/>
      <c r="G479" s="3085"/>
      <c r="H479" s="3085"/>
      <c r="I479" s="3085"/>
      <c r="J479" s="3085"/>
      <c r="K479" s="3085"/>
      <c r="L479" s="3085"/>
      <c r="M479" s="3085"/>
      <c r="N479" s="3085"/>
      <c r="O479" s="3085"/>
      <c r="P479" s="3085"/>
      <c r="Q479" s="3085"/>
      <c r="R479" s="3085"/>
    </row>
    <row r="480" spans="1:18">
      <c r="A480" s="3085"/>
      <c r="B480" s="3085"/>
      <c r="C480" s="3085"/>
      <c r="D480" s="3085"/>
      <c r="E480" s="3085"/>
      <c r="F480" s="3085"/>
      <c r="G480" s="3085"/>
      <c r="H480" s="3085"/>
      <c r="I480" s="3085"/>
      <c r="J480" s="3085"/>
      <c r="K480" s="3085"/>
      <c r="L480" s="3085"/>
      <c r="M480" s="3085"/>
      <c r="N480" s="3085"/>
      <c r="O480" s="3085"/>
      <c r="P480" s="3085"/>
      <c r="Q480" s="3085"/>
      <c r="R480" s="3085"/>
    </row>
    <row r="481" spans="1:18">
      <c r="A481" s="3085"/>
      <c r="B481" s="3085"/>
      <c r="C481" s="3085"/>
      <c r="D481" s="3085"/>
      <c r="E481" s="3085"/>
      <c r="F481" s="3085"/>
      <c r="G481" s="3085"/>
      <c r="H481" s="3085"/>
      <c r="I481" s="3085"/>
      <c r="J481" s="3085"/>
      <c r="K481" s="3085"/>
      <c r="L481" s="3085"/>
      <c r="M481" s="3085"/>
      <c r="N481" s="3085"/>
      <c r="O481" s="3085"/>
      <c r="P481" s="3085"/>
      <c r="Q481" s="3085"/>
      <c r="R481" s="3085"/>
    </row>
    <row r="482" spans="1:18">
      <c r="A482" s="3085"/>
      <c r="B482" s="3085"/>
      <c r="C482" s="3085"/>
      <c r="D482" s="3085"/>
      <c r="E482" s="3085"/>
      <c r="F482" s="3085"/>
      <c r="G482" s="3085"/>
      <c r="H482" s="3085"/>
      <c r="I482" s="3085"/>
      <c r="J482" s="3085"/>
      <c r="K482" s="3085"/>
      <c r="L482" s="3085"/>
      <c r="M482" s="3085"/>
      <c r="N482" s="3085"/>
      <c r="O482" s="3085"/>
      <c r="P482" s="3085"/>
      <c r="Q482" s="3085"/>
      <c r="R482" s="3085"/>
    </row>
    <row r="483" spans="1:18">
      <c r="A483" s="3085"/>
      <c r="B483" s="3085"/>
      <c r="C483" s="3085"/>
      <c r="D483" s="3085"/>
      <c r="E483" s="3085"/>
      <c r="F483" s="3085"/>
      <c r="G483" s="3085"/>
      <c r="H483" s="3085"/>
      <c r="I483" s="3085"/>
      <c r="J483" s="3085"/>
      <c r="K483" s="3085"/>
      <c r="L483" s="3085"/>
      <c r="M483" s="3085"/>
      <c r="N483" s="3085"/>
      <c r="O483" s="3085"/>
      <c r="P483" s="3085"/>
      <c r="Q483" s="3085"/>
      <c r="R483" s="3085"/>
    </row>
    <row r="484" spans="1:18">
      <c r="A484" s="3085"/>
      <c r="B484" s="3085"/>
      <c r="C484" s="3085"/>
      <c r="D484" s="3085"/>
      <c r="E484" s="3085"/>
      <c r="F484" s="3085"/>
      <c r="G484" s="3085"/>
      <c r="H484" s="3085"/>
      <c r="I484" s="3085"/>
      <c r="J484" s="3085"/>
      <c r="K484" s="3085"/>
      <c r="L484" s="3085"/>
      <c r="M484" s="3085"/>
      <c r="N484" s="3085"/>
      <c r="O484" s="3085"/>
      <c r="P484" s="3085"/>
      <c r="Q484" s="3085"/>
      <c r="R484" s="3085"/>
    </row>
    <row r="485" spans="1:18">
      <c r="A485" s="3085"/>
      <c r="B485" s="3085"/>
      <c r="C485" s="3085"/>
      <c r="D485" s="3085"/>
      <c r="E485" s="3085"/>
      <c r="F485" s="3085"/>
      <c r="G485" s="3085"/>
      <c r="H485" s="3085"/>
      <c r="I485" s="3085"/>
      <c r="J485" s="3085"/>
      <c r="K485" s="3085"/>
      <c r="L485" s="3085"/>
      <c r="M485" s="3085"/>
      <c r="N485" s="3085"/>
      <c r="O485" s="3085"/>
      <c r="P485" s="3085"/>
      <c r="Q485" s="3085"/>
      <c r="R485" s="3085"/>
    </row>
    <row r="486" spans="1:18">
      <c r="A486" s="3085"/>
      <c r="B486" s="3085"/>
      <c r="C486" s="3085"/>
      <c r="D486" s="3085"/>
      <c r="E486" s="3085"/>
      <c r="F486" s="3085"/>
      <c r="G486" s="3085"/>
      <c r="H486" s="3085"/>
      <c r="I486" s="3085"/>
      <c r="J486" s="3085"/>
      <c r="K486" s="3085"/>
      <c r="L486" s="3085"/>
      <c r="M486" s="3085"/>
      <c r="N486" s="3085"/>
      <c r="O486" s="3085"/>
      <c r="P486" s="3085"/>
      <c r="Q486" s="3085"/>
      <c r="R486" s="3085"/>
    </row>
    <row r="487" spans="1:18">
      <c r="A487" s="3085"/>
      <c r="B487" s="3085"/>
      <c r="C487" s="3085"/>
      <c r="D487" s="3085"/>
      <c r="E487" s="3085"/>
      <c r="F487" s="3085"/>
      <c r="G487" s="3085"/>
      <c r="H487" s="3085"/>
      <c r="I487" s="3085"/>
      <c r="J487" s="3085"/>
      <c r="K487" s="3085"/>
      <c r="L487" s="3085"/>
      <c r="M487" s="3085"/>
      <c r="N487" s="3085"/>
      <c r="O487" s="3085"/>
      <c r="P487" s="3085"/>
      <c r="Q487" s="3085"/>
      <c r="R487" s="3085"/>
    </row>
    <row r="488" spans="1:18">
      <c r="A488" s="3085"/>
      <c r="B488" s="3085"/>
      <c r="C488" s="3085"/>
      <c r="D488" s="3085"/>
      <c r="E488" s="3085"/>
      <c r="F488" s="3085"/>
      <c r="G488" s="3085"/>
      <c r="H488" s="3085"/>
      <c r="I488" s="3085"/>
      <c r="J488" s="3085"/>
      <c r="K488" s="3085"/>
      <c r="L488" s="3085"/>
      <c r="M488" s="3085"/>
      <c r="N488" s="3085"/>
      <c r="O488" s="3085"/>
      <c r="P488" s="3085"/>
      <c r="Q488" s="3085"/>
      <c r="R488" s="3085"/>
    </row>
    <row r="489" spans="1:18">
      <c r="A489" s="3085"/>
      <c r="B489" s="3085"/>
      <c r="C489" s="3085"/>
      <c r="D489" s="3085"/>
      <c r="E489" s="3085"/>
      <c r="F489" s="3085"/>
      <c r="G489" s="3085"/>
      <c r="H489" s="3085"/>
      <c r="I489" s="3085"/>
      <c r="J489" s="3085"/>
      <c r="K489" s="3085"/>
      <c r="L489" s="3085"/>
      <c r="M489" s="3085"/>
      <c r="N489" s="3085"/>
      <c r="O489" s="3085"/>
      <c r="P489" s="3085"/>
      <c r="Q489" s="3085"/>
      <c r="R489" s="3085"/>
    </row>
    <row r="490" spans="1:18">
      <c r="A490" s="3085"/>
      <c r="B490" s="3085"/>
      <c r="C490" s="3085"/>
      <c r="D490" s="3085"/>
      <c r="E490" s="3085"/>
      <c r="F490" s="3085"/>
      <c r="G490" s="3085"/>
      <c r="H490" s="3085"/>
      <c r="I490" s="3085"/>
      <c r="J490" s="3085"/>
      <c r="K490" s="3085"/>
      <c r="L490" s="3085"/>
      <c r="M490" s="3085"/>
      <c r="N490" s="3085"/>
      <c r="O490" s="3085"/>
      <c r="P490" s="3085"/>
      <c r="Q490" s="3085"/>
      <c r="R490" s="3085"/>
    </row>
    <row r="491" spans="1:18">
      <c r="A491" s="3085"/>
      <c r="B491" s="3085"/>
      <c r="C491" s="3085"/>
      <c r="D491" s="3085"/>
      <c r="E491" s="3085"/>
      <c r="F491" s="3085"/>
      <c r="G491" s="3085"/>
      <c r="H491" s="3085"/>
      <c r="I491" s="3085"/>
      <c r="J491" s="3085"/>
      <c r="K491" s="3085"/>
      <c r="L491" s="3085"/>
      <c r="M491" s="3085"/>
      <c r="N491" s="3085"/>
      <c r="O491" s="3085"/>
      <c r="P491" s="3085"/>
      <c r="Q491" s="3085"/>
      <c r="R491" s="3085"/>
    </row>
    <row r="492" spans="1:18">
      <c r="A492" s="3085"/>
      <c r="B492" s="3085"/>
      <c r="C492" s="3085"/>
      <c r="D492" s="3085"/>
      <c r="E492" s="3085"/>
      <c r="F492" s="3085"/>
      <c r="G492" s="3085"/>
      <c r="H492" s="3085"/>
      <c r="I492" s="3085"/>
      <c r="J492" s="3085"/>
      <c r="K492" s="3085"/>
      <c r="L492" s="3085"/>
      <c r="M492" s="3085"/>
      <c r="N492" s="3085"/>
      <c r="O492" s="3085"/>
      <c r="P492" s="3085"/>
      <c r="Q492" s="3085"/>
      <c r="R492" s="3085"/>
    </row>
    <row r="493" spans="1:18">
      <c r="A493" s="3085"/>
      <c r="B493" s="3085"/>
      <c r="C493" s="3085"/>
      <c r="D493" s="3085"/>
      <c r="E493" s="3085"/>
      <c r="F493" s="3085"/>
      <c r="G493" s="3085"/>
      <c r="H493" s="3085"/>
      <c r="I493" s="3085"/>
      <c r="J493" s="3085"/>
      <c r="K493" s="3085"/>
      <c r="L493" s="3085"/>
      <c r="M493" s="3085"/>
      <c r="N493" s="3085"/>
      <c r="O493" s="3085"/>
      <c r="P493" s="3085"/>
      <c r="Q493" s="3085"/>
      <c r="R493" s="3085"/>
    </row>
    <row r="494" spans="1:18">
      <c r="A494" s="3085"/>
      <c r="B494" s="3085"/>
      <c r="C494" s="3085"/>
      <c r="D494" s="3085"/>
      <c r="E494" s="3085"/>
      <c r="F494" s="3085"/>
      <c r="G494" s="3085"/>
      <c r="H494" s="3085"/>
      <c r="I494" s="3085"/>
      <c r="J494" s="3085"/>
      <c r="K494" s="3085"/>
      <c r="L494" s="3085"/>
      <c r="M494" s="3085"/>
      <c r="N494" s="3085"/>
      <c r="O494" s="3085"/>
      <c r="P494" s="3085"/>
      <c r="Q494" s="3085"/>
      <c r="R494" s="3085"/>
    </row>
    <row r="495" spans="1:18">
      <c r="A495" s="3085"/>
      <c r="B495" s="3085"/>
      <c r="C495" s="3085"/>
      <c r="D495" s="3085"/>
      <c r="E495" s="3085"/>
      <c r="F495" s="3085"/>
      <c r="G495" s="3085"/>
      <c r="H495" s="3085"/>
      <c r="I495" s="3085"/>
      <c r="J495" s="3085"/>
      <c r="K495" s="3085"/>
      <c r="L495" s="3085"/>
      <c r="M495" s="3085"/>
      <c r="N495" s="3085"/>
      <c r="O495" s="3085"/>
      <c r="P495" s="3085"/>
      <c r="Q495" s="3085"/>
      <c r="R495" s="3085"/>
    </row>
    <row r="496" spans="1:18">
      <c r="A496" s="3085"/>
      <c r="B496" s="3085"/>
      <c r="C496" s="3085"/>
      <c r="D496" s="3085"/>
      <c r="E496" s="3085"/>
      <c r="F496" s="3085"/>
      <c r="G496" s="3085"/>
      <c r="H496" s="3085"/>
      <c r="I496" s="3085"/>
      <c r="J496" s="3085"/>
      <c r="K496" s="3085"/>
      <c r="L496" s="3085"/>
      <c r="M496" s="3085"/>
      <c r="N496" s="3085"/>
      <c r="O496" s="3085"/>
      <c r="P496" s="3085"/>
      <c r="Q496" s="3085"/>
      <c r="R496" s="3085"/>
    </row>
    <row r="497" spans="1:18">
      <c r="A497" s="3085"/>
      <c r="B497" s="3085"/>
      <c r="C497" s="3085"/>
      <c r="D497" s="3085"/>
      <c r="E497" s="3085"/>
      <c r="F497" s="3085"/>
      <c r="G497" s="3085"/>
      <c r="H497" s="3085"/>
      <c r="I497" s="3085"/>
      <c r="J497" s="3085"/>
      <c r="K497" s="3085"/>
      <c r="L497" s="3085"/>
      <c r="M497" s="3085"/>
      <c r="N497" s="3085"/>
      <c r="O497" s="3085"/>
      <c r="P497" s="3085"/>
      <c r="Q497" s="3085"/>
      <c r="R497" s="3085"/>
    </row>
    <row r="498" spans="1:18">
      <c r="A498" s="3085"/>
      <c r="B498" s="3085"/>
      <c r="C498" s="3085"/>
      <c r="D498" s="3085"/>
      <c r="E498" s="3085"/>
      <c r="F498" s="3085"/>
      <c r="G498" s="3085"/>
      <c r="H498" s="3085"/>
      <c r="I498" s="3085"/>
      <c r="J498" s="3085"/>
      <c r="K498" s="3085"/>
      <c r="L498" s="3085"/>
      <c r="M498" s="3085"/>
      <c r="N498" s="3085"/>
      <c r="O498" s="3085"/>
      <c r="P498" s="3085"/>
      <c r="Q498" s="3085"/>
      <c r="R498" s="3085"/>
    </row>
    <row r="499" spans="1:18">
      <c r="A499" s="3085"/>
      <c r="B499" s="3085"/>
      <c r="C499" s="3085"/>
      <c r="D499" s="3085"/>
      <c r="E499" s="3085"/>
      <c r="F499" s="3085"/>
      <c r="G499" s="3085"/>
      <c r="H499" s="3085"/>
      <c r="I499" s="3085"/>
      <c r="J499" s="3085"/>
      <c r="K499" s="3085"/>
      <c r="L499" s="3085"/>
      <c r="M499" s="3085"/>
      <c r="N499" s="3085"/>
      <c r="O499" s="3085"/>
      <c r="P499" s="3085"/>
      <c r="Q499" s="3085"/>
      <c r="R499" s="3085"/>
    </row>
    <row r="500" spans="1:18">
      <c r="A500" s="3085"/>
      <c r="B500" s="3085"/>
      <c r="C500" s="3085"/>
      <c r="D500" s="3085"/>
      <c r="E500" s="3085"/>
      <c r="F500" s="3085"/>
      <c r="G500" s="3085"/>
      <c r="H500" s="3085"/>
      <c r="I500" s="3085"/>
      <c r="J500" s="3085"/>
      <c r="K500" s="3085"/>
      <c r="L500" s="3085"/>
      <c r="M500" s="3085"/>
      <c r="N500" s="3085"/>
      <c r="O500" s="3085"/>
      <c r="P500" s="3085"/>
      <c r="Q500" s="3085"/>
      <c r="R500" s="3085"/>
    </row>
    <row r="501" spans="1:18">
      <c r="A501" s="3085"/>
      <c r="B501" s="3085"/>
      <c r="C501" s="3085"/>
      <c r="D501" s="3085"/>
      <c r="E501" s="3085"/>
      <c r="F501" s="3085"/>
      <c r="G501" s="3085"/>
      <c r="H501" s="3085"/>
      <c r="I501" s="3085"/>
      <c r="J501" s="3085"/>
      <c r="K501" s="3085"/>
      <c r="L501" s="3085"/>
      <c r="M501" s="3085"/>
      <c r="N501" s="3085"/>
      <c r="O501" s="3085"/>
      <c r="P501" s="3085"/>
      <c r="Q501" s="3085"/>
      <c r="R501" s="3085"/>
    </row>
    <row r="502" spans="1:18">
      <c r="A502" s="3085"/>
      <c r="B502" s="3085"/>
      <c r="C502" s="3085"/>
      <c r="D502" s="3085"/>
      <c r="E502" s="3085"/>
      <c r="F502" s="3085"/>
      <c r="G502" s="3085"/>
      <c r="H502" s="3085"/>
      <c r="I502" s="3085"/>
      <c r="J502" s="3085"/>
      <c r="K502" s="3085"/>
      <c r="L502" s="3085"/>
      <c r="M502" s="3085"/>
      <c r="N502" s="3085"/>
      <c r="O502" s="3085"/>
      <c r="P502" s="3085"/>
      <c r="Q502" s="3085"/>
      <c r="R502" s="3085"/>
    </row>
    <row r="503" spans="1:18">
      <c r="A503" s="3085"/>
      <c r="B503" s="3085"/>
      <c r="C503" s="3085"/>
      <c r="D503" s="3085"/>
      <c r="E503" s="3085"/>
      <c r="F503" s="3085"/>
      <c r="G503" s="3085"/>
      <c r="H503" s="3085"/>
      <c r="I503" s="3085"/>
      <c r="J503" s="3085"/>
      <c r="K503" s="3085"/>
      <c r="L503" s="3085"/>
      <c r="M503" s="3085"/>
      <c r="N503" s="3085"/>
      <c r="O503" s="3085"/>
      <c r="P503" s="3085"/>
      <c r="Q503" s="3085"/>
      <c r="R503" s="3085"/>
    </row>
    <row r="504" spans="1:18">
      <c r="A504" s="3085"/>
      <c r="B504" s="3085"/>
      <c r="C504" s="3085"/>
      <c r="D504" s="3085"/>
      <c r="E504" s="3085"/>
      <c r="F504" s="3085"/>
      <c r="G504" s="3085"/>
      <c r="H504" s="3085"/>
      <c r="I504" s="3085"/>
      <c r="J504" s="3085"/>
      <c r="K504" s="3085"/>
      <c r="L504" s="3085"/>
      <c r="M504" s="3085"/>
      <c r="N504" s="3085"/>
      <c r="O504" s="3085"/>
      <c r="P504" s="3085"/>
      <c r="Q504" s="3085"/>
      <c r="R504" s="3085"/>
    </row>
    <row r="505" spans="1:18">
      <c r="A505" s="3085"/>
      <c r="B505" s="3085"/>
      <c r="C505" s="3085"/>
      <c r="D505" s="3085"/>
      <c r="E505" s="3085"/>
      <c r="F505" s="3085"/>
      <c r="G505" s="3085"/>
      <c r="H505" s="3085"/>
      <c r="I505" s="3085"/>
      <c r="J505" s="3085"/>
      <c r="K505" s="3085"/>
      <c r="L505" s="3085"/>
      <c r="M505" s="3085"/>
      <c r="N505" s="3085"/>
      <c r="O505" s="3085"/>
      <c r="P505" s="3085"/>
      <c r="Q505" s="3085"/>
      <c r="R505" s="3085"/>
    </row>
    <row r="506" spans="1:18">
      <c r="A506" s="3085"/>
      <c r="B506" s="3085"/>
      <c r="C506" s="3085"/>
      <c r="D506" s="3085"/>
      <c r="E506" s="3085"/>
      <c r="F506" s="3085"/>
      <c r="G506" s="3085"/>
      <c r="H506" s="3085"/>
      <c r="I506" s="3085"/>
      <c r="J506" s="3085"/>
      <c r="K506" s="3085"/>
      <c r="L506" s="3085"/>
      <c r="M506" s="3085"/>
      <c r="N506" s="3085"/>
      <c r="O506" s="3085"/>
      <c r="P506" s="3085"/>
      <c r="Q506" s="3085"/>
      <c r="R506" s="3085"/>
    </row>
    <row r="507" spans="1:18">
      <c r="A507" s="3085"/>
      <c r="B507" s="3085"/>
      <c r="C507" s="3085"/>
      <c r="D507" s="3085"/>
      <c r="E507" s="3085"/>
      <c r="F507" s="3085"/>
      <c r="G507" s="3085"/>
      <c r="H507" s="3085"/>
      <c r="I507" s="3085"/>
      <c r="J507" s="3085"/>
      <c r="K507" s="3085"/>
      <c r="L507" s="3085"/>
      <c r="M507" s="3085"/>
      <c r="N507" s="3085"/>
      <c r="O507" s="3085"/>
      <c r="P507" s="3085"/>
      <c r="Q507" s="3085"/>
      <c r="R507" s="3085"/>
    </row>
    <row r="508" spans="1:18">
      <c r="A508" s="3085"/>
      <c r="B508" s="3085"/>
      <c r="C508" s="3085"/>
      <c r="D508" s="3085"/>
      <c r="E508" s="3085"/>
      <c r="F508" s="3085"/>
      <c r="G508" s="3085"/>
      <c r="H508" s="3085"/>
      <c r="I508" s="3085"/>
      <c r="J508" s="3085"/>
      <c r="K508" s="3085"/>
      <c r="L508" s="3085"/>
      <c r="M508" s="3085"/>
      <c r="N508" s="3085"/>
      <c r="O508" s="3085"/>
      <c r="P508" s="3085"/>
      <c r="Q508" s="3085"/>
      <c r="R508" s="3085"/>
    </row>
    <row r="509" spans="1:18">
      <c r="A509" s="3085"/>
      <c r="B509" s="3085"/>
      <c r="C509" s="3085"/>
      <c r="D509" s="3085"/>
      <c r="E509" s="3085"/>
      <c r="F509" s="3085"/>
      <c r="G509" s="3085"/>
      <c r="H509" s="3085"/>
      <c r="I509" s="3085"/>
      <c r="J509" s="3085"/>
      <c r="K509" s="3085"/>
      <c r="L509" s="3085"/>
      <c r="M509" s="3085"/>
      <c r="N509" s="3085"/>
      <c r="O509" s="3085"/>
      <c r="P509" s="3085"/>
      <c r="Q509" s="3085"/>
      <c r="R509" s="3085"/>
    </row>
    <row r="510" spans="1:18">
      <c r="A510" s="3085"/>
      <c r="B510" s="3085"/>
      <c r="C510" s="3085"/>
      <c r="D510" s="3085"/>
      <c r="E510" s="3085"/>
      <c r="F510" s="3085"/>
      <c r="G510" s="3085"/>
      <c r="H510" s="3085"/>
      <c r="I510" s="3085"/>
      <c r="J510" s="3085"/>
      <c r="K510" s="3085"/>
      <c r="L510" s="3085"/>
      <c r="M510" s="3085"/>
      <c r="N510" s="3085"/>
      <c r="O510" s="3085"/>
      <c r="P510" s="3085"/>
      <c r="Q510" s="3085"/>
      <c r="R510" s="3085"/>
    </row>
    <row r="511" spans="1:18">
      <c r="A511" s="3085"/>
      <c r="B511" s="3085"/>
      <c r="C511" s="3085"/>
      <c r="D511" s="3085"/>
      <c r="E511" s="3085"/>
      <c r="F511" s="3085"/>
      <c r="G511" s="3085"/>
      <c r="H511" s="3085"/>
      <c r="I511" s="3085"/>
      <c r="J511" s="3085"/>
      <c r="K511" s="3085"/>
      <c r="L511" s="3085"/>
      <c r="M511" s="3085"/>
      <c r="N511" s="3085"/>
      <c r="O511" s="3085"/>
      <c r="P511" s="3085"/>
      <c r="Q511" s="3085"/>
      <c r="R511" s="3085"/>
    </row>
    <row r="512" spans="1:18">
      <c r="A512" s="3085"/>
      <c r="B512" s="3085"/>
      <c r="C512" s="3085"/>
      <c r="D512" s="3085"/>
      <c r="E512" s="3085"/>
      <c r="F512" s="3085"/>
      <c r="G512" s="3085"/>
      <c r="H512" s="3085"/>
      <c r="I512" s="3085"/>
      <c r="J512" s="3085"/>
      <c r="K512" s="3085"/>
      <c r="L512" s="3085"/>
      <c r="M512" s="3085"/>
      <c r="N512" s="3085"/>
      <c r="O512" s="3085"/>
      <c r="P512" s="3085"/>
      <c r="Q512" s="3085"/>
      <c r="R512" s="3085"/>
    </row>
    <row r="513" spans="1:18">
      <c r="A513" s="3085"/>
      <c r="B513" s="3085"/>
      <c r="C513" s="3085"/>
      <c r="D513" s="3085"/>
      <c r="E513" s="3085"/>
      <c r="F513" s="3085"/>
      <c r="G513" s="3085"/>
      <c r="H513" s="3085"/>
      <c r="I513" s="3085"/>
      <c r="J513" s="3085"/>
      <c r="K513" s="3085"/>
      <c r="L513" s="3085"/>
      <c r="M513" s="3085"/>
      <c r="N513" s="3085"/>
      <c r="O513" s="3085"/>
      <c r="P513" s="3085"/>
      <c r="Q513" s="3085"/>
      <c r="R513" s="3085"/>
    </row>
    <row r="514" spans="1:18">
      <c r="A514" s="3085"/>
      <c r="B514" s="3085"/>
      <c r="C514" s="3085"/>
      <c r="D514" s="3085"/>
      <c r="E514" s="3085"/>
      <c r="F514" s="3085"/>
      <c r="G514" s="3085"/>
      <c r="H514" s="3085"/>
      <c r="I514" s="3085"/>
      <c r="J514" s="3085"/>
      <c r="K514" s="3085"/>
      <c r="L514" s="3085"/>
      <c r="M514" s="3085"/>
      <c r="N514" s="3085"/>
      <c r="O514" s="3085"/>
      <c r="P514" s="3085"/>
      <c r="Q514" s="3085"/>
      <c r="R514" s="3085"/>
    </row>
    <row r="515" spans="1:18">
      <c r="A515" s="3085"/>
      <c r="B515" s="3085"/>
      <c r="C515" s="3085"/>
      <c r="D515" s="3085"/>
      <c r="E515" s="3085"/>
      <c r="F515" s="3085"/>
      <c r="G515" s="3085"/>
      <c r="H515" s="3085"/>
      <c r="I515" s="3085"/>
      <c r="J515" s="3085"/>
      <c r="K515" s="3085"/>
      <c r="L515" s="3085"/>
      <c r="M515" s="3085"/>
      <c r="N515" s="3085"/>
      <c r="O515" s="3085"/>
      <c r="P515" s="3085"/>
      <c r="Q515" s="3085"/>
      <c r="R515" s="3085"/>
    </row>
    <row r="516" spans="1:18">
      <c r="A516" s="3085"/>
      <c r="B516" s="3085"/>
      <c r="C516" s="3085"/>
      <c r="D516" s="3085"/>
      <c r="E516" s="3085"/>
      <c r="F516" s="3085"/>
      <c r="G516" s="3085"/>
      <c r="H516" s="3085"/>
      <c r="I516" s="3085"/>
      <c r="J516" s="3085"/>
      <c r="K516" s="3085"/>
      <c r="L516" s="3085"/>
      <c r="M516" s="3085"/>
      <c r="N516" s="3085"/>
      <c r="O516" s="3085"/>
      <c r="P516" s="3085"/>
      <c r="Q516" s="3085"/>
      <c r="R516" s="3085"/>
    </row>
    <row r="517" spans="1:18">
      <c r="A517" s="3085"/>
      <c r="B517" s="3085"/>
      <c r="C517" s="3085"/>
      <c r="D517" s="3085"/>
      <c r="E517" s="3085"/>
      <c r="F517" s="3085"/>
      <c r="G517" s="3085"/>
      <c r="H517" s="3085"/>
      <c r="I517" s="3085"/>
      <c r="J517" s="3085"/>
      <c r="K517" s="3085"/>
      <c r="L517" s="3085"/>
      <c r="M517" s="3085"/>
      <c r="N517" s="3085"/>
      <c r="O517" s="3085"/>
      <c r="P517" s="3085"/>
      <c r="Q517" s="3085"/>
      <c r="R517" s="3085"/>
    </row>
    <row r="518" spans="1:18">
      <c r="A518" s="3085"/>
      <c r="B518" s="3085"/>
      <c r="C518" s="3085"/>
      <c r="D518" s="3085"/>
      <c r="E518" s="3085"/>
      <c r="F518" s="3085"/>
      <c r="G518" s="3085"/>
      <c r="H518" s="3085"/>
      <c r="I518" s="3085"/>
      <c r="J518" s="3085"/>
      <c r="K518" s="3085"/>
      <c r="L518" s="3085"/>
      <c r="M518" s="3085"/>
      <c r="N518" s="3085"/>
      <c r="O518" s="3085"/>
      <c r="P518" s="3085"/>
      <c r="Q518" s="3085"/>
      <c r="R518" s="3085"/>
    </row>
    <row r="519" spans="1:18">
      <c r="A519" s="3085"/>
      <c r="B519" s="3085"/>
      <c r="C519" s="3085"/>
      <c r="D519" s="3085"/>
      <c r="E519" s="3085"/>
      <c r="F519" s="3085"/>
      <c r="G519" s="3085"/>
      <c r="H519" s="3085"/>
      <c r="I519" s="3085"/>
      <c r="J519" s="3085"/>
      <c r="K519" s="3085"/>
      <c r="L519" s="3085"/>
      <c r="M519" s="3085"/>
      <c r="N519" s="3085"/>
      <c r="O519" s="3085"/>
      <c r="P519" s="3085"/>
      <c r="Q519" s="3085"/>
      <c r="R519" s="3085"/>
    </row>
    <row r="520" spans="1:18">
      <c r="A520" s="3085"/>
      <c r="B520" s="3085"/>
      <c r="C520" s="3085"/>
      <c r="D520" s="3085"/>
      <c r="E520" s="3085"/>
      <c r="F520" s="3085"/>
      <c r="G520" s="3085"/>
      <c r="H520" s="3085"/>
      <c r="I520" s="3085"/>
      <c r="J520" s="3085"/>
      <c r="K520" s="3085"/>
      <c r="L520" s="3085"/>
      <c r="M520" s="3085"/>
      <c r="N520" s="3085"/>
      <c r="O520" s="3085"/>
      <c r="P520" s="3085"/>
      <c r="Q520" s="3085"/>
      <c r="R520" s="3085"/>
    </row>
    <row r="521" spans="1:18">
      <c r="A521" s="3085"/>
      <c r="B521" s="3085"/>
      <c r="C521" s="3085"/>
      <c r="D521" s="3085"/>
      <c r="E521" s="3085"/>
      <c r="F521" s="3085"/>
      <c r="G521" s="3085"/>
      <c r="H521" s="3085"/>
      <c r="I521" s="3085"/>
      <c r="J521" s="3085"/>
      <c r="K521" s="3085"/>
      <c r="L521" s="3085"/>
      <c r="M521" s="3085"/>
      <c r="N521" s="3085"/>
      <c r="O521" s="3085"/>
      <c r="P521" s="3085"/>
      <c r="Q521" s="3085"/>
      <c r="R521" s="3085"/>
    </row>
    <row r="522" spans="1:18">
      <c r="A522" s="3085"/>
      <c r="B522" s="3085"/>
      <c r="C522" s="3085"/>
      <c r="D522" s="3085"/>
      <c r="E522" s="3085"/>
      <c r="F522" s="3085"/>
      <c r="G522" s="3085"/>
      <c r="H522" s="3085"/>
      <c r="I522" s="3085"/>
      <c r="J522" s="3085"/>
      <c r="K522" s="3085"/>
      <c r="L522" s="3085"/>
      <c r="M522" s="3085"/>
      <c r="N522" s="3085"/>
      <c r="O522" s="3085"/>
      <c r="P522" s="3085"/>
      <c r="Q522" s="3085"/>
      <c r="R522" s="3085"/>
    </row>
    <row r="523" spans="1:18">
      <c r="A523" s="3085"/>
      <c r="B523" s="3085"/>
      <c r="C523" s="3085"/>
      <c r="D523" s="3085"/>
      <c r="E523" s="3085"/>
      <c r="F523" s="3085"/>
      <c r="G523" s="3085"/>
      <c r="H523" s="3085"/>
      <c r="I523" s="3085"/>
      <c r="J523" s="3085"/>
      <c r="K523" s="3085"/>
      <c r="L523" s="3085"/>
      <c r="M523" s="3085"/>
      <c r="N523" s="3085"/>
      <c r="O523" s="3085"/>
      <c r="P523" s="3085"/>
      <c r="Q523" s="3085"/>
      <c r="R523" s="3085"/>
    </row>
    <row r="524" spans="1:18">
      <c r="A524" s="3085"/>
      <c r="B524" s="3085"/>
      <c r="C524" s="3085"/>
      <c r="D524" s="3085"/>
      <c r="E524" s="3085"/>
      <c r="F524" s="3085"/>
      <c r="G524" s="3085"/>
      <c r="H524" s="3085"/>
      <c r="I524" s="3085"/>
      <c r="J524" s="3085"/>
      <c r="K524" s="3085"/>
      <c r="L524" s="3085"/>
      <c r="M524" s="3085"/>
      <c r="N524" s="3085"/>
      <c r="O524" s="3085"/>
      <c r="P524" s="3085"/>
      <c r="Q524" s="3085"/>
      <c r="R524" s="3085"/>
    </row>
    <row r="525" spans="1:18">
      <c r="A525" s="3085"/>
      <c r="B525" s="3085"/>
      <c r="C525" s="3085"/>
      <c r="D525" s="3085"/>
      <c r="E525" s="3085"/>
      <c r="F525" s="3085"/>
      <c r="G525" s="3085"/>
      <c r="H525" s="3085"/>
      <c r="I525" s="3085"/>
      <c r="J525" s="3085"/>
      <c r="K525" s="3085"/>
      <c r="L525" s="3085"/>
      <c r="M525" s="3085"/>
      <c r="N525" s="3085"/>
      <c r="O525" s="3085"/>
      <c r="P525" s="3085"/>
      <c r="Q525" s="3085"/>
      <c r="R525" s="3085"/>
    </row>
    <row r="526" spans="1:18">
      <c r="A526" s="3085"/>
      <c r="B526" s="3085"/>
      <c r="C526" s="3085"/>
      <c r="D526" s="3085"/>
      <c r="E526" s="3085"/>
      <c r="F526" s="3085"/>
      <c r="G526" s="3085"/>
      <c r="H526" s="3085"/>
      <c r="I526" s="3085"/>
      <c r="J526" s="3085"/>
      <c r="K526" s="3085"/>
      <c r="L526" s="3085"/>
      <c r="M526" s="3085"/>
      <c r="N526" s="3085"/>
      <c r="O526" s="3085"/>
      <c r="P526" s="3085"/>
      <c r="Q526" s="3085"/>
      <c r="R526" s="3085"/>
    </row>
    <row r="527" spans="1:18">
      <c r="A527" s="3085"/>
      <c r="B527" s="3085"/>
      <c r="C527" s="3085"/>
      <c r="D527" s="3085"/>
      <c r="E527" s="3085"/>
      <c r="F527" s="3085"/>
      <c r="G527" s="3085"/>
      <c r="H527" s="3085"/>
      <c r="I527" s="3085"/>
      <c r="J527" s="3085"/>
      <c r="K527" s="3085"/>
      <c r="L527" s="3085"/>
      <c r="M527" s="3085"/>
      <c r="N527" s="3085"/>
      <c r="O527" s="3085"/>
      <c r="P527" s="3085"/>
      <c r="Q527" s="3085"/>
      <c r="R527" s="3085"/>
    </row>
    <row r="528" spans="1:18">
      <c r="A528" s="3085"/>
      <c r="B528" s="3085"/>
      <c r="C528" s="3085"/>
      <c r="D528" s="3085"/>
      <c r="E528" s="3085"/>
      <c r="F528" s="3085"/>
      <c r="G528" s="3085"/>
      <c r="H528" s="3085"/>
      <c r="I528" s="3085"/>
      <c r="J528" s="3085"/>
      <c r="K528" s="3085"/>
      <c r="L528" s="3085"/>
      <c r="M528" s="3085"/>
      <c r="N528" s="3085"/>
      <c r="O528" s="3085"/>
      <c r="P528" s="3085"/>
      <c r="Q528" s="3085"/>
      <c r="R528" s="3085"/>
    </row>
    <row r="529" spans="1:18">
      <c r="A529" s="3085"/>
      <c r="B529" s="3085"/>
      <c r="C529" s="3085"/>
      <c r="D529" s="3085"/>
      <c r="E529" s="3085"/>
      <c r="F529" s="3085"/>
      <c r="G529" s="3085"/>
      <c r="H529" s="3085"/>
      <c r="I529" s="3085"/>
      <c r="J529" s="3085"/>
      <c r="K529" s="3085"/>
      <c r="L529" s="3085"/>
      <c r="M529" s="3085"/>
      <c r="N529" s="3085"/>
      <c r="O529" s="3085"/>
      <c r="P529" s="3085"/>
      <c r="Q529" s="3085"/>
      <c r="R529" s="3085"/>
    </row>
    <row r="530" spans="1:18">
      <c r="A530" s="3085"/>
      <c r="B530" s="3085"/>
      <c r="C530" s="3085"/>
      <c r="D530" s="3085"/>
      <c r="E530" s="3085"/>
      <c r="F530" s="3085"/>
      <c r="G530" s="3085"/>
      <c r="H530" s="3085"/>
      <c r="I530" s="3085"/>
      <c r="J530" s="3085"/>
      <c r="K530" s="3085"/>
      <c r="L530" s="3085"/>
      <c r="M530" s="3085"/>
      <c r="N530" s="3085"/>
      <c r="O530" s="3085"/>
      <c r="P530" s="3085"/>
      <c r="Q530" s="3085"/>
      <c r="R530" s="3085"/>
    </row>
    <row r="531" spans="1:18">
      <c r="A531" s="3085"/>
      <c r="B531" s="3085"/>
      <c r="C531" s="3085"/>
      <c r="D531" s="3085"/>
      <c r="E531" s="3085"/>
      <c r="F531" s="3085"/>
      <c r="G531" s="3085"/>
      <c r="H531" s="3085"/>
      <c r="I531" s="3085"/>
      <c r="J531" s="3085"/>
      <c r="K531" s="3085"/>
      <c r="L531" s="3085"/>
      <c r="M531" s="3085"/>
      <c r="N531" s="3085"/>
      <c r="O531" s="3085"/>
      <c r="P531" s="3085"/>
      <c r="Q531" s="3085"/>
      <c r="R531" s="3085"/>
    </row>
    <row r="532" spans="1:18">
      <c r="A532" s="3085"/>
      <c r="B532" s="3085"/>
      <c r="C532" s="3085"/>
      <c r="D532" s="3085"/>
      <c r="E532" s="3085"/>
      <c r="F532" s="3085"/>
      <c r="G532" s="3085"/>
      <c r="H532" s="3085"/>
      <c r="I532" s="3085"/>
      <c r="J532" s="3085"/>
      <c r="K532" s="3085"/>
      <c r="L532" s="3085"/>
      <c r="M532" s="3085"/>
      <c r="N532" s="3085"/>
      <c r="O532" s="3085"/>
      <c r="P532" s="3085"/>
      <c r="Q532" s="3085"/>
      <c r="R532" s="3085"/>
    </row>
    <row r="533" spans="1:18">
      <c r="A533" s="3085"/>
      <c r="B533" s="3085"/>
      <c r="C533" s="3085"/>
      <c r="D533" s="3085"/>
      <c r="E533" s="3085"/>
      <c r="F533" s="3085"/>
      <c r="G533" s="3085"/>
      <c r="H533" s="3085"/>
      <c r="I533" s="3085"/>
      <c r="J533" s="3085"/>
      <c r="K533" s="3085"/>
      <c r="L533" s="3085"/>
      <c r="M533" s="3085"/>
      <c r="N533" s="3085"/>
      <c r="O533" s="3085"/>
      <c r="P533" s="3085"/>
      <c r="Q533" s="3085"/>
      <c r="R533" s="3085"/>
    </row>
    <row r="534" spans="1:18">
      <c r="A534" s="3085"/>
      <c r="B534" s="3085"/>
      <c r="C534" s="3085"/>
      <c r="D534" s="3085"/>
      <c r="E534" s="3085"/>
      <c r="F534" s="3085"/>
      <c r="G534" s="3085"/>
      <c r="H534" s="3085"/>
      <c r="I534" s="3085"/>
      <c r="J534" s="3085"/>
      <c r="K534" s="3085"/>
      <c r="L534" s="3085"/>
      <c r="M534" s="3085"/>
      <c r="N534" s="3085"/>
      <c r="O534" s="3085"/>
      <c r="P534" s="3085"/>
      <c r="Q534" s="3085"/>
      <c r="R534" s="3085"/>
    </row>
    <row r="535" spans="1:18">
      <c r="A535" s="3085"/>
      <c r="B535" s="3085"/>
      <c r="C535" s="3085"/>
      <c r="D535" s="3085"/>
      <c r="E535" s="3085"/>
      <c r="F535" s="3085"/>
      <c r="G535" s="3085"/>
      <c r="H535" s="3085"/>
      <c r="I535" s="3085"/>
      <c r="J535" s="3085"/>
      <c r="K535" s="3085"/>
      <c r="L535" s="3085"/>
      <c r="M535" s="3085"/>
      <c r="N535" s="3085"/>
      <c r="O535" s="3085"/>
      <c r="P535" s="3085"/>
      <c r="Q535" s="3085"/>
      <c r="R535" s="3085"/>
    </row>
    <row r="536" spans="1:18">
      <c r="A536" s="3085"/>
      <c r="B536" s="3085"/>
      <c r="C536" s="3085"/>
      <c r="D536" s="3085"/>
      <c r="E536" s="3085"/>
      <c r="F536" s="3085"/>
      <c r="G536" s="3085"/>
      <c r="H536" s="3085"/>
      <c r="I536" s="3085"/>
      <c r="J536" s="3085"/>
      <c r="K536" s="3085"/>
      <c r="L536" s="3085"/>
      <c r="M536" s="3085"/>
      <c r="N536" s="3085"/>
      <c r="O536" s="3085"/>
      <c r="P536" s="3085"/>
      <c r="Q536" s="3085"/>
      <c r="R536" s="3085"/>
    </row>
    <row r="537" spans="1:18">
      <c r="A537" s="3085"/>
      <c r="B537" s="3085"/>
      <c r="C537" s="3085"/>
      <c r="D537" s="3085"/>
      <c r="E537" s="3085"/>
      <c r="F537" s="3085"/>
      <c r="G537" s="3085"/>
      <c r="H537" s="3085"/>
      <c r="I537" s="3085"/>
      <c r="J537" s="3085"/>
      <c r="K537" s="3085"/>
      <c r="L537" s="3085"/>
      <c r="M537" s="3085"/>
      <c r="N537" s="3085"/>
      <c r="O537" s="3085"/>
      <c r="P537" s="3085"/>
      <c r="Q537" s="3085"/>
      <c r="R537" s="3085"/>
    </row>
    <row r="538" spans="1:18">
      <c r="A538" s="3085"/>
      <c r="B538" s="3085"/>
      <c r="C538" s="3085"/>
      <c r="D538" s="3085"/>
      <c r="E538" s="3085"/>
      <c r="F538" s="3085"/>
      <c r="G538" s="3085"/>
      <c r="H538" s="3085"/>
      <c r="I538" s="3085"/>
      <c r="J538" s="3085"/>
      <c r="K538" s="3085"/>
      <c r="L538" s="3085"/>
      <c r="M538" s="3085"/>
      <c r="N538" s="3085"/>
      <c r="O538" s="3085"/>
      <c r="P538" s="3085"/>
      <c r="Q538" s="3085"/>
      <c r="R538" s="3085"/>
    </row>
    <row r="539" spans="1:18">
      <c r="A539" s="3085"/>
      <c r="B539" s="3085"/>
      <c r="C539" s="3085"/>
      <c r="D539" s="3085"/>
      <c r="E539" s="3085"/>
      <c r="F539" s="3085"/>
      <c r="G539" s="3085"/>
      <c r="H539" s="3085"/>
      <c r="I539" s="3085"/>
      <c r="J539" s="3085"/>
      <c r="K539" s="3085"/>
      <c r="L539" s="3085"/>
      <c r="M539" s="3085"/>
      <c r="N539" s="3085"/>
      <c r="O539" s="3085"/>
      <c r="P539" s="3085"/>
      <c r="Q539" s="3085"/>
      <c r="R539" s="3085"/>
    </row>
    <row r="540" spans="1:18">
      <c r="A540" s="3085"/>
      <c r="B540" s="3085"/>
      <c r="C540" s="3085"/>
      <c r="D540" s="3085"/>
      <c r="E540" s="3085"/>
      <c r="F540" s="3085"/>
      <c r="G540" s="3085"/>
      <c r="H540" s="3085"/>
      <c r="I540" s="3085"/>
      <c r="J540" s="3085"/>
      <c r="K540" s="3085"/>
      <c r="L540" s="3085"/>
      <c r="M540" s="3085"/>
      <c r="N540" s="3085"/>
      <c r="O540" s="3085"/>
      <c r="P540" s="3085"/>
      <c r="Q540" s="3085"/>
      <c r="R540" s="3085"/>
    </row>
    <row r="541" spans="1:18">
      <c r="A541" s="3085"/>
      <c r="B541" s="3085"/>
      <c r="C541" s="3085"/>
      <c r="D541" s="3085"/>
      <c r="E541" s="3085"/>
      <c r="F541" s="3085"/>
      <c r="G541" s="3085"/>
      <c r="H541" s="3085"/>
      <c r="I541" s="3085"/>
      <c r="J541" s="3085"/>
      <c r="K541" s="3085"/>
      <c r="L541" s="3085"/>
      <c r="M541" s="3085"/>
      <c r="N541" s="3085"/>
      <c r="O541" s="3085"/>
      <c r="P541" s="3085"/>
      <c r="Q541" s="3085"/>
      <c r="R541" s="3085"/>
    </row>
    <row r="542" spans="1:18">
      <c r="A542" s="3085"/>
      <c r="B542" s="3085"/>
      <c r="C542" s="3085"/>
      <c r="D542" s="3085"/>
      <c r="E542" s="3085"/>
      <c r="F542" s="3085"/>
      <c r="G542" s="3085"/>
      <c r="H542" s="3085"/>
      <c r="I542" s="3085"/>
      <c r="J542" s="3085"/>
      <c r="K542" s="3085"/>
      <c r="L542" s="3085"/>
      <c r="M542" s="3085"/>
      <c r="N542" s="3085"/>
      <c r="O542" s="3085"/>
      <c r="P542" s="3085"/>
      <c r="Q542" s="3085"/>
      <c r="R542" s="3085"/>
    </row>
    <row r="543" spans="1:18">
      <c r="A543" s="3085"/>
      <c r="B543" s="3085"/>
      <c r="C543" s="3085"/>
      <c r="D543" s="3085"/>
      <c r="E543" s="3085"/>
      <c r="F543" s="3085"/>
      <c r="G543" s="3085"/>
      <c r="H543" s="3085"/>
      <c r="I543" s="3085"/>
      <c r="J543" s="3085"/>
      <c r="K543" s="3085"/>
      <c r="L543" s="3085"/>
      <c r="M543" s="3085"/>
      <c r="N543" s="3085"/>
      <c r="O543" s="3085"/>
      <c r="P543" s="3085"/>
      <c r="Q543" s="3085"/>
      <c r="R543" s="3085"/>
    </row>
    <row r="544" spans="1:18">
      <c r="A544" s="3085"/>
      <c r="B544" s="3085"/>
      <c r="C544" s="3085"/>
      <c r="D544" s="3085"/>
      <c r="E544" s="3085"/>
      <c r="F544" s="3085"/>
      <c r="G544" s="3085"/>
      <c r="H544" s="3085"/>
      <c r="I544" s="3085"/>
      <c r="J544" s="3085"/>
      <c r="K544" s="3085"/>
      <c r="L544" s="3085"/>
      <c r="M544" s="3085"/>
      <c r="N544" s="3085"/>
      <c r="O544" s="3085"/>
      <c r="P544" s="3085"/>
      <c r="Q544" s="3085"/>
      <c r="R544" s="3085"/>
    </row>
    <row r="545" spans="1:18">
      <c r="A545" s="3085"/>
      <c r="B545" s="3085"/>
      <c r="C545" s="3085"/>
      <c r="D545" s="3085"/>
      <c r="E545" s="3085"/>
      <c r="F545" s="3085"/>
      <c r="G545" s="3085"/>
      <c r="H545" s="3085"/>
      <c r="I545" s="3085"/>
      <c r="J545" s="3085"/>
      <c r="K545" s="3085"/>
      <c r="L545" s="3085"/>
      <c r="M545" s="3085"/>
      <c r="N545" s="3085"/>
      <c r="O545" s="3085"/>
      <c r="P545" s="3085"/>
      <c r="Q545" s="3085"/>
      <c r="R545" s="3085"/>
    </row>
    <row r="546" spans="1:18">
      <c r="A546" s="3085"/>
      <c r="B546" s="3085"/>
      <c r="C546" s="3085"/>
      <c r="D546" s="3085"/>
      <c r="E546" s="3085"/>
      <c r="F546" s="3085"/>
      <c r="G546" s="3085"/>
      <c r="H546" s="3085"/>
      <c r="I546" s="3085"/>
      <c r="J546" s="3085"/>
      <c r="K546" s="3085"/>
      <c r="L546" s="3085"/>
      <c r="M546" s="3085"/>
      <c r="N546" s="3085"/>
      <c r="O546" s="3085"/>
      <c r="P546" s="3085"/>
      <c r="Q546" s="3085"/>
      <c r="R546" s="3085"/>
    </row>
    <row r="547" spans="1:18">
      <c r="A547" s="3085"/>
      <c r="B547" s="3085"/>
      <c r="C547" s="3085"/>
      <c r="D547" s="3085"/>
      <c r="E547" s="3085"/>
      <c r="F547" s="3085"/>
      <c r="G547" s="3085"/>
      <c r="H547" s="3085"/>
      <c r="I547" s="3085"/>
      <c r="J547" s="3085"/>
      <c r="K547" s="3085"/>
      <c r="L547" s="3085"/>
      <c r="M547" s="3085"/>
      <c r="N547" s="3085"/>
      <c r="O547" s="3085"/>
      <c r="P547" s="3085"/>
      <c r="Q547" s="3085"/>
      <c r="R547" s="3085"/>
    </row>
    <row r="548" spans="1:18">
      <c r="A548" s="3085"/>
      <c r="B548" s="3085"/>
      <c r="C548" s="3085"/>
      <c r="D548" s="3085"/>
      <c r="E548" s="3085"/>
      <c r="F548" s="3085"/>
      <c r="G548" s="3085"/>
      <c r="H548" s="3085"/>
      <c r="I548" s="3085"/>
      <c r="J548" s="3085"/>
      <c r="K548" s="3085"/>
      <c r="L548" s="3085"/>
      <c r="M548" s="3085"/>
      <c r="N548" s="3085"/>
      <c r="O548" s="3085"/>
      <c r="P548" s="3085"/>
      <c r="Q548" s="3085"/>
      <c r="R548" s="3085"/>
    </row>
    <row r="549" spans="1:18">
      <c r="A549" s="3085"/>
      <c r="B549" s="3085"/>
      <c r="C549" s="3085"/>
      <c r="D549" s="3085"/>
      <c r="E549" s="3085"/>
      <c r="F549" s="3085"/>
      <c r="G549" s="3085"/>
      <c r="H549" s="3085"/>
      <c r="I549" s="3085"/>
      <c r="J549" s="3085"/>
      <c r="K549" s="3085"/>
      <c r="L549" s="3085"/>
      <c r="M549" s="3085"/>
      <c r="N549" s="3085"/>
      <c r="O549" s="3085"/>
      <c r="P549" s="3085"/>
      <c r="Q549" s="3085"/>
      <c r="R549" s="3085"/>
    </row>
    <row r="550" spans="1:18">
      <c r="A550" s="3085"/>
      <c r="B550" s="3085"/>
      <c r="C550" s="3085"/>
      <c r="D550" s="3085"/>
      <c r="E550" s="3085"/>
      <c r="F550" s="3085"/>
      <c r="G550" s="3085"/>
      <c r="H550" s="3085"/>
      <c r="I550" s="3085"/>
      <c r="J550" s="3085"/>
      <c r="K550" s="3085"/>
      <c r="L550" s="3085"/>
      <c r="M550" s="3085"/>
      <c r="N550" s="3085"/>
      <c r="O550" s="3085"/>
      <c r="P550" s="3085"/>
      <c r="Q550" s="3085"/>
      <c r="R550" s="3085"/>
    </row>
    <row r="551" spans="1:18">
      <c r="A551" s="3085"/>
      <c r="B551" s="3085"/>
      <c r="C551" s="3085"/>
      <c r="D551" s="3085"/>
      <c r="E551" s="3085"/>
      <c r="F551" s="3085"/>
      <c r="G551" s="3085"/>
      <c r="H551" s="3085"/>
      <c r="I551" s="3085"/>
      <c r="J551" s="3085"/>
      <c r="K551" s="3085"/>
      <c r="L551" s="3085"/>
      <c r="M551" s="3085"/>
      <c r="N551" s="3085"/>
      <c r="O551" s="3085"/>
      <c r="P551" s="3085"/>
      <c r="Q551" s="3085"/>
      <c r="R551" s="3085"/>
    </row>
    <row r="552" spans="1:18">
      <c r="A552" s="3085"/>
      <c r="B552" s="3085"/>
      <c r="C552" s="3085"/>
      <c r="D552" s="3085"/>
      <c r="E552" s="3085"/>
      <c r="F552" s="3085"/>
      <c r="G552" s="3085"/>
      <c r="H552" s="3085"/>
      <c r="I552" s="3085"/>
      <c r="J552" s="3085"/>
      <c r="K552" s="3085"/>
      <c r="L552" s="3085"/>
      <c r="M552" s="3085"/>
      <c r="N552" s="3085"/>
      <c r="O552" s="3085"/>
      <c r="P552" s="3085"/>
      <c r="Q552" s="3085"/>
      <c r="R552" s="3085"/>
    </row>
    <row r="553" spans="1:18">
      <c r="A553" s="3085"/>
      <c r="B553" s="3085"/>
      <c r="C553" s="3085"/>
      <c r="D553" s="3085"/>
      <c r="E553" s="3085"/>
      <c r="F553" s="3085"/>
      <c r="G553" s="3085"/>
      <c r="H553" s="3085"/>
      <c r="I553" s="3085"/>
      <c r="J553" s="3085"/>
      <c r="K553" s="3085"/>
      <c r="L553" s="3085"/>
      <c r="M553" s="3085"/>
      <c r="N553" s="3085"/>
      <c r="O553" s="3085"/>
      <c r="P553" s="3085"/>
      <c r="Q553" s="3085"/>
      <c r="R553" s="3085"/>
    </row>
    <row r="554" spans="1:18">
      <c r="A554" s="3085"/>
      <c r="B554" s="3085"/>
      <c r="C554" s="3085"/>
      <c r="D554" s="3085"/>
      <c r="E554" s="3085"/>
      <c r="F554" s="3085"/>
      <c r="G554" s="3085"/>
      <c r="H554" s="3085"/>
      <c r="I554" s="3085"/>
      <c r="J554" s="3085"/>
      <c r="K554" s="3085"/>
      <c r="L554" s="3085"/>
      <c r="M554" s="3085"/>
      <c r="N554" s="3085"/>
      <c r="O554" s="3085"/>
      <c r="P554" s="3085"/>
      <c r="Q554" s="3085"/>
      <c r="R554" s="3085"/>
    </row>
    <row r="555" spans="1:18">
      <c r="A555" s="3085"/>
      <c r="B555" s="3085"/>
      <c r="C555" s="3085"/>
      <c r="D555" s="3085"/>
      <c r="E555" s="3085"/>
      <c r="F555" s="3085"/>
      <c r="G555" s="3085"/>
      <c r="H555" s="3085"/>
      <c r="I555" s="3085"/>
      <c r="J555" s="3085"/>
      <c r="K555" s="3085"/>
      <c r="L555" s="3085"/>
      <c r="M555" s="3085"/>
      <c r="N555" s="3085"/>
      <c r="O555" s="3085"/>
      <c r="P555" s="3085"/>
      <c r="Q555" s="3085"/>
      <c r="R555" s="3085"/>
    </row>
    <row r="556" spans="1:18">
      <c r="A556" s="3085"/>
      <c r="B556" s="3085"/>
      <c r="C556" s="3085"/>
      <c r="D556" s="3085"/>
      <c r="E556" s="3085"/>
      <c r="F556" s="3085"/>
      <c r="G556" s="3085"/>
      <c r="H556" s="3085"/>
      <c r="I556" s="3085"/>
      <c r="J556" s="3085"/>
      <c r="K556" s="3085"/>
      <c r="L556" s="3085"/>
      <c r="M556" s="3085"/>
      <c r="N556" s="3085"/>
      <c r="O556" s="3085"/>
      <c r="P556" s="3085"/>
      <c r="Q556" s="3085"/>
      <c r="R556" s="3085"/>
    </row>
    <row r="557" spans="1:18">
      <c r="A557" s="3085"/>
      <c r="B557" s="3085"/>
      <c r="C557" s="3085"/>
      <c r="D557" s="3085"/>
      <c r="E557" s="3085"/>
      <c r="F557" s="3085"/>
      <c r="G557" s="3085"/>
      <c r="H557" s="3085"/>
      <c r="I557" s="3085"/>
      <c r="J557" s="3085"/>
      <c r="K557" s="3085"/>
      <c r="L557" s="3085"/>
      <c r="M557" s="3085"/>
      <c r="N557" s="3085"/>
      <c r="O557" s="3085"/>
      <c r="P557" s="3085"/>
      <c r="Q557" s="3085"/>
      <c r="R557" s="3085"/>
    </row>
    <row r="558" spans="1:18">
      <c r="A558" s="3085"/>
      <c r="B558" s="3085"/>
      <c r="C558" s="3085"/>
      <c r="D558" s="3085"/>
      <c r="E558" s="3085"/>
      <c r="F558" s="3085"/>
      <c r="G558" s="3085"/>
      <c r="H558" s="3085"/>
      <c r="I558" s="3085"/>
      <c r="J558" s="3085"/>
      <c r="K558" s="3085"/>
      <c r="L558" s="3085"/>
      <c r="M558" s="3085"/>
      <c r="N558" s="3085"/>
      <c r="O558" s="3085"/>
      <c r="P558" s="3085"/>
      <c r="Q558" s="3085"/>
      <c r="R558" s="3085"/>
    </row>
    <row r="559" spans="1:18">
      <c r="A559" s="3085"/>
      <c r="B559" s="3085"/>
      <c r="C559" s="3085"/>
      <c r="D559" s="3085"/>
      <c r="E559" s="3085"/>
      <c r="F559" s="3085"/>
      <c r="G559" s="3085"/>
      <c r="H559" s="3085"/>
      <c r="I559" s="3085"/>
      <c r="J559" s="3085"/>
      <c r="K559" s="3085"/>
      <c r="L559" s="3085"/>
      <c r="M559" s="3085"/>
      <c r="N559" s="3085"/>
      <c r="O559" s="3085"/>
      <c r="P559" s="3085"/>
      <c r="Q559" s="3085"/>
      <c r="R559" s="3085"/>
    </row>
    <row r="560" spans="1:18">
      <c r="A560" s="3085"/>
      <c r="B560" s="3085"/>
      <c r="C560" s="3085"/>
      <c r="D560" s="3085"/>
      <c r="E560" s="3085"/>
      <c r="F560" s="3085"/>
      <c r="G560" s="3085"/>
      <c r="H560" s="3085"/>
      <c r="I560" s="3085"/>
      <c r="J560" s="3085"/>
      <c r="K560" s="3085"/>
      <c r="L560" s="3085"/>
      <c r="M560" s="3085"/>
      <c r="N560" s="3085"/>
      <c r="O560" s="3085"/>
      <c r="P560" s="3085"/>
      <c r="Q560" s="3085"/>
      <c r="R560" s="3085"/>
    </row>
    <row r="561" spans="1:18">
      <c r="A561" s="3085"/>
      <c r="B561" s="3085"/>
      <c r="C561" s="3085"/>
      <c r="D561" s="3085"/>
      <c r="E561" s="3085"/>
      <c r="F561" s="3085"/>
      <c r="G561" s="3085"/>
      <c r="H561" s="3085"/>
      <c r="I561" s="3085"/>
      <c r="J561" s="3085"/>
      <c r="K561" s="3085"/>
      <c r="L561" s="3085"/>
      <c r="M561" s="3085"/>
      <c r="N561" s="3085"/>
      <c r="O561" s="3085"/>
      <c r="P561" s="3085"/>
      <c r="Q561" s="3085"/>
      <c r="R561" s="3085"/>
    </row>
    <row r="562" spans="1:18">
      <c r="A562" s="3085"/>
      <c r="B562" s="3085"/>
      <c r="C562" s="3085"/>
      <c r="D562" s="3085"/>
      <c r="E562" s="3085"/>
      <c r="F562" s="3085"/>
      <c r="G562" s="3085"/>
      <c r="H562" s="3085"/>
      <c r="I562" s="3085"/>
      <c r="J562" s="3085"/>
      <c r="K562" s="3085"/>
      <c r="L562" s="3085"/>
      <c r="M562" s="3085"/>
      <c r="N562" s="3085"/>
      <c r="O562" s="3085"/>
      <c r="P562" s="3085"/>
      <c r="Q562" s="3085"/>
      <c r="R562" s="3085"/>
    </row>
    <row r="563" spans="1:18">
      <c r="A563" s="3085"/>
      <c r="B563" s="3085"/>
      <c r="C563" s="3085"/>
      <c r="D563" s="3085"/>
      <c r="E563" s="3085"/>
      <c r="F563" s="3085"/>
      <c r="G563" s="3085"/>
      <c r="H563" s="3085"/>
      <c r="I563" s="3085"/>
      <c r="J563" s="3085"/>
      <c r="K563" s="3085"/>
      <c r="L563" s="3085"/>
      <c r="M563" s="3085"/>
      <c r="N563" s="3085"/>
      <c r="O563" s="3085"/>
      <c r="P563" s="3085"/>
      <c r="Q563" s="3085"/>
      <c r="R563" s="3085"/>
    </row>
    <row r="564" spans="1:18">
      <c r="A564" s="3085"/>
      <c r="B564" s="3085"/>
      <c r="C564" s="3085"/>
      <c r="D564" s="3085"/>
      <c r="E564" s="3085"/>
      <c r="F564" s="3085"/>
      <c r="G564" s="3085"/>
      <c r="H564" s="3085"/>
      <c r="I564" s="3085"/>
      <c r="J564" s="3085"/>
      <c r="K564" s="3085"/>
      <c r="L564" s="3085"/>
      <c r="M564" s="3085"/>
      <c r="N564" s="3085"/>
      <c r="O564" s="3085"/>
      <c r="P564" s="3085"/>
      <c r="Q564" s="3085"/>
      <c r="R564" s="3085"/>
    </row>
    <row r="565" spans="1:18">
      <c r="A565" s="3085"/>
      <c r="B565" s="3085"/>
      <c r="C565" s="3085"/>
      <c r="D565" s="3085"/>
      <c r="E565" s="3085"/>
      <c r="F565" s="3085"/>
      <c r="G565" s="3085"/>
      <c r="H565" s="3085"/>
      <c r="I565" s="3085"/>
      <c r="J565" s="3085"/>
      <c r="K565" s="3085"/>
      <c r="L565" s="3085"/>
      <c r="M565" s="3085"/>
      <c r="N565" s="3085"/>
      <c r="O565" s="3085"/>
      <c r="P565" s="3085"/>
      <c r="Q565" s="3085"/>
      <c r="R565" s="3085"/>
    </row>
    <row r="566" spans="1:18">
      <c r="A566" s="3085"/>
      <c r="B566" s="3085"/>
      <c r="C566" s="3085"/>
      <c r="D566" s="3085"/>
      <c r="E566" s="3085"/>
      <c r="F566" s="3085"/>
      <c r="G566" s="3085"/>
      <c r="H566" s="3085"/>
      <c r="I566" s="3085"/>
      <c r="J566" s="3085"/>
      <c r="K566" s="3085"/>
      <c r="L566" s="3085"/>
      <c r="M566" s="3085"/>
      <c r="N566" s="3085"/>
      <c r="O566" s="3085"/>
      <c r="P566" s="3085"/>
      <c r="Q566" s="3085"/>
      <c r="R566" s="3085"/>
    </row>
    <row r="567" spans="1:18">
      <c r="A567" s="3085"/>
      <c r="B567" s="3085"/>
      <c r="C567" s="3085"/>
      <c r="D567" s="3085"/>
      <c r="E567" s="3085"/>
      <c r="F567" s="3085"/>
      <c r="G567" s="3085"/>
      <c r="H567" s="3085"/>
      <c r="I567" s="3085"/>
      <c r="J567" s="3085"/>
      <c r="K567" s="3085"/>
      <c r="L567" s="3085"/>
      <c r="M567" s="3085"/>
      <c r="N567" s="3085"/>
      <c r="O567" s="3085"/>
      <c r="P567" s="3085"/>
      <c r="Q567" s="3085"/>
      <c r="R567" s="3085"/>
    </row>
    <row r="568" spans="1:18">
      <c r="A568" s="3085"/>
      <c r="B568" s="3085"/>
      <c r="C568" s="3085"/>
      <c r="D568" s="3085"/>
      <c r="E568" s="3085"/>
      <c r="F568" s="3085"/>
      <c r="G568" s="3085"/>
      <c r="H568" s="3085"/>
      <c r="I568" s="3085"/>
      <c r="J568" s="3085"/>
      <c r="K568" s="3085"/>
      <c r="L568" s="3085"/>
      <c r="M568" s="3085"/>
      <c r="N568" s="3085"/>
      <c r="O568" s="3085"/>
      <c r="P568" s="3085"/>
      <c r="Q568" s="3085"/>
      <c r="R568" s="3085"/>
    </row>
    <row r="569" spans="1:18">
      <c r="A569" s="3085"/>
      <c r="B569" s="3085"/>
      <c r="C569" s="3085"/>
      <c r="D569" s="3085"/>
      <c r="E569" s="3085"/>
      <c r="F569" s="3085"/>
      <c r="G569" s="3085"/>
      <c r="H569" s="3085"/>
      <c r="I569" s="3085"/>
      <c r="J569" s="3085"/>
      <c r="K569" s="3085"/>
      <c r="L569" s="3085"/>
      <c r="M569" s="3085"/>
      <c r="N569" s="3085"/>
      <c r="O569" s="3085"/>
      <c r="P569" s="3085"/>
      <c r="Q569" s="3085"/>
      <c r="R569" s="3085"/>
    </row>
    <row r="570" spans="1:18">
      <c r="A570" s="3085"/>
      <c r="B570" s="3085"/>
      <c r="C570" s="3085"/>
      <c r="D570" s="3085"/>
      <c r="E570" s="3085"/>
      <c r="F570" s="3085"/>
      <c r="G570" s="3085"/>
      <c r="H570" s="3085"/>
      <c r="I570" s="3085"/>
      <c r="J570" s="3085"/>
      <c r="K570" s="3085"/>
      <c r="L570" s="3085"/>
      <c r="M570" s="3085"/>
      <c r="N570" s="3085"/>
      <c r="O570" s="3085"/>
      <c r="P570" s="3085"/>
      <c r="Q570" s="3085"/>
      <c r="R570" s="3085"/>
    </row>
    <row r="571" spans="1:18">
      <c r="A571" s="3085"/>
      <c r="B571" s="3085"/>
      <c r="C571" s="3085"/>
      <c r="D571" s="3085"/>
      <c r="E571" s="3085"/>
      <c r="F571" s="3085"/>
      <c r="G571" s="3085"/>
      <c r="H571" s="3085"/>
      <c r="I571" s="3085"/>
      <c r="J571" s="3085"/>
      <c r="K571" s="3085"/>
      <c r="L571" s="3085"/>
      <c r="M571" s="3085"/>
      <c r="N571" s="3085"/>
      <c r="O571" s="3085"/>
      <c r="P571" s="3085"/>
      <c r="Q571" s="3085"/>
      <c r="R571" s="3085"/>
    </row>
    <row r="572" spans="1:18">
      <c r="A572" s="3085"/>
      <c r="B572" s="3085"/>
      <c r="C572" s="3085"/>
      <c r="D572" s="3085"/>
      <c r="E572" s="3085"/>
      <c r="F572" s="3085"/>
      <c r="G572" s="3085"/>
      <c r="H572" s="3085"/>
      <c r="I572" s="3085"/>
      <c r="J572" s="3085"/>
      <c r="K572" s="3085"/>
      <c r="L572" s="3085"/>
      <c r="M572" s="3085"/>
      <c r="N572" s="3085"/>
      <c r="O572" s="3085"/>
      <c r="P572" s="3085"/>
      <c r="Q572" s="3085"/>
      <c r="R572" s="3085"/>
    </row>
    <row r="573" spans="1:18">
      <c r="A573" s="3085"/>
      <c r="B573" s="3085"/>
      <c r="C573" s="3085"/>
      <c r="D573" s="3085"/>
      <c r="E573" s="3085"/>
      <c r="F573" s="3085"/>
      <c r="G573" s="3085"/>
      <c r="H573" s="3085"/>
      <c r="I573" s="3085"/>
      <c r="J573" s="3085"/>
      <c r="K573" s="3085"/>
      <c r="L573" s="3085"/>
      <c r="M573" s="3085"/>
      <c r="N573" s="3085"/>
      <c r="O573" s="3085"/>
      <c r="P573" s="3085"/>
      <c r="Q573" s="3085"/>
      <c r="R573" s="3085"/>
    </row>
    <row r="574" spans="1:18">
      <c r="A574" s="3085"/>
      <c r="B574" s="3085"/>
      <c r="C574" s="3085"/>
      <c r="D574" s="3085"/>
      <c r="E574" s="3085"/>
      <c r="F574" s="3085"/>
      <c r="G574" s="3085"/>
      <c r="H574" s="3085"/>
      <c r="I574" s="3085"/>
      <c r="J574" s="3085"/>
      <c r="K574" s="3085"/>
      <c r="L574" s="3085"/>
      <c r="M574" s="3085"/>
      <c r="N574" s="3085"/>
      <c r="O574" s="3085"/>
      <c r="P574" s="3085"/>
      <c r="Q574" s="3085"/>
      <c r="R574" s="3085"/>
    </row>
    <row r="575" spans="1:18">
      <c r="A575" s="3085"/>
      <c r="B575" s="3085"/>
      <c r="C575" s="3085"/>
      <c r="D575" s="3085"/>
      <c r="E575" s="3085"/>
      <c r="F575" s="3085"/>
      <c r="G575" s="3085"/>
      <c r="H575" s="3085"/>
      <c r="I575" s="3085"/>
      <c r="J575" s="3085"/>
      <c r="K575" s="3085"/>
      <c r="L575" s="3085"/>
      <c r="M575" s="3085"/>
      <c r="N575" s="3085"/>
      <c r="O575" s="3085"/>
      <c r="P575" s="3085"/>
      <c r="Q575" s="3085"/>
      <c r="R575" s="3085"/>
    </row>
    <row r="576" spans="1:18">
      <c r="A576" s="3085"/>
      <c r="B576" s="3085"/>
      <c r="C576" s="3085"/>
      <c r="D576" s="3085"/>
      <c r="E576" s="3085"/>
      <c r="F576" s="3085"/>
      <c r="G576" s="3085"/>
      <c r="H576" s="3085"/>
      <c r="I576" s="3085"/>
      <c r="J576" s="3085"/>
      <c r="K576" s="3085"/>
      <c r="L576" s="3085"/>
      <c r="M576" s="3085"/>
      <c r="N576" s="3085"/>
      <c r="O576" s="3085"/>
      <c r="P576" s="3085"/>
      <c r="Q576" s="3085"/>
      <c r="R576" s="3085"/>
    </row>
    <row r="577" spans="1:18">
      <c r="A577" s="3085"/>
      <c r="B577" s="3085"/>
      <c r="C577" s="3085"/>
      <c r="D577" s="3085"/>
      <c r="E577" s="3085"/>
      <c r="F577" s="3085"/>
      <c r="G577" s="3085"/>
      <c r="H577" s="3085"/>
      <c r="I577" s="3085"/>
      <c r="J577" s="3085"/>
      <c r="K577" s="3085"/>
      <c r="L577" s="3085"/>
      <c r="M577" s="3085"/>
      <c r="N577" s="3085"/>
      <c r="O577" s="3085"/>
      <c r="P577" s="3085"/>
      <c r="Q577" s="3085"/>
      <c r="R577" s="3085"/>
    </row>
    <row r="578" spans="1:18">
      <c r="A578" s="3085"/>
      <c r="B578" s="3085"/>
      <c r="C578" s="3085"/>
      <c r="D578" s="3085"/>
      <c r="E578" s="3085"/>
      <c r="F578" s="3085"/>
      <c r="G578" s="3085"/>
      <c r="H578" s="3085"/>
      <c r="I578" s="3085"/>
      <c r="J578" s="3085"/>
      <c r="K578" s="3085"/>
      <c r="L578" s="3085"/>
      <c r="M578" s="3085"/>
      <c r="N578" s="3085"/>
      <c r="O578" s="3085"/>
      <c r="P578" s="3085"/>
      <c r="Q578" s="3085"/>
      <c r="R578" s="3085"/>
    </row>
    <row r="579" spans="1:18">
      <c r="A579" s="3085"/>
      <c r="B579" s="3085"/>
      <c r="C579" s="3085"/>
      <c r="D579" s="3085"/>
      <c r="E579" s="3085"/>
      <c r="F579" s="3085"/>
      <c r="G579" s="3085"/>
      <c r="H579" s="3085"/>
      <c r="I579" s="3085"/>
      <c r="J579" s="3085"/>
      <c r="K579" s="3085"/>
      <c r="L579" s="3085"/>
      <c r="M579" s="3085"/>
      <c r="N579" s="3085"/>
      <c r="O579" s="3085"/>
      <c r="P579" s="3085"/>
      <c r="Q579" s="3085"/>
      <c r="R579" s="3085"/>
    </row>
    <row r="580" spans="1:18">
      <c r="A580" s="3085"/>
      <c r="B580" s="3085"/>
      <c r="C580" s="3085"/>
      <c r="D580" s="3085"/>
      <c r="E580" s="3085"/>
      <c r="F580" s="3085"/>
      <c r="G580" s="3085"/>
      <c r="H580" s="3085"/>
      <c r="I580" s="3085"/>
      <c r="J580" s="3085"/>
      <c r="K580" s="3085"/>
      <c r="L580" s="3085"/>
      <c r="M580" s="3085"/>
      <c r="N580" s="3085"/>
      <c r="O580" s="3085"/>
      <c r="P580" s="3085"/>
      <c r="Q580" s="3085"/>
      <c r="R580" s="3085"/>
    </row>
    <row r="581" spans="1:18">
      <c r="A581" s="3085"/>
      <c r="B581" s="3085"/>
      <c r="C581" s="3085"/>
      <c r="D581" s="3085"/>
      <c r="E581" s="3085"/>
      <c r="F581" s="3085"/>
      <c r="G581" s="3085"/>
      <c r="H581" s="3085"/>
      <c r="I581" s="3085"/>
      <c r="J581" s="3085"/>
      <c r="K581" s="3085"/>
      <c r="L581" s="3085"/>
      <c r="M581" s="3085"/>
      <c r="N581" s="3085"/>
      <c r="O581" s="3085"/>
      <c r="P581" s="3085"/>
      <c r="Q581" s="3085"/>
      <c r="R581" s="3085"/>
    </row>
    <row r="582" spans="1:18">
      <c r="A582" s="3085"/>
      <c r="B582" s="3085"/>
      <c r="C582" s="3085"/>
      <c r="D582" s="3085"/>
      <c r="E582" s="3085"/>
      <c r="F582" s="3085"/>
      <c r="G582" s="3085"/>
      <c r="H582" s="3085"/>
      <c r="I582" s="3085"/>
      <c r="J582" s="3085"/>
      <c r="K582" s="3085"/>
      <c r="L582" s="3085"/>
      <c r="M582" s="3085"/>
      <c r="N582" s="3085"/>
      <c r="O582" s="3085"/>
      <c r="P582" s="3085"/>
      <c r="Q582" s="3085"/>
      <c r="R582" s="3085"/>
    </row>
    <row r="583" spans="1:18">
      <c r="A583" s="3085"/>
      <c r="B583" s="3085"/>
      <c r="C583" s="3085"/>
      <c r="D583" s="3085"/>
      <c r="E583" s="3085"/>
      <c r="F583" s="3085"/>
      <c r="G583" s="3085"/>
      <c r="H583" s="3085"/>
      <c r="I583" s="3085"/>
      <c r="J583" s="3085"/>
      <c r="K583" s="3085"/>
      <c r="L583" s="3085"/>
      <c r="M583" s="3085"/>
      <c r="N583" s="3085"/>
      <c r="O583" s="3085"/>
      <c r="P583" s="3085"/>
      <c r="Q583" s="3085"/>
      <c r="R583" s="3085"/>
    </row>
    <row r="584" spans="1:18">
      <c r="A584" s="3085"/>
      <c r="B584" s="3085"/>
      <c r="C584" s="3085"/>
      <c r="D584" s="3085"/>
      <c r="E584" s="3085"/>
      <c r="F584" s="3085"/>
      <c r="G584" s="3085"/>
      <c r="H584" s="3085"/>
      <c r="I584" s="3085"/>
      <c r="J584" s="3085"/>
      <c r="K584" s="3085"/>
      <c r="L584" s="3085"/>
      <c r="M584" s="3085"/>
      <c r="N584" s="3085"/>
      <c r="O584" s="3085"/>
      <c r="P584" s="3085"/>
      <c r="Q584" s="3085"/>
      <c r="R584" s="3085"/>
    </row>
    <row r="585" spans="1:18">
      <c r="A585" s="3085"/>
      <c r="B585" s="3085"/>
      <c r="C585" s="3085"/>
      <c r="D585" s="3085"/>
      <c r="E585" s="3085"/>
      <c r="F585" s="3085"/>
      <c r="G585" s="3085"/>
      <c r="H585" s="3085"/>
      <c r="I585" s="3085"/>
      <c r="J585" s="3085"/>
      <c r="K585" s="3085"/>
      <c r="L585" s="3085"/>
      <c r="M585" s="3085"/>
      <c r="N585" s="3085"/>
      <c r="O585" s="3085"/>
      <c r="P585" s="3085"/>
      <c r="Q585" s="3085"/>
      <c r="R585" s="3085"/>
    </row>
    <row r="586" spans="1:18">
      <c r="A586" s="3085"/>
      <c r="B586" s="3085"/>
      <c r="C586" s="3085"/>
      <c r="D586" s="3085"/>
      <c r="E586" s="3085"/>
      <c r="F586" s="3085"/>
      <c r="G586" s="3085"/>
      <c r="H586" s="3085"/>
      <c r="I586" s="3085"/>
      <c r="J586" s="3085"/>
      <c r="K586" s="3085"/>
      <c r="L586" s="3085"/>
      <c r="M586" s="3085"/>
      <c r="N586" s="3085"/>
      <c r="O586" s="3085"/>
      <c r="P586" s="3085"/>
      <c r="Q586" s="3085"/>
      <c r="R586" s="3085"/>
    </row>
    <row r="587" spans="1:18">
      <c r="A587" s="3085"/>
      <c r="B587" s="3085"/>
      <c r="C587" s="3085"/>
      <c r="D587" s="3085"/>
      <c r="E587" s="3085"/>
      <c r="F587" s="3085"/>
      <c r="G587" s="3085"/>
      <c r="H587" s="3085"/>
      <c r="I587" s="3085"/>
      <c r="J587" s="3085"/>
      <c r="K587" s="3085"/>
      <c r="L587" s="3085"/>
      <c r="M587" s="3085"/>
      <c r="N587" s="3085"/>
      <c r="O587" s="3085"/>
      <c r="P587" s="3085"/>
      <c r="Q587" s="3085"/>
      <c r="R587" s="3085"/>
    </row>
    <row r="588" spans="1:18">
      <c r="A588" s="3085"/>
      <c r="B588" s="3085"/>
      <c r="C588" s="3085"/>
      <c r="D588" s="3085"/>
      <c r="E588" s="3085"/>
      <c r="F588" s="3085"/>
      <c r="G588" s="3085"/>
      <c r="H588" s="3085"/>
      <c r="I588" s="3085"/>
      <c r="J588" s="3085"/>
      <c r="K588" s="3085"/>
      <c r="L588" s="3085"/>
      <c r="M588" s="3085"/>
      <c r="N588" s="3085"/>
      <c r="O588" s="3085"/>
      <c r="P588" s="3085"/>
      <c r="Q588" s="3085"/>
      <c r="R588" s="3085"/>
    </row>
    <row r="589" spans="1:18">
      <c r="A589" s="3085"/>
      <c r="B589" s="3085"/>
      <c r="C589" s="3085"/>
      <c r="D589" s="3085"/>
      <c r="E589" s="3085"/>
      <c r="F589" s="3085"/>
      <c r="G589" s="3085"/>
      <c r="H589" s="3085"/>
      <c r="I589" s="3085"/>
      <c r="J589" s="3085"/>
      <c r="K589" s="3085"/>
      <c r="L589" s="3085"/>
      <c r="M589" s="3085"/>
      <c r="N589" s="3085"/>
      <c r="O589" s="3085"/>
      <c r="P589" s="3085"/>
      <c r="Q589" s="3085"/>
      <c r="R589" s="3085"/>
    </row>
    <row r="590" spans="1:18">
      <c r="A590" s="3085"/>
      <c r="B590" s="3085"/>
      <c r="C590" s="3085"/>
      <c r="D590" s="3085"/>
      <c r="E590" s="3085"/>
      <c r="F590" s="3085"/>
      <c r="G590" s="3085"/>
      <c r="H590" s="3085"/>
      <c r="I590" s="3085"/>
      <c r="J590" s="3085"/>
      <c r="K590" s="3085"/>
      <c r="L590" s="3085"/>
      <c r="M590" s="3085"/>
      <c r="N590" s="3085"/>
      <c r="O590" s="3085"/>
      <c r="P590" s="3085"/>
      <c r="Q590" s="3085"/>
      <c r="R590" s="3085"/>
    </row>
    <row r="591" spans="1:18">
      <c r="A591" s="3085"/>
      <c r="B591" s="3085"/>
      <c r="C591" s="3085"/>
      <c r="D591" s="3085"/>
      <c r="E591" s="3085"/>
      <c r="F591" s="3085"/>
      <c r="G591" s="3085"/>
      <c r="H591" s="3085"/>
      <c r="I591" s="3085"/>
      <c r="J591" s="3085"/>
      <c r="K591" s="3085"/>
      <c r="L591" s="3085"/>
      <c r="M591" s="3085"/>
      <c r="N591" s="3085"/>
      <c r="O591" s="3085"/>
      <c r="P591" s="3085"/>
      <c r="Q591" s="3085"/>
      <c r="R591" s="3085"/>
    </row>
    <row r="592" spans="1:18">
      <c r="A592" s="3085"/>
      <c r="B592" s="3085"/>
      <c r="C592" s="3085"/>
      <c r="D592" s="3085"/>
      <c r="E592" s="3085"/>
      <c r="F592" s="3085"/>
      <c r="G592" s="3085"/>
      <c r="H592" s="3085"/>
      <c r="I592" s="3085"/>
      <c r="J592" s="3085"/>
      <c r="K592" s="3085"/>
      <c r="L592" s="3085"/>
      <c r="M592" s="3085"/>
      <c r="N592" s="3085"/>
      <c r="O592" s="3085"/>
      <c r="P592" s="3085"/>
      <c r="Q592" s="3085"/>
      <c r="R592" s="3085"/>
    </row>
    <row r="593" spans="1:18">
      <c r="A593" s="3085"/>
      <c r="B593" s="3085"/>
      <c r="C593" s="3085"/>
      <c r="D593" s="3085"/>
      <c r="E593" s="3085"/>
      <c r="F593" s="3085"/>
      <c r="G593" s="3085"/>
      <c r="H593" s="3085"/>
      <c r="I593" s="3085"/>
      <c r="J593" s="3085"/>
      <c r="K593" s="3085"/>
      <c r="L593" s="3085"/>
      <c r="M593" s="3085"/>
      <c r="N593" s="3085"/>
      <c r="O593" s="3085"/>
      <c r="P593" s="3085"/>
      <c r="Q593" s="3085"/>
      <c r="R593" s="3085"/>
    </row>
    <row r="594" spans="1:18">
      <c r="A594" s="3085"/>
      <c r="B594" s="3085"/>
      <c r="C594" s="3085"/>
      <c r="D594" s="3085"/>
      <c r="E594" s="3085"/>
      <c r="F594" s="3085"/>
      <c r="G594" s="3085"/>
      <c r="H594" s="3085"/>
      <c r="I594" s="3085"/>
      <c r="J594" s="3085"/>
      <c r="K594" s="3085"/>
      <c r="L594" s="3085"/>
      <c r="M594" s="3085"/>
      <c r="N594" s="3085"/>
      <c r="O594" s="3085"/>
      <c r="P594" s="3085"/>
      <c r="Q594" s="3085"/>
      <c r="R594" s="3085"/>
    </row>
    <row r="595" spans="1:18">
      <c r="A595" s="3085"/>
      <c r="B595" s="3085"/>
      <c r="C595" s="3085"/>
      <c r="D595" s="3085"/>
      <c r="E595" s="3085"/>
      <c r="F595" s="3085"/>
      <c r="G595" s="3085"/>
      <c r="H595" s="3085"/>
      <c r="I595" s="3085"/>
      <c r="J595" s="3085"/>
      <c r="K595" s="3085"/>
      <c r="L595" s="3085"/>
      <c r="M595" s="3085"/>
      <c r="N595" s="3085"/>
      <c r="O595" s="3085"/>
      <c r="P595" s="3085"/>
      <c r="Q595" s="3085"/>
      <c r="R595" s="3085"/>
    </row>
    <row r="596" spans="1:18">
      <c r="A596" s="3085"/>
      <c r="B596" s="3085"/>
      <c r="C596" s="3085"/>
      <c r="D596" s="3085"/>
      <c r="E596" s="3085"/>
      <c r="F596" s="3085"/>
      <c r="G596" s="3085"/>
      <c r="H596" s="3085"/>
      <c r="I596" s="3085"/>
      <c r="J596" s="3085"/>
      <c r="K596" s="3085"/>
      <c r="L596" s="3085"/>
      <c r="M596" s="3085"/>
      <c r="N596" s="3085"/>
      <c r="O596" s="3085"/>
      <c r="P596" s="3085"/>
      <c r="Q596" s="3085"/>
      <c r="R596" s="3085"/>
    </row>
    <row r="597" spans="1:18">
      <c r="A597" s="3085"/>
      <c r="B597" s="3085"/>
      <c r="C597" s="3085"/>
      <c r="D597" s="3085"/>
      <c r="E597" s="3085"/>
      <c r="F597" s="3085"/>
      <c r="G597" s="3085"/>
      <c r="H597" s="3085"/>
      <c r="I597" s="3085"/>
      <c r="J597" s="3085"/>
      <c r="K597" s="3085"/>
      <c r="L597" s="3085"/>
      <c r="M597" s="3085"/>
      <c r="N597" s="3085"/>
      <c r="O597" s="3085"/>
      <c r="P597" s="3085"/>
      <c r="Q597" s="3085"/>
      <c r="R597" s="3085"/>
    </row>
    <row r="598" spans="1:18">
      <c r="A598" s="3085"/>
      <c r="B598" s="3085"/>
      <c r="C598" s="3085"/>
      <c r="D598" s="3085"/>
      <c r="E598" s="3085"/>
      <c r="F598" s="3085"/>
      <c r="G598" s="3085"/>
      <c r="H598" s="3085"/>
      <c r="I598" s="3085"/>
      <c r="J598" s="3085"/>
      <c r="K598" s="3085"/>
      <c r="L598" s="3085"/>
      <c r="M598" s="3085"/>
      <c r="N598" s="3085"/>
      <c r="O598" s="3085"/>
      <c r="P598" s="3085"/>
      <c r="Q598" s="3085"/>
      <c r="R598" s="3085"/>
    </row>
    <row r="599" spans="1:18">
      <c r="A599" s="3085"/>
      <c r="B599" s="3085"/>
      <c r="C599" s="3085"/>
      <c r="D599" s="3085"/>
      <c r="E599" s="3085"/>
      <c r="F599" s="3085"/>
      <c r="G599" s="3085"/>
      <c r="H599" s="3085"/>
      <c r="I599" s="3085"/>
      <c r="J599" s="3085"/>
      <c r="K599" s="3085"/>
      <c r="L599" s="3085"/>
      <c r="M599" s="3085"/>
      <c r="N599" s="3085"/>
      <c r="O599" s="3085"/>
      <c r="P599" s="3085"/>
      <c r="Q599" s="3085"/>
      <c r="R599" s="3085"/>
    </row>
    <row r="600" spans="1:18">
      <c r="A600" s="3085"/>
      <c r="B600" s="3085"/>
      <c r="C600" s="3085"/>
      <c r="D600" s="3085"/>
      <c r="E600" s="3085"/>
      <c r="F600" s="3085"/>
      <c r="G600" s="3085"/>
      <c r="H600" s="3085"/>
      <c r="I600" s="3085"/>
      <c r="J600" s="3085"/>
      <c r="K600" s="3085"/>
      <c r="L600" s="3085"/>
      <c r="M600" s="3085"/>
      <c r="N600" s="3085"/>
      <c r="O600" s="3085"/>
      <c r="P600" s="3085"/>
      <c r="Q600" s="3085"/>
      <c r="R600" s="3085"/>
    </row>
    <row r="601" spans="1:18">
      <c r="A601" s="3085"/>
      <c r="B601" s="3085"/>
      <c r="C601" s="3085"/>
      <c r="D601" s="3085"/>
      <c r="E601" s="3085"/>
      <c r="F601" s="3085"/>
      <c r="G601" s="3085"/>
      <c r="H601" s="3085"/>
      <c r="I601" s="3085"/>
      <c r="J601" s="3085"/>
      <c r="K601" s="3085"/>
      <c r="L601" s="3085"/>
      <c r="M601" s="3085"/>
      <c r="N601" s="3085"/>
      <c r="O601" s="3085"/>
      <c r="P601" s="3085"/>
      <c r="Q601" s="3085"/>
      <c r="R601" s="3085"/>
    </row>
    <row r="602" spans="1:18">
      <c r="A602" s="3085"/>
      <c r="B602" s="3085"/>
      <c r="C602" s="3085"/>
      <c r="D602" s="3085"/>
      <c r="E602" s="3085"/>
      <c r="F602" s="3085"/>
      <c r="G602" s="3085"/>
      <c r="H602" s="3085"/>
      <c r="I602" s="3085"/>
      <c r="J602" s="3085"/>
      <c r="K602" s="3085"/>
      <c r="L602" s="3085"/>
      <c r="M602" s="3085"/>
      <c r="N602" s="3085"/>
      <c r="O602" s="3085"/>
      <c r="P602" s="3085"/>
      <c r="Q602" s="3085"/>
      <c r="R602" s="3085"/>
    </row>
    <row r="603" spans="1:18">
      <c r="A603" s="3085"/>
      <c r="B603" s="3085"/>
      <c r="C603" s="3085"/>
      <c r="D603" s="3085"/>
      <c r="E603" s="3085"/>
      <c r="F603" s="3085"/>
      <c r="G603" s="3085"/>
      <c r="H603" s="3085"/>
      <c r="I603" s="3085"/>
      <c r="J603" s="3085"/>
      <c r="K603" s="3085"/>
      <c r="L603" s="3085"/>
      <c r="M603" s="3085"/>
      <c r="N603" s="3085"/>
      <c r="O603" s="3085"/>
      <c r="P603" s="3085"/>
      <c r="Q603" s="3085"/>
      <c r="R603" s="3085"/>
    </row>
    <row r="604" spans="1:18">
      <c r="A604" s="3085"/>
      <c r="B604" s="3085"/>
      <c r="C604" s="3085"/>
      <c r="D604" s="3085"/>
      <c r="E604" s="3085"/>
      <c r="F604" s="3085"/>
      <c r="G604" s="3085"/>
      <c r="H604" s="3085"/>
      <c r="I604" s="3085"/>
      <c r="J604" s="3085"/>
      <c r="K604" s="3085"/>
      <c r="L604" s="3085"/>
      <c r="M604" s="3085"/>
      <c r="N604" s="3085"/>
      <c r="O604" s="3085"/>
      <c r="P604" s="3085"/>
      <c r="Q604" s="3085"/>
      <c r="R604" s="3085"/>
    </row>
    <row r="605" spans="1:18">
      <c r="A605" s="3085"/>
      <c r="B605" s="3085"/>
      <c r="C605" s="3085"/>
      <c r="D605" s="3085"/>
      <c r="E605" s="3085"/>
      <c r="F605" s="3085"/>
      <c r="G605" s="3085"/>
      <c r="H605" s="3085"/>
      <c r="I605" s="3085"/>
      <c r="J605" s="3085"/>
      <c r="K605" s="3085"/>
      <c r="L605" s="3085"/>
      <c r="M605" s="3085"/>
      <c r="N605" s="3085"/>
      <c r="O605" s="3085"/>
      <c r="P605" s="3085"/>
      <c r="Q605" s="3085"/>
      <c r="R605" s="3085"/>
    </row>
    <row r="606" spans="1:18">
      <c r="A606" s="3085"/>
      <c r="B606" s="3085"/>
      <c r="C606" s="3085"/>
      <c r="D606" s="3085"/>
      <c r="E606" s="3085"/>
      <c r="F606" s="3085"/>
      <c r="G606" s="3085"/>
      <c r="H606" s="3085"/>
      <c r="I606" s="3085"/>
      <c r="J606" s="3085"/>
      <c r="K606" s="3085"/>
      <c r="L606" s="3085"/>
      <c r="M606" s="3085"/>
      <c r="N606" s="3085"/>
      <c r="O606" s="3085"/>
      <c r="P606" s="3085"/>
      <c r="Q606" s="3085"/>
      <c r="R606" s="3085"/>
    </row>
    <row r="607" spans="1:18">
      <c r="A607" s="3085"/>
      <c r="B607" s="3085"/>
      <c r="C607" s="3085"/>
      <c r="D607" s="3085"/>
      <c r="E607" s="3085"/>
      <c r="F607" s="3085"/>
      <c r="G607" s="3085"/>
      <c r="H607" s="3085"/>
      <c r="I607" s="3085"/>
      <c r="J607" s="3085"/>
      <c r="K607" s="3085"/>
      <c r="L607" s="3085"/>
      <c r="M607" s="3085"/>
      <c r="N607" s="3085"/>
      <c r="O607" s="3085"/>
      <c r="P607" s="3085"/>
      <c r="Q607" s="3085"/>
      <c r="R607" s="3085"/>
    </row>
    <row r="608" spans="1:18">
      <c r="A608" s="3085"/>
      <c r="B608" s="3085"/>
      <c r="C608" s="3085"/>
      <c r="D608" s="3085"/>
      <c r="E608" s="3085"/>
      <c r="F608" s="3085"/>
      <c r="G608" s="3085"/>
      <c r="H608" s="3085"/>
      <c r="I608" s="3085"/>
      <c r="J608" s="3085"/>
      <c r="K608" s="3085"/>
      <c r="L608" s="3085"/>
      <c r="M608" s="3085"/>
      <c r="N608" s="3085"/>
      <c r="O608" s="3085"/>
      <c r="P608" s="3085"/>
      <c r="Q608" s="3085"/>
      <c r="R608" s="3085"/>
    </row>
    <row r="609" spans="1:18">
      <c r="A609" s="3085"/>
      <c r="B609" s="3085"/>
      <c r="C609" s="3085"/>
      <c r="D609" s="3085"/>
      <c r="E609" s="3085"/>
      <c r="F609" s="3085"/>
      <c r="G609" s="3085"/>
      <c r="H609" s="3085"/>
      <c r="I609" s="3085"/>
      <c r="J609" s="3085"/>
      <c r="K609" s="3085"/>
      <c r="L609" s="3085"/>
      <c r="M609" s="3085"/>
      <c r="N609" s="3085"/>
      <c r="O609" s="3085"/>
      <c r="P609" s="3085"/>
      <c r="Q609" s="3085"/>
      <c r="R609" s="3085"/>
    </row>
    <row r="610" spans="1:18">
      <c r="A610" s="3085"/>
      <c r="B610" s="3085"/>
      <c r="C610" s="3085"/>
      <c r="D610" s="3085"/>
      <c r="E610" s="3085"/>
      <c r="F610" s="3085"/>
      <c r="G610" s="3085"/>
      <c r="H610" s="3085"/>
      <c r="I610" s="3085"/>
      <c r="J610" s="3085"/>
      <c r="K610" s="3085"/>
      <c r="L610" s="3085"/>
      <c r="M610" s="3085"/>
      <c r="N610" s="3085"/>
      <c r="O610" s="3085"/>
      <c r="P610" s="3085"/>
      <c r="Q610" s="3085"/>
      <c r="R610" s="3085"/>
    </row>
    <row r="611" spans="1:18">
      <c r="A611" s="3085"/>
      <c r="B611" s="3085"/>
      <c r="C611" s="3085"/>
      <c r="D611" s="3085"/>
      <c r="E611" s="3085"/>
      <c r="F611" s="3085"/>
      <c r="G611" s="3085"/>
      <c r="H611" s="3085"/>
      <c r="I611" s="3085"/>
      <c r="J611" s="3085"/>
      <c r="K611" s="3085"/>
      <c r="L611" s="3085"/>
      <c r="M611" s="3085"/>
      <c r="N611" s="3085"/>
      <c r="O611" s="3085"/>
      <c r="P611" s="3085"/>
      <c r="Q611" s="3085"/>
      <c r="R611" s="3085"/>
    </row>
    <row r="612" spans="1:18">
      <c r="A612" s="3085"/>
      <c r="B612" s="3085"/>
      <c r="C612" s="3085"/>
      <c r="D612" s="3085"/>
      <c r="E612" s="3085"/>
      <c r="F612" s="3085"/>
      <c r="G612" s="3085"/>
      <c r="H612" s="3085"/>
      <c r="I612" s="3085"/>
      <c r="J612" s="3085"/>
      <c r="K612" s="3085"/>
      <c r="L612" s="3085"/>
      <c r="M612" s="3085"/>
      <c r="N612" s="3085"/>
      <c r="O612" s="3085"/>
      <c r="P612" s="3085"/>
      <c r="Q612" s="3085"/>
      <c r="R612" s="3085"/>
    </row>
    <row r="613" spans="1:18">
      <c r="A613" s="3085"/>
      <c r="B613" s="3085"/>
      <c r="C613" s="3085"/>
      <c r="D613" s="3085"/>
      <c r="E613" s="3085"/>
      <c r="F613" s="3085"/>
      <c r="G613" s="3085"/>
      <c r="H613" s="3085"/>
      <c r="I613" s="3085"/>
      <c r="J613" s="3085"/>
      <c r="K613" s="3085"/>
      <c r="L613" s="3085"/>
      <c r="M613" s="3085"/>
      <c r="N613" s="3085"/>
      <c r="O613" s="3085"/>
      <c r="P613" s="3085"/>
      <c r="Q613" s="3085"/>
      <c r="R613" s="3085"/>
    </row>
    <row r="614" spans="1:18">
      <c r="A614" s="3085"/>
      <c r="B614" s="3085"/>
      <c r="C614" s="3085"/>
      <c r="D614" s="3085"/>
      <c r="E614" s="3085"/>
      <c r="F614" s="3085"/>
      <c r="G614" s="3085"/>
      <c r="H614" s="3085"/>
      <c r="I614" s="3085"/>
      <c r="J614" s="3085"/>
      <c r="K614" s="3085"/>
      <c r="L614" s="3085"/>
      <c r="M614" s="3085"/>
      <c r="N614" s="3085"/>
      <c r="O614" s="3085"/>
      <c r="P614" s="3085"/>
      <c r="Q614" s="3085"/>
      <c r="R614" s="3085"/>
    </row>
    <row r="615" spans="1:18">
      <c r="A615" s="3085"/>
      <c r="B615" s="3085"/>
      <c r="C615" s="3085"/>
      <c r="D615" s="3085"/>
      <c r="E615" s="3085"/>
      <c r="F615" s="3085"/>
      <c r="G615" s="3085"/>
      <c r="H615" s="3085"/>
      <c r="I615" s="3085"/>
      <c r="J615" s="3085"/>
      <c r="K615" s="3085"/>
      <c r="L615" s="3085"/>
      <c r="M615" s="3085"/>
      <c r="N615" s="3085"/>
      <c r="O615" s="3085"/>
      <c r="P615" s="3085"/>
      <c r="Q615" s="3085"/>
      <c r="R615" s="3085"/>
    </row>
    <row r="616" spans="1:18">
      <c r="A616" s="3085"/>
      <c r="B616" s="3085"/>
      <c r="C616" s="3085"/>
      <c r="D616" s="3085"/>
      <c r="E616" s="3085"/>
      <c r="F616" s="3085"/>
      <c r="G616" s="3085"/>
      <c r="H616" s="3085"/>
      <c r="I616" s="3085"/>
      <c r="J616" s="3085"/>
      <c r="K616" s="3085"/>
      <c r="L616" s="3085"/>
      <c r="M616" s="3085"/>
      <c r="N616" s="3085"/>
      <c r="O616" s="3085"/>
      <c r="P616" s="3085"/>
      <c r="Q616" s="3085"/>
      <c r="R616" s="3085"/>
    </row>
    <row r="617" spans="1:18">
      <c r="A617" s="3085"/>
      <c r="B617" s="3085"/>
      <c r="C617" s="3085"/>
      <c r="D617" s="3085"/>
      <c r="E617" s="3085"/>
      <c r="F617" s="3085"/>
      <c r="G617" s="3085"/>
      <c r="H617" s="3085"/>
      <c r="I617" s="3085"/>
      <c r="J617" s="3085"/>
      <c r="K617" s="3085"/>
      <c r="L617" s="3085"/>
      <c r="M617" s="3085"/>
      <c r="N617" s="3085"/>
      <c r="O617" s="3085"/>
      <c r="P617" s="3085"/>
      <c r="Q617" s="3085"/>
      <c r="R617" s="3085"/>
    </row>
    <row r="618" spans="1:18">
      <c r="A618" s="3085"/>
      <c r="B618" s="3085"/>
      <c r="C618" s="3085"/>
      <c r="D618" s="3085"/>
      <c r="E618" s="3085"/>
      <c r="F618" s="3085"/>
      <c r="G618" s="3085"/>
      <c r="H618" s="3085"/>
      <c r="I618" s="3085"/>
      <c r="J618" s="3085"/>
      <c r="K618" s="3085"/>
      <c r="L618" s="3085"/>
      <c r="M618" s="3085"/>
      <c r="N618" s="3085"/>
      <c r="O618" s="3085"/>
      <c r="P618" s="3085"/>
      <c r="Q618" s="3085"/>
      <c r="R618" s="3085"/>
    </row>
    <row r="619" spans="1:18">
      <c r="A619" s="3085"/>
      <c r="B619" s="3085"/>
      <c r="C619" s="3085"/>
      <c r="D619" s="3085"/>
      <c r="E619" s="3085"/>
      <c r="F619" s="3085"/>
      <c r="G619" s="3085"/>
      <c r="H619" s="3085"/>
      <c r="I619" s="3085"/>
      <c r="J619" s="3085"/>
      <c r="K619" s="3085"/>
      <c r="L619" s="3085"/>
      <c r="M619" s="3085"/>
      <c r="N619" s="3085"/>
      <c r="O619" s="3085"/>
      <c r="P619" s="3085"/>
      <c r="Q619" s="3085"/>
      <c r="R619" s="3085"/>
    </row>
    <row r="620" spans="1:18">
      <c r="A620" s="3085"/>
      <c r="B620" s="3085"/>
      <c r="C620" s="3085"/>
      <c r="D620" s="3085"/>
      <c r="E620" s="3085"/>
      <c r="F620" s="3085"/>
      <c r="G620" s="3085"/>
      <c r="H620" s="3085"/>
      <c r="I620" s="3085"/>
      <c r="J620" s="3085"/>
      <c r="K620" s="3085"/>
      <c r="L620" s="3085"/>
      <c r="M620" s="3085"/>
      <c r="N620" s="3085"/>
      <c r="O620" s="3085"/>
      <c r="P620" s="3085"/>
      <c r="Q620" s="3085"/>
      <c r="R620" s="3085"/>
    </row>
    <row r="621" spans="1:18">
      <c r="A621" s="3085"/>
      <c r="B621" s="3085"/>
      <c r="C621" s="3085"/>
      <c r="D621" s="3085"/>
      <c r="E621" s="3085"/>
      <c r="F621" s="3085"/>
      <c r="G621" s="3085"/>
      <c r="H621" s="3085"/>
      <c r="I621" s="3085"/>
      <c r="J621" s="3085"/>
      <c r="K621" s="3085"/>
      <c r="L621" s="3085"/>
      <c r="M621" s="3085"/>
      <c r="N621" s="3085"/>
      <c r="O621" s="3085"/>
      <c r="P621" s="3085"/>
      <c r="Q621" s="3085"/>
      <c r="R621" s="3085"/>
    </row>
    <row r="622" spans="1:18">
      <c r="A622" s="3085"/>
      <c r="B622" s="3085"/>
      <c r="C622" s="3085"/>
      <c r="D622" s="3085"/>
      <c r="E622" s="3085"/>
      <c r="F622" s="3085"/>
      <c r="G622" s="3085"/>
      <c r="H622" s="3085"/>
      <c r="I622" s="3085"/>
      <c r="J622" s="3085"/>
      <c r="K622" s="3085"/>
      <c r="L622" s="3085"/>
      <c r="M622" s="3085"/>
      <c r="N622" s="3085"/>
      <c r="O622" s="3085"/>
      <c r="P622" s="3085"/>
      <c r="Q622" s="3085"/>
      <c r="R622" s="3085"/>
    </row>
    <row r="623" spans="1:18">
      <c r="A623" s="3085"/>
      <c r="B623" s="3085"/>
      <c r="C623" s="3085"/>
      <c r="D623" s="3085"/>
      <c r="E623" s="3085"/>
      <c r="F623" s="3085"/>
      <c r="G623" s="3085"/>
      <c r="H623" s="3085"/>
      <c r="I623" s="3085"/>
      <c r="J623" s="3085"/>
      <c r="K623" s="3085"/>
      <c r="L623" s="3085"/>
      <c r="M623" s="3085"/>
      <c r="N623" s="3085"/>
      <c r="O623" s="3085"/>
      <c r="P623" s="3085"/>
      <c r="Q623" s="3085"/>
      <c r="R623" s="3085"/>
    </row>
    <row r="624" spans="1:18">
      <c r="A624" s="3085"/>
      <c r="B624" s="3085"/>
      <c r="C624" s="3085"/>
      <c r="D624" s="3085"/>
      <c r="E624" s="3085"/>
      <c r="F624" s="3085"/>
      <c r="G624" s="3085"/>
      <c r="H624" s="3085"/>
      <c r="I624" s="3085"/>
      <c r="J624" s="3085"/>
      <c r="K624" s="3085"/>
      <c r="L624" s="3085"/>
      <c r="M624" s="3085"/>
      <c r="N624" s="3085"/>
      <c r="O624" s="3085"/>
      <c r="P624" s="3085"/>
      <c r="Q624" s="3085"/>
      <c r="R624" s="3085"/>
    </row>
    <row r="625" spans="1:18">
      <c r="A625" s="3085"/>
      <c r="B625" s="3085"/>
      <c r="C625" s="3085"/>
      <c r="D625" s="3085"/>
      <c r="E625" s="3085"/>
      <c r="F625" s="3085"/>
      <c r="G625" s="3085"/>
      <c r="H625" s="3085"/>
      <c r="I625" s="3085"/>
      <c r="J625" s="3085"/>
      <c r="K625" s="3085"/>
      <c r="L625" s="3085"/>
      <c r="M625" s="3085"/>
      <c r="N625" s="3085"/>
      <c r="O625" s="3085"/>
      <c r="P625" s="3085"/>
      <c r="Q625" s="3085"/>
      <c r="R625" s="3085"/>
    </row>
    <row r="626" spans="1:18">
      <c r="A626" s="3085"/>
      <c r="B626" s="3085"/>
      <c r="C626" s="3085"/>
      <c r="D626" s="3085"/>
      <c r="E626" s="3085"/>
      <c r="F626" s="3085"/>
      <c r="G626" s="3085"/>
      <c r="H626" s="3085"/>
      <c r="I626" s="3085"/>
      <c r="J626" s="3085"/>
      <c r="K626" s="3085"/>
      <c r="L626" s="3085"/>
      <c r="M626" s="3085"/>
      <c r="N626" s="3085"/>
      <c r="O626" s="3085"/>
      <c r="P626" s="3085"/>
      <c r="Q626" s="3085"/>
      <c r="R626" s="3085"/>
    </row>
    <row r="627" spans="1:18">
      <c r="A627" s="3085"/>
      <c r="B627" s="3085"/>
      <c r="C627" s="3085"/>
      <c r="D627" s="3085"/>
      <c r="E627" s="3085"/>
      <c r="F627" s="3085"/>
      <c r="G627" s="3085"/>
      <c r="H627" s="3085"/>
      <c r="I627" s="3085"/>
      <c r="J627" s="3085"/>
      <c r="K627" s="3085"/>
      <c r="L627" s="3085"/>
      <c r="M627" s="3085"/>
      <c r="N627" s="3085"/>
      <c r="O627" s="3085"/>
      <c r="P627" s="3085"/>
      <c r="Q627" s="3085"/>
      <c r="R627" s="3085"/>
    </row>
    <row r="628" spans="1:18">
      <c r="A628" s="3085"/>
      <c r="B628" s="3085"/>
      <c r="C628" s="3085"/>
      <c r="D628" s="3085"/>
      <c r="E628" s="3085"/>
      <c r="F628" s="3085"/>
      <c r="G628" s="3085"/>
      <c r="H628" s="3085"/>
      <c r="I628" s="3085"/>
      <c r="J628" s="3085"/>
      <c r="K628" s="3085"/>
      <c r="L628" s="3085"/>
      <c r="M628" s="3085"/>
      <c r="N628" s="3085"/>
      <c r="O628" s="3085"/>
      <c r="P628" s="3085"/>
      <c r="Q628" s="3085"/>
      <c r="R628" s="3085"/>
    </row>
    <row r="629" spans="1:18">
      <c r="A629" s="3085"/>
      <c r="B629" s="3085"/>
      <c r="C629" s="3085"/>
      <c r="D629" s="3085"/>
      <c r="E629" s="3085"/>
      <c r="F629" s="3085"/>
      <c r="G629" s="3085"/>
      <c r="H629" s="3085"/>
      <c r="I629" s="3085"/>
      <c r="J629" s="3085"/>
      <c r="K629" s="3085"/>
      <c r="L629" s="3085"/>
      <c r="M629" s="3085"/>
      <c r="N629" s="3085"/>
      <c r="O629" s="3085"/>
      <c r="P629" s="3085"/>
      <c r="Q629" s="3085"/>
      <c r="R629" s="3085"/>
    </row>
    <row r="630" spans="1:18">
      <c r="A630" s="3085"/>
      <c r="B630" s="3085"/>
      <c r="C630" s="3085"/>
      <c r="D630" s="3085"/>
      <c r="E630" s="3085"/>
      <c r="F630" s="3085"/>
      <c r="G630" s="3085"/>
      <c r="H630" s="3085"/>
      <c r="I630" s="3085"/>
      <c r="J630" s="3085"/>
      <c r="K630" s="3085"/>
      <c r="L630" s="3085"/>
      <c r="M630" s="3085"/>
      <c r="N630" s="3085"/>
      <c r="O630" s="3085"/>
      <c r="P630" s="3085"/>
      <c r="Q630" s="3085"/>
      <c r="R630" s="3085"/>
    </row>
    <row r="631" spans="1:18">
      <c r="A631" s="3085"/>
      <c r="B631" s="3085"/>
      <c r="C631" s="3085"/>
      <c r="D631" s="3085"/>
      <c r="E631" s="3085"/>
      <c r="F631" s="3085"/>
      <c r="G631" s="3085"/>
      <c r="H631" s="3085"/>
      <c r="I631" s="3085"/>
      <c r="J631" s="3085"/>
      <c r="K631" s="3085"/>
      <c r="L631" s="3085"/>
      <c r="M631" s="3085"/>
      <c r="N631" s="3085"/>
      <c r="O631" s="3085"/>
      <c r="P631" s="3085"/>
      <c r="Q631" s="3085"/>
      <c r="R631" s="3085"/>
    </row>
    <row r="632" spans="1:18">
      <c r="A632" s="3085"/>
      <c r="B632" s="3085"/>
      <c r="C632" s="3085"/>
      <c r="D632" s="3085"/>
      <c r="E632" s="3085"/>
      <c r="F632" s="3085"/>
      <c r="G632" s="3085"/>
      <c r="H632" s="3085"/>
      <c r="I632" s="3085"/>
      <c r="J632" s="3085"/>
      <c r="K632" s="3085"/>
      <c r="L632" s="3085"/>
      <c r="M632" s="3085"/>
      <c r="N632" s="3085"/>
      <c r="O632" s="3085"/>
      <c r="P632" s="3085"/>
      <c r="Q632" s="3085"/>
      <c r="R632" s="3085"/>
    </row>
    <row r="633" spans="1:18">
      <c r="A633" s="3085"/>
      <c r="B633" s="3085"/>
      <c r="C633" s="3085"/>
      <c r="D633" s="3085"/>
      <c r="E633" s="3085"/>
      <c r="F633" s="3085"/>
      <c r="G633" s="3085"/>
      <c r="H633" s="3085"/>
      <c r="I633" s="3085"/>
      <c r="J633" s="3085"/>
      <c r="K633" s="3085"/>
      <c r="L633" s="3085"/>
      <c r="M633" s="3085"/>
      <c r="N633" s="3085"/>
      <c r="O633" s="3085"/>
      <c r="P633" s="3085"/>
      <c r="Q633" s="3085"/>
      <c r="R633" s="3085"/>
    </row>
    <row r="634" spans="1:18">
      <c r="A634" s="3085"/>
      <c r="B634" s="3085"/>
      <c r="C634" s="3085"/>
      <c r="D634" s="3085"/>
      <c r="E634" s="3085"/>
      <c r="F634" s="3085"/>
      <c r="G634" s="3085"/>
      <c r="H634" s="3085"/>
      <c r="I634" s="3085"/>
      <c r="J634" s="3085"/>
      <c r="K634" s="3085"/>
      <c r="L634" s="3085"/>
      <c r="M634" s="3085"/>
      <c r="N634" s="3085"/>
      <c r="O634" s="3085"/>
      <c r="P634" s="3085"/>
      <c r="Q634" s="3085"/>
      <c r="R634" s="3085"/>
    </row>
    <row r="635" spans="1:18">
      <c r="A635" s="3085"/>
      <c r="B635" s="3085"/>
      <c r="C635" s="3085"/>
      <c r="D635" s="3085"/>
      <c r="E635" s="3085"/>
      <c r="F635" s="3085"/>
      <c r="G635" s="3085"/>
      <c r="H635" s="3085"/>
      <c r="I635" s="3085"/>
      <c r="J635" s="3085"/>
      <c r="K635" s="3085"/>
      <c r="L635" s="3085"/>
      <c r="M635" s="3085"/>
      <c r="N635" s="3085"/>
      <c r="O635" s="3085"/>
      <c r="P635" s="3085"/>
      <c r="Q635" s="3085"/>
      <c r="R635" s="3085"/>
    </row>
    <row r="636" spans="1:18">
      <c r="A636" s="3085"/>
      <c r="B636" s="3085"/>
      <c r="C636" s="3085"/>
      <c r="D636" s="3085"/>
      <c r="E636" s="3085"/>
      <c r="F636" s="3085"/>
      <c r="G636" s="3085"/>
      <c r="H636" s="3085"/>
      <c r="I636" s="3085"/>
      <c r="J636" s="3085"/>
      <c r="K636" s="3085"/>
      <c r="L636" s="3085"/>
      <c r="M636" s="3085"/>
      <c r="N636" s="3085"/>
      <c r="O636" s="3085"/>
      <c r="P636" s="3085"/>
      <c r="Q636" s="3085"/>
      <c r="R636" s="3085"/>
    </row>
    <row r="637" spans="1:18">
      <c r="A637" s="3085"/>
      <c r="B637" s="3085"/>
      <c r="C637" s="3085"/>
      <c r="D637" s="3085"/>
      <c r="E637" s="3085"/>
      <c r="F637" s="3085"/>
      <c r="G637" s="3085"/>
      <c r="H637" s="3085"/>
      <c r="I637" s="3085"/>
      <c r="J637" s="3085"/>
      <c r="K637" s="3085"/>
      <c r="L637" s="3085"/>
      <c r="M637" s="3085"/>
      <c r="N637" s="3085"/>
      <c r="O637" s="3085"/>
      <c r="P637" s="3085"/>
      <c r="Q637" s="3085"/>
      <c r="R637" s="3085"/>
    </row>
    <row r="638" spans="1:18">
      <c r="A638" s="3085"/>
      <c r="B638" s="3085"/>
      <c r="C638" s="3085"/>
      <c r="D638" s="3085"/>
      <c r="E638" s="3085"/>
      <c r="F638" s="3085"/>
      <c r="G638" s="3085"/>
      <c r="H638" s="3085"/>
      <c r="I638" s="3085"/>
      <c r="J638" s="3085"/>
      <c r="K638" s="3085"/>
      <c r="L638" s="3085"/>
      <c r="M638" s="3085"/>
      <c r="N638" s="3085"/>
      <c r="O638" s="3085"/>
      <c r="P638" s="3085"/>
      <c r="Q638" s="3085"/>
      <c r="R638" s="3085"/>
    </row>
    <row r="639" spans="1:18">
      <c r="A639" s="3085"/>
      <c r="B639" s="3085"/>
      <c r="C639" s="3085"/>
      <c r="D639" s="3085"/>
      <c r="E639" s="3085"/>
      <c r="F639" s="3085"/>
      <c r="G639" s="3085"/>
      <c r="H639" s="3085"/>
      <c r="I639" s="3085"/>
      <c r="J639" s="3085"/>
      <c r="K639" s="3085"/>
      <c r="L639" s="3085"/>
      <c r="M639" s="3085"/>
      <c r="N639" s="3085"/>
      <c r="O639" s="3085"/>
      <c r="P639" s="3085"/>
      <c r="Q639" s="3085"/>
      <c r="R639" s="3085"/>
    </row>
    <row r="640" spans="1:18">
      <c r="A640" s="3085"/>
      <c r="B640" s="3085"/>
      <c r="C640" s="3085"/>
      <c r="D640" s="3085"/>
      <c r="E640" s="3085"/>
      <c r="F640" s="3085"/>
      <c r="G640" s="3085"/>
      <c r="H640" s="3085"/>
      <c r="I640" s="3085"/>
      <c r="J640" s="3085"/>
      <c r="K640" s="3085"/>
      <c r="L640" s="3085"/>
      <c r="M640" s="3085"/>
      <c r="N640" s="3085"/>
      <c r="O640" s="3085"/>
      <c r="P640" s="3085"/>
      <c r="Q640" s="3085"/>
      <c r="R640" s="3085"/>
    </row>
    <row r="641" spans="1:18">
      <c r="A641" s="3085"/>
      <c r="B641" s="3085"/>
      <c r="C641" s="3085"/>
      <c r="D641" s="3085"/>
      <c r="E641" s="3085"/>
      <c r="F641" s="3085"/>
      <c r="G641" s="3085"/>
      <c r="H641" s="3085"/>
      <c r="I641" s="3085"/>
      <c r="J641" s="3085"/>
      <c r="K641" s="3085"/>
      <c r="L641" s="3085"/>
      <c r="M641" s="3085"/>
      <c r="N641" s="3085"/>
      <c r="O641" s="3085"/>
      <c r="P641" s="3085"/>
      <c r="Q641" s="3085"/>
      <c r="R641" s="3085"/>
    </row>
    <row r="642" spans="1:18">
      <c r="A642" s="3085"/>
      <c r="B642" s="3085"/>
      <c r="C642" s="3085"/>
      <c r="D642" s="3085"/>
      <c r="E642" s="3085"/>
      <c r="F642" s="3085"/>
      <c r="G642" s="3085"/>
      <c r="H642" s="3085"/>
      <c r="I642" s="3085"/>
      <c r="J642" s="3085"/>
      <c r="K642" s="3085"/>
      <c r="L642" s="3085"/>
      <c r="M642" s="3085"/>
      <c r="N642" s="3085"/>
      <c r="O642" s="3085"/>
      <c r="P642" s="3085"/>
      <c r="Q642" s="3085"/>
      <c r="R642" s="3085"/>
    </row>
    <row r="643" spans="1:18">
      <c r="A643" s="3085"/>
      <c r="B643" s="3085"/>
      <c r="C643" s="3085"/>
      <c r="D643" s="3085"/>
      <c r="E643" s="3085"/>
      <c r="F643" s="3085"/>
      <c r="G643" s="3085"/>
      <c r="H643" s="3085"/>
      <c r="I643" s="3085"/>
      <c r="J643" s="3085"/>
      <c r="K643" s="3085"/>
      <c r="L643" s="3085"/>
      <c r="M643" s="3085"/>
      <c r="N643" s="3085"/>
      <c r="O643" s="3085"/>
      <c r="P643" s="3085"/>
      <c r="Q643" s="3085"/>
      <c r="R643" s="3085"/>
    </row>
    <row r="644" spans="1:18">
      <c r="A644" s="3085"/>
      <c r="B644" s="3085"/>
      <c r="C644" s="3085"/>
      <c r="D644" s="3085"/>
      <c r="E644" s="3085"/>
      <c r="F644" s="3085"/>
      <c r="G644" s="3085"/>
      <c r="H644" s="3085"/>
      <c r="I644" s="3085"/>
      <c r="J644" s="3085"/>
      <c r="K644" s="3085"/>
      <c r="L644" s="3085"/>
      <c r="M644" s="3085"/>
      <c r="N644" s="3085"/>
      <c r="O644" s="3085"/>
      <c r="P644" s="3085"/>
      <c r="Q644" s="3085"/>
      <c r="R644" s="3085"/>
    </row>
    <row r="645" spans="1:18">
      <c r="A645" s="3085"/>
      <c r="B645" s="3085"/>
      <c r="C645" s="3085"/>
      <c r="D645" s="3085"/>
      <c r="E645" s="3085"/>
      <c r="F645" s="3085"/>
      <c r="G645" s="3085"/>
      <c r="H645" s="3085"/>
      <c r="I645" s="3085"/>
      <c r="J645" s="3085"/>
      <c r="K645" s="3085"/>
      <c r="L645" s="3085"/>
      <c r="M645" s="3085"/>
      <c r="N645" s="3085"/>
      <c r="O645" s="3085"/>
      <c r="P645" s="3085"/>
      <c r="Q645" s="3085"/>
      <c r="R645" s="3085"/>
    </row>
    <row r="646" spans="1:18">
      <c r="A646" s="3085"/>
      <c r="B646" s="3085"/>
      <c r="C646" s="3085"/>
      <c r="D646" s="3085"/>
      <c r="E646" s="3085"/>
      <c r="F646" s="3085"/>
      <c r="G646" s="3085"/>
      <c r="H646" s="3085"/>
      <c r="I646" s="3085"/>
      <c r="J646" s="3085"/>
      <c r="K646" s="3085"/>
      <c r="L646" s="3085"/>
      <c r="M646" s="3085"/>
      <c r="N646" s="3085"/>
      <c r="O646" s="3085"/>
      <c r="P646" s="3085"/>
      <c r="Q646" s="3085"/>
      <c r="R646" s="3085"/>
    </row>
    <row r="647" spans="1:18">
      <c r="A647" s="3085"/>
      <c r="B647" s="3085"/>
      <c r="C647" s="3085"/>
      <c r="D647" s="3085"/>
      <c r="E647" s="3085"/>
      <c r="F647" s="3085"/>
      <c r="G647" s="3085"/>
      <c r="H647" s="3085"/>
      <c r="I647" s="3085"/>
      <c r="J647" s="3085"/>
      <c r="K647" s="3085"/>
      <c r="L647" s="3085"/>
      <c r="M647" s="3085"/>
      <c r="N647" s="3085"/>
      <c r="O647" s="3085"/>
      <c r="P647" s="3085"/>
      <c r="Q647" s="3085"/>
      <c r="R647" s="3085"/>
    </row>
    <row r="648" spans="1:18">
      <c r="A648" s="3085"/>
      <c r="B648" s="3085"/>
      <c r="C648" s="3085"/>
      <c r="D648" s="3085"/>
      <c r="E648" s="3085"/>
      <c r="F648" s="3085"/>
      <c r="G648" s="3085"/>
      <c r="H648" s="3085"/>
      <c r="I648" s="3085"/>
      <c r="J648" s="3085"/>
      <c r="K648" s="3085"/>
      <c r="L648" s="3085"/>
      <c r="M648" s="3085"/>
      <c r="N648" s="3085"/>
      <c r="O648" s="3085"/>
      <c r="P648" s="3085"/>
      <c r="Q648" s="3085"/>
      <c r="R648" s="3085"/>
    </row>
    <row r="649" spans="1:18">
      <c r="A649" s="3085"/>
      <c r="B649" s="3085"/>
      <c r="C649" s="3085"/>
      <c r="D649" s="3085"/>
      <c r="E649" s="3085"/>
      <c r="F649" s="3085"/>
      <c r="G649" s="3085"/>
      <c r="H649" s="3085"/>
      <c r="I649" s="3085"/>
      <c r="J649" s="3085"/>
      <c r="K649" s="3085"/>
      <c r="L649" s="3085"/>
      <c r="M649" s="3085"/>
      <c r="N649" s="3085"/>
      <c r="O649" s="3085"/>
      <c r="P649" s="3085"/>
      <c r="Q649" s="3085"/>
      <c r="R649" s="3085"/>
    </row>
    <row r="650" spans="1:18">
      <c r="A650" s="3085"/>
      <c r="B650" s="3085"/>
      <c r="C650" s="3085"/>
      <c r="D650" s="3085"/>
      <c r="E650" s="3085"/>
      <c r="F650" s="3085"/>
      <c r="G650" s="3085"/>
      <c r="H650" s="3085"/>
      <c r="I650" s="3085"/>
      <c r="J650" s="3085"/>
      <c r="K650" s="3085"/>
      <c r="L650" s="3085"/>
      <c r="M650" s="3085"/>
      <c r="N650" s="3085"/>
      <c r="O650" s="3085"/>
      <c r="P650" s="3085"/>
      <c r="Q650" s="3085"/>
      <c r="R650" s="3085"/>
    </row>
    <row r="651" spans="1:18">
      <c r="A651" s="3085"/>
      <c r="B651" s="3085"/>
      <c r="C651" s="3085"/>
      <c r="D651" s="3085"/>
      <c r="E651" s="3085"/>
      <c r="F651" s="3085"/>
      <c r="G651" s="3085"/>
      <c r="H651" s="3085"/>
      <c r="I651" s="3085"/>
      <c r="J651" s="3085"/>
      <c r="K651" s="3085"/>
      <c r="L651" s="3085"/>
      <c r="M651" s="3085"/>
      <c r="N651" s="3085"/>
      <c r="O651" s="3085"/>
      <c r="P651" s="3085"/>
      <c r="Q651" s="3085"/>
      <c r="R651" s="3085"/>
    </row>
    <row r="652" spans="1:18">
      <c r="A652" s="3085"/>
      <c r="B652" s="3085"/>
      <c r="C652" s="3085"/>
      <c r="D652" s="3085"/>
      <c r="E652" s="3085"/>
      <c r="F652" s="3085"/>
      <c r="G652" s="3085"/>
      <c r="H652" s="3085"/>
      <c r="I652" s="3085"/>
      <c r="J652" s="3085"/>
      <c r="K652" s="3085"/>
      <c r="L652" s="3085"/>
      <c r="M652" s="3085"/>
      <c r="N652" s="3085"/>
      <c r="O652" s="3085"/>
      <c r="P652" s="3085"/>
      <c r="Q652" s="3085"/>
      <c r="R652" s="3085"/>
    </row>
    <row r="653" spans="1:18">
      <c r="A653" s="3085"/>
      <c r="B653" s="3085"/>
      <c r="C653" s="3085"/>
      <c r="D653" s="3085"/>
      <c r="E653" s="3085"/>
      <c r="F653" s="3085"/>
      <c r="G653" s="3085"/>
      <c r="H653" s="3085"/>
      <c r="I653" s="3085"/>
      <c r="J653" s="3085"/>
      <c r="K653" s="3085"/>
      <c r="L653" s="3085"/>
      <c r="M653" s="3085"/>
      <c r="N653" s="3085"/>
      <c r="O653" s="3085"/>
      <c r="P653" s="3085"/>
      <c r="Q653" s="3085"/>
      <c r="R653" s="3085"/>
    </row>
    <row r="654" spans="1:18">
      <c r="A654" s="3085"/>
      <c r="B654" s="3085"/>
      <c r="C654" s="3085"/>
      <c r="D654" s="3085"/>
      <c r="E654" s="3085"/>
      <c r="F654" s="3085"/>
      <c r="G654" s="3085"/>
      <c r="H654" s="3085"/>
      <c r="I654" s="3085"/>
      <c r="J654" s="3085"/>
      <c r="K654" s="3085"/>
      <c r="L654" s="3085"/>
      <c r="M654" s="3085"/>
      <c r="N654" s="3085"/>
      <c r="O654" s="3085"/>
      <c r="P654" s="3085"/>
      <c r="Q654" s="3085"/>
      <c r="R654" s="3085"/>
    </row>
    <row r="655" spans="1:18">
      <c r="A655" s="3085"/>
      <c r="B655" s="3085"/>
      <c r="C655" s="3085"/>
      <c r="D655" s="3085"/>
      <c r="E655" s="3085"/>
      <c r="F655" s="3085"/>
      <c r="G655" s="3085"/>
      <c r="H655" s="3085"/>
      <c r="I655" s="3085"/>
      <c r="J655" s="3085"/>
      <c r="K655" s="3085"/>
      <c r="L655" s="3085"/>
      <c r="M655" s="3085"/>
      <c r="N655" s="3085"/>
      <c r="O655" s="3085"/>
      <c r="P655" s="3085"/>
      <c r="Q655" s="3085"/>
      <c r="R655" s="3085"/>
    </row>
    <row r="656" spans="1:18">
      <c r="A656" s="3085"/>
      <c r="B656" s="3085"/>
      <c r="C656" s="3085"/>
      <c r="D656" s="3085"/>
      <c r="E656" s="3085"/>
      <c r="F656" s="3085"/>
      <c r="G656" s="3085"/>
      <c r="H656" s="3085"/>
      <c r="I656" s="3085"/>
      <c r="J656" s="3085"/>
      <c r="K656" s="3085"/>
      <c r="L656" s="3085"/>
      <c r="M656" s="3085"/>
      <c r="N656" s="3085"/>
      <c r="O656" s="3085"/>
      <c r="P656" s="3085"/>
      <c r="Q656" s="3085"/>
      <c r="R656" s="3085"/>
    </row>
    <row r="657" spans="1:18">
      <c r="A657" s="3085"/>
      <c r="B657" s="3085"/>
      <c r="C657" s="3085"/>
      <c r="D657" s="3085"/>
      <c r="E657" s="3085"/>
      <c r="F657" s="3085"/>
      <c r="G657" s="3085"/>
      <c r="H657" s="3085"/>
      <c r="I657" s="3085"/>
      <c r="J657" s="3085"/>
      <c r="K657" s="3085"/>
      <c r="L657" s="3085"/>
      <c r="M657" s="3085"/>
      <c r="N657" s="3085"/>
      <c r="O657" s="3085"/>
      <c r="P657" s="3085"/>
      <c r="Q657" s="3085"/>
      <c r="R657" s="3085"/>
    </row>
    <row r="658" spans="1:18">
      <c r="A658" s="3085"/>
      <c r="B658" s="3085"/>
      <c r="C658" s="3085"/>
      <c r="D658" s="3085"/>
      <c r="E658" s="3085"/>
      <c r="F658" s="3085"/>
      <c r="G658" s="3085"/>
      <c r="H658" s="3085"/>
      <c r="I658" s="3085"/>
      <c r="J658" s="3085"/>
      <c r="K658" s="3085"/>
      <c r="L658" s="3085"/>
      <c r="M658" s="3085"/>
      <c r="N658" s="3085"/>
      <c r="O658" s="3085"/>
      <c r="P658" s="3085"/>
      <c r="Q658" s="3085"/>
      <c r="R658" s="3085"/>
    </row>
    <row r="659" spans="1:18">
      <c r="A659" s="3085"/>
      <c r="B659" s="3085"/>
      <c r="C659" s="3085"/>
      <c r="D659" s="3085"/>
      <c r="E659" s="3085"/>
      <c r="F659" s="3085"/>
      <c r="G659" s="3085"/>
      <c r="H659" s="3085"/>
      <c r="I659" s="3085"/>
      <c r="J659" s="3085"/>
      <c r="K659" s="3085"/>
      <c r="L659" s="3085"/>
      <c r="M659" s="3085"/>
      <c r="N659" s="3085"/>
      <c r="O659" s="3085"/>
      <c r="P659" s="3085"/>
      <c r="Q659" s="3085"/>
      <c r="R659" s="3085"/>
    </row>
    <row r="660" spans="1:18">
      <c r="A660" s="3085"/>
      <c r="B660" s="3085"/>
      <c r="C660" s="3085"/>
      <c r="D660" s="3085"/>
      <c r="E660" s="3085"/>
      <c r="F660" s="3085"/>
      <c r="G660" s="3085"/>
      <c r="H660" s="3085"/>
      <c r="I660" s="3085"/>
      <c r="J660" s="3085"/>
      <c r="K660" s="3085"/>
      <c r="L660" s="3085"/>
      <c r="M660" s="3085"/>
      <c r="N660" s="3085"/>
      <c r="O660" s="3085"/>
      <c r="P660" s="3085"/>
      <c r="Q660" s="3085"/>
      <c r="R660" s="3085"/>
    </row>
    <row r="661" spans="1:18">
      <c r="A661" s="3085"/>
      <c r="B661" s="3085"/>
      <c r="C661" s="3085"/>
      <c r="D661" s="3085"/>
      <c r="E661" s="3085"/>
      <c r="F661" s="3085"/>
      <c r="G661" s="3085"/>
      <c r="H661" s="3085"/>
      <c r="I661" s="3085"/>
      <c r="J661" s="3085"/>
      <c r="K661" s="3085"/>
      <c r="L661" s="3085"/>
      <c r="M661" s="3085"/>
      <c r="N661" s="3085"/>
      <c r="O661" s="3085"/>
      <c r="P661" s="3085"/>
      <c r="Q661" s="3085"/>
      <c r="R661" s="3085"/>
    </row>
    <row r="662" spans="1:18">
      <c r="A662" s="3085"/>
      <c r="B662" s="3085"/>
      <c r="C662" s="3085"/>
      <c r="D662" s="3085"/>
      <c r="E662" s="3085"/>
      <c r="F662" s="3085"/>
      <c r="G662" s="3085"/>
      <c r="H662" s="3085"/>
      <c r="I662" s="3085"/>
      <c r="J662" s="3085"/>
      <c r="K662" s="3085"/>
      <c r="L662" s="3085"/>
      <c r="M662" s="3085"/>
      <c r="N662" s="3085"/>
      <c r="O662" s="3085"/>
      <c r="P662" s="3085"/>
      <c r="Q662" s="3085"/>
      <c r="R662" s="3085"/>
    </row>
    <row r="663" spans="1:18">
      <c r="A663" s="3085"/>
      <c r="B663" s="3085"/>
      <c r="C663" s="3085"/>
      <c r="D663" s="3085"/>
      <c r="E663" s="3085"/>
      <c r="F663" s="3085"/>
      <c r="G663" s="3085"/>
      <c r="H663" s="3085"/>
      <c r="I663" s="3085"/>
      <c r="J663" s="3085"/>
      <c r="K663" s="3085"/>
      <c r="L663" s="3085"/>
      <c r="M663" s="3085"/>
      <c r="N663" s="3085"/>
      <c r="O663" s="3085"/>
      <c r="P663" s="3085"/>
      <c r="Q663" s="3085"/>
      <c r="R663" s="3085"/>
    </row>
    <row r="664" spans="1:18">
      <c r="A664" s="3085"/>
      <c r="B664" s="3085"/>
      <c r="C664" s="3085"/>
      <c r="D664" s="3085"/>
      <c r="E664" s="3085"/>
      <c r="F664" s="3085"/>
      <c r="G664" s="3085"/>
      <c r="H664" s="3085"/>
      <c r="I664" s="3085"/>
      <c r="J664" s="3085"/>
      <c r="K664" s="3085"/>
      <c r="L664" s="3085"/>
      <c r="M664" s="3085"/>
      <c r="N664" s="3085"/>
      <c r="O664" s="3085"/>
      <c r="P664" s="3085"/>
      <c r="Q664" s="3085"/>
      <c r="R664" s="3085"/>
    </row>
    <row r="665" spans="1:18">
      <c r="A665" s="3085"/>
      <c r="B665" s="3085"/>
      <c r="C665" s="3085"/>
      <c r="D665" s="3085"/>
      <c r="E665" s="3085"/>
      <c r="F665" s="3085"/>
      <c r="G665" s="3085"/>
      <c r="H665" s="3085"/>
      <c r="I665" s="3085"/>
      <c r="J665" s="3085"/>
      <c r="K665" s="3085"/>
      <c r="L665" s="3085"/>
      <c r="M665" s="3085"/>
      <c r="N665" s="3085"/>
      <c r="O665" s="3085"/>
      <c r="P665" s="3085"/>
      <c r="Q665" s="3085"/>
      <c r="R665" s="3085"/>
    </row>
    <row r="666" spans="1:18">
      <c r="A666" s="3085"/>
      <c r="B666" s="3085"/>
      <c r="C666" s="3085"/>
      <c r="D666" s="3085"/>
      <c r="E666" s="3085"/>
      <c r="F666" s="3085"/>
      <c r="G666" s="3085"/>
      <c r="H666" s="3085"/>
      <c r="I666" s="3085"/>
      <c r="J666" s="3085"/>
      <c r="K666" s="3085"/>
      <c r="L666" s="3085"/>
      <c r="M666" s="3085"/>
      <c r="N666" s="3085"/>
      <c r="O666" s="3085"/>
      <c r="P666" s="3085"/>
      <c r="Q666" s="3085"/>
      <c r="R666" s="3085"/>
    </row>
    <row r="667" spans="1:18">
      <c r="A667" s="3085"/>
      <c r="B667" s="3085"/>
      <c r="C667" s="3085"/>
      <c r="D667" s="3085"/>
      <c r="E667" s="3085"/>
      <c r="F667" s="3085"/>
      <c r="G667" s="3085"/>
      <c r="H667" s="3085"/>
      <c r="I667" s="3085"/>
      <c r="J667" s="3085"/>
      <c r="K667" s="3085"/>
      <c r="L667" s="3085"/>
      <c r="M667" s="3085"/>
      <c r="N667" s="3085"/>
      <c r="O667" s="3085"/>
      <c r="P667" s="3085"/>
      <c r="Q667" s="3085"/>
      <c r="R667" s="3085"/>
    </row>
    <row r="668" spans="1:18">
      <c r="A668" s="3085"/>
      <c r="B668" s="3085"/>
      <c r="C668" s="3085"/>
      <c r="D668" s="3085"/>
      <c r="E668" s="3085"/>
      <c r="F668" s="3085"/>
      <c r="G668" s="3085"/>
      <c r="H668" s="3085"/>
      <c r="I668" s="3085"/>
      <c r="J668" s="3085"/>
      <c r="K668" s="3085"/>
      <c r="L668" s="3085"/>
      <c r="M668" s="3085"/>
      <c r="N668" s="3085"/>
      <c r="O668" s="3085"/>
      <c r="P668" s="3085"/>
      <c r="Q668" s="3085"/>
      <c r="R668" s="3085"/>
    </row>
    <row r="669" spans="1:18">
      <c r="A669" s="3085"/>
      <c r="B669" s="3085"/>
      <c r="C669" s="3085"/>
      <c r="D669" s="3085"/>
      <c r="E669" s="3085"/>
      <c r="F669" s="3085"/>
      <c r="G669" s="3085"/>
      <c r="H669" s="3085"/>
      <c r="I669" s="3085"/>
      <c r="J669" s="3085"/>
      <c r="K669" s="3085"/>
      <c r="L669" s="3085"/>
      <c r="M669" s="3085"/>
      <c r="N669" s="3085"/>
      <c r="O669" s="3085"/>
      <c r="P669" s="3085"/>
      <c r="Q669" s="3085"/>
      <c r="R669" s="3085"/>
    </row>
    <row r="670" spans="1:18">
      <c r="A670" s="3085"/>
      <c r="B670" s="3085"/>
      <c r="C670" s="3085"/>
      <c r="D670" s="3085"/>
      <c r="E670" s="3085"/>
      <c r="F670" s="3085"/>
      <c r="G670" s="3085"/>
      <c r="H670" s="3085"/>
      <c r="I670" s="3085"/>
      <c r="J670" s="3085"/>
      <c r="K670" s="3085"/>
      <c r="L670" s="3085"/>
      <c r="M670" s="3085"/>
      <c r="N670" s="3085"/>
      <c r="O670" s="3085"/>
      <c r="P670" s="3085"/>
      <c r="Q670" s="3085"/>
      <c r="R670" s="3085"/>
    </row>
    <row r="671" spans="1:18">
      <c r="A671" s="3085"/>
      <c r="B671" s="3085"/>
      <c r="C671" s="3085"/>
      <c r="D671" s="3085"/>
      <c r="E671" s="3085"/>
      <c r="F671" s="3085"/>
      <c r="G671" s="3085"/>
      <c r="H671" s="3085"/>
      <c r="I671" s="3085"/>
      <c r="J671" s="3085"/>
      <c r="K671" s="3085"/>
      <c r="L671" s="3085"/>
      <c r="M671" s="3085"/>
      <c r="N671" s="3085"/>
      <c r="O671" s="3085"/>
      <c r="P671" s="3085"/>
      <c r="Q671" s="3085"/>
      <c r="R671" s="3085"/>
    </row>
    <row r="672" spans="1:18">
      <c r="A672" s="3085"/>
      <c r="B672" s="3085"/>
      <c r="C672" s="3085"/>
      <c r="D672" s="3085"/>
      <c r="E672" s="3085"/>
      <c r="F672" s="3085"/>
      <c r="G672" s="3085"/>
      <c r="H672" s="3085"/>
      <c r="I672" s="3085"/>
      <c r="J672" s="3085"/>
      <c r="K672" s="3085"/>
      <c r="L672" s="3085"/>
      <c r="M672" s="3085"/>
      <c r="N672" s="3085"/>
      <c r="O672" s="3085"/>
      <c r="P672" s="3085"/>
      <c r="Q672" s="3085"/>
      <c r="R672" s="3085"/>
    </row>
    <row r="673" spans="1:18">
      <c r="A673" s="3085"/>
      <c r="B673" s="3085"/>
      <c r="C673" s="3085"/>
      <c r="D673" s="3085"/>
      <c r="E673" s="3085"/>
      <c r="F673" s="3085"/>
      <c r="G673" s="3085"/>
      <c r="H673" s="3085"/>
      <c r="I673" s="3085"/>
      <c r="J673" s="3085"/>
      <c r="K673" s="3085"/>
      <c r="L673" s="3085"/>
      <c r="M673" s="3085"/>
      <c r="N673" s="3085"/>
      <c r="O673" s="3085"/>
      <c r="P673" s="3085"/>
      <c r="Q673" s="3085"/>
      <c r="R673" s="3085"/>
    </row>
    <row r="674" spans="1:18">
      <c r="A674" s="3085"/>
      <c r="B674" s="3085"/>
      <c r="C674" s="3085"/>
      <c r="D674" s="3085"/>
      <c r="E674" s="3085"/>
      <c r="F674" s="3085"/>
      <c r="G674" s="3085"/>
      <c r="H674" s="3085"/>
      <c r="I674" s="3085"/>
      <c r="J674" s="3085"/>
      <c r="K674" s="3085"/>
      <c r="L674" s="3085"/>
      <c r="M674" s="3085"/>
      <c r="N674" s="3085"/>
      <c r="O674" s="3085"/>
      <c r="P674" s="3085"/>
      <c r="Q674" s="3085"/>
      <c r="R674" s="3085"/>
    </row>
    <row r="675" spans="1:18">
      <c r="A675" s="3085"/>
      <c r="B675" s="3085"/>
      <c r="C675" s="3085"/>
      <c r="D675" s="3085"/>
      <c r="E675" s="3085"/>
      <c r="F675" s="3085"/>
      <c r="G675" s="3085"/>
      <c r="H675" s="3085"/>
      <c r="I675" s="3085"/>
      <c r="J675" s="3085"/>
      <c r="K675" s="3085"/>
      <c r="L675" s="3085"/>
      <c r="M675" s="3085"/>
      <c r="N675" s="3085"/>
      <c r="O675" s="3085"/>
      <c r="P675" s="3085"/>
      <c r="Q675" s="3085"/>
      <c r="R675" s="3085"/>
    </row>
    <row r="676" spans="1:18">
      <c r="A676" s="3085"/>
      <c r="B676" s="3085"/>
      <c r="C676" s="3085"/>
      <c r="D676" s="3085"/>
      <c r="E676" s="3085"/>
      <c r="F676" s="3085"/>
      <c r="G676" s="3085"/>
      <c r="H676" s="3085"/>
      <c r="I676" s="3085"/>
      <c r="J676" s="3085"/>
      <c r="K676" s="3085"/>
      <c r="L676" s="3085"/>
      <c r="M676" s="3085"/>
      <c r="N676" s="3085"/>
      <c r="O676" s="3085"/>
      <c r="P676" s="3085"/>
      <c r="Q676" s="3085"/>
      <c r="R676" s="3085"/>
    </row>
    <row r="677" spans="1:18">
      <c r="A677" s="3085"/>
      <c r="B677" s="3085"/>
      <c r="C677" s="3085"/>
      <c r="D677" s="3085"/>
      <c r="E677" s="3085"/>
      <c r="F677" s="3085"/>
      <c r="G677" s="3085"/>
      <c r="H677" s="3085"/>
      <c r="I677" s="3085"/>
      <c r="J677" s="3085"/>
      <c r="K677" s="3085"/>
      <c r="L677" s="3085"/>
      <c r="M677" s="3085"/>
      <c r="N677" s="3085"/>
      <c r="O677" s="3085"/>
      <c r="P677" s="3085"/>
      <c r="Q677" s="3085"/>
      <c r="R677" s="3085"/>
    </row>
    <row r="678" spans="1:18">
      <c r="A678" s="3085"/>
      <c r="B678" s="3085"/>
      <c r="C678" s="3085"/>
      <c r="D678" s="3085"/>
      <c r="E678" s="3085"/>
      <c r="F678" s="3085"/>
      <c r="G678" s="3085"/>
      <c r="H678" s="3085"/>
      <c r="I678" s="3085"/>
      <c r="J678" s="3085"/>
      <c r="K678" s="3085"/>
      <c r="L678" s="3085"/>
      <c r="M678" s="3085"/>
      <c r="N678" s="3085"/>
      <c r="O678" s="3085"/>
      <c r="P678" s="3085"/>
      <c r="Q678" s="3085"/>
      <c r="R678" s="3085"/>
    </row>
    <row r="679" spans="1:18">
      <c r="A679" s="3085"/>
      <c r="B679" s="3085"/>
      <c r="C679" s="3085"/>
      <c r="D679" s="3085"/>
      <c r="E679" s="3085"/>
      <c r="F679" s="3085"/>
      <c r="G679" s="3085"/>
      <c r="H679" s="3085"/>
      <c r="I679" s="3085"/>
      <c r="J679" s="3085"/>
      <c r="K679" s="3085"/>
      <c r="L679" s="3085"/>
      <c r="M679" s="3085"/>
      <c r="N679" s="3085"/>
      <c r="O679" s="3085"/>
      <c r="P679" s="3085"/>
      <c r="Q679" s="3085"/>
      <c r="R679" s="3085"/>
    </row>
    <row r="680" spans="1:18">
      <c r="A680" s="3085"/>
      <c r="B680" s="3085"/>
      <c r="C680" s="3085"/>
      <c r="D680" s="3085"/>
      <c r="E680" s="3085"/>
      <c r="F680" s="3085"/>
      <c r="G680" s="3085"/>
      <c r="H680" s="3085"/>
      <c r="I680" s="3085"/>
      <c r="J680" s="3085"/>
      <c r="K680" s="3085"/>
      <c r="L680" s="3085"/>
      <c r="M680" s="3085"/>
      <c r="N680" s="3085"/>
      <c r="O680" s="3085"/>
      <c r="P680" s="3085"/>
      <c r="Q680" s="3085"/>
      <c r="R680" s="3085"/>
    </row>
    <row r="681" spans="1:18">
      <c r="A681" s="3085"/>
      <c r="B681" s="3085"/>
      <c r="C681" s="3085"/>
      <c r="D681" s="3085"/>
      <c r="E681" s="3085"/>
      <c r="F681" s="3085"/>
      <c r="G681" s="3085"/>
      <c r="H681" s="3085"/>
      <c r="I681" s="3085"/>
      <c r="J681" s="3085"/>
      <c r="K681" s="3085"/>
      <c r="L681" s="3085"/>
      <c r="M681" s="3085"/>
      <c r="N681" s="3085"/>
      <c r="O681" s="3085"/>
      <c r="P681" s="3085"/>
      <c r="Q681" s="3085"/>
      <c r="R681" s="3085"/>
    </row>
    <row r="682" spans="1:18">
      <c r="A682" s="3085"/>
      <c r="B682" s="3085"/>
      <c r="C682" s="3085"/>
      <c r="D682" s="3085"/>
      <c r="E682" s="3085"/>
      <c r="F682" s="3085"/>
      <c r="G682" s="3085"/>
      <c r="H682" s="3085"/>
      <c r="I682" s="3085"/>
      <c r="J682" s="3085"/>
      <c r="K682" s="3085"/>
      <c r="L682" s="3085"/>
      <c r="M682" s="3085"/>
      <c r="N682" s="3085"/>
      <c r="O682" s="3085"/>
      <c r="P682" s="3085"/>
      <c r="Q682" s="3085"/>
      <c r="R682" s="3085"/>
    </row>
    <row r="683" spans="1:18">
      <c r="A683" s="3085"/>
      <c r="B683" s="3085"/>
      <c r="C683" s="3085"/>
      <c r="D683" s="3085"/>
      <c r="E683" s="3085"/>
      <c r="F683" s="3085"/>
      <c r="G683" s="3085"/>
      <c r="H683" s="3085"/>
      <c r="I683" s="3085"/>
      <c r="J683" s="3085"/>
      <c r="K683" s="3085"/>
      <c r="L683" s="3085"/>
      <c r="M683" s="3085"/>
      <c r="N683" s="3085"/>
      <c r="O683" s="3085"/>
      <c r="P683" s="3085"/>
      <c r="Q683" s="3085"/>
      <c r="R683" s="3085"/>
    </row>
    <row r="684" spans="1:18">
      <c r="A684" s="3085"/>
      <c r="B684" s="3085"/>
      <c r="C684" s="3085"/>
      <c r="D684" s="3085"/>
      <c r="E684" s="3085"/>
      <c r="F684" s="3085"/>
      <c r="G684" s="3085"/>
      <c r="H684" s="3085"/>
      <c r="I684" s="3085"/>
      <c r="J684" s="3085"/>
      <c r="K684" s="3085"/>
      <c r="L684" s="3085"/>
      <c r="M684" s="3085"/>
      <c r="N684" s="3085"/>
      <c r="O684" s="3085"/>
      <c r="P684" s="3085"/>
      <c r="Q684" s="3085"/>
      <c r="R684" s="3085"/>
    </row>
    <row r="685" spans="1:18">
      <c r="A685" s="3085"/>
      <c r="B685" s="3085"/>
      <c r="C685" s="3085"/>
      <c r="D685" s="3085"/>
      <c r="E685" s="3085"/>
      <c r="F685" s="3085"/>
      <c r="G685" s="3085"/>
      <c r="H685" s="3085"/>
      <c r="I685" s="3085"/>
      <c r="J685" s="3085"/>
      <c r="K685" s="3085"/>
      <c r="L685" s="3085"/>
      <c r="M685" s="3085"/>
      <c r="N685" s="3085"/>
      <c r="O685" s="3085"/>
      <c r="P685" s="3085"/>
      <c r="Q685" s="3085"/>
      <c r="R685" s="3085"/>
    </row>
    <row r="686" spans="1:18">
      <c r="A686" s="3085"/>
      <c r="B686" s="3085"/>
      <c r="C686" s="3085"/>
      <c r="D686" s="3085"/>
      <c r="E686" s="3085"/>
      <c r="F686" s="3085"/>
      <c r="G686" s="3085"/>
      <c r="H686" s="3085"/>
      <c r="I686" s="3085"/>
      <c r="J686" s="3085"/>
      <c r="K686" s="3085"/>
      <c r="L686" s="3085"/>
      <c r="M686" s="3085"/>
      <c r="N686" s="3085"/>
      <c r="O686" s="3085"/>
      <c r="P686" s="3085"/>
      <c r="Q686" s="3085"/>
      <c r="R686" s="3085"/>
    </row>
    <row r="687" spans="1:18">
      <c r="A687" s="3085"/>
      <c r="B687" s="3085"/>
      <c r="C687" s="3085"/>
      <c r="D687" s="3085"/>
      <c r="E687" s="3085"/>
      <c r="F687" s="3085"/>
      <c r="G687" s="3085"/>
      <c r="H687" s="3085"/>
      <c r="I687" s="3085"/>
      <c r="J687" s="3085"/>
      <c r="K687" s="3085"/>
      <c r="L687" s="3085"/>
      <c r="M687" s="3085"/>
      <c r="N687" s="3085"/>
      <c r="O687" s="3085"/>
      <c r="P687" s="3085"/>
      <c r="Q687" s="3085"/>
      <c r="R687" s="3085"/>
    </row>
    <row r="688" spans="1:18">
      <c r="A688" s="3085"/>
      <c r="B688" s="3085"/>
      <c r="C688" s="3085"/>
      <c r="D688" s="3085"/>
      <c r="E688" s="3085"/>
      <c r="F688" s="3085"/>
      <c r="G688" s="3085"/>
      <c r="H688" s="3085"/>
      <c r="I688" s="3085"/>
      <c r="J688" s="3085"/>
      <c r="K688" s="3085"/>
      <c r="L688" s="3085"/>
      <c r="M688" s="3085"/>
      <c r="N688" s="3085"/>
      <c r="O688" s="3085"/>
      <c r="P688" s="3085"/>
      <c r="Q688" s="3085"/>
      <c r="R688" s="3085"/>
    </row>
    <row r="689" spans="1:18">
      <c r="A689" s="3085"/>
      <c r="B689" s="3085"/>
      <c r="C689" s="3085"/>
      <c r="D689" s="3085"/>
      <c r="E689" s="3085"/>
      <c r="F689" s="3085"/>
      <c r="G689" s="3085"/>
      <c r="H689" s="3085"/>
      <c r="I689" s="3085"/>
      <c r="J689" s="3085"/>
      <c r="K689" s="3085"/>
      <c r="L689" s="3085"/>
      <c r="M689" s="3085"/>
      <c r="N689" s="3085"/>
      <c r="O689" s="3085"/>
      <c r="P689" s="3085"/>
      <c r="Q689" s="3085"/>
      <c r="R689" s="3085"/>
    </row>
    <row r="690" spans="1:18">
      <c r="A690" s="3085"/>
      <c r="B690" s="3085"/>
      <c r="C690" s="3085"/>
      <c r="D690" s="3085"/>
      <c r="E690" s="3085"/>
      <c r="F690" s="3085"/>
      <c r="G690" s="3085"/>
      <c r="H690" s="3085"/>
      <c r="I690" s="3085"/>
      <c r="J690" s="3085"/>
      <c r="K690" s="3085"/>
      <c r="L690" s="3085"/>
      <c r="M690" s="3085"/>
      <c r="N690" s="3085"/>
      <c r="O690" s="3085"/>
      <c r="P690" s="3085"/>
      <c r="Q690" s="3085"/>
      <c r="R690" s="3085"/>
    </row>
    <row r="691" spans="1:18">
      <c r="A691" s="3085"/>
      <c r="B691" s="3085"/>
      <c r="C691" s="3085"/>
      <c r="D691" s="3085"/>
      <c r="E691" s="3085"/>
      <c r="F691" s="3085"/>
      <c r="G691" s="3085"/>
      <c r="H691" s="3085"/>
      <c r="I691" s="3085"/>
      <c r="J691" s="3085"/>
      <c r="K691" s="3085"/>
      <c r="L691" s="3085"/>
      <c r="M691" s="3085"/>
      <c r="N691" s="3085"/>
      <c r="O691" s="3085"/>
      <c r="P691" s="3085"/>
      <c r="Q691" s="3085"/>
      <c r="R691" s="3085"/>
    </row>
    <row r="692" spans="1:18">
      <c r="A692" s="3085"/>
      <c r="B692" s="3085"/>
      <c r="C692" s="3085"/>
      <c r="D692" s="3085"/>
      <c r="E692" s="3085"/>
      <c r="F692" s="3085"/>
      <c r="G692" s="3085"/>
      <c r="H692" s="3085"/>
      <c r="I692" s="3085"/>
      <c r="J692" s="3085"/>
      <c r="K692" s="3085"/>
      <c r="L692" s="3085"/>
      <c r="M692" s="3085"/>
      <c r="N692" s="3085"/>
      <c r="O692" s="3085"/>
      <c r="P692" s="3085"/>
      <c r="Q692" s="3085"/>
      <c r="R692" s="3085"/>
    </row>
    <row r="693" spans="1:18">
      <c r="A693" s="3085"/>
      <c r="B693" s="3085"/>
      <c r="C693" s="3085"/>
      <c r="D693" s="3085"/>
      <c r="E693" s="3085"/>
      <c r="F693" s="3085"/>
      <c r="G693" s="3085"/>
      <c r="H693" s="3085"/>
      <c r="I693" s="3085"/>
      <c r="J693" s="3085"/>
      <c r="K693" s="3085"/>
      <c r="L693" s="3085"/>
      <c r="M693" s="3085"/>
      <c r="N693" s="3085"/>
      <c r="O693" s="3085"/>
      <c r="P693" s="3085"/>
      <c r="Q693" s="3085"/>
      <c r="R693" s="3085"/>
    </row>
    <row r="694" spans="1:18">
      <c r="A694" s="3085"/>
      <c r="B694" s="3085"/>
      <c r="C694" s="3085"/>
      <c r="D694" s="3085"/>
      <c r="E694" s="3085"/>
      <c r="F694" s="3085"/>
      <c r="G694" s="3085"/>
      <c r="H694" s="3085"/>
      <c r="I694" s="3085"/>
      <c r="J694" s="3085"/>
      <c r="K694" s="3085"/>
      <c r="L694" s="3085"/>
      <c r="M694" s="3085"/>
      <c r="N694" s="3085"/>
      <c r="O694" s="3085"/>
      <c r="P694" s="3085"/>
      <c r="Q694" s="3085"/>
      <c r="R694" s="3085"/>
    </row>
    <row r="695" spans="1:18">
      <c r="A695" s="3085"/>
      <c r="B695" s="3085"/>
      <c r="C695" s="3085"/>
      <c r="D695" s="3085"/>
      <c r="E695" s="3085"/>
      <c r="F695" s="3085"/>
      <c r="G695" s="3085"/>
      <c r="H695" s="3085"/>
      <c r="I695" s="3085"/>
      <c r="J695" s="3085"/>
      <c r="K695" s="3085"/>
      <c r="L695" s="3085"/>
      <c r="M695" s="3085"/>
      <c r="N695" s="3085"/>
      <c r="O695" s="3085"/>
      <c r="P695" s="3085"/>
      <c r="Q695" s="3085"/>
      <c r="R695" s="3085"/>
    </row>
    <row r="696" spans="1:18">
      <c r="A696" s="3085"/>
      <c r="B696" s="3085"/>
      <c r="C696" s="3085"/>
      <c r="D696" s="3085"/>
      <c r="E696" s="3085"/>
      <c r="F696" s="3085"/>
      <c r="G696" s="3085"/>
      <c r="H696" s="3085"/>
      <c r="I696" s="3085"/>
      <c r="J696" s="3085"/>
      <c r="K696" s="3085"/>
      <c r="L696" s="3085"/>
      <c r="M696" s="3085"/>
      <c r="N696" s="3085"/>
      <c r="O696" s="3085"/>
      <c r="P696" s="3085"/>
      <c r="Q696" s="3085"/>
      <c r="R696" s="3085"/>
    </row>
    <row r="697" spans="1:18">
      <c r="A697" s="3085"/>
      <c r="B697" s="3085"/>
      <c r="C697" s="3085"/>
      <c r="D697" s="3085"/>
      <c r="E697" s="3085"/>
      <c r="F697" s="3085"/>
      <c r="G697" s="3085"/>
      <c r="H697" s="3085"/>
      <c r="I697" s="3085"/>
      <c r="J697" s="3085"/>
      <c r="K697" s="3085"/>
      <c r="L697" s="3085"/>
      <c r="M697" s="3085"/>
      <c r="N697" s="3085"/>
      <c r="O697" s="3085"/>
      <c r="P697" s="3085"/>
      <c r="Q697" s="3085"/>
      <c r="R697" s="3085"/>
    </row>
    <row r="698" spans="1:18">
      <c r="A698" s="3085"/>
      <c r="B698" s="3085"/>
      <c r="C698" s="3085"/>
      <c r="D698" s="3085"/>
      <c r="E698" s="3085"/>
      <c r="F698" s="3085"/>
      <c r="G698" s="3085"/>
      <c r="H698" s="3085"/>
      <c r="I698" s="3085"/>
      <c r="J698" s="3085"/>
      <c r="K698" s="3085"/>
      <c r="L698" s="3085"/>
      <c r="M698" s="3085"/>
      <c r="N698" s="3085"/>
      <c r="O698" s="3085"/>
      <c r="P698" s="3085"/>
      <c r="Q698" s="3085"/>
      <c r="R698" s="3085"/>
    </row>
    <row r="699" spans="1:18">
      <c r="A699" s="3085"/>
      <c r="B699" s="3085"/>
      <c r="C699" s="3085"/>
      <c r="D699" s="3085"/>
      <c r="E699" s="3085"/>
      <c r="F699" s="3085"/>
      <c r="G699" s="3085"/>
      <c r="H699" s="3085"/>
      <c r="I699" s="3085"/>
      <c r="J699" s="3085"/>
      <c r="K699" s="3085"/>
      <c r="L699" s="3085"/>
      <c r="M699" s="3085"/>
      <c r="N699" s="3085"/>
      <c r="O699" s="3085"/>
      <c r="P699" s="3085"/>
      <c r="Q699" s="3085"/>
      <c r="R699" s="3085"/>
    </row>
    <row r="700" spans="1:18">
      <c r="A700" s="3085"/>
      <c r="B700" s="3085"/>
      <c r="C700" s="3085"/>
      <c r="D700" s="3085"/>
      <c r="E700" s="3085"/>
      <c r="F700" s="3085"/>
      <c r="G700" s="3085"/>
      <c r="H700" s="3085"/>
      <c r="I700" s="3085"/>
      <c r="J700" s="3085"/>
      <c r="K700" s="3085"/>
      <c r="L700" s="3085"/>
      <c r="M700" s="3085"/>
      <c r="N700" s="3085"/>
      <c r="O700" s="3085"/>
      <c r="P700" s="3085"/>
      <c r="Q700" s="3085"/>
      <c r="R700" s="3085"/>
    </row>
    <row r="701" spans="1:18">
      <c r="A701" s="3085"/>
      <c r="B701" s="3085"/>
      <c r="C701" s="3085"/>
      <c r="D701" s="3085"/>
      <c r="E701" s="3085"/>
      <c r="F701" s="3085"/>
      <c r="G701" s="3085"/>
      <c r="H701" s="3085"/>
      <c r="I701" s="3085"/>
      <c r="J701" s="3085"/>
      <c r="K701" s="3085"/>
      <c r="L701" s="3085"/>
      <c r="M701" s="3085"/>
      <c r="N701" s="3085"/>
      <c r="O701" s="3085"/>
      <c r="P701" s="3085"/>
      <c r="Q701" s="3085"/>
      <c r="R701" s="3085"/>
    </row>
    <row r="702" spans="1:18">
      <c r="A702" s="3085"/>
      <c r="B702" s="3085"/>
      <c r="C702" s="3085"/>
      <c r="D702" s="3085"/>
      <c r="E702" s="3085"/>
      <c r="F702" s="3085"/>
      <c r="G702" s="3085"/>
      <c r="H702" s="3085"/>
      <c r="I702" s="3085"/>
      <c r="J702" s="3085"/>
      <c r="K702" s="3085"/>
      <c r="L702" s="3085"/>
      <c r="M702" s="3085"/>
      <c r="N702" s="3085"/>
      <c r="O702" s="3085"/>
      <c r="P702" s="3085"/>
      <c r="Q702" s="3085"/>
      <c r="R702" s="3085"/>
    </row>
    <row r="703" spans="1:18">
      <c r="A703" s="3085"/>
      <c r="B703" s="3085"/>
      <c r="C703" s="3085"/>
      <c r="D703" s="3085"/>
      <c r="E703" s="3085"/>
      <c r="F703" s="3085"/>
      <c r="G703" s="3085"/>
      <c r="H703" s="3085"/>
      <c r="I703" s="3085"/>
      <c r="J703" s="3085"/>
      <c r="K703" s="3085"/>
      <c r="L703" s="3085"/>
      <c r="M703" s="3085"/>
      <c r="N703" s="3085"/>
      <c r="O703" s="3085"/>
      <c r="P703" s="3085"/>
      <c r="Q703" s="3085"/>
      <c r="R703" s="3085"/>
    </row>
    <row r="704" spans="1:18">
      <c r="A704" s="3085"/>
      <c r="B704" s="3085"/>
      <c r="C704" s="3085"/>
      <c r="D704" s="3085"/>
      <c r="E704" s="3085"/>
      <c r="F704" s="3085"/>
      <c r="G704" s="3085"/>
      <c r="H704" s="3085"/>
      <c r="I704" s="3085"/>
      <c r="J704" s="3085"/>
      <c r="K704" s="3085"/>
      <c r="L704" s="3085"/>
      <c r="M704" s="3085"/>
      <c r="N704" s="3085"/>
      <c r="O704" s="3085"/>
      <c r="P704" s="3085"/>
      <c r="Q704" s="3085"/>
      <c r="R704" s="3085"/>
    </row>
    <row r="705" spans="1:18">
      <c r="A705" s="3085"/>
      <c r="B705" s="3085"/>
      <c r="C705" s="3085"/>
      <c r="D705" s="3085"/>
      <c r="E705" s="3085"/>
      <c r="F705" s="3085"/>
      <c r="G705" s="3085"/>
      <c r="H705" s="3085"/>
      <c r="I705" s="3085"/>
      <c r="J705" s="3085"/>
      <c r="K705" s="3085"/>
      <c r="L705" s="3085"/>
      <c r="M705" s="3085"/>
      <c r="N705" s="3085"/>
      <c r="O705" s="3085"/>
      <c r="P705" s="3085"/>
      <c r="Q705" s="3085"/>
      <c r="R705" s="3085"/>
    </row>
    <row r="706" spans="1:18">
      <c r="A706" s="3085"/>
      <c r="B706" s="3085"/>
      <c r="C706" s="3085"/>
      <c r="D706" s="3085"/>
      <c r="E706" s="3085"/>
      <c r="F706" s="3085"/>
      <c r="G706" s="3085"/>
      <c r="H706" s="3085"/>
      <c r="I706" s="3085"/>
      <c r="J706" s="3085"/>
      <c r="K706" s="3085"/>
      <c r="L706" s="3085"/>
      <c r="M706" s="3085"/>
      <c r="N706" s="3085"/>
      <c r="O706" s="3085"/>
      <c r="P706" s="3085"/>
      <c r="Q706" s="3085"/>
      <c r="R706" s="3085"/>
    </row>
    <row r="707" spans="1:18">
      <c r="A707" s="3085"/>
      <c r="B707" s="3085"/>
      <c r="C707" s="3085"/>
      <c r="D707" s="3085"/>
      <c r="E707" s="3085"/>
      <c r="F707" s="3085"/>
      <c r="G707" s="3085"/>
      <c r="H707" s="3085"/>
      <c r="I707" s="3085"/>
      <c r="J707" s="3085"/>
      <c r="K707" s="3085"/>
      <c r="L707" s="3085"/>
      <c r="M707" s="3085"/>
      <c r="N707" s="3085"/>
      <c r="O707" s="3085"/>
      <c r="P707" s="3085"/>
      <c r="Q707" s="3085"/>
      <c r="R707" s="3085"/>
    </row>
    <row r="708" spans="1:18">
      <c r="A708" s="3085"/>
      <c r="B708" s="3085"/>
      <c r="C708" s="3085"/>
      <c r="D708" s="3085"/>
      <c r="E708" s="3085"/>
      <c r="F708" s="3085"/>
      <c r="G708" s="3085"/>
      <c r="H708" s="3085"/>
      <c r="I708" s="3085"/>
      <c r="J708" s="3085"/>
      <c r="K708" s="3085"/>
      <c r="L708" s="3085"/>
      <c r="M708" s="3085"/>
      <c r="N708" s="3085"/>
      <c r="O708" s="3085"/>
      <c r="P708" s="3085"/>
      <c r="Q708" s="3085"/>
      <c r="R708" s="3085"/>
    </row>
    <row r="709" spans="1:18">
      <c r="A709" s="3085"/>
      <c r="B709" s="3085"/>
      <c r="C709" s="3085"/>
      <c r="D709" s="3085"/>
      <c r="E709" s="3085"/>
      <c r="F709" s="3085"/>
      <c r="G709" s="3085"/>
      <c r="H709" s="3085"/>
      <c r="I709" s="3085"/>
      <c r="J709" s="3085"/>
      <c r="K709" s="3085"/>
      <c r="L709" s="3085"/>
      <c r="M709" s="3085"/>
      <c r="N709" s="3085"/>
      <c r="O709" s="3085"/>
      <c r="P709" s="3085"/>
      <c r="Q709" s="3085"/>
      <c r="R709" s="3085"/>
    </row>
    <row r="710" spans="1:18">
      <c r="A710" s="3085"/>
      <c r="B710" s="3085"/>
      <c r="C710" s="3085"/>
      <c r="D710" s="3085"/>
      <c r="E710" s="3085"/>
      <c r="F710" s="3085"/>
      <c r="G710" s="3085"/>
      <c r="H710" s="3085"/>
      <c r="I710" s="3085"/>
      <c r="J710" s="3085"/>
      <c r="K710" s="3085"/>
      <c r="L710" s="3085"/>
      <c r="M710" s="3085"/>
      <c r="N710" s="3085"/>
      <c r="O710" s="3085"/>
      <c r="P710" s="3085"/>
      <c r="Q710" s="3085"/>
      <c r="R710" s="3085"/>
    </row>
    <row r="711" spans="1:18">
      <c r="A711" s="3085"/>
      <c r="B711" s="3085"/>
      <c r="C711" s="3085"/>
      <c r="D711" s="3085"/>
      <c r="E711" s="3085"/>
      <c r="F711" s="3085"/>
      <c r="G711" s="3085"/>
      <c r="H711" s="3085"/>
      <c r="I711" s="3085"/>
      <c r="J711" s="3085"/>
      <c r="K711" s="3085"/>
      <c r="L711" s="3085"/>
      <c r="M711" s="3085"/>
      <c r="N711" s="3085"/>
      <c r="O711" s="3085"/>
      <c r="P711" s="3085"/>
      <c r="Q711" s="3085"/>
      <c r="R711" s="3085"/>
    </row>
    <row r="712" spans="1:18">
      <c r="A712" s="3085"/>
      <c r="B712" s="3085"/>
      <c r="C712" s="3085"/>
      <c r="D712" s="3085"/>
      <c r="E712" s="3085"/>
      <c r="F712" s="3085"/>
      <c r="G712" s="3085"/>
      <c r="H712" s="3085"/>
      <c r="I712" s="3085"/>
      <c r="J712" s="3085"/>
      <c r="K712" s="3085"/>
      <c r="L712" s="3085"/>
      <c r="M712" s="3085"/>
      <c r="N712" s="3085"/>
      <c r="O712" s="3085"/>
      <c r="P712" s="3085"/>
      <c r="Q712" s="3085"/>
      <c r="R712" s="3085"/>
    </row>
    <row r="713" spans="1:18">
      <c r="A713" s="3085"/>
      <c r="B713" s="3085"/>
      <c r="C713" s="3085"/>
      <c r="D713" s="3085"/>
      <c r="E713" s="3085"/>
      <c r="F713" s="3085"/>
      <c r="G713" s="3085"/>
      <c r="H713" s="3085"/>
      <c r="I713" s="3085"/>
      <c r="J713" s="3085"/>
      <c r="K713" s="3085"/>
      <c r="L713" s="3085"/>
      <c r="M713" s="3085"/>
      <c r="N713" s="3085"/>
      <c r="O713" s="3085"/>
      <c r="P713" s="3085"/>
      <c r="Q713" s="3085"/>
      <c r="R713" s="3085"/>
    </row>
    <row r="714" spans="1:18">
      <c r="A714" s="3085"/>
      <c r="B714" s="3085"/>
      <c r="C714" s="3085"/>
      <c r="D714" s="3085"/>
      <c r="E714" s="3085"/>
      <c r="F714" s="3085"/>
      <c r="G714" s="3085"/>
      <c r="H714" s="3085"/>
      <c r="I714" s="3085"/>
      <c r="J714" s="3085"/>
      <c r="K714" s="3085"/>
      <c r="L714" s="3085"/>
      <c r="M714" s="3085"/>
      <c r="N714" s="3085"/>
      <c r="O714" s="3085"/>
      <c r="P714" s="3085"/>
      <c r="Q714" s="3085"/>
      <c r="R714" s="3085"/>
    </row>
    <row r="715" spans="1:18">
      <c r="A715" s="3085"/>
      <c r="B715" s="3085"/>
      <c r="C715" s="3085"/>
      <c r="D715" s="3085"/>
      <c r="E715" s="3085"/>
      <c r="F715" s="3085"/>
      <c r="G715" s="3085"/>
      <c r="H715" s="3085"/>
      <c r="I715" s="3085"/>
      <c r="J715" s="3085"/>
      <c r="K715" s="3085"/>
      <c r="L715" s="3085"/>
      <c r="M715" s="3085"/>
      <c r="N715" s="3085"/>
      <c r="O715" s="3085"/>
      <c r="P715" s="3085"/>
      <c r="Q715" s="3085"/>
      <c r="R715" s="3085"/>
    </row>
    <row r="716" spans="1:18">
      <c r="A716" s="3085"/>
      <c r="B716" s="3085"/>
      <c r="C716" s="3085"/>
      <c r="D716" s="3085"/>
      <c r="E716" s="3085"/>
      <c r="F716" s="3085"/>
      <c r="G716" s="3085"/>
      <c r="H716" s="3085"/>
      <c r="I716" s="3085"/>
      <c r="J716" s="3085"/>
      <c r="K716" s="3085"/>
      <c r="L716" s="3085"/>
      <c r="M716" s="3085"/>
      <c r="N716" s="3085"/>
      <c r="O716" s="3085"/>
      <c r="P716" s="3085"/>
      <c r="Q716" s="3085"/>
      <c r="R716" s="3085"/>
    </row>
    <row r="717" spans="1:18">
      <c r="A717" s="3085"/>
      <c r="B717" s="3085"/>
      <c r="C717" s="3085"/>
      <c r="D717" s="3085"/>
      <c r="E717" s="3085"/>
      <c r="F717" s="3085"/>
      <c r="G717" s="3085"/>
      <c r="H717" s="3085"/>
      <c r="I717" s="3085"/>
      <c r="J717" s="3085"/>
      <c r="K717" s="3085"/>
      <c r="L717" s="3085"/>
      <c r="M717" s="3085"/>
      <c r="N717" s="3085"/>
      <c r="O717" s="3085"/>
      <c r="P717" s="3085"/>
      <c r="Q717" s="3085"/>
      <c r="R717" s="3085"/>
    </row>
    <row r="718" spans="1:18">
      <c r="A718" s="3085"/>
      <c r="B718" s="3085"/>
      <c r="C718" s="3085"/>
      <c r="D718" s="3085"/>
      <c r="E718" s="3085"/>
      <c r="F718" s="3085"/>
      <c r="G718" s="3085"/>
      <c r="H718" s="3085"/>
      <c r="I718" s="3085"/>
      <c r="J718" s="3085"/>
      <c r="K718" s="3085"/>
      <c r="L718" s="3085"/>
      <c r="M718" s="3085"/>
      <c r="N718" s="3085"/>
      <c r="O718" s="3085"/>
      <c r="P718" s="3085"/>
      <c r="Q718" s="3085"/>
      <c r="R718" s="3085"/>
    </row>
    <row r="719" spans="1:18">
      <c r="A719" s="3085"/>
      <c r="B719" s="3085"/>
      <c r="C719" s="3085"/>
      <c r="D719" s="3085"/>
      <c r="E719" s="3085"/>
      <c r="F719" s="3085"/>
      <c r="G719" s="3085"/>
      <c r="H719" s="3085"/>
      <c r="I719" s="3085"/>
      <c r="J719" s="3085"/>
      <c r="K719" s="3085"/>
      <c r="L719" s="3085"/>
      <c r="M719" s="3085"/>
      <c r="N719" s="3085"/>
      <c r="O719" s="3085"/>
      <c r="P719" s="3085"/>
      <c r="Q719" s="3085"/>
      <c r="R719" s="3085"/>
    </row>
    <row r="720" spans="1:18">
      <c r="A720" s="3085"/>
      <c r="B720" s="3085"/>
      <c r="C720" s="3085"/>
      <c r="D720" s="3085"/>
      <c r="E720" s="3085"/>
      <c r="F720" s="3085"/>
      <c r="G720" s="3085"/>
      <c r="H720" s="3085"/>
      <c r="I720" s="3085"/>
      <c r="J720" s="3085"/>
      <c r="K720" s="3085"/>
      <c r="L720" s="3085"/>
      <c r="M720" s="3085"/>
      <c r="N720" s="3085"/>
      <c r="O720" s="3085"/>
      <c r="P720" s="3085"/>
      <c r="Q720" s="3085"/>
      <c r="R720" s="3085"/>
    </row>
    <row r="721" spans="1:18">
      <c r="A721" s="3085"/>
      <c r="B721" s="3085"/>
      <c r="C721" s="3085"/>
      <c r="D721" s="3085"/>
      <c r="E721" s="3085"/>
      <c r="F721" s="3085"/>
      <c r="G721" s="3085"/>
      <c r="H721" s="3085"/>
      <c r="I721" s="3085"/>
      <c r="J721" s="3085"/>
      <c r="K721" s="3085"/>
      <c r="L721" s="3085"/>
      <c r="M721" s="3085"/>
      <c r="N721" s="3085"/>
      <c r="O721" s="3085"/>
      <c r="P721" s="3085"/>
      <c r="Q721" s="3085"/>
      <c r="R721" s="3085"/>
    </row>
    <row r="722" spans="1:18">
      <c r="A722" s="3085"/>
      <c r="B722" s="3085"/>
      <c r="C722" s="3085"/>
      <c r="D722" s="3085"/>
      <c r="E722" s="3085"/>
      <c r="F722" s="3085"/>
      <c r="G722" s="3085"/>
      <c r="H722" s="3085"/>
      <c r="I722" s="3085"/>
      <c r="J722" s="3085"/>
      <c r="K722" s="3085"/>
      <c r="L722" s="3085"/>
      <c r="M722" s="3085"/>
      <c r="N722" s="3085"/>
      <c r="O722" s="3085"/>
      <c r="P722" s="3085"/>
      <c r="Q722" s="3085"/>
      <c r="R722" s="3085"/>
    </row>
    <row r="723" spans="1:18">
      <c r="A723" s="3085"/>
      <c r="B723" s="3085"/>
      <c r="C723" s="3085"/>
      <c r="D723" s="3085"/>
      <c r="E723" s="3085"/>
      <c r="F723" s="3085"/>
      <c r="G723" s="3085"/>
      <c r="H723" s="3085"/>
      <c r="I723" s="3085"/>
      <c r="J723" s="3085"/>
      <c r="K723" s="3085"/>
      <c r="L723" s="3085"/>
      <c r="M723" s="3085"/>
      <c r="N723" s="3085"/>
      <c r="O723" s="3085"/>
      <c r="P723" s="3085"/>
      <c r="Q723" s="3085"/>
      <c r="R723" s="3085"/>
    </row>
    <row r="724" spans="1:18">
      <c r="A724" s="3085"/>
      <c r="B724" s="3085"/>
      <c r="C724" s="3085"/>
      <c r="D724" s="3085"/>
      <c r="E724" s="3085"/>
      <c r="F724" s="3085"/>
      <c r="G724" s="3085"/>
      <c r="H724" s="3085"/>
      <c r="I724" s="3085"/>
      <c r="J724" s="3085"/>
      <c r="K724" s="3085"/>
      <c r="L724" s="3085"/>
      <c r="M724" s="3085"/>
      <c r="N724" s="3085"/>
      <c r="O724" s="3085"/>
      <c r="P724" s="3085"/>
      <c r="Q724" s="3085"/>
      <c r="R724" s="3085"/>
    </row>
    <row r="725" spans="1:18">
      <c r="A725" s="3085"/>
      <c r="B725" s="3085"/>
      <c r="C725" s="3085"/>
      <c r="D725" s="3085"/>
      <c r="E725" s="3085"/>
      <c r="F725" s="3085"/>
      <c r="G725" s="3085"/>
      <c r="H725" s="3085"/>
      <c r="I725" s="3085"/>
      <c r="J725" s="3085"/>
      <c r="K725" s="3085"/>
      <c r="L725" s="3085"/>
      <c r="M725" s="3085"/>
      <c r="N725" s="3085"/>
      <c r="O725" s="3085"/>
      <c r="P725" s="3085"/>
      <c r="Q725" s="3085"/>
      <c r="R725" s="3085"/>
    </row>
    <row r="726" spans="1:18">
      <c r="A726" s="3085"/>
      <c r="B726" s="3085"/>
      <c r="C726" s="3085"/>
      <c r="D726" s="3085"/>
      <c r="E726" s="3085"/>
      <c r="F726" s="3085"/>
      <c r="G726" s="3085"/>
      <c r="H726" s="3085"/>
      <c r="I726" s="3085"/>
      <c r="J726" s="3085"/>
      <c r="K726" s="3085"/>
      <c r="L726" s="3085"/>
      <c r="M726" s="3085"/>
      <c r="N726" s="3085"/>
      <c r="O726" s="3085"/>
      <c r="P726" s="3085"/>
      <c r="Q726" s="3085"/>
      <c r="R726" s="3085"/>
    </row>
    <row r="727" spans="1:18">
      <c r="A727" s="3085"/>
      <c r="B727" s="3085"/>
      <c r="C727" s="3085"/>
      <c r="D727" s="3085"/>
      <c r="E727" s="3085"/>
      <c r="F727" s="3085"/>
      <c r="G727" s="3085"/>
      <c r="H727" s="3085"/>
      <c r="I727" s="3085"/>
      <c r="J727" s="3085"/>
      <c r="K727" s="3085"/>
      <c r="L727" s="3085"/>
      <c r="M727" s="3085"/>
      <c r="N727" s="3085"/>
      <c r="O727" s="3085"/>
      <c r="P727" s="3085"/>
      <c r="Q727" s="3085"/>
      <c r="R727" s="3085"/>
    </row>
    <row r="728" spans="1:18">
      <c r="A728" s="3085"/>
      <c r="B728" s="3085"/>
      <c r="C728" s="3085"/>
      <c r="D728" s="3085"/>
      <c r="E728" s="3085"/>
      <c r="F728" s="3085"/>
      <c r="G728" s="3085"/>
      <c r="H728" s="3085"/>
      <c r="I728" s="3085"/>
      <c r="J728" s="3085"/>
      <c r="K728" s="3085"/>
      <c r="L728" s="3085"/>
      <c r="M728" s="3085"/>
      <c r="N728" s="3085"/>
      <c r="O728" s="3085"/>
      <c r="P728" s="3085"/>
      <c r="Q728" s="3085"/>
      <c r="R728" s="3085"/>
    </row>
    <row r="729" spans="1:18">
      <c r="A729" s="3085"/>
      <c r="B729" s="3085"/>
      <c r="C729" s="3085"/>
      <c r="D729" s="3085"/>
      <c r="E729" s="3085"/>
      <c r="F729" s="3085"/>
      <c r="G729" s="3085"/>
      <c r="H729" s="3085"/>
      <c r="I729" s="3085"/>
      <c r="J729" s="3085"/>
      <c r="K729" s="3085"/>
      <c r="L729" s="3085"/>
      <c r="M729" s="3085"/>
      <c r="N729" s="3085"/>
      <c r="O729" s="3085"/>
      <c r="P729" s="3085"/>
      <c r="Q729" s="3085"/>
      <c r="R729" s="3085"/>
    </row>
    <row r="730" spans="1:18">
      <c r="A730" s="3085"/>
      <c r="B730" s="3085"/>
      <c r="C730" s="3085"/>
      <c r="D730" s="3085"/>
      <c r="E730" s="3085"/>
      <c r="F730" s="3085"/>
      <c r="G730" s="3085"/>
      <c r="H730" s="3085"/>
      <c r="I730" s="3085"/>
      <c r="J730" s="3085"/>
      <c r="K730" s="3085"/>
      <c r="L730" s="3085"/>
      <c r="M730" s="3085"/>
      <c r="N730" s="3085"/>
      <c r="O730" s="3085"/>
      <c r="P730" s="3085"/>
      <c r="Q730" s="3085"/>
      <c r="R730" s="3085"/>
    </row>
    <row r="731" spans="1:18">
      <c r="A731" s="3085"/>
      <c r="B731" s="3085"/>
      <c r="C731" s="3085"/>
      <c r="D731" s="3085"/>
      <c r="E731" s="3085"/>
      <c r="F731" s="3085"/>
      <c r="G731" s="3085"/>
      <c r="H731" s="3085"/>
      <c r="I731" s="3085"/>
      <c r="J731" s="3085"/>
      <c r="K731" s="3085"/>
      <c r="L731" s="3085"/>
      <c r="M731" s="3085"/>
      <c r="N731" s="3085"/>
      <c r="O731" s="3085"/>
      <c r="P731" s="3085"/>
      <c r="Q731" s="3085"/>
      <c r="R731" s="3085"/>
    </row>
    <row r="732" spans="1:18">
      <c r="A732" s="3085"/>
      <c r="B732" s="3085"/>
      <c r="C732" s="3085"/>
      <c r="D732" s="3085"/>
      <c r="E732" s="3085"/>
      <c r="F732" s="3085"/>
      <c r="G732" s="3085"/>
      <c r="H732" s="3085"/>
      <c r="I732" s="3085"/>
      <c r="J732" s="3085"/>
      <c r="K732" s="3085"/>
      <c r="L732" s="3085"/>
      <c r="M732" s="3085"/>
      <c r="N732" s="3085"/>
      <c r="O732" s="3085"/>
      <c r="P732" s="3085"/>
      <c r="Q732" s="3085"/>
      <c r="R732" s="3085"/>
    </row>
    <row r="733" spans="1:18">
      <c r="A733" s="3085"/>
      <c r="B733" s="3085"/>
      <c r="C733" s="3085"/>
      <c r="D733" s="3085"/>
      <c r="E733" s="3085"/>
      <c r="F733" s="3085"/>
      <c r="G733" s="3085"/>
      <c r="H733" s="3085"/>
      <c r="I733" s="3085"/>
      <c r="J733" s="3085"/>
      <c r="K733" s="3085"/>
      <c r="L733" s="3085"/>
      <c r="M733" s="3085"/>
      <c r="N733" s="3085"/>
      <c r="O733" s="3085"/>
      <c r="P733" s="3085"/>
      <c r="Q733" s="3085"/>
      <c r="R733" s="3085"/>
    </row>
    <row r="734" spans="1:18">
      <c r="A734" s="3085"/>
      <c r="B734" s="3085"/>
      <c r="C734" s="3085"/>
      <c r="D734" s="3085"/>
      <c r="E734" s="3085"/>
      <c r="F734" s="3085"/>
      <c r="G734" s="3085"/>
      <c r="H734" s="3085"/>
      <c r="I734" s="3085"/>
      <c r="J734" s="3085"/>
      <c r="K734" s="3085"/>
      <c r="L734" s="3085"/>
      <c r="M734" s="3085"/>
      <c r="N734" s="3085"/>
      <c r="O734" s="3085"/>
      <c r="P734" s="3085"/>
      <c r="Q734" s="3085"/>
      <c r="R734" s="3085"/>
    </row>
    <row r="735" spans="1:18">
      <c r="A735" s="3085"/>
      <c r="B735" s="3085"/>
      <c r="C735" s="3085"/>
      <c r="D735" s="3085"/>
      <c r="E735" s="3085"/>
      <c r="F735" s="3085"/>
      <c r="G735" s="3085"/>
      <c r="H735" s="3085"/>
      <c r="I735" s="3085"/>
      <c r="J735" s="3085"/>
      <c r="K735" s="3085"/>
      <c r="L735" s="3085"/>
      <c r="M735" s="3085"/>
      <c r="N735" s="3085"/>
      <c r="O735" s="3085"/>
      <c r="P735" s="3085"/>
      <c r="Q735" s="3085"/>
      <c r="R735" s="3085"/>
    </row>
    <row r="736" spans="1:18">
      <c r="A736" s="3085"/>
      <c r="B736" s="3085"/>
      <c r="C736" s="3085"/>
      <c r="D736" s="3085"/>
      <c r="E736" s="3085"/>
      <c r="F736" s="3085"/>
      <c r="G736" s="3085"/>
      <c r="H736" s="3085"/>
      <c r="I736" s="3085"/>
      <c r="J736" s="3085"/>
      <c r="K736" s="3085"/>
      <c r="L736" s="3085"/>
      <c r="M736" s="3085"/>
      <c r="N736" s="3085"/>
      <c r="O736" s="3085"/>
      <c r="P736" s="3085"/>
      <c r="Q736" s="3085"/>
      <c r="R736" s="3085"/>
    </row>
    <row r="737" spans="1:18">
      <c r="A737" s="3085"/>
      <c r="B737" s="3085"/>
      <c r="C737" s="3085"/>
      <c r="D737" s="3085"/>
      <c r="E737" s="3085"/>
      <c r="F737" s="3085"/>
      <c r="G737" s="3085"/>
      <c r="H737" s="3085"/>
      <c r="I737" s="3085"/>
      <c r="J737" s="3085"/>
      <c r="K737" s="3085"/>
      <c r="L737" s="3085"/>
      <c r="M737" s="3085"/>
      <c r="N737" s="3085"/>
      <c r="O737" s="3085"/>
      <c r="P737" s="3085"/>
      <c r="Q737" s="3085"/>
      <c r="R737" s="3085"/>
    </row>
    <row r="738" spans="1:18">
      <c r="A738" s="3085"/>
      <c r="B738" s="3085"/>
      <c r="C738" s="3085"/>
      <c r="D738" s="3085"/>
      <c r="E738" s="3085"/>
      <c r="F738" s="3085"/>
      <c r="G738" s="3085"/>
      <c r="H738" s="3085"/>
      <c r="I738" s="3085"/>
      <c r="J738" s="3085"/>
      <c r="K738" s="3085"/>
      <c r="L738" s="3085"/>
      <c r="M738" s="3085"/>
      <c r="N738" s="3085"/>
      <c r="O738" s="3085"/>
      <c r="P738" s="3085"/>
      <c r="Q738" s="3085"/>
      <c r="R738" s="3085"/>
    </row>
    <row r="739" spans="1:18">
      <c r="A739" s="3085"/>
      <c r="B739" s="3085"/>
      <c r="C739" s="3085"/>
      <c r="D739" s="3085"/>
      <c r="E739" s="3085"/>
      <c r="F739" s="3085"/>
      <c r="G739" s="3085"/>
      <c r="H739" s="3085"/>
      <c r="I739" s="3085"/>
      <c r="J739" s="3085"/>
      <c r="K739" s="3085"/>
      <c r="L739" s="3085"/>
      <c r="M739" s="3085"/>
      <c r="N739" s="3085"/>
      <c r="O739" s="3085"/>
      <c r="P739" s="3085"/>
      <c r="Q739" s="3085"/>
      <c r="R739" s="3085"/>
    </row>
    <row r="740" spans="1:18">
      <c r="A740" s="3085"/>
      <c r="B740" s="3085"/>
      <c r="C740" s="3085"/>
      <c r="D740" s="3085"/>
      <c r="E740" s="3085"/>
      <c r="F740" s="3085"/>
      <c r="G740" s="3085"/>
      <c r="H740" s="3085"/>
      <c r="I740" s="3085"/>
      <c r="J740" s="3085"/>
      <c r="K740" s="3085"/>
      <c r="L740" s="3085"/>
      <c r="M740" s="3085"/>
      <c r="N740" s="3085"/>
      <c r="O740" s="3085"/>
      <c r="P740" s="3085"/>
      <c r="Q740" s="3085"/>
      <c r="R740" s="3085"/>
    </row>
    <row r="741" spans="1:18">
      <c r="A741" s="3085"/>
      <c r="B741" s="3085"/>
      <c r="C741" s="3085"/>
      <c r="D741" s="3085"/>
      <c r="E741" s="3085"/>
      <c r="F741" s="3085"/>
      <c r="G741" s="3085"/>
      <c r="H741" s="3085"/>
      <c r="I741" s="3085"/>
      <c r="J741" s="3085"/>
      <c r="K741" s="3085"/>
      <c r="L741" s="3085"/>
      <c r="M741" s="3085"/>
      <c r="N741" s="3085"/>
      <c r="O741" s="3085"/>
      <c r="P741" s="3085"/>
      <c r="Q741" s="3085"/>
      <c r="R741" s="3085"/>
    </row>
    <row r="742" spans="1:18">
      <c r="A742" s="3085"/>
      <c r="B742" s="3085"/>
      <c r="C742" s="3085"/>
      <c r="D742" s="3085"/>
      <c r="E742" s="3085"/>
      <c r="F742" s="3085"/>
      <c r="G742" s="3085"/>
      <c r="H742" s="3085"/>
      <c r="I742" s="3085"/>
      <c r="J742" s="3085"/>
      <c r="K742" s="3085"/>
      <c r="L742" s="3085"/>
      <c r="M742" s="3085"/>
      <c r="N742" s="3085"/>
      <c r="O742" s="3085"/>
      <c r="P742" s="3085"/>
      <c r="Q742" s="3085"/>
      <c r="R742" s="3085"/>
    </row>
    <row r="743" spans="1:18">
      <c r="A743" s="3085"/>
      <c r="B743" s="3085"/>
      <c r="C743" s="3085"/>
      <c r="D743" s="3085"/>
      <c r="E743" s="3085"/>
      <c r="F743" s="3085"/>
      <c r="G743" s="3085"/>
      <c r="H743" s="3085"/>
      <c r="I743" s="3085"/>
      <c r="J743" s="3085"/>
      <c r="K743" s="3085"/>
      <c r="L743" s="3085"/>
      <c r="M743" s="3085"/>
      <c r="N743" s="3085"/>
      <c r="O743" s="3085"/>
      <c r="P743" s="3085"/>
      <c r="Q743" s="3085"/>
      <c r="R743" s="3085"/>
    </row>
    <row r="744" spans="1:18">
      <c r="A744" s="3085"/>
      <c r="B744" s="3085"/>
      <c r="C744" s="3085"/>
      <c r="D744" s="3085"/>
      <c r="E744" s="3085"/>
      <c r="F744" s="3085"/>
      <c r="G744" s="3085"/>
      <c r="H744" s="3085"/>
      <c r="I744" s="3085"/>
      <c r="J744" s="3085"/>
      <c r="K744" s="3085"/>
      <c r="L744" s="3085"/>
      <c r="M744" s="3085"/>
      <c r="N744" s="3085"/>
      <c r="O744" s="3085"/>
      <c r="P744" s="3085"/>
      <c r="Q744" s="3085"/>
      <c r="R744" s="3085"/>
    </row>
    <row r="745" spans="1:18">
      <c r="A745" s="3085"/>
      <c r="B745" s="3085"/>
      <c r="C745" s="3085"/>
      <c r="D745" s="3085"/>
      <c r="E745" s="3085"/>
      <c r="F745" s="3085"/>
      <c r="G745" s="3085"/>
      <c r="H745" s="3085"/>
      <c r="I745" s="3085"/>
      <c r="J745" s="3085"/>
      <c r="K745" s="3085"/>
      <c r="L745" s="3085"/>
      <c r="M745" s="3085"/>
      <c r="N745" s="3085"/>
      <c r="O745" s="3085"/>
      <c r="P745" s="3085"/>
      <c r="Q745" s="3085"/>
      <c r="R745" s="3085"/>
    </row>
    <row r="746" spans="1:18">
      <c r="A746" s="3085"/>
      <c r="B746" s="3085"/>
      <c r="C746" s="3085"/>
      <c r="D746" s="3085"/>
      <c r="E746" s="3085"/>
      <c r="F746" s="3085"/>
      <c r="G746" s="3085"/>
      <c r="H746" s="3085"/>
      <c r="I746" s="3085"/>
      <c r="J746" s="3085"/>
      <c r="K746" s="3085"/>
      <c r="L746" s="3085"/>
      <c r="M746" s="3085"/>
      <c r="N746" s="3085"/>
      <c r="O746" s="3085"/>
      <c r="P746" s="3085"/>
      <c r="Q746" s="3085"/>
      <c r="R746" s="3085"/>
    </row>
    <row r="747" spans="1:18">
      <c r="A747" s="3085"/>
      <c r="B747" s="3085"/>
      <c r="C747" s="3085"/>
      <c r="D747" s="3085"/>
      <c r="E747" s="3085"/>
      <c r="F747" s="3085"/>
      <c r="G747" s="3085"/>
      <c r="H747" s="3085"/>
      <c r="I747" s="3085"/>
      <c r="J747" s="3085"/>
      <c r="K747" s="3085"/>
      <c r="L747" s="3085"/>
      <c r="M747" s="3085"/>
      <c r="N747" s="3085"/>
      <c r="O747" s="3085"/>
      <c r="P747" s="3085"/>
      <c r="Q747" s="3085"/>
      <c r="R747" s="3085"/>
    </row>
    <row r="748" spans="1:18">
      <c r="A748" s="3085"/>
      <c r="B748" s="3085"/>
      <c r="C748" s="3085"/>
      <c r="D748" s="3085"/>
      <c r="E748" s="3085"/>
      <c r="F748" s="3085"/>
      <c r="G748" s="3085"/>
      <c r="H748" s="3085"/>
      <c r="I748" s="3085"/>
      <c r="J748" s="3085"/>
      <c r="K748" s="3085"/>
      <c r="L748" s="3085"/>
      <c r="M748" s="3085"/>
      <c r="N748" s="3085"/>
      <c r="O748" s="3085"/>
      <c r="P748" s="3085"/>
      <c r="Q748" s="3085"/>
      <c r="R748" s="3085"/>
    </row>
    <row r="749" spans="1:18">
      <c r="A749" s="3085"/>
      <c r="B749" s="3085"/>
      <c r="C749" s="3085"/>
      <c r="D749" s="3085"/>
      <c r="E749" s="3085"/>
      <c r="F749" s="3085"/>
      <c r="G749" s="3085"/>
      <c r="H749" s="3085"/>
      <c r="I749" s="3085"/>
      <c r="J749" s="3085"/>
      <c r="K749" s="3085"/>
      <c r="L749" s="3085"/>
      <c r="M749" s="3085"/>
      <c r="N749" s="3085"/>
      <c r="O749" s="3085"/>
      <c r="P749" s="3085"/>
      <c r="Q749" s="3085"/>
      <c r="R749" s="3085"/>
    </row>
    <row r="750" spans="1:18">
      <c r="A750" s="3085"/>
      <c r="B750" s="3085"/>
      <c r="C750" s="3085"/>
      <c r="D750" s="3085"/>
      <c r="E750" s="3085"/>
      <c r="F750" s="3085"/>
      <c r="G750" s="3085"/>
      <c r="H750" s="3085"/>
      <c r="I750" s="3085"/>
      <c r="J750" s="3085"/>
      <c r="K750" s="3085"/>
      <c r="L750" s="3085"/>
      <c r="M750" s="3085"/>
      <c r="N750" s="3085"/>
      <c r="O750" s="3085"/>
      <c r="P750" s="3085"/>
      <c r="Q750" s="3085"/>
      <c r="R750" s="3085"/>
    </row>
    <row r="751" spans="1:18">
      <c r="A751" s="3085"/>
      <c r="B751" s="3085"/>
      <c r="C751" s="3085"/>
      <c r="D751" s="3085"/>
      <c r="E751" s="3085"/>
      <c r="F751" s="3085"/>
      <c r="G751" s="3085"/>
      <c r="H751" s="3085"/>
      <c r="I751" s="3085"/>
      <c r="J751" s="3085"/>
      <c r="K751" s="3085"/>
      <c r="L751" s="3085"/>
      <c r="M751" s="3085"/>
      <c r="N751" s="3085"/>
      <c r="O751" s="3085"/>
      <c r="P751" s="3085"/>
      <c r="Q751" s="3085"/>
      <c r="R751" s="3085"/>
    </row>
    <row r="752" spans="1:18">
      <c r="A752" s="3085"/>
      <c r="B752" s="3085"/>
      <c r="C752" s="3085"/>
      <c r="D752" s="3085"/>
      <c r="E752" s="3085"/>
      <c r="F752" s="3085"/>
      <c r="G752" s="3085"/>
      <c r="H752" s="3085"/>
      <c r="I752" s="3085"/>
      <c r="J752" s="3085"/>
      <c r="K752" s="3085"/>
      <c r="L752" s="3085"/>
      <c r="M752" s="3085"/>
      <c r="N752" s="3085"/>
      <c r="O752" s="3085"/>
      <c r="P752" s="3085"/>
      <c r="Q752" s="3085"/>
      <c r="R752" s="3085"/>
    </row>
    <row r="753" spans="1:18">
      <c r="A753" s="3085"/>
      <c r="B753" s="3085"/>
      <c r="C753" s="3085"/>
      <c r="D753" s="3085"/>
      <c r="E753" s="3085"/>
      <c r="F753" s="3085"/>
      <c r="G753" s="3085"/>
      <c r="H753" s="3085"/>
      <c r="I753" s="3085"/>
      <c r="J753" s="3085"/>
      <c r="K753" s="3085"/>
      <c r="L753" s="3085"/>
      <c r="M753" s="3085"/>
      <c r="N753" s="3085"/>
      <c r="O753" s="3085"/>
      <c r="P753" s="3085"/>
      <c r="Q753" s="3085"/>
      <c r="R753" s="3085"/>
    </row>
    <row r="754" spans="1:18">
      <c r="A754" s="3085"/>
      <c r="B754" s="3085"/>
      <c r="C754" s="3085"/>
      <c r="D754" s="3085"/>
      <c r="E754" s="3085"/>
      <c r="F754" s="3085"/>
      <c r="G754" s="3085"/>
      <c r="H754" s="3085"/>
      <c r="I754" s="3085"/>
      <c r="J754" s="3085"/>
      <c r="K754" s="3085"/>
      <c r="L754" s="3085"/>
      <c r="M754" s="3085"/>
      <c r="N754" s="3085"/>
      <c r="O754" s="3085"/>
      <c r="P754" s="3085"/>
      <c r="Q754" s="3085"/>
      <c r="R754" s="3085"/>
    </row>
    <row r="755" spans="1:18">
      <c r="A755" s="3085"/>
      <c r="B755" s="3085"/>
      <c r="C755" s="3085"/>
      <c r="D755" s="3085"/>
      <c r="E755" s="3085"/>
      <c r="F755" s="3085"/>
      <c r="G755" s="3085"/>
      <c r="H755" s="3085"/>
      <c r="I755" s="3085"/>
      <c r="J755" s="3085"/>
      <c r="K755" s="3085"/>
      <c r="L755" s="3085"/>
      <c r="M755" s="3085"/>
      <c r="N755" s="3085"/>
      <c r="O755" s="3085"/>
      <c r="P755" s="3085"/>
      <c r="Q755" s="3085"/>
      <c r="R755" s="3085"/>
    </row>
    <row r="756" spans="1:18">
      <c r="A756" s="3085"/>
      <c r="B756" s="3085"/>
      <c r="C756" s="3085"/>
      <c r="D756" s="3085"/>
      <c r="E756" s="3085"/>
      <c r="F756" s="3085"/>
      <c r="G756" s="3085"/>
      <c r="H756" s="3085"/>
      <c r="I756" s="3085"/>
      <c r="J756" s="3085"/>
      <c r="K756" s="3085"/>
      <c r="L756" s="3085"/>
      <c r="M756" s="3085"/>
      <c r="N756" s="3085"/>
      <c r="O756" s="3085"/>
      <c r="P756" s="3085"/>
      <c r="Q756" s="3085"/>
      <c r="R756" s="3085"/>
    </row>
    <row r="757" spans="1:18">
      <c r="A757" s="3085"/>
      <c r="B757" s="3085"/>
      <c r="C757" s="3085"/>
      <c r="D757" s="3085"/>
      <c r="E757" s="3085"/>
      <c r="F757" s="3085"/>
      <c r="G757" s="3085"/>
      <c r="H757" s="3085"/>
      <c r="I757" s="3085"/>
      <c r="J757" s="3085"/>
      <c r="K757" s="3085"/>
      <c r="L757" s="3085"/>
      <c r="M757" s="3085"/>
      <c r="N757" s="3085"/>
      <c r="O757" s="3085"/>
      <c r="P757" s="3085"/>
      <c r="Q757" s="3085"/>
      <c r="R757" s="3085"/>
    </row>
    <row r="758" spans="1:18">
      <c r="A758" s="3085"/>
      <c r="B758" s="3085"/>
      <c r="C758" s="3085"/>
      <c r="D758" s="3085"/>
      <c r="E758" s="3085"/>
      <c r="F758" s="3085"/>
      <c r="G758" s="3085"/>
      <c r="H758" s="3085"/>
      <c r="I758" s="3085"/>
      <c r="J758" s="3085"/>
      <c r="K758" s="3085"/>
      <c r="L758" s="3085"/>
      <c r="M758" s="3085"/>
      <c r="N758" s="3085"/>
      <c r="O758" s="3085"/>
      <c r="P758" s="3085"/>
      <c r="Q758" s="3085"/>
      <c r="R758" s="3085"/>
    </row>
    <row r="759" spans="1:18">
      <c r="A759" s="3085"/>
      <c r="B759" s="3085"/>
      <c r="C759" s="3085"/>
      <c r="D759" s="3085"/>
      <c r="E759" s="3085"/>
      <c r="F759" s="3085"/>
      <c r="G759" s="3085"/>
      <c r="H759" s="3085"/>
      <c r="I759" s="3085"/>
      <c r="J759" s="3085"/>
      <c r="K759" s="3085"/>
      <c r="L759" s="3085"/>
      <c r="M759" s="3085"/>
      <c r="N759" s="3085"/>
      <c r="O759" s="3085"/>
      <c r="P759" s="3085"/>
      <c r="Q759" s="3085"/>
      <c r="R759" s="3085"/>
    </row>
    <row r="760" spans="1:18">
      <c r="A760" s="3085"/>
      <c r="B760" s="3085"/>
      <c r="C760" s="3085"/>
      <c r="D760" s="3085"/>
      <c r="E760" s="3085"/>
      <c r="F760" s="3085"/>
      <c r="G760" s="3085"/>
      <c r="H760" s="3085"/>
      <c r="I760" s="3085"/>
      <c r="J760" s="3085"/>
      <c r="K760" s="3085"/>
      <c r="L760" s="3085"/>
      <c r="M760" s="3085"/>
      <c r="N760" s="3085"/>
      <c r="O760" s="3085"/>
      <c r="P760" s="3085"/>
      <c r="Q760" s="3085"/>
      <c r="R760" s="3085"/>
    </row>
    <row r="761" spans="1:18">
      <c r="A761" s="3085"/>
      <c r="B761" s="3085"/>
      <c r="C761" s="3085"/>
      <c r="D761" s="3085"/>
      <c r="E761" s="3085"/>
      <c r="F761" s="3085"/>
      <c r="G761" s="3085"/>
      <c r="H761" s="3085"/>
      <c r="I761" s="3085"/>
      <c r="J761" s="3085"/>
      <c r="K761" s="3085"/>
      <c r="L761" s="3085"/>
      <c r="M761" s="3085"/>
      <c r="N761" s="3085"/>
      <c r="O761" s="3085"/>
      <c r="P761" s="3085"/>
      <c r="Q761" s="3085"/>
      <c r="R761" s="3085"/>
    </row>
    <row r="762" spans="1:18">
      <c r="A762" s="3085"/>
      <c r="B762" s="3085"/>
      <c r="C762" s="3085"/>
      <c r="D762" s="3085"/>
      <c r="E762" s="3085"/>
      <c r="F762" s="3085"/>
      <c r="G762" s="3085"/>
      <c r="H762" s="3085"/>
      <c r="I762" s="3085"/>
      <c r="J762" s="3085"/>
      <c r="K762" s="3085"/>
      <c r="L762" s="3085"/>
      <c r="M762" s="3085"/>
      <c r="N762" s="3085"/>
      <c r="O762" s="3085"/>
      <c r="P762" s="3085"/>
      <c r="Q762" s="3085"/>
      <c r="R762" s="3085"/>
    </row>
    <row r="763" spans="1:18">
      <c r="A763" s="3085"/>
      <c r="B763" s="3085"/>
      <c r="C763" s="3085"/>
      <c r="D763" s="3085"/>
      <c r="E763" s="3085"/>
      <c r="F763" s="3085"/>
      <c r="G763" s="3085"/>
      <c r="H763" s="3085"/>
      <c r="I763" s="3085"/>
      <c r="J763" s="3085"/>
      <c r="K763" s="3085"/>
      <c r="L763" s="3085"/>
      <c r="M763" s="3085"/>
      <c r="N763" s="3085"/>
      <c r="O763" s="3085"/>
      <c r="P763" s="3085"/>
      <c r="Q763" s="3085"/>
      <c r="R763" s="3085"/>
    </row>
    <row r="764" spans="1:18">
      <c r="A764" s="3085"/>
      <c r="B764" s="3085"/>
      <c r="C764" s="3085"/>
      <c r="D764" s="3085"/>
      <c r="E764" s="3085"/>
      <c r="F764" s="3085"/>
      <c r="G764" s="3085"/>
      <c r="H764" s="3085"/>
      <c r="I764" s="3085"/>
      <c r="J764" s="3085"/>
      <c r="K764" s="3085"/>
      <c r="L764" s="3085"/>
      <c r="M764" s="3085"/>
      <c r="N764" s="3085"/>
      <c r="O764" s="3085"/>
      <c r="P764" s="3085"/>
      <c r="Q764" s="3085"/>
      <c r="R764" s="3085"/>
    </row>
    <row r="765" spans="1:18">
      <c r="A765" s="3085"/>
      <c r="B765" s="3085"/>
      <c r="C765" s="3085"/>
      <c r="D765" s="3085"/>
      <c r="E765" s="3085"/>
      <c r="F765" s="3085"/>
      <c r="G765" s="3085"/>
      <c r="H765" s="3085"/>
      <c r="I765" s="3085"/>
      <c r="J765" s="3085"/>
      <c r="K765" s="3085"/>
      <c r="L765" s="3085"/>
      <c r="M765" s="3085"/>
      <c r="N765" s="3085"/>
      <c r="O765" s="3085"/>
      <c r="P765" s="3085"/>
      <c r="Q765" s="3085"/>
      <c r="R765" s="3085"/>
    </row>
    <row r="766" spans="1:18">
      <c r="A766" s="3085"/>
      <c r="B766" s="3085"/>
      <c r="C766" s="3085"/>
      <c r="D766" s="3085"/>
      <c r="E766" s="3085"/>
      <c r="F766" s="3085"/>
      <c r="G766" s="3085"/>
      <c r="H766" s="3085"/>
      <c r="I766" s="3085"/>
      <c r="J766" s="3085"/>
      <c r="K766" s="3085"/>
      <c r="L766" s="3085"/>
      <c r="M766" s="3085"/>
      <c r="N766" s="3085"/>
      <c r="O766" s="3085"/>
      <c r="P766" s="3085"/>
      <c r="Q766" s="3085"/>
      <c r="R766" s="3085"/>
    </row>
    <row r="767" spans="1:18">
      <c r="A767" s="3085"/>
      <c r="B767" s="3085"/>
      <c r="C767" s="3085"/>
      <c r="D767" s="3085"/>
      <c r="E767" s="3085"/>
      <c r="F767" s="3085"/>
      <c r="G767" s="3085"/>
      <c r="H767" s="3085"/>
      <c r="I767" s="3085"/>
      <c r="J767" s="3085"/>
      <c r="K767" s="3085"/>
      <c r="L767" s="3085"/>
      <c r="M767" s="3085"/>
      <c r="N767" s="3085"/>
      <c r="O767" s="3085"/>
      <c r="P767" s="3085"/>
      <c r="Q767" s="3085"/>
      <c r="R767" s="3085"/>
    </row>
    <row r="768" spans="1:18">
      <c r="A768" s="3085"/>
      <c r="B768" s="3085"/>
      <c r="C768" s="3085"/>
      <c r="D768" s="3085"/>
      <c r="E768" s="3085"/>
      <c r="F768" s="3085"/>
      <c r="G768" s="3085"/>
      <c r="H768" s="3085"/>
      <c r="I768" s="3085"/>
      <c r="J768" s="3085"/>
      <c r="K768" s="3085"/>
      <c r="L768" s="3085"/>
      <c r="M768" s="3085"/>
      <c r="N768" s="3085"/>
      <c r="O768" s="3085"/>
      <c r="P768" s="3085"/>
      <c r="Q768" s="3085"/>
      <c r="R768" s="3085"/>
    </row>
    <row r="769" spans="1:18">
      <c r="A769" s="3085"/>
      <c r="B769" s="3085"/>
      <c r="C769" s="3085"/>
      <c r="D769" s="3085"/>
      <c r="E769" s="3085"/>
      <c r="F769" s="3085"/>
      <c r="G769" s="3085"/>
      <c r="H769" s="3085"/>
      <c r="I769" s="3085"/>
      <c r="J769" s="3085"/>
      <c r="K769" s="3085"/>
      <c r="L769" s="3085"/>
      <c r="M769" s="3085"/>
      <c r="N769" s="3085"/>
      <c r="O769" s="3085"/>
      <c r="P769" s="3085"/>
      <c r="Q769" s="3085"/>
      <c r="R769" s="3085"/>
    </row>
    <row r="770" spans="1:18">
      <c r="A770" s="3085"/>
      <c r="B770" s="3085"/>
      <c r="C770" s="3085"/>
      <c r="D770" s="3085"/>
      <c r="E770" s="3085"/>
      <c r="F770" s="3085"/>
      <c r="G770" s="3085"/>
      <c r="H770" s="3085"/>
      <c r="I770" s="3085"/>
      <c r="J770" s="3085"/>
      <c r="K770" s="3085"/>
      <c r="L770" s="3085"/>
      <c r="M770" s="3085"/>
      <c r="N770" s="3085"/>
      <c r="O770" s="3085"/>
      <c r="P770" s="3085"/>
      <c r="Q770" s="3085"/>
      <c r="R770" s="3085"/>
    </row>
    <row r="771" spans="1:18">
      <c r="A771" s="3085"/>
      <c r="B771" s="3085"/>
      <c r="C771" s="3085"/>
      <c r="D771" s="3085"/>
      <c r="E771" s="3085"/>
      <c r="F771" s="3085"/>
      <c r="G771" s="3085"/>
      <c r="H771" s="3085"/>
      <c r="I771" s="3085"/>
      <c r="J771" s="3085"/>
      <c r="K771" s="3085"/>
      <c r="L771" s="3085"/>
      <c r="M771" s="3085"/>
      <c r="N771" s="3085"/>
      <c r="O771" s="3085"/>
      <c r="P771" s="3085"/>
      <c r="Q771" s="3085"/>
      <c r="R771" s="3085"/>
    </row>
    <row r="772" spans="1:18">
      <c r="A772" s="3085"/>
      <c r="B772" s="3085"/>
      <c r="C772" s="3085"/>
      <c r="D772" s="3085"/>
      <c r="E772" s="3085"/>
      <c r="F772" s="3085"/>
      <c r="G772" s="3085"/>
      <c r="H772" s="3085"/>
      <c r="I772" s="3085"/>
      <c r="J772" s="3085"/>
      <c r="K772" s="3085"/>
      <c r="L772" s="3085"/>
      <c r="M772" s="3085"/>
      <c r="N772" s="3085"/>
      <c r="O772" s="3085"/>
      <c r="P772" s="3085"/>
      <c r="Q772" s="3085"/>
      <c r="R772" s="3085"/>
    </row>
    <row r="773" spans="1:18">
      <c r="A773" s="3085"/>
      <c r="B773" s="3085"/>
      <c r="C773" s="3085"/>
      <c r="D773" s="3085"/>
      <c r="E773" s="3085"/>
      <c r="F773" s="3085"/>
      <c r="G773" s="3085"/>
      <c r="H773" s="3085"/>
      <c r="I773" s="3085"/>
      <c r="J773" s="3085"/>
      <c r="K773" s="3085"/>
      <c r="L773" s="3085"/>
      <c r="M773" s="3085"/>
      <c r="N773" s="3085"/>
      <c r="O773" s="3085"/>
      <c r="P773" s="3085"/>
      <c r="Q773" s="3085"/>
      <c r="R773" s="3085"/>
    </row>
    <row r="774" spans="1:18">
      <c r="A774" s="3085"/>
      <c r="B774" s="3085"/>
      <c r="C774" s="3085"/>
      <c r="D774" s="3085"/>
      <c r="E774" s="3085"/>
      <c r="F774" s="3085"/>
      <c r="G774" s="3085"/>
      <c r="H774" s="3085"/>
      <c r="I774" s="3085"/>
      <c r="J774" s="3085"/>
      <c r="K774" s="3085"/>
      <c r="L774" s="3085"/>
      <c r="M774" s="3085"/>
      <c r="N774" s="3085"/>
      <c r="O774" s="3085"/>
      <c r="P774" s="3085"/>
      <c r="Q774" s="3085"/>
      <c r="R774" s="3085"/>
    </row>
    <row r="775" spans="1:18">
      <c r="A775" s="3085"/>
      <c r="B775" s="3085"/>
      <c r="C775" s="3085"/>
      <c r="D775" s="3085"/>
      <c r="E775" s="3085"/>
      <c r="F775" s="3085"/>
      <c r="G775" s="3085"/>
      <c r="H775" s="3085"/>
      <c r="I775" s="3085"/>
      <c r="J775" s="3085"/>
      <c r="K775" s="3085"/>
      <c r="L775" s="3085"/>
      <c r="M775" s="3085"/>
      <c r="N775" s="3085"/>
      <c r="O775" s="3085"/>
      <c r="P775" s="3085"/>
      <c r="Q775" s="3085"/>
      <c r="R775" s="3085"/>
    </row>
    <row r="776" spans="1:18">
      <c r="A776" s="3085"/>
      <c r="B776" s="3085"/>
      <c r="C776" s="3085"/>
      <c r="D776" s="3085"/>
      <c r="E776" s="3085"/>
      <c r="F776" s="3085"/>
      <c r="G776" s="3085"/>
      <c r="H776" s="3085"/>
      <c r="I776" s="3085"/>
      <c r="J776" s="3085"/>
      <c r="K776" s="3085"/>
      <c r="L776" s="3085"/>
      <c r="M776" s="3085"/>
      <c r="N776" s="3085"/>
      <c r="O776" s="3085"/>
      <c r="P776" s="3085"/>
      <c r="Q776" s="3085"/>
      <c r="R776" s="3085"/>
    </row>
    <row r="777" spans="1:18">
      <c r="A777" s="3085"/>
      <c r="B777" s="3085"/>
      <c r="C777" s="3085"/>
      <c r="D777" s="3085"/>
      <c r="E777" s="3085"/>
      <c r="F777" s="3085"/>
      <c r="G777" s="3085"/>
      <c r="H777" s="3085"/>
      <c r="I777" s="3085"/>
      <c r="J777" s="3085"/>
      <c r="K777" s="3085"/>
      <c r="L777" s="3085"/>
      <c r="M777" s="3085"/>
      <c r="N777" s="3085"/>
      <c r="O777" s="3085"/>
      <c r="P777" s="3085"/>
      <c r="Q777" s="3085"/>
      <c r="R777" s="3085"/>
    </row>
    <row r="778" spans="1:18">
      <c r="A778" s="3085"/>
      <c r="B778" s="3085"/>
      <c r="C778" s="3085"/>
      <c r="D778" s="3085"/>
      <c r="E778" s="3085"/>
      <c r="F778" s="3085"/>
      <c r="G778" s="3085"/>
      <c r="H778" s="3085"/>
      <c r="I778" s="3085"/>
      <c r="J778" s="3085"/>
      <c r="K778" s="3085"/>
      <c r="L778" s="3085"/>
      <c r="M778" s="3085"/>
      <c r="N778" s="3085"/>
      <c r="O778" s="3085"/>
      <c r="P778" s="3085"/>
      <c r="Q778" s="3085"/>
      <c r="R778" s="3085"/>
    </row>
    <row r="779" spans="1:18">
      <c r="A779" s="3085"/>
      <c r="B779" s="3085"/>
      <c r="C779" s="3085"/>
      <c r="D779" s="3085"/>
      <c r="E779" s="3085"/>
      <c r="F779" s="3085"/>
      <c r="G779" s="3085"/>
      <c r="H779" s="3085"/>
      <c r="I779" s="3085"/>
      <c r="J779" s="3085"/>
      <c r="K779" s="3085"/>
      <c r="L779" s="3085"/>
      <c r="M779" s="3085"/>
      <c r="N779" s="3085"/>
      <c r="O779" s="3085"/>
      <c r="P779" s="3085"/>
      <c r="Q779" s="3085"/>
      <c r="R779" s="3085"/>
    </row>
    <row r="780" spans="1:18">
      <c r="A780" s="3085"/>
      <c r="B780" s="3085"/>
      <c r="C780" s="3085"/>
      <c r="D780" s="3085"/>
      <c r="E780" s="3085"/>
      <c r="F780" s="3085"/>
      <c r="G780" s="3085"/>
      <c r="H780" s="3085"/>
      <c r="I780" s="3085"/>
      <c r="J780" s="3085"/>
      <c r="K780" s="3085"/>
      <c r="L780" s="3085"/>
      <c r="M780" s="3085"/>
      <c r="N780" s="3085"/>
      <c r="O780" s="3085"/>
      <c r="P780" s="3085"/>
      <c r="Q780" s="3085"/>
      <c r="R780" s="3085"/>
    </row>
    <row r="781" spans="1:18">
      <c r="A781" s="3085"/>
      <c r="B781" s="3085"/>
      <c r="C781" s="3085"/>
      <c r="D781" s="3085"/>
      <c r="E781" s="3085"/>
      <c r="F781" s="3085"/>
      <c r="G781" s="3085"/>
      <c r="H781" s="3085"/>
      <c r="I781" s="3085"/>
      <c r="J781" s="3085"/>
      <c r="K781" s="3085"/>
      <c r="L781" s="3085"/>
      <c r="M781" s="3085"/>
      <c r="N781" s="3085"/>
      <c r="O781" s="3085"/>
      <c r="P781" s="3085"/>
      <c r="Q781" s="3085"/>
      <c r="R781" s="3085"/>
    </row>
    <row r="782" spans="1:18">
      <c r="A782" s="3085"/>
      <c r="B782" s="3085"/>
      <c r="C782" s="3085"/>
      <c r="D782" s="3085"/>
      <c r="E782" s="3085"/>
      <c r="F782" s="3085"/>
      <c r="G782" s="3085"/>
      <c r="H782" s="3085"/>
      <c r="I782" s="3085"/>
      <c r="J782" s="3085"/>
      <c r="K782" s="3085"/>
      <c r="L782" s="3085"/>
      <c r="M782" s="3085"/>
      <c r="N782" s="3085"/>
      <c r="O782" s="3085"/>
      <c r="P782" s="3085"/>
      <c r="Q782" s="3085"/>
      <c r="R782" s="3085"/>
    </row>
    <row r="783" spans="1:18">
      <c r="A783" s="3085"/>
      <c r="B783" s="3085"/>
      <c r="C783" s="3085"/>
      <c r="D783" s="3085"/>
      <c r="E783" s="3085"/>
      <c r="F783" s="3085"/>
      <c r="G783" s="3085"/>
      <c r="H783" s="3085"/>
      <c r="I783" s="3085"/>
      <c r="J783" s="3085"/>
      <c r="K783" s="3085"/>
      <c r="L783" s="3085"/>
      <c r="M783" s="3085"/>
      <c r="N783" s="3085"/>
      <c r="O783" s="3085"/>
      <c r="P783" s="3085"/>
      <c r="Q783" s="3085"/>
      <c r="R783" s="3085"/>
    </row>
    <row r="784" spans="1:18">
      <c r="A784" s="3085"/>
      <c r="B784" s="3085"/>
      <c r="C784" s="3085"/>
      <c r="D784" s="3085"/>
      <c r="E784" s="3085"/>
      <c r="F784" s="3085"/>
      <c r="G784" s="3085"/>
      <c r="H784" s="3085"/>
      <c r="I784" s="3085"/>
      <c r="J784" s="3085"/>
      <c r="K784" s="3085"/>
      <c r="L784" s="3085"/>
      <c r="M784" s="3085"/>
      <c r="N784" s="3085"/>
      <c r="O784" s="3085"/>
      <c r="P784" s="3085"/>
      <c r="Q784" s="3085"/>
      <c r="R784" s="3085"/>
    </row>
    <row r="785" spans="1:18">
      <c r="A785" s="3085"/>
      <c r="B785" s="3085"/>
      <c r="C785" s="3085"/>
      <c r="D785" s="3085"/>
      <c r="E785" s="3085"/>
      <c r="F785" s="3085"/>
      <c r="G785" s="3085"/>
      <c r="H785" s="3085"/>
      <c r="I785" s="3085"/>
      <c r="J785" s="3085"/>
      <c r="K785" s="3085"/>
      <c r="L785" s="3085"/>
      <c r="M785" s="3085"/>
      <c r="N785" s="3085"/>
      <c r="O785" s="3085"/>
      <c r="P785" s="3085"/>
      <c r="Q785" s="3085"/>
      <c r="R785" s="3085"/>
    </row>
    <row r="786" spans="1:18">
      <c r="A786" s="3085"/>
      <c r="B786" s="3085"/>
      <c r="C786" s="3085"/>
      <c r="D786" s="3085"/>
      <c r="E786" s="3085"/>
      <c r="F786" s="3085"/>
      <c r="G786" s="3085"/>
      <c r="H786" s="3085"/>
      <c r="I786" s="3085"/>
      <c r="J786" s="3085"/>
      <c r="K786" s="3085"/>
      <c r="L786" s="3085"/>
      <c r="M786" s="3085"/>
      <c r="N786" s="3085"/>
      <c r="O786" s="3085"/>
      <c r="P786" s="3085"/>
      <c r="Q786" s="3085"/>
      <c r="R786" s="3085"/>
    </row>
    <row r="787" spans="1:18">
      <c r="A787" s="3085"/>
      <c r="B787" s="3085"/>
      <c r="C787" s="3085"/>
      <c r="D787" s="3085"/>
      <c r="E787" s="3085"/>
      <c r="F787" s="3085"/>
      <c r="G787" s="3085"/>
      <c r="H787" s="3085"/>
      <c r="I787" s="3085"/>
      <c r="J787" s="3085"/>
      <c r="K787" s="3085"/>
      <c r="L787" s="3085"/>
      <c r="M787" s="3085"/>
      <c r="N787" s="3085"/>
      <c r="O787" s="3085"/>
      <c r="P787" s="3085"/>
      <c r="Q787" s="3085"/>
      <c r="R787" s="3085"/>
    </row>
    <row r="788" spans="1:18">
      <c r="A788" s="3085"/>
      <c r="B788" s="3085"/>
      <c r="C788" s="3085"/>
      <c r="D788" s="3085"/>
      <c r="E788" s="3085"/>
      <c r="F788" s="3085"/>
      <c r="G788" s="3085"/>
      <c r="H788" s="3085"/>
      <c r="I788" s="3085"/>
      <c r="J788" s="3085"/>
      <c r="K788" s="3085"/>
      <c r="L788" s="3085"/>
      <c r="M788" s="3085"/>
      <c r="N788" s="3085"/>
      <c r="O788" s="3085"/>
      <c r="P788" s="3085"/>
      <c r="Q788" s="3085"/>
      <c r="R788" s="3085"/>
    </row>
    <row r="789" spans="1:18">
      <c r="A789" s="3085"/>
      <c r="B789" s="3085"/>
      <c r="C789" s="3085"/>
      <c r="D789" s="3085"/>
      <c r="E789" s="3085"/>
      <c r="F789" s="3085"/>
      <c r="G789" s="3085"/>
      <c r="H789" s="3085"/>
      <c r="I789" s="3085"/>
      <c r="J789" s="3085"/>
      <c r="K789" s="3085"/>
      <c r="L789" s="3085"/>
      <c r="M789" s="3085"/>
      <c r="N789" s="3085"/>
      <c r="O789" s="3085"/>
      <c r="P789" s="3085"/>
      <c r="Q789" s="3085"/>
      <c r="R789" s="3085"/>
    </row>
    <row r="790" spans="1:18">
      <c r="A790" s="3085"/>
      <c r="B790" s="3085"/>
      <c r="C790" s="3085"/>
      <c r="D790" s="3085"/>
      <c r="E790" s="3085"/>
      <c r="F790" s="3085"/>
      <c r="G790" s="3085"/>
      <c r="H790" s="3085"/>
      <c r="I790" s="3085"/>
      <c r="J790" s="3085"/>
      <c r="K790" s="3085"/>
      <c r="L790" s="3085"/>
      <c r="M790" s="3085"/>
      <c r="N790" s="3085"/>
      <c r="O790" s="3085"/>
      <c r="P790" s="3085"/>
      <c r="Q790" s="3085"/>
      <c r="R790" s="3085"/>
    </row>
    <row r="791" spans="1:18">
      <c r="A791" s="3085"/>
      <c r="B791" s="3085"/>
      <c r="C791" s="3085"/>
      <c r="D791" s="3085"/>
      <c r="E791" s="3085"/>
      <c r="F791" s="3085"/>
      <c r="G791" s="3085"/>
      <c r="H791" s="3085"/>
      <c r="I791" s="3085"/>
      <c r="J791" s="3085"/>
      <c r="K791" s="3085"/>
      <c r="L791" s="3085"/>
      <c r="M791" s="3085"/>
      <c r="N791" s="3085"/>
      <c r="O791" s="3085"/>
      <c r="P791" s="3085"/>
      <c r="Q791" s="3085"/>
      <c r="R791" s="3085"/>
    </row>
    <row r="792" spans="1:18">
      <c r="A792" s="3085"/>
      <c r="B792" s="3085"/>
      <c r="C792" s="3085"/>
      <c r="D792" s="3085"/>
      <c r="E792" s="3085"/>
      <c r="F792" s="3085"/>
      <c r="G792" s="3085"/>
      <c r="H792" s="3085"/>
      <c r="I792" s="3085"/>
      <c r="J792" s="3085"/>
      <c r="K792" s="3085"/>
      <c r="L792" s="3085"/>
      <c r="M792" s="3085"/>
      <c r="N792" s="3085"/>
      <c r="O792" s="3085"/>
      <c r="P792" s="3085"/>
      <c r="Q792" s="3085"/>
      <c r="R792" s="3085"/>
    </row>
    <row r="793" spans="1:18">
      <c r="A793" s="3085"/>
      <c r="B793" s="3085"/>
      <c r="C793" s="3085"/>
      <c r="D793" s="3085"/>
      <c r="E793" s="3085"/>
      <c r="F793" s="3085"/>
      <c r="G793" s="3085"/>
      <c r="H793" s="3085"/>
      <c r="I793" s="3085"/>
      <c r="J793" s="3085"/>
      <c r="K793" s="3085"/>
      <c r="L793" s="3085"/>
      <c r="M793" s="3085"/>
      <c r="N793" s="3085"/>
      <c r="O793" s="3085"/>
      <c r="P793" s="3085"/>
      <c r="Q793" s="3085"/>
      <c r="R793" s="3085"/>
    </row>
    <row r="794" spans="1:18">
      <c r="A794" s="3085"/>
      <c r="B794" s="3085"/>
      <c r="C794" s="3085"/>
      <c r="D794" s="3085"/>
      <c r="E794" s="3085"/>
      <c r="F794" s="3085"/>
      <c r="G794" s="3085"/>
      <c r="H794" s="3085"/>
      <c r="I794" s="3085"/>
      <c r="J794" s="3085"/>
      <c r="K794" s="3085"/>
      <c r="L794" s="3085"/>
      <c r="M794" s="3085"/>
      <c r="N794" s="3085"/>
      <c r="O794" s="3085"/>
      <c r="P794" s="3085"/>
      <c r="Q794" s="3085"/>
      <c r="R794" s="3085"/>
    </row>
    <row r="795" spans="1:18">
      <c r="A795" s="3085"/>
      <c r="B795" s="3085"/>
      <c r="C795" s="3085"/>
      <c r="D795" s="3085"/>
      <c r="E795" s="3085"/>
      <c r="F795" s="3085"/>
      <c r="G795" s="3085"/>
      <c r="H795" s="3085"/>
      <c r="I795" s="3085"/>
      <c r="J795" s="3085"/>
      <c r="K795" s="3085"/>
      <c r="L795" s="3085"/>
      <c r="M795" s="3085"/>
      <c r="N795" s="3085"/>
      <c r="O795" s="3085"/>
      <c r="P795" s="3085"/>
      <c r="Q795" s="3085"/>
      <c r="R795" s="3085"/>
    </row>
    <row r="796" spans="1:18">
      <c r="A796" s="3085"/>
      <c r="B796" s="3085"/>
      <c r="C796" s="3085"/>
      <c r="D796" s="3085"/>
      <c r="E796" s="3085"/>
      <c r="F796" s="3085"/>
      <c r="G796" s="3085"/>
      <c r="H796" s="3085"/>
      <c r="I796" s="3085"/>
      <c r="J796" s="3085"/>
      <c r="K796" s="3085"/>
      <c r="L796" s="3085"/>
      <c r="M796" s="3085"/>
      <c r="N796" s="3085"/>
      <c r="O796" s="3085"/>
      <c r="P796" s="3085"/>
      <c r="Q796" s="3085"/>
      <c r="R796" s="3085"/>
    </row>
    <row r="797" spans="1:18">
      <c r="A797" s="3085"/>
      <c r="B797" s="3085"/>
      <c r="C797" s="3085"/>
      <c r="D797" s="3085"/>
      <c r="E797" s="3085"/>
      <c r="F797" s="3085"/>
      <c r="G797" s="3085"/>
      <c r="H797" s="3085"/>
      <c r="I797" s="3085"/>
      <c r="J797" s="3085"/>
      <c r="K797" s="3085"/>
      <c r="L797" s="3085"/>
      <c r="M797" s="3085"/>
      <c r="N797" s="3085"/>
      <c r="O797" s="3085"/>
      <c r="P797" s="3085"/>
      <c r="Q797" s="3085"/>
      <c r="R797" s="3085"/>
    </row>
    <row r="798" spans="1:18">
      <c r="A798" s="3085"/>
      <c r="B798" s="3085"/>
      <c r="C798" s="3085"/>
      <c r="D798" s="3085"/>
      <c r="E798" s="3085"/>
      <c r="F798" s="3085"/>
      <c r="G798" s="3085"/>
      <c r="H798" s="3085"/>
      <c r="I798" s="3085"/>
      <c r="J798" s="3085"/>
      <c r="K798" s="3085"/>
      <c r="L798" s="3085"/>
      <c r="M798" s="3085"/>
      <c r="N798" s="3085"/>
      <c r="O798" s="3085"/>
      <c r="P798" s="3085"/>
      <c r="Q798" s="3085"/>
      <c r="R798" s="3085"/>
    </row>
    <row r="799" spans="1:18">
      <c r="A799" s="3085"/>
      <c r="B799" s="3085"/>
      <c r="C799" s="3085"/>
      <c r="D799" s="3085"/>
      <c r="E799" s="3085"/>
      <c r="F799" s="3085"/>
      <c r="G799" s="3085"/>
      <c r="H799" s="3085"/>
      <c r="I799" s="3085"/>
      <c r="J799" s="3085"/>
      <c r="K799" s="3085"/>
      <c r="L799" s="3085"/>
      <c r="M799" s="3085"/>
      <c r="N799" s="3085"/>
      <c r="O799" s="3085"/>
      <c r="P799" s="3085"/>
      <c r="Q799" s="3085"/>
      <c r="R799" s="3085"/>
    </row>
    <row r="800" spans="1:18">
      <c r="A800" s="3085"/>
      <c r="B800" s="3085"/>
      <c r="C800" s="3085"/>
      <c r="D800" s="3085"/>
      <c r="E800" s="3085"/>
      <c r="F800" s="3085"/>
      <c r="G800" s="3085"/>
      <c r="H800" s="3085"/>
      <c r="I800" s="3085"/>
      <c r="J800" s="3085"/>
      <c r="K800" s="3085"/>
      <c r="L800" s="3085"/>
      <c r="M800" s="3085"/>
      <c r="N800" s="3085"/>
      <c r="O800" s="3085"/>
      <c r="P800" s="3085"/>
      <c r="Q800" s="3085"/>
      <c r="R800" s="3085"/>
    </row>
    <row r="801" spans="1:18">
      <c r="A801" s="3085"/>
      <c r="B801" s="3085"/>
      <c r="C801" s="3085"/>
      <c r="D801" s="3085"/>
      <c r="E801" s="3085"/>
      <c r="F801" s="3085"/>
      <c r="G801" s="3085"/>
      <c r="H801" s="3085"/>
      <c r="I801" s="3085"/>
      <c r="J801" s="3085"/>
      <c r="K801" s="3085"/>
      <c r="L801" s="3085"/>
      <c r="M801" s="3085"/>
      <c r="N801" s="3085"/>
      <c r="O801" s="3085"/>
      <c r="P801" s="3085"/>
      <c r="Q801" s="3085"/>
      <c r="R801" s="3085"/>
    </row>
    <row r="802" spans="1:18">
      <c r="A802" s="3085"/>
      <c r="B802" s="3085"/>
      <c r="C802" s="3085"/>
      <c r="D802" s="3085"/>
      <c r="E802" s="3085"/>
      <c r="F802" s="3085"/>
      <c r="G802" s="3085"/>
      <c r="H802" s="3085"/>
      <c r="I802" s="3085"/>
      <c r="J802" s="3085"/>
      <c r="K802" s="3085"/>
      <c r="L802" s="3085"/>
      <c r="M802" s="3085"/>
      <c r="N802" s="3085"/>
      <c r="O802" s="3085"/>
      <c r="P802" s="3085"/>
      <c r="Q802" s="3085"/>
      <c r="R802" s="3085"/>
    </row>
    <row r="803" spans="1:18">
      <c r="A803" s="3085"/>
      <c r="B803" s="3085"/>
      <c r="C803" s="3085"/>
      <c r="D803" s="3085"/>
      <c r="E803" s="3085"/>
      <c r="F803" s="3085"/>
      <c r="G803" s="3085"/>
      <c r="H803" s="3085"/>
      <c r="I803" s="3085"/>
      <c r="J803" s="3085"/>
      <c r="K803" s="3085"/>
      <c r="L803" s="3085"/>
      <c r="M803" s="3085"/>
      <c r="N803" s="3085"/>
      <c r="O803" s="3085"/>
      <c r="P803" s="3085"/>
      <c r="Q803" s="3085"/>
      <c r="R803" s="3085"/>
    </row>
    <row r="804" spans="1:18">
      <c r="A804" s="3085"/>
      <c r="B804" s="3085"/>
      <c r="C804" s="3085"/>
      <c r="D804" s="3085"/>
      <c r="E804" s="3085"/>
      <c r="F804" s="3085"/>
      <c r="G804" s="3085"/>
      <c r="H804" s="3085"/>
      <c r="I804" s="3085"/>
      <c r="J804" s="3085"/>
      <c r="K804" s="3085"/>
      <c r="L804" s="3085"/>
      <c r="M804" s="3085"/>
      <c r="N804" s="3085"/>
      <c r="O804" s="3085"/>
      <c r="P804" s="3085"/>
      <c r="Q804" s="3085"/>
      <c r="R804" s="3085"/>
    </row>
    <row r="805" spans="1:18">
      <c r="A805" s="3085"/>
      <c r="B805" s="3085"/>
      <c r="C805" s="3085"/>
      <c r="D805" s="3085"/>
      <c r="E805" s="3085"/>
      <c r="F805" s="3085"/>
      <c r="G805" s="3085"/>
      <c r="H805" s="3085"/>
      <c r="I805" s="3085"/>
      <c r="J805" s="3085"/>
      <c r="K805" s="3085"/>
      <c r="L805" s="3085"/>
      <c r="M805" s="3085"/>
      <c r="N805" s="3085"/>
      <c r="O805" s="3085"/>
      <c r="P805" s="3085"/>
      <c r="Q805" s="3085"/>
      <c r="R805" s="3085"/>
    </row>
    <row r="806" spans="1:18">
      <c r="A806" s="3085"/>
      <c r="B806" s="3085"/>
      <c r="C806" s="3085"/>
      <c r="D806" s="3085"/>
      <c r="E806" s="3085"/>
      <c r="F806" s="3085"/>
      <c r="G806" s="3085"/>
      <c r="H806" s="3085"/>
      <c r="I806" s="3085"/>
      <c r="J806" s="3085"/>
      <c r="K806" s="3085"/>
      <c r="L806" s="3085"/>
      <c r="M806" s="3085"/>
      <c r="N806" s="3085"/>
      <c r="O806" s="3085"/>
      <c r="P806" s="3085"/>
      <c r="Q806" s="3085"/>
      <c r="R806" s="3085"/>
    </row>
    <row r="807" spans="1:18">
      <c r="A807" s="3085"/>
      <c r="B807" s="3085"/>
      <c r="C807" s="3085"/>
      <c r="D807" s="3085"/>
      <c r="E807" s="3085"/>
      <c r="F807" s="3085"/>
      <c r="G807" s="3085"/>
      <c r="H807" s="3085"/>
      <c r="I807" s="3085"/>
      <c r="J807" s="3085"/>
      <c r="K807" s="3085"/>
      <c r="L807" s="3085"/>
      <c r="M807" s="3085"/>
      <c r="N807" s="3085"/>
      <c r="O807" s="3085"/>
      <c r="P807" s="3085"/>
      <c r="Q807" s="3085"/>
      <c r="R807" s="3085"/>
    </row>
    <row r="808" spans="1:18">
      <c r="A808" s="3085"/>
      <c r="B808" s="3085"/>
      <c r="C808" s="3085"/>
      <c r="D808" s="3085"/>
      <c r="E808" s="3085"/>
      <c r="F808" s="3085"/>
      <c r="G808" s="3085"/>
      <c r="H808" s="3085"/>
      <c r="I808" s="3085"/>
      <c r="J808" s="3085"/>
      <c r="K808" s="3085"/>
      <c r="L808" s="3085"/>
      <c r="M808" s="3085"/>
      <c r="N808" s="3085"/>
      <c r="O808" s="3085"/>
      <c r="P808" s="3085"/>
      <c r="Q808" s="3085"/>
      <c r="R808" s="3085"/>
    </row>
    <row r="809" spans="1:18">
      <c r="A809" s="3085"/>
      <c r="B809" s="3085"/>
      <c r="C809" s="3085"/>
      <c r="D809" s="3085"/>
      <c r="E809" s="3085"/>
      <c r="F809" s="3085"/>
      <c r="G809" s="3085"/>
      <c r="H809" s="3085"/>
      <c r="I809" s="3085"/>
      <c r="J809" s="3085"/>
      <c r="K809" s="3085"/>
      <c r="L809" s="3085"/>
      <c r="M809" s="3085"/>
      <c r="N809" s="3085"/>
      <c r="O809" s="3085"/>
      <c r="P809" s="3085"/>
      <c r="Q809" s="3085"/>
      <c r="R809" s="3085"/>
    </row>
    <row r="810" spans="1:18">
      <c r="A810" s="3085"/>
      <c r="B810" s="3085"/>
      <c r="C810" s="3085"/>
      <c r="D810" s="3085"/>
      <c r="E810" s="3085"/>
      <c r="F810" s="3085"/>
      <c r="G810" s="3085"/>
      <c r="H810" s="3085"/>
      <c r="I810" s="3085"/>
      <c r="J810" s="3085"/>
      <c r="K810" s="3085"/>
      <c r="L810" s="3085"/>
      <c r="M810" s="3085"/>
      <c r="N810" s="3085"/>
      <c r="O810" s="3085"/>
      <c r="P810" s="3085"/>
      <c r="Q810" s="3085"/>
      <c r="R810" s="3085"/>
    </row>
    <row r="811" spans="1:18">
      <c r="A811" s="3085"/>
      <c r="B811" s="3085"/>
      <c r="C811" s="3085"/>
      <c r="D811" s="3085"/>
      <c r="E811" s="3085"/>
      <c r="F811" s="3085"/>
      <c r="G811" s="3085"/>
      <c r="H811" s="3085"/>
      <c r="I811" s="3085"/>
      <c r="J811" s="3085"/>
      <c r="K811" s="3085"/>
      <c r="L811" s="3085"/>
      <c r="M811" s="3085"/>
      <c r="N811" s="3085"/>
      <c r="O811" s="3085"/>
      <c r="P811" s="3085"/>
      <c r="Q811" s="3085"/>
      <c r="R811" s="3085"/>
    </row>
    <row r="812" spans="1:18">
      <c r="A812" s="3085"/>
      <c r="B812" s="3085"/>
      <c r="C812" s="3085"/>
      <c r="D812" s="3085"/>
      <c r="E812" s="3085"/>
      <c r="F812" s="3085"/>
      <c r="G812" s="3085"/>
      <c r="H812" s="3085"/>
      <c r="I812" s="3085"/>
      <c r="J812" s="3085"/>
      <c r="K812" s="3085"/>
      <c r="L812" s="3085"/>
      <c r="M812" s="3085"/>
      <c r="N812" s="3085"/>
      <c r="O812" s="3085"/>
      <c r="P812" s="3085"/>
      <c r="Q812" s="3085"/>
      <c r="R812" s="3085"/>
    </row>
    <row r="813" spans="1:18">
      <c r="A813" s="3085"/>
      <c r="B813" s="3085"/>
      <c r="C813" s="3085"/>
      <c r="D813" s="3085"/>
      <c r="E813" s="3085"/>
      <c r="F813" s="3085"/>
      <c r="G813" s="3085"/>
      <c r="H813" s="3085"/>
      <c r="I813" s="3085"/>
      <c r="J813" s="3085"/>
      <c r="K813" s="3085"/>
      <c r="L813" s="3085"/>
      <c r="M813" s="3085"/>
      <c r="N813" s="3085"/>
      <c r="O813" s="3085"/>
      <c r="P813" s="3085"/>
      <c r="Q813" s="3085"/>
      <c r="R813" s="3085"/>
    </row>
    <row r="814" spans="1:18">
      <c r="A814" s="3085"/>
      <c r="B814" s="3085"/>
      <c r="C814" s="3085"/>
      <c r="D814" s="3085"/>
      <c r="E814" s="3085"/>
      <c r="F814" s="3085"/>
      <c r="G814" s="3085"/>
      <c r="H814" s="3085"/>
      <c r="I814" s="3085"/>
      <c r="J814" s="3085"/>
      <c r="K814" s="3085"/>
      <c r="L814" s="3085"/>
      <c r="M814" s="3085"/>
      <c r="N814" s="3085"/>
      <c r="O814" s="3085"/>
      <c r="P814" s="3085"/>
      <c r="Q814" s="3085"/>
      <c r="R814" s="3085"/>
    </row>
    <row r="815" spans="1:18">
      <c r="A815" s="3085"/>
      <c r="B815" s="3085"/>
      <c r="C815" s="3085"/>
      <c r="D815" s="3085"/>
      <c r="E815" s="3085"/>
      <c r="F815" s="3085"/>
      <c r="G815" s="3085"/>
      <c r="H815" s="3085"/>
      <c r="I815" s="3085"/>
      <c r="J815" s="3085"/>
      <c r="K815" s="3085"/>
      <c r="L815" s="3085"/>
      <c r="M815" s="3085"/>
      <c r="N815" s="3085"/>
      <c r="O815" s="3085"/>
      <c r="P815" s="3085"/>
      <c r="Q815" s="3085"/>
      <c r="R815" s="3085"/>
    </row>
    <row r="816" spans="1:18">
      <c r="A816" s="3085"/>
      <c r="B816" s="3085"/>
      <c r="C816" s="3085"/>
      <c r="D816" s="3085"/>
      <c r="E816" s="3085"/>
      <c r="F816" s="3085"/>
      <c r="G816" s="3085"/>
      <c r="H816" s="3085"/>
      <c r="I816" s="3085"/>
      <c r="J816" s="3085"/>
      <c r="K816" s="3085"/>
      <c r="L816" s="3085"/>
      <c r="M816" s="3085"/>
      <c r="N816" s="3085"/>
      <c r="O816" s="3085"/>
      <c r="P816" s="3085"/>
      <c r="Q816" s="3085"/>
      <c r="R816" s="3085"/>
    </row>
    <row r="817" spans="1:18">
      <c r="A817" s="3085"/>
      <c r="B817" s="3085"/>
      <c r="C817" s="3085"/>
      <c r="D817" s="3085"/>
      <c r="E817" s="3085"/>
      <c r="F817" s="3085"/>
      <c r="G817" s="3085"/>
      <c r="H817" s="3085"/>
      <c r="I817" s="3085"/>
      <c r="J817" s="3085"/>
      <c r="K817" s="3085"/>
      <c r="L817" s="3085"/>
      <c r="M817" s="3085"/>
      <c r="N817" s="3085"/>
      <c r="O817" s="3085"/>
      <c r="P817" s="3085"/>
      <c r="Q817" s="3085"/>
      <c r="R817" s="3085"/>
    </row>
    <row r="818" spans="1:18">
      <c r="A818" s="3085"/>
      <c r="B818" s="3085"/>
      <c r="C818" s="3085"/>
      <c r="D818" s="3085"/>
      <c r="E818" s="3085"/>
      <c r="F818" s="3085"/>
      <c r="G818" s="3085"/>
      <c r="H818" s="3085"/>
      <c r="I818" s="3085"/>
      <c r="J818" s="3085"/>
      <c r="K818" s="3085"/>
      <c r="L818" s="3085"/>
      <c r="M818" s="3085"/>
      <c r="N818" s="3085"/>
      <c r="O818" s="3085"/>
      <c r="P818" s="3085"/>
      <c r="Q818" s="3085"/>
      <c r="R818" s="3085"/>
    </row>
    <row r="819" spans="1:18">
      <c r="A819" s="3085"/>
      <c r="B819" s="3085"/>
      <c r="C819" s="3085"/>
      <c r="D819" s="3085"/>
      <c r="E819" s="3085"/>
      <c r="F819" s="3085"/>
      <c r="G819" s="3085"/>
      <c r="H819" s="3085"/>
      <c r="I819" s="3085"/>
      <c r="J819" s="3085"/>
      <c r="K819" s="3085"/>
      <c r="L819" s="3085"/>
      <c r="M819" s="3085"/>
      <c r="N819" s="3085"/>
      <c r="O819" s="3085"/>
      <c r="P819" s="3085"/>
      <c r="Q819" s="3085"/>
      <c r="R819" s="3085"/>
    </row>
    <row r="820" spans="1:18">
      <c r="A820" s="3085"/>
      <c r="B820" s="3085"/>
      <c r="C820" s="3085"/>
      <c r="D820" s="3085"/>
      <c r="E820" s="3085"/>
      <c r="F820" s="3085"/>
      <c r="G820" s="3085"/>
      <c r="H820" s="3085"/>
      <c r="I820" s="3085"/>
      <c r="J820" s="3085"/>
      <c r="K820" s="3085"/>
      <c r="L820" s="3085"/>
      <c r="M820" s="3085"/>
      <c r="N820" s="3085"/>
      <c r="O820" s="3085"/>
      <c r="P820" s="3085"/>
      <c r="Q820" s="3085"/>
      <c r="R820" s="3085"/>
    </row>
    <row r="821" spans="1:18">
      <c r="A821" s="3085"/>
      <c r="B821" s="3085"/>
      <c r="C821" s="3085"/>
      <c r="D821" s="3085"/>
      <c r="E821" s="3085"/>
      <c r="F821" s="3085"/>
      <c r="G821" s="3085"/>
      <c r="H821" s="3085"/>
      <c r="I821" s="3085"/>
      <c r="J821" s="3085"/>
      <c r="K821" s="3085"/>
      <c r="L821" s="3085"/>
      <c r="M821" s="3085"/>
      <c r="N821" s="3085"/>
      <c r="O821" s="3085"/>
      <c r="P821" s="3085"/>
      <c r="Q821" s="3085"/>
      <c r="R821" s="3085"/>
    </row>
    <row r="822" spans="1:18">
      <c r="A822" s="3085"/>
      <c r="B822" s="3085"/>
      <c r="C822" s="3085"/>
      <c r="D822" s="3085"/>
      <c r="E822" s="3085"/>
      <c r="F822" s="3085"/>
      <c r="G822" s="3085"/>
      <c r="H822" s="3085"/>
      <c r="I822" s="3085"/>
      <c r="J822" s="3085"/>
      <c r="K822" s="3085"/>
      <c r="L822" s="3085"/>
      <c r="M822" s="3085"/>
      <c r="N822" s="3085"/>
      <c r="O822" s="3085"/>
      <c r="P822" s="3085"/>
      <c r="Q822" s="3085"/>
      <c r="R822" s="3085"/>
    </row>
    <row r="823" spans="1:18">
      <c r="A823" s="3085"/>
      <c r="B823" s="3085"/>
      <c r="C823" s="3085"/>
      <c r="D823" s="3085"/>
      <c r="E823" s="3085"/>
      <c r="F823" s="3085"/>
      <c r="G823" s="3085"/>
      <c r="H823" s="3085"/>
      <c r="I823" s="3085"/>
      <c r="J823" s="3085"/>
      <c r="K823" s="3085"/>
      <c r="L823" s="3085"/>
      <c r="M823" s="3085"/>
      <c r="N823" s="3085"/>
      <c r="O823" s="3085"/>
      <c r="P823" s="3085"/>
      <c r="Q823" s="3085"/>
      <c r="R823" s="3085"/>
    </row>
    <row r="824" spans="1:18">
      <c r="A824" s="3085"/>
      <c r="B824" s="3085"/>
      <c r="C824" s="3085"/>
      <c r="D824" s="3085"/>
      <c r="E824" s="3085"/>
      <c r="F824" s="3085"/>
      <c r="G824" s="3085"/>
      <c r="H824" s="3085"/>
      <c r="I824" s="3085"/>
      <c r="J824" s="3085"/>
      <c r="K824" s="3085"/>
      <c r="L824" s="3085"/>
      <c r="M824" s="3085"/>
      <c r="N824" s="3085"/>
      <c r="O824" s="3085"/>
      <c r="P824" s="3085"/>
      <c r="Q824" s="3085"/>
      <c r="R824" s="3085"/>
    </row>
    <row r="825" spans="1:18">
      <c r="A825" s="3085"/>
      <c r="B825" s="3085"/>
      <c r="C825" s="3085"/>
      <c r="D825" s="3085"/>
      <c r="E825" s="3085"/>
      <c r="F825" s="3085"/>
      <c r="G825" s="3085"/>
      <c r="H825" s="3085"/>
      <c r="I825" s="3085"/>
      <c r="J825" s="3085"/>
      <c r="K825" s="3085"/>
      <c r="L825" s="3085"/>
      <c r="M825" s="3085"/>
      <c r="N825" s="3085"/>
      <c r="O825" s="3085"/>
      <c r="P825" s="3085"/>
      <c r="Q825" s="3085"/>
      <c r="R825" s="3085"/>
    </row>
    <row r="826" spans="1:18">
      <c r="A826" s="3085"/>
      <c r="B826" s="3085"/>
      <c r="C826" s="3085"/>
      <c r="D826" s="3085"/>
      <c r="E826" s="3085"/>
      <c r="F826" s="3085"/>
      <c r="G826" s="3085"/>
      <c r="H826" s="3085"/>
      <c r="I826" s="3085"/>
      <c r="J826" s="3085"/>
      <c r="K826" s="3085"/>
      <c r="L826" s="3085"/>
      <c r="M826" s="3085"/>
      <c r="N826" s="3085"/>
      <c r="O826" s="3085"/>
      <c r="P826" s="3085"/>
      <c r="Q826" s="3085"/>
      <c r="R826" s="3085"/>
    </row>
    <row r="827" spans="1:18">
      <c r="A827" s="3085"/>
      <c r="B827" s="3085"/>
      <c r="C827" s="3085"/>
      <c r="D827" s="3085"/>
      <c r="E827" s="3085"/>
      <c r="F827" s="3085"/>
      <c r="G827" s="3085"/>
      <c r="H827" s="3085"/>
      <c r="I827" s="3085"/>
      <c r="J827" s="3085"/>
      <c r="K827" s="3085"/>
      <c r="L827" s="3085"/>
      <c r="M827" s="3085"/>
      <c r="N827" s="3085"/>
      <c r="O827" s="3085"/>
      <c r="P827" s="3085"/>
      <c r="Q827" s="3085"/>
      <c r="R827" s="3085"/>
    </row>
    <row r="828" spans="1:18">
      <c r="A828" s="3085"/>
      <c r="B828" s="3085"/>
      <c r="C828" s="3085"/>
      <c r="D828" s="3085"/>
      <c r="E828" s="3085"/>
      <c r="F828" s="3085"/>
      <c r="G828" s="3085"/>
      <c r="H828" s="3085"/>
      <c r="I828" s="3085"/>
      <c r="J828" s="3085"/>
      <c r="K828" s="3085"/>
      <c r="L828" s="3085"/>
      <c r="M828" s="3085"/>
      <c r="N828" s="3085"/>
      <c r="O828" s="3085"/>
      <c r="P828" s="3085"/>
      <c r="Q828" s="3085"/>
      <c r="R828" s="3085"/>
    </row>
    <row r="829" spans="1:18">
      <c r="A829" s="3085"/>
      <c r="B829" s="3085"/>
      <c r="C829" s="3085"/>
      <c r="D829" s="3085"/>
      <c r="E829" s="3085"/>
      <c r="F829" s="3085"/>
      <c r="G829" s="3085"/>
      <c r="H829" s="3085"/>
      <c r="I829" s="3085"/>
      <c r="J829" s="3085"/>
      <c r="K829" s="3085"/>
      <c r="L829" s="3085"/>
      <c r="M829" s="3085"/>
      <c r="N829" s="3085"/>
      <c r="O829" s="3085"/>
      <c r="P829" s="3085"/>
      <c r="Q829" s="3085"/>
      <c r="R829" s="3085"/>
    </row>
    <row r="830" spans="1:18">
      <c r="A830" s="3085"/>
      <c r="B830" s="3085"/>
      <c r="C830" s="3085"/>
      <c r="D830" s="3085"/>
      <c r="E830" s="3085"/>
      <c r="F830" s="3085"/>
      <c r="G830" s="3085"/>
      <c r="H830" s="3085"/>
      <c r="I830" s="3085"/>
      <c r="J830" s="3085"/>
      <c r="K830" s="3085"/>
      <c r="L830" s="3085"/>
      <c r="M830" s="3085"/>
      <c r="N830" s="3085"/>
      <c r="O830" s="3085"/>
      <c r="P830" s="3085"/>
      <c r="Q830" s="3085"/>
      <c r="R830" s="3085"/>
    </row>
    <row r="831" spans="1:18">
      <c r="A831" s="3085"/>
      <c r="B831" s="3085"/>
      <c r="C831" s="3085"/>
      <c r="D831" s="3085"/>
      <c r="E831" s="3085"/>
      <c r="F831" s="3085"/>
      <c r="G831" s="3085"/>
      <c r="H831" s="3085"/>
      <c r="I831" s="3085"/>
      <c r="J831" s="3085"/>
      <c r="K831" s="3085"/>
      <c r="L831" s="3085"/>
      <c r="M831" s="3085"/>
      <c r="N831" s="3085"/>
      <c r="O831" s="3085"/>
      <c r="P831" s="3085"/>
      <c r="Q831" s="3085"/>
      <c r="R831" s="3085"/>
    </row>
    <row r="832" spans="1:18">
      <c r="A832" s="3085"/>
      <c r="B832" s="3085"/>
      <c r="C832" s="3085"/>
      <c r="D832" s="3085"/>
      <c r="E832" s="3085"/>
      <c r="F832" s="3085"/>
      <c r="G832" s="3085"/>
      <c r="H832" s="3085"/>
      <c r="I832" s="3085"/>
      <c r="J832" s="3085"/>
      <c r="K832" s="3085"/>
      <c r="L832" s="3085"/>
      <c r="M832" s="3085"/>
      <c r="N832" s="3085"/>
      <c r="O832" s="3085"/>
      <c r="P832" s="3085"/>
      <c r="Q832" s="3085"/>
      <c r="R832" s="3085"/>
    </row>
    <row r="833" spans="1:18">
      <c r="A833" s="3085"/>
      <c r="B833" s="3085"/>
      <c r="C833" s="3085"/>
      <c r="D833" s="3085"/>
      <c r="E833" s="3085"/>
      <c r="F833" s="3085"/>
      <c r="G833" s="3085"/>
      <c r="H833" s="3085"/>
      <c r="I833" s="3085"/>
      <c r="J833" s="3085"/>
      <c r="K833" s="3085"/>
      <c r="L833" s="3085"/>
      <c r="M833" s="3085"/>
      <c r="N833" s="3085"/>
      <c r="O833" s="3085"/>
      <c r="P833" s="3085"/>
      <c r="Q833" s="3085"/>
      <c r="R833" s="3085"/>
    </row>
    <row r="834" spans="1:18">
      <c r="A834" s="3085"/>
      <c r="B834" s="3085"/>
      <c r="C834" s="3085"/>
      <c r="D834" s="3085"/>
      <c r="E834" s="3085"/>
      <c r="F834" s="3085"/>
      <c r="G834" s="3085"/>
      <c r="H834" s="3085"/>
      <c r="I834" s="3085"/>
      <c r="J834" s="3085"/>
      <c r="K834" s="3085"/>
      <c r="L834" s="3085"/>
      <c r="M834" s="3085"/>
      <c r="N834" s="3085"/>
      <c r="O834" s="3085"/>
      <c r="P834" s="3085"/>
      <c r="Q834" s="3085"/>
      <c r="R834" s="3085"/>
    </row>
    <row r="835" spans="1:18">
      <c r="A835" s="3085"/>
      <c r="B835" s="3085"/>
      <c r="C835" s="3085"/>
      <c r="D835" s="3085"/>
      <c r="E835" s="3085"/>
      <c r="F835" s="3085"/>
      <c r="G835" s="3085"/>
      <c r="H835" s="3085"/>
      <c r="I835" s="3085"/>
      <c r="J835" s="3085"/>
      <c r="K835" s="3085"/>
      <c r="L835" s="3085"/>
      <c r="M835" s="3085"/>
      <c r="N835" s="3085"/>
      <c r="O835" s="3085"/>
      <c r="P835" s="3085"/>
      <c r="Q835" s="3085"/>
      <c r="R835" s="3085"/>
    </row>
    <row r="836" spans="1:18">
      <c r="A836" s="3085"/>
      <c r="B836" s="3085"/>
      <c r="C836" s="3085"/>
      <c r="D836" s="3085"/>
      <c r="E836" s="3085"/>
      <c r="F836" s="3085"/>
      <c r="G836" s="3085"/>
      <c r="H836" s="3085"/>
      <c r="I836" s="3085"/>
      <c r="J836" s="3085"/>
      <c r="K836" s="3085"/>
      <c r="L836" s="3085"/>
      <c r="M836" s="3085"/>
      <c r="N836" s="3085"/>
      <c r="O836" s="3085"/>
      <c r="P836" s="3085"/>
      <c r="Q836" s="3085"/>
      <c r="R836" s="3085"/>
    </row>
    <row r="837" spans="1:18">
      <c r="A837" s="3085"/>
      <c r="B837" s="3085"/>
      <c r="C837" s="3085"/>
      <c r="D837" s="3085"/>
      <c r="E837" s="3085"/>
      <c r="F837" s="3085"/>
      <c r="G837" s="3085"/>
      <c r="H837" s="3085"/>
      <c r="I837" s="3085"/>
      <c r="J837" s="3085"/>
      <c r="K837" s="3085"/>
      <c r="L837" s="3085"/>
      <c r="M837" s="3085"/>
      <c r="N837" s="3085"/>
      <c r="O837" s="3085"/>
      <c r="P837" s="3085"/>
      <c r="Q837" s="3085"/>
      <c r="R837" s="3085"/>
    </row>
    <row r="838" spans="1:18">
      <c r="A838" s="3085"/>
      <c r="B838" s="3085"/>
      <c r="C838" s="3085"/>
      <c r="D838" s="3085"/>
      <c r="E838" s="3085"/>
      <c r="F838" s="3085"/>
      <c r="G838" s="3085"/>
      <c r="H838" s="3085"/>
      <c r="I838" s="3085"/>
      <c r="J838" s="3085"/>
      <c r="K838" s="3085"/>
      <c r="L838" s="3085"/>
      <c r="M838" s="3085"/>
      <c r="N838" s="3085"/>
      <c r="O838" s="3085"/>
      <c r="P838" s="3085"/>
      <c r="Q838" s="3085"/>
      <c r="R838" s="3085"/>
    </row>
    <row r="839" spans="1:18">
      <c r="A839" s="3085"/>
      <c r="B839" s="3085"/>
      <c r="C839" s="3085"/>
      <c r="D839" s="3085"/>
      <c r="E839" s="3085"/>
      <c r="F839" s="3085"/>
      <c r="G839" s="3085"/>
      <c r="H839" s="3085"/>
      <c r="I839" s="3085"/>
      <c r="J839" s="3085"/>
      <c r="K839" s="3085"/>
      <c r="L839" s="3085"/>
      <c r="M839" s="3085"/>
      <c r="N839" s="3085"/>
      <c r="O839" s="3085"/>
      <c r="P839" s="3085"/>
      <c r="Q839" s="3085"/>
      <c r="R839" s="3085"/>
    </row>
    <row r="840" spans="1:18">
      <c r="A840" s="3085"/>
      <c r="B840" s="3085"/>
      <c r="C840" s="3085"/>
      <c r="D840" s="3085"/>
      <c r="E840" s="3085"/>
      <c r="F840" s="3085"/>
      <c r="G840" s="3085"/>
      <c r="H840" s="3085"/>
      <c r="I840" s="3085"/>
      <c r="J840" s="3085"/>
      <c r="K840" s="3085"/>
      <c r="L840" s="3085"/>
      <c r="M840" s="3085"/>
      <c r="N840" s="3085"/>
      <c r="O840" s="3085"/>
      <c r="P840" s="3085"/>
      <c r="Q840" s="3085"/>
      <c r="R840" s="3085"/>
    </row>
    <row r="841" spans="1:18">
      <c r="A841" s="3085"/>
      <c r="B841" s="3085"/>
      <c r="C841" s="3085"/>
      <c r="D841" s="3085"/>
      <c r="E841" s="3085"/>
      <c r="F841" s="3085"/>
      <c r="G841" s="3085"/>
      <c r="H841" s="3085"/>
      <c r="I841" s="3085"/>
      <c r="J841" s="3085"/>
      <c r="K841" s="3085"/>
      <c r="L841" s="3085"/>
      <c r="M841" s="3085"/>
      <c r="N841" s="3085"/>
      <c r="O841" s="3085"/>
      <c r="P841" s="3085"/>
      <c r="Q841" s="3085"/>
      <c r="R841" s="3085"/>
    </row>
    <row r="842" spans="1:18">
      <c r="A842" s="3085"/>
      <c r="B842" s="3085"/>
      <c r="C842" s="3085"/>
      <c r="D842" s="3085"/>
      <c r="E842" s="3085"/>
      <c r="F842" s="3085"/>
      <c r="G842" s="3085"/>
      <c r="H842" s="3085"/>
      <c r="I842" s="3085"/>
      <c r="J842" s="3085"/>
      <c r="K842" s="3085"/>
      <c r="L842" s="3085"/>
      <c r="M842" s="3085"/>
      <c r="N842" s="3085"/>
      <c r="O842" s="3085"/>
      <c r="P842" s="3085"/>
      <c r="Q842" s="3085"/>
      <c r="R842" s="3085"/>
    </row>
    <row r="843" spans="1:18">
      <c r="A843" s="3085"/>
      <c r="B843" s="3085"/>
      <c r="C843" s="3085"/>
      <c r="D843" s="3085"/>
      <c r="E843" s="3085"/>
      <c r="F843" s="3085"/>
      <c r="G843" s="3085"/>
      <c r="H843" s="3085"/>
      <c r="I843" s="3085"/>
      <c r="J843" s="3085"/>
      <c r="K843" s="3085"/>
      <c r="L843" s="3085"/>
      <c r="M843" s="3085"/>
      <c r="N843" s="3085"/>
      <c r="O843" s="3085"/>
      <c r="P843" s="3085"/>
      <c r="Q843" s="3085"/>
      <c r="R843" s="3085"/>
    </row>
    <row r="844" spans="1:18">
      <c r="A844" s="3085"/>
      <c r="B844" s="3085"/>
      <c r="C844" s="3085"/>
      <c r="D844" s="3085"/>
      <c r="E844" s="3085"/>
      <c r="F844" s="3085"/>
      <c r="G844" s="3085"/>
      <c r="H844" s="3085"/>
      <c r="I844" s="3085"/>
      <c r="J844" s="3085"/>
      <c r="K844" s="3085"/>
      <c r="L844" s="3085"/>
      <c r="M844" s="3085"/>
      <c r="N844" s="3085"/>
      <c r="O844" s="3085"/>
      <c r="P844" s="3085"/>
      <c r="Q844" s="3085"/>
      <c r="R844" s="3085"/>
    </row>
    <row r="845" spans="1:18">
      <c r="A845" s="3085"/>
      <c r="B845" s="3085"/>
      <c r="C845" s="3085"/>
      <c r="D845" s="3085"/>
      <c r="E845" s="3085"/>
      <c r="F845" s="3085"/>
      <c r="G845" s="3085"/>
      <c r="H845" s="3085"/>
      <c r="I845" s="3085"/>
      <c r="J845" s="3085"/>
      <c r="K845" s="3085"/>
      <c r="L845" s="3085"/>
      <c r="M845" s="3085"/>
      <c r="N845" s="3085"/>
      <c r="O845" s="3085"/>
      <c r="P845" s="3085"/>
      <c r="Q845" s="3085"/>
      <c r="R845" s="3085"/>
    </row>
    <row r="846" spans="1:18">
      <c r="A846" s="3085"/>
      <c r="B846" s="3085"/>
      <c r="C846" s="3085"/>
      <c r="D846" s="3085"/>
      <c r="E846" s="3085"/>
      <c r="F846" s="3085"/>
      <c r="G846" s="3085"/>
      <c r="H846" s="3085"/>
      <c r="I846" s="3085"/>
      <c r="J846" s="3085"/>
      <c r="K846" s="3085"/>
      <c r="L846" s="3085"/>
      <c r="M846" s="3085"/>
      <c r="N846" s="3085"/>
      <c r="O846" s="3085"/>
      <c r="P846" s="3085"/>
      <c r="Q846" s="3085"/>
      <c r="R846" s="3085"/>
    </row>
    <row r="847" spans="1:18">
      <c r="A847" s="3085"/>
      <c r="B847" s="3085"/>
      <c r="C847" s="3085"/>
      <c r="D847" s="3085"/>
      <c r="E847" s="3085"/>
      <c r="F847" s="3085"/>
      <c r="G847" s="3085"/>
      <c r="H847" s="3085"/>
      <c r="I847" s="3085"/>
      <c r="J847" s="3085"/>
      <c r="K847" s="3085"/>
      <c r="L847" s="3085"/>
      <c r="M847" s="3085"/>
      <c r="N847" s="3085"/>
      <c r="O847" s="3085"/>
      <c r="P847" s="3085"/>
      <c r="Q847" s="3085"/>
      <c r="R847" s="3085"/>
    </row>
    <row r="848" spans="1:18">
      <c r="A848" s="3085"/>
      <c r="B848" s="3085"/>
      <c r="C848" s="3085"/>
      <c r="D848" s="3085"/>
      <c r="E848" s="3085"/>
      <c r="F848" s="3085"/>
      <c r="G848" s="3085"/>
      <c r="H848" s="3085"/>
      <c r="I848" s="3085"/>
      <c r="J848" s="3085"/>
      <c r="K848" s="3085"/>
      <c r="L848" s="3085"/>
      <c r="M848" s="3085"/>
      <c r="N848" s="3085"/>
      <c r="O848" s="3085"/>
      <c r="P848" s="3085"/>
      <c r="Q848" s="3085"/>
      <c r="R848" s="3085"/>
    </row>
    <row r="849" spans="1:18">
      <c r="A849" s="3085"/>
      <c r="B849" s="3085"/>
      <c r="C849" s="3085"/>
      <c r="D849" s="3085"/>
      <c r="E849" s="3085"/>
      <c r="F849" s="3085"/>
      <c r="G849" s="3085"/>
      <c r="H849" s="3085"/>
      <c r="I849" s="3085"/>
      <c r="J849" s="3085"/>
      <c r="K849" s="3085"/>
      <c r="L849" s="3085"/>
      <c r="M849" s="3085"/>
      <c r="N849" s="3085"/>
      <c r="O849" s="3085"/>
      <c r="P849" s="3085"/>
      <c r="Q849" s="3085"/>
      <c r="R849" s="3085"/>
    </row>
    <row r="850" spans="1:18">
      <c r="A850" s="3085"/>
      <c r="B850" s="3085"/>
      <c r="C850" s="3085"/>
      <c r="D850" s="3085"/>
      <c r="E850" s="3085"/>
      <c r="F850" s="3085"/>
      <c r="G850" s="3085"/>
      <c r="H850" s="3085"/>
      <c r="I850" s="3085"/>
      <c r="J850" s="3085"/>
      <c r="K850" s="3085"/>
      <c r="L850" s="3085"/>
      <c r="M850" s="3085"/>
      <c r="N850" s="3085"/>
      <c r="O850" s="3085"/>
      <c r="P850" s="3085"/>
      <c r="Q850" s="3085"/>
      <c r="R850" s="3085"/>
    </row>
    <row r="851" spans="1:18">
      <c r="A851" s="3085"/>
      <c r="B851" s="3085"/>
      <c r="C851" s="3085"/>
      <c r="D851" s="3085"/>
      <c r="E851" s="3085"/>
      <c r="F851" s="3085"/>
      <c r="G851" s="3085"/>
      <c r="H851" s="3085"/>
      <c r="I851" s="3085"/>
      <c r="J851" s="3085"/>
      <c r="K851" s="3085"/>
      <c r="L851" s="3085"/>
      <c r="M851" s="3085"/>
      <c r="N851" s="3085"/>
      <c r="O851" s="3085"/>
      <c r="P851" s="3085"/>
      <c r="Q851" s="3085"/>
      <c r="R851" s="3085"/>
    </row>
    <row r="852" spans="1:18">
      <c r="A852" s="3085"/>
      <c r="B852" s="3085"/>
      <c r="C852" s="3085"/>
      <c r="D852" s="3085"/>
      <c r="E852" s="3085"/>
      <c r="F852" s="3085"/>
      <c r="G852" s="3085"/>
      <c r="H852" s="3085"/>
      <c r="I852" s="3085"/>
      <c r="J852" s="3085"/>
      <c r="K852" s="3085"/>
      <c r="L852" s="3085"/>
      <c r="M852" s="3085"/>
      <c r="N852" s="3085"/>
      <c r="O852" s="3085"/>
      <c r="P852" s="3085"/>
      <c r="Q852" s="3085"/>
      <c r="R852" s="3085"/>
    </row>
    <row r="853" spans="1:18">
      <c r="A853" s="3085"/>
      <c r="B853" s="3085"/>
      <c r="C853" s="3085"/>
      <c r="D853" s="3085"/>
      <c r="E853" s="3085"/>
      <c r="F853" s="3085"/>
      <c r="G853" s="3085"/>
      <c r="H853" s="3085"/>
      <c r="I853" s="3085"/>
      <c r="J853" s="3085"/>
      <c r="K853" s="3085"/>
      <c r="L853" s="3085"/>
      <c r="M853" s="3085"/>
      <c r="N853" s="3085"/>
      <c r="O853" s="3085"/>
      <c r="P853" s="3085"/>
      <c r="Q853" s="3085"/>
      <c r="R853" s="3085"/>
    </row>
    <row r="854" spans="1:18">
      <c r="A854" s="3085"/>
      <c r="B854" s="3085"/>
      <c r="C854" s="3085"/>
      <c r="D854" s="3085"/>
      <c r="E854" s="3085"/>
      <c r="F854" s="3085"/>
      <c r="G854" s="3085"/>
      <c r="H854" s="3085"/>
      <c r="I854" s="3085"/>
      <c r="J854" s="3085"/>
      <c r="K854" s="3085"/>
      <c r="L854" s="3085"/>
      <c r="M854" s="3085"/>
      <c r="N854" s="3085"/>
      <c r="O854" s="3085"/>
      <c r="P854" s="3085"/>
      <c r="Q854" s="3085"/>
      <c r="R854" s="3085"/>
    </row>
    <row r="855" spans="1:18">
      <c r="A855" s="3085"/>
      <c r="B855" s="3085"/>
      <c r="C855" s="3085"/>
      <c r="D855" s="3085"/>
      <c r="E855" s="3085"/>
      <c r="F855" s="3085"/>
      <c r="G855" s="3085"/>
      <c r="H855" s="3085"/>
      <c r="I855" s="3085"/>
      <c r="J855" s="3085"/>
      <c r="K855" s="3085"/>
      <c r="L855" s="3085"/>
      <c r="M855" s="3085"/>
      <c r="N855" s="3085"/>
      <c r="O855" s="3085"/>
      <c r="P855" s="3085"/>
      <c r="Q855" s="3085"/>
      <c r="R855" s="3085"/>
    </row>
    <row r="856" spans="1:18">
      <c r="A856" s="3085"/>
      <c r="B856" s="3085"/>
      <c r="C856" s="3085"/>
      <c r="D856" s="3085"/>
      <c r="E856" s="3085"/>
      <c r="F856" s="3085"/>
      <c r="G856" s="3085"/>
      <c r="H856" s="3085"/>
      <c r="I856" s="3085"/>
      <c r="J856" s="3085"/>
      <c r="K856" s="3085"/>
      <c r="L856" s="3085"/>
      <c r="M856" s="3085"/>
      <c r="N856" s="3085"/>
      <c r="O856" s="3085"/>
      <c r="P856" s="3085"/>
      <c r="Q856" s="3085"/>
      <c r="R856" s="3085"/>
    </row>
    <row r="857" spans="1:18">
      <c r="A857" s="3085"/>
      <c r="B857" s="3085"/>
      <c r="C857" s="3085"/>
      <c r="D857" s="3085"/>
      <c r="E857" s="3085"/>
      <c r="F857" s="3085"/>
      <c r="G857" s="3085"/>
      <c r="H857" s="3085"/>
      <c r="I857" s="3085"/>
      <c r="J857" s="3085"/>
      <c r="K857" s="3085"/>
      <c r="L857" s="3085"/>
      <c r="M857" s="3085"/>
      <c r="N857" s="3085"/>
      <c r="O857" s="3085"/>
      <c r="P857" s="3085"/>
      <c r="Q857" s="3085"/>
      <c r="R857" s="3085"/>
    </row>
    <row r="858" spans="1:18">
      <c r="A858" s="3085"/>
      <c r="B858" s="3085"/>
      <c r="C858" s="3085"/>
      <c r="D858" s="3085"/>
      <c r="E858" s="3085"/>
      <c r="F858" s="3085"/>
      <c r="G858" s="3085"/>
      <c r="H858" s="3085"/>
      <c r="I858" s="3085"/>
      <c r="J858" s="3085"/>
      <c r="K858" s="3085"/>
      <c r="L858" s="3085"/>
      <c r="M858" s="3085"/>
      <c r="N858" s="3085"/>
      <c r="O858" s="3085"/>
      <c r="P858" s="3085"/>
      <c r="Q858" s="3085"/>
      <c r="R858" s="3085"/>
    </row>
    <row r="859" spans="1:18">
      <c r="A859" s="3085"/>
      <c r="B859" s="3085"/>
      <c r="C859" s="3085"/>
      <c r="D859" s="3085"/>
      <c r="E859" s="3085"/>
      <c r="F859" s="3085"/>
      <c r="G859" s="3085"/>
      <c r="H859" s="3085"/>
      <c r="I859" s="3085"/>
      <c r="J859" s="3085"/>
      <c r="K859" s="3085"/>
      <c r="L859" s="3085"/>
      <c r="M859" s="3085"/>
      <c r="N859" s="3085"/>
      <c r="O859" s="3085"/>
      <c r="P859" s="3085"/>
      <c r="Q859" s="3085"/>
      <c r="R859" s="3085"/>
    </row>
    <row r="860" spans="1:18">
      <c r="A860" s="3085"/>
      <c r="B860" s="3085"/>
      <c r="C860" s="3085"/>
      <c r="D860" s="3085"/>
      <c r="E860" s="3085"/>
      <c r="F860" s="3085"/>
      <c r="G860" s="3085"/>
      <c r="H860" s="3085"/>
      <c r="I860" s="3085"/>
      <c r="J860" s="3085"/>
      <c r="K860" s="3085"/>
      <c r="L860" s="3085"/>
      <c r="M860" s="3085"/>
      <c r="N860" s="3085"/>
      <c r="O860" s="3085"/>
      <c r="P860" s="3085"/>
      <c r="Q860" s="3085"/>
      <c r="R860" s="3085"/>
    </row>
    <row r="861" spans="1:18">
      <c r="A861" s="3085"/>
      <c r="B861" s="3085"/>
      <c r="C861" s="3085"/>
      <c r="D861" s="3085"/>
      <c r="E861" s="3085"/>
      <c r="F861" s="3085"/>
      <c r="G861" s="3085"/>
      <c r="H861" s="3085"/>
      <c r="I861" s="3085"/>
      <c r="J861" s="3085"/>
      <c r="K861" s="3085"/>
      <c r="L861" s="3085"/>
      <c r="M861" s="3085"/>
      <c r="N861" s="3085"/>
      <c r="O861" s="3085"/>
      <c r="P861" s="3085"/>
      <c r="Q861" s="3085"/>
      <c r="R861" s="3085"/>
    </row>
    <row r="862" spans="1:18">
      <c r="A862" s="3085"/>
      <c r="B862" s="3085"/>
      <c r="C862" s="3085"/>
      <c r="D862" s="3085"/>
      <c r="E862" s="3085"/>
      <c r="F862" s="3085"/>
      <c r="G862" s="3085"/>
      <c r="H862" s="3085"/>
      <c r="I862" s="3085"/>
      <c r="J862" s="3085"/>
      <c r="K862" s="3085"/>
      <c r="L862" s="3085"/>
      <c r="M862" s="3085"/>
      <c r="N862" s="3085"/>
      <c r="O862" s="3085"/>
      <c r="P862" s="3085"/>
      <c r="Q862" s="3085"/>
      <c r="R862" s="3085"/>
    </row>
    <row r="863" spans="1:18">
      <c r="A863" s="3085"/>
      <c r="B863" s="3085"/>
      <c r="C863" s="3085"/>
      <c r="D863" s="3085"/>
      <c r="E863" s="3085"/>
      <c r="F863" s="3085"/>
      <c r="G863" s="3085"/>
      <c r="H863" s="3085"/>
      <c r="I863" s="3085"/>
      <c r="J863" s="3085"/>
      <c r="K863" s="3085"/>
      <c r="L863" s="3085"/>
      <c r="M863" s="3085"/>
      <c r="N863" s="3085"/>
      <c r="O863" s="3085"/>
      <c r="P863" s="3085"/>
      <c r="Q863" s="3085"/>
      <c r="R863" s="3085"/>
    </row>
    <row r="864" spans="1:18">
      <c r="A864" s="3085"/>
      <c r="B864" s="3085"/>
      <c r="C864" s="3085"/>
      <c r="D864" s="3085"/>
      <c r="E864" s="3085"/>
      <c r="F864" s="3085"/>
      <c r="G864" s="3085"/>
      <c r="H864" s="3085"/>
      <c r="I864" s="3085"/>
      <c r="J864" s="3085"/>
      <c r="K864" s="3085"/>
      <c r="L864" s="3085"/>
      <c r="M864" s="3085"/>
      <c r="N864" s="3085"/>
      <c r="O864" s="3085"/>
      <c r="P864" s="3085"/>
      <c r="Q864" s="3085"/>
      <c r="R864" s="3085"/>
    </row>
    <row r="865" spans="1:18">
      <c r="A865" s="3085"/>
      <c r="B865" s="3085"/>
      <c r="C865" s="3085"/>
      <c r="D865" s="3085"/>
      <c r="E865" s="3085"/>
      <c r="F865" s="3085"/>
      <c r="G865" s="3085"/>
      <c r="H865" s="3085"/>
      <c r="I865" s="3085"/>
      <c r="J865" s="3085"/>
      <c r="K865" s="3085"/>
      <c r="L865" s="3085"/>
      <c r="M865" s="3085"/>
      <c r="N865" s="3085"/>
      <c r="O865" s="3085"/>
      <c r="P865" s="3085"/>
      <c r="Q865" s="3085"/>
      <c r="R865" s="3085"/>
    </row>
    <row r="866" spans="1:18">
      <c r="A866" s="3085"/>
      <c r="B866" s="3085"/>
      <c r="C866" s="3085"/>
      <c r="D866" s="3085"/>
      <c r="E866" s="3085"/>
      <c r="F866" s="3085"/>
      <c r="G866" s="3085"/>
      <c r="H866" s="3085"/>
      <c r="I866" s="3085"/>
      <c r="J866" s="3085"/>
      <c r="K866" s="3085"/>
      <c r="L866" s="3085"/>
      <c r="M866" s="3085"/>
      <c r="N866" s="3085"/>
      <c r="O866" s="3085"/>
      <c r="P866" s="3085"/>
      <c r="Q866" s="3085"/>
      <c r="R866" s="3085"/>
    </row>
    <row r="867" spans="1:18">
      <c r="A867" s="3085"/>
      <c r="B867" s="3085"/>
      <c r="C867" s="3085"/>
      <c r="D867" s="3085"/>
      <c r="E867" s="3085"/>
      <c r="F867" s="3085"/>
      <c r="G867" s="3085"/>
      <c r="H867" s="3085"/>
      <c r="I867" s="3085"/>
      <c r="J867" s="3085"/>
      <c r="K867" s="3085"/>
      <c r="L867" s="3085"/>
      <c r="M867" s="3085"/>
      <c r="N867" s="3085"/>
      <c r="O867" s="3085"/>
      <c r="P867" s="3085"/>
      <c r="Q867" s="3085"/>
      <c r="R867" s="3085"/>
    </row>
    <row r="868" spans="1:18">
      <c r="A868" s="3085"/>
      <c r="B868" s="3085"/>
      <c r="C868" s="3085"/>
      <c r="D868" s="3085"/>
      <c r="E868" s="3085"/>
      <c r="F868" s="3085"/>
      <c r="G868" s="3085"/>
      <c r="H868" s="3085"/>
      <c r="I868" s="3085"/>
      <c r="J868" s="3085"/>
      <c r="K868" s="3085"/>
      <c r="L868" s="3085"/>
      <c r="M868" s="3085"/>
      <c r="N868" s="3085"/>
      <c r="O868" s="3085"/>
      <c r="P868" s="3085"/>
      <c r="Q868" s="3085"/>
      <c r="R868" s="3085"/>
    </row>
    <row r="869" spans="1:18">
      <c r="A869" s="3085"/>
      <c r="B869" s="3085"/>
      <c r="C869" s="3085"/>
      <c r="D869" s="3085"/>
      <c r="E869" s="3085"/>
      <c r="F869" s="3085"/>
      <c r="G869" s="3085"/>
      <c r="H869" s="3085"/>
      <c r="I869" s="3085"/>
      <c r="J869" s="3085"/>
      <c r="K869" s="3085"/>
      <c r="L869" s="3085"/>
      <c r="M869" s="3085"/>
      <c r="N869" s="3085"/>
      <c r="O869" s="3085"/>
      <c r="P869" s="3085"/>
      <c r="Q869" s="3085"/>
      <c r="R869" s="3085"/>
    </row>
    <row r="870" spans="1:18">
      <c r="A870" s="3085"/>
      <c r="B870" s="3085"/>
      <c r="C870" s="3085"/>
      <c r="D870" s="3085"/>
      <c r="E870" s="3085"/>
      <c r="F870" s="3085"/>
      <c r="G870" s="3085"/>
      <c r="H870" s="3085"/>
      <c r="I870" s="3085"/>
      <c r="J870" s="3085"/>
      <c r="K870" s="3085"/>
      <c r="L870" s="3085"/>
      <c r="M870" s="3085"/>
      <c r="N870" s="3085"/>
      <c r="O870" s="3085"/>
      <c r="P870" s="3085"/>
      <c r="Q870" s="3085"/>
      <c r="R870" s="3085"/>
    </row>
    <row r="871" spans="1:18">
      <c r="A871" s="3085"/>
      <c r="B871" s="3085"/>
      <c r="C871" s="3085"/>
      <c r="D871" s="3085"/>
      <c r="E871" s="3085"/>
      <c r="F871" s="3085"/>
      <c r="G871" s="3085"/>
      <c r="H871" s="3085"/>
      <c r="I871" s="3085"/>
      <c r="J871" s="3085"/>
      <c r="K871" s="3085"/>
      <c r="L871" s="3085"/>
      <c r="M871" s="3085"/>
      <c r="N871" s="3085"/>
      <c r="O871" s="3085"/>
      <c r="P871" s="3085"/>
      <c r="Q871" s="3085"/>
      <c r="R871" s="3085"/>
    </row>
    <row r="872" spans="1:18">
      <c r="A872" s="3085"/>
      <c r="B872" s="3085"/>
      <c r="C872" s="3085"/>
      <c r="D872" s="3085"/>
      <c r="E872" s="3085"/>
      <c r="F872" s="3085"/>
      <c r="G872" s="3085"/>
      <c r="H872" s="3085"/>
      <c r="I872" s="3085"/>
      <c r="J872" s="3085"/>
      <c r="K872" s="3085"/>
      <c r="L872" s="3085"/>
      <c r="M872" s="3085"/>
      <c r="N872" s="3085"/>
      <c r="O872" s="3085"/>
      <c r="P872" s="3085"/>
      <c r="Q872" s="3085"/>
      <c r="R872" s="3085"/>
    </row>
  </sheetData>
  <sheetProtection password="CA55" sheet="1" objects="1" scenarios="1"/>
  <mergeCells count="4">
    <mergeCell ref="A1:P1"/>
    <mergeCell ref="A3:P3"/>
    <mergeCell ref="A4:P4"/>
    <mergeCell ref="A6:P6"/>
  </mergeCells>
  <phoneticPr fontId="0" type="noConversion"/>
  <printOptions horizontalCentered="1"/>
  <pageMargins left="0.70866141732283472" right="0.75" top="0.27559055118110237" bottom="1" header="0.47244094488188981" footer="0"/>
  <pageSetup scale="95" orientation="landscape" horizontalDpi="300" verticalDpi="300" r:id="rId1"/>
  <headerFooter alignWithMargins="0">
    <oddHeader>&amp;R&amp;"Helv,Negrita"&amp;12&amp;[62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61"/>
  <sheetViews>
    <sheetView showGridLines="0" workbookViewId="0">
      <selection activeCell="A15" sqref="A15"/>
    </sheetView>
  </sheetViews>
  <sheetFormatPr baseColWidth="10" defaultColWidth="8.33203125" defaultRowHeight="9"/>
  <cols>
    <col min="1" max="1" width="36.1640625" style="3090" customWidth="1"/>
    <col min="2" max="2" width="7.5" style="3090" customWidth="1"/>
    <col min="3" max="3" width="7.1640625" style="3090" customWidth="1"/>
    <col min="4" max="4" width="7.33203125" style="3090" customWidth="1"/>
    <col min="5" max="5" width="7.5" style="3090" customWidth="1"/>
    <col min="6" max="7" width="5.6640625" style="3090" customWidth="1"/>
    <col min="8" max="8" width="7" style="3090" customWidth="1"/>
    <col min="9" max="9" width="6.6640625" style="3090" customWidth="1"/>
    <col min="10" max="10" width="5.5" style="3090" customWidth="1"/>
    <col min="11" max="11" width="7.5" style="3090" customWidth="1"/>
    <col min="12" max="12" width="5.6640625" style="3090" customWidth="1"/>
    <col min="13" max="13" width="5.83203125" style="3090" customWidth="1"/>
    <col min="14" max="14" width="6.6640625" style="3090" customWidth="1"/>
    <col min="15" max="16" width="5.6640625" style="3090" customWidth="1"/>
    <col min="17" max="17" width="1.6640625" style="3090" customWidth="1"/>
    <col min="18" max="16384" width="8.33203125" style="3090"/>
  </cols>
  <sheetData>
    <row r="1" spans="1:16" ht="20.25">
      <c r="A1" s="3624" t="s">
        <v>846</v>
      </c>
      <c r="B1" s="3624"/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</row>
    <row r="2" spans="1:16" ht="9" customHeight="1">
      <c r="A2" s="3091"/>
      <c r="B2" s="3092"/>
      <c r="C2" s="3093" t="s">
        <v>884</v>
      </c>
      <c r="D2" s="3094" t="s">
        <v>884</v>
      </c>
      <c r="E2" s="3092"/>
      <c r="F2" s="3092"/>
      <c r="G2" s="3092"/>
      <c r="H2" s="3092"/>
      <c r="I2" s="3092"/>
      <c r="J2" s="3092"/>
      <c r="K2" s="3092"/>
      <c r="L2" s="3092"/>
      <c r="M2" s="3095"/>
      <c r="N2" s="3095"/>
      <c r="O2" s="3095"/>
      <c r="P2" s="3095"/>
    </row>
    <row r="3" spans="1:16" ht="14.25">
      <c r="A3" s="3625" t="s">
        <v>815</v>
      </c>
      <c r="B3" s="3625"/>
      <c r="C3" s="3625"/>
      <c r="D3" s="3625"/>
      <c r="E3" s="3625"/>
      <c r="F3" s="3625"/>
      <c r="G3" s="3625"/>
      <c r="H3" s="3625"/>
      <c r="I3" s="3625"/>
      <c r="J3" s="3625"/>
      <c r="K3" s="3625"/>
      <c r="L3" s="3625"/>
      <c r="M3" s="3625"/>
      <c r="N3" s="3625"/>
      <c r="O3" s="3625"/>
      <c r="P3" s="3625"/>
    </row>
    <row r="4" spans="1:16" ht="14.25">
      <c r="A4" s="3625" t="s">
        <v>816</v>
      </c>
      <c r="B4" s="3625"/>
      <c r="C4" s="3625"/>
      <c r="D4" s="3625"/>
      <c r="E4" s="3625"/>
      <c r="F4" s="3625"/>
      <c r="G4" s="3625"/>
      <c r="H4" s="3625"/>
      <c r="I4" s="3625"/>
      <c r="J4" s="3625"/>
      <c r="K4" s="3625"/>
      <c r="L4" s="3625"/>
      <c r="M4" s="3625"/>
      <c r="N4" s="3625"/>
      <c r="O4" s="3625"/>
      <c r="P4" s="3625"/>
    </row>
    <row r="5" spans="1:16" ht="12" customHeight="1">
      <c r="A5" s="3096"/>
      <c r="B5" s="3096"/>
      <c r="C5" s="3096"/>
      <c r="D5" s="3096"/>
      <c r="E5" s="3096"/>
      <c r="F5" s="3096"/>
      <c r="G5" s="3096"/>
      <c r="H5" s="3096"/>
      <c r="I5" s="3096"/>
      <c r="J5" s="3096"/>
      <c r="K5" s="3096"/>
      <c r="L5" s="3096"/>
      <c r="M5" s="3096"/>
      <c r="N5" s="3096"/>
      <c r="O5" s="3096"/>
      <c r="P5" s="3096"/>
    </row>
    <row r="6" spans="1:16" ht="18.75">
      <c r="A6" s="3626" t="s">
        <v>817</v>
      </c>
      <c r="B6" s="3626"/>
      <c r="C6" s="3626"/>
      <c r="D6" s="3626"/>
      <c r="E6" s="3626"/>
      <c r="F6" s="3626"/>
      <c r="G6" s="3626"/>
      <c r="H6" s="3626"/>
      <c r="I6" s="3626"/>
      <c r="J6" s="3626"/>
      <c r="K6" s="3626"/>
      <c r="L6" s="3626"/>
      <c r="M6" s="3626"/>
      <c r="N6" s="3626"/>
      <c r="O6" s="3626"/>
      <c r="P6" s="3626"/>
    </row>
    <row r="7" spans="1:16" ht="12.75">
      <c r="A7" s="3097"/>
      <c r="B7" s="3098"/>
      <c r="C7" s="3098"/>
      <c r="D7" s="3099"/>
      <c r="E7" s="3098"/>
      <c r="F7" s="3098"/>
      <c r="G7" s="3099"/>
      <c r="H7" s="3098"/>
      <c r="I7" s="3098"/>
      <c r="J7" s="3099"/>
      <c r="K7" s="3098"/>
      <c r="L7" s="3098"/>
      <c r="M7" s="3099"/>
      <c r="N7" s="3098"/>
      <c r="O7" s="3098"/>
      <c r="P7" s="3100"/>
    </row>
    <row r="8" spans="1:16" ht="12.75">
      <c r="A8" s="3101" t="s">
        <v>884</v>
      </c>
      <c r="B8" s="3102" t="s">
        <v>818</v>
      </c>
      <c r="C8" s="3103"/>
      <c r="D8" s="3104"/>
      <c r="E8" s="3621" t="s">
        <v>691</v>
      </c>
      <c r="F8" s="3622"/>
      <c r="G8" s="3623"/>
      <c r="H8" s="3621" t="s">
        <v>819</v>
      </c>
      <c r="I8" s="3627"/>
      <c r="J8" s="3623"/>
      <c r="K8" s="3621" t="s">
        <v>820</v>
      </c>
      <c r="L8" s="3622"/>
      <c r="M8" s="3623"/>
      <c r="N8" s="3102" t="s">
        <v>821</v>
      </c>
      <c r="O8" s="3103"/>
      <c r="P8" s="3105"/>
    </row>
    <row r="9" spans="1:16" ht="12.75">
      <c r="A9" s="3101" t="s">
        <v>1185</v>
      </c>
      <c r="B9" s="3103"/>
      <c r="C9" s="3103"/>
      <c r="D9" s="3104"/>
      <c r="E9" s="3103"/>
      <c r="F9" s="3103"/>
      <c r="G9" s="3104"/>
      <c r="H9" s="3103"/>
      <c r="I9" s="3103"/>
      <c r="J9" s="3104"/>
      <c r="K9" s="3103"/>
      <c r="L9" s="3103"/>
      <c r="M9" s="3104"/>
      <c r="N9" s="3103"/>
      <c r="O9" s="3103"/>
      <c r="P9" s="3105"/>
    </row>
    <row r="10" spans="1:16" ht="12.75">
      <c r="A10" s="3106"/>
      <c r="B10" s="3107" t="s">
        <v>922</v>
      </c>
      <c r="C10" s="3108" t="s">
        <v>651</v>
      </c>
      <c r="D10" s="3108" t="s">
        <v>652</v>
      </c>
      <c r="E10" s="3108" t="s">
        <v>922</v>
      </c>
      <c r="F10" s="3108" t="s">
        <v>651</v>
      </c>
      <c r="G10" s="3108" t="s">
        <v>652</v>
      </c>
      <c r="H10" s="3107" t="s">
        <v>922</v>
      </c>
      <c r="I10" s="3108" t="s">
        <v>651</v>
      </c>
      <c r="J10" s="3108" t="s">
        <v>652</v>
      </c>
      <c r="K10" s="3108" t="s">
        <v>922</v>
      </c>
      <c r="L10" s="3108" t="s">
        <v>651</v>
      </c>
      <c r="M10" s="3108" t="s">
        <v>652</v>
      </c>
      <c r="N10" s="3108" t="s">
        <v>922</v>
      </c>
      <c r="O10" s="3108" t="s">
        <v>651</v>
      </c>
      <c r="P10" s="3109" t="s">
        <v>652</v>
      </c>
    </row>
    <row r="11" spans="1:16" ht="12.75">
      <c r="A11" s="3110"/>
      <c r="B11" s="3111"/>
      <c r="C11" s="3112"/>
      <c r="D11" s="3112"/>
      <c r="E11" s="3112"/>
      <c r="F11" s="3112"/>
      <c r="G11" s="3112"/>
      <c r="H11" s="3111"/>
      <c r="I11" s="3112"/>
      <c r="J11" s="3112"/>
      <c r="K11" s="3112"/>
      <c r="L11" s="3112"/>
      <c r="M11" s="3112"/>
      <c r="N11" s="3112"/>
      <c r="O11" s="3112"/>
      <c r="P11" s="3113"/>
    </row>
    <row r="12" spans="1:16" ht="50.1" customHeight="1">
      <c r="A12" s="3114" t="s">
        <v>91</v>
      </c>
      <c r="B12" s="3115">
        <f t="shared" ref="B12:P12" si="0">SUM(B13:B16)</f>
        <v>3340</v>
      </c>
      <c r="C12" s="3116">
        <f t="shared" si="0"/>
        <v>2071</v>
      </c>
      <c r="D12" s="3116">
        <f t="shared" si="0"/>
        <v>1269</v>
      </c>
      <c r="E12" s="3116">
        <f t="shared" si="0"/>
        <v>194</v>
      </c>
      <c r="F12" s="3116">
        <f t="shared" si="0"/>
        <v>140</v>
      </c>
      <c r="G12" s="3116">
        <f t="shared" si="0"/>
        <v>54</v>
      </c>
      <c r="H12" s="3115">
        <f t="shared" si="0"/>
        <v>1815</v>
      </c>
      <c r="I12" s="3115">
        <f t="shared" si="0"/>
        <v>1285</v>
      </c>
      <c r="J12" s="3115">
        <f t="shared" si="0"/>
        <v>530</v>
      </c>
      <c r="K12" s="3116">
        <f t="shared" si="0"/>
        <v>687</v>
      </c>
      <c r="L12" s="3116">
        <f t="shared" si="0"/>
        <v>215</v>
      </c>
      <c r="M12" s="3116">
        <f t="shared" si="0"/>
        <v>472</v>
      </c>
      <c r="N12" s="3116">
        <f t="shared" si="0"/>
        <v>644</v>
      </c>
      <c r="O12" s="3116">
        <f t="shared" si="0"/>
        <v>431</v>
      </c>
      <c r="P12" s="3117">
        <f t="shared" si="0"/>
        <v>213</v>
      </c>
    </row>
    <row r="13" spans="1:16" ht="50.1" hidden="1" customHeight="1">
      <c r="A13" s="3118" t="s">
        <v>851</v>
      </c>
      <c r="B13" s="3119">
        <f t="shared" ref="B13:D16" si="1">SUM(E13+H13+K13+N13)</f>
        <v>0</v>
      </c>
      <c r="C13" s="3120">
        <f t="shared" si="1"/>
        <v>0</v>
      </c>
      <c r="D13" s="3120">
        <f t="shared" si="1"/>
        <v>0</v>
      </c>
      <c r="E13" s="3121"/>
      <c r="F13" s="3121"/>
      <c r="G13" s="3121"/>
      <c r="H13" s="3119">
        <f>SUM(I13:J13)</f>
        <v>0</v>
      </c>
      <c r="I13" s="3120"/>
      <c r="J13" s="3120"/>
      <c r="K13" s="3121"/>
      <c r="L13" s="3121"/>
      <c r="M13" s="3121"/>
      <c r="N13" s="3121"/>
      <c r="O13" s="3121"/>
      <c r="P13" s="3122"/>
    </row>
    <row r="14" spans="1:16" ht="50.1" customHeight="1">
      <c r="A14" s="3118" t="s">
        <v>576</v>
      </c>
      <c r="B14" s="3119">
        <f t="shared" si="1"/>
        <v>1184</v>
      </c>
      <c r="C14" s="3120">
        <f t="shared" si="1"/>
        <v>749</v>
      </c>
      <c r="D14" s="3120">
        <f t="shared" si="1"/>
        <v>435</v>
      </c>
      <c r="E14" s="3120">
        <f>SUM(F14:G14)</f>
        <v>76</v>
      </c>
      <c r="F14" s="3123">
        <v>47</v>
      </c>
      <c r="G14" s="3120">
        <v>29</v>
      </c>
      <c r="H14" s="3119">
        <f>SUM(I14:J14)</f>
        <v>776</v>
      </c>
      <c r="I14" s="3120">
        <v>552</v>
      </c>
      <c r="J14" s="3120">
        <v>224</v>
      </c>
      <c r="K14" s="3120">
        <f>SUM(L14:M14)</f>
        <v>143</v>
      </c>
      <c r="L14" s="3120">
        <v>25</v>
      </c>
      <c r="M14" s="3120">
        <v>118</v>
      </c>
      <c r="N14" s="3120">
        <f>SUM(O14:P14)</f>
        <v>189</v>
      </c>
      <c r="O14" s="3120">
        <v>125</v>
      </c>
      <c r="P14" s="3124">
        <v>64</v>
      </c>
    </row>
    <row r="15" spans="1:16" ht="50.1" customHeight="1">
      <c r="A15" s="3118" t="s">
        <v>868</v>
      </c>
      <c r="B15" s="3119">
        <f t="shared" si="1"/>
        <v>921</v>
      </c>
      <c r="C15" s="3120">
        <f t="shared" si="1"/>
        <v>611</v>
      </c>
      <c r="D15" s="3120">
        <f t="shared" si="1"/>
        <v>310</v>
      </c>
      <c r="E15" s="3120">
        <f>SUM(F15:G15)</f>
        <v>61</v>
      </c>
      <c r="F15" s="3123">
        <v>48</v>
      </c>
      <c r="G15" s="3120">
        <v>13</v>
      </c>
      <c r="H15" s="3119">
        <f>SUM(I15:J15)</f>
        <v>639</v>
      </c>
      <c r="I15" s="3120">
        <v>470</v>
      </c>
      <c r="J15" s="3120">
        <v>169</v>
      </c>
      <c r="K15" s="3120">
        <f>SUM(L15:M15)</f>
        <v>104</v>
      </c>
      <c r="L15" s="3120">
        <v>20</v>
      </c>
      <c r="M15" s="3120">
        <v>84</v>
      </c>
      <c r="N15" s="3120">
        <f>SUM(O15:P15)</f>
        <v>117</v>
      </c>
      <c r="O15" s="3120">
        <v>73</v>
      </c>
      <c r="P15" s="3124">
        <v>44</v>
      </c>
    </row>
    <row r="16" spans="1:16" ht="50.1" customHeight="1">
      <c r="A16" s="3125" t="s">
        <v>822</v>
      </c>
      <c r="B16" s="3126">
        <f t="shared" si="1"/>
        <v>1235</v>
      </c>
      <c r="C16" s="3127">
        <f t="shared" si="1"/>
        <v>711</v>
      </c>
      <c r="D16" s="3127">
        <f t="shared" si="1"/>
        <v>524</v>
      </c>
      <c r="E16" s="3127">
        <f>SUM(F16:G16)</f>
        <v>57</v>
      </c>
      <c r="F16" s="3128">
        <v>45</v>
      </c>
      <c r="G16" s="3127">
        <v>12</v>
      </c>
      <c r="H16" s="3126">
        <f>SUM(I16:J16)</f>
        <v>400</v>
      </c>
      <c r="I16" s="3127">
        <v>263</v>
      </c>
      <c r="J16" s="3127">
        <v>137</v>
      </c>
      <c r="K16" s="3127">
        <f>SUM(L16:M16)</f>
        <v>440</v>
      </c>
      <c r="L16" s="3127">
        <v>170</v>
      </c>
      <c r="M16" s="3127">
        <v>270</v>
      </c>
      <c r="N16" s="3127">
        <f>SUM(O16:P16)</f>
        <v>338</v>
      </c>
      <c r="O16" s="3127">
        <v>233</v>
      </c>
      <c r="P16" s="3129">
        <v>105</v>
      </c>
    </row>
    <row r="17" spans="1:16" ht="15" customHeight="1">
      <c r="A17" s="3130" t="s">
        <v>709</v>
      </c>
      <c r="B17" s="3131"/>
      <c r="C17" s="3132"/>
      <c r="D17" s="3132"/>
      <c r="E17" s="3133"/>
      <c r="F17" s="3132"/>
      <c r="G17" s="3131"/>
      <c r="H17" s="3131"/>
      <c r="I17" s="3131"/>
      <c r="J17" s="3131"/>
      <c r="K17" s="3131"/>
      <c r="L17" s="3131"/>
      <c r="M17" s="3131"/>
      <c r="N17" s="3134" t="s">
        <v>885</v>
      </c>
      <c r="O17" s="3130"/>
      <c r="P17" s="3131"/>
    </row>
    <row r="18" spans="1:16" ht="15" customHeight="1">
      <c r="A18" s="3130" t="s">
        <v>823</v>
      </c>
      <c r="B18" s="3131"/>
      <c r="C18" s="3131"/>
      <c r="D18" s="3131"/>
      <c r="E18" s="3133"/>
      <c r="F18" s="3131"/>
      <c r="G18" s="3131"/>
      <c r="H18" s="3131"/>
      <c r="I18" s="3131"/>
      <c r="J18" s="3131"/>
      <c r="K18" s="3131"/>
      <c r="L18" s="3131"/>
      <c r="M18" s="3131"/>
      <c r="N18" s="3131"/>
      <c r="O18" s="3131"/>
      <c r="P18" s="3131"/>
    </row>
    <row r="19" spans="1:16" ht="15" customHeight="1">
      <c r="A19" s="3130" t="s">
        <v>824</v>
      </c>
      <c r="B19" s="3131"/>
      <c r="C19" s="3132"/>
      <c r="D19" s="3132"/>
      <c r="E19" s="3133"/>
      <c r="F19" s="3132"/>
      <c r="G19" s="3131"/>
      <c r="H19" s="3131"/>
      <c r="I19" s="3131"/>
      <c r="J19" s="3131"/>
      <c r="K19" s="3131"/>
      <c r="L19" s="3131"/>
      <c r="M19" s="3131"/>
      <c r="N19" s="3131"/>
      <c r="O19" s="3131"/>
      <c r="P19" s="3131"/>
    </row>
    <row r="20" spans="1:16">
      <c r="C20" s="3135"/>
      <c r="D20" s="3135"/>
      <c r="F20" s="3135"/>
    </row>
    <row r="21" spans="1:16">
      <c r="C21" s="3135"/>
      <c r="D21" s="3135"/>
      <c r="F21" s="3135"/>
    </row>
    <row r="22" spans="1:16">
      <c r="C22" s="3135"/>
      <c r="D22" s="3135"/>
      <c r="F22" s="3135"/>
    </row>
    <row r="23" spans="1:16">
      <c r="C23" s="3135"/>
      <c r="D23" s="3135"/>
      <c r="F23" s="3135"/>
    </row>
    <row r="24" spans="1:16">
      <c r="C24" s="3135"/>
      <c r="D24" s="3135"/>
      <c r="F24" s="3135"/>
    </row>
    <row r="25" spans="1:16">
      <c r="C25" s="3135"/>
      <c r="D25" s="3135"/>
      <c r="F25" s="3135"/>
    </row>
    <row r="26" spans="1:16">
      <c r="C26" s="3135"/>
      <c r="D26" s="3135"/>
      <c r="F26" s="3135"/>
    </row>
    <row r="27" spans="1:16">
      <c r="C27" s="3135"/>
      <c r="D27" s="3135"/>
      <c r="F27" s="3135"/>
    </row>
    <row r="28" spans="1:16">
      <c r="C28" s="3135"/>
      <c r="D28" s="3135"/>
      <c r="F28" s="3135"/>
    </row>
    <row r="29" spans="1:16">
      <c r="C29" s="3135"/>
      <c r="D29" s="3135"/>
      <c r="F29" s="3135"/>
    </row>
    <row r="30" spans="1:16">
      <c r="C30" s="3135"/>
      <c r="D30" s="3136"/>
      <c r="F30" s="3136"/>
    </row>
    <row r="61" spans="1:1">
      <c r="A61" s="3137" t="s">
        <v>884</v>
      </c>
    </row>
  </sheetData>
  <sheetProtection password="CA55" sheet="1" objects="1" scenarios="1"/>
  <mergeCells count="7">
    <mergeCell ref="K8:M8"/>
    <mergeCell ref="A1:P1"/>
    <mergeCell ref="A3:P3"/>
    <mergeCell ref="A4:P4"/>
    <mergeCell ref="A6:P6"/>
    <mergeCell ref="H8:J8"/>
    <mergeCell ref="E8:G8"/>
  </mergeCells>
  <phoneticPr fontId="0" type="noConversion"/>
  <printOptions horizontalCentered="1"/>
  <pageMargins left="0.9055118110236221" right="0.39370078740157483" top="1.1811023622047245" bottom="0.39370078740157483" header="0.19685039370078741" footer="0"/>
  <pageSetup firstPageNumber="63" orientation="landscape" useFirstPageNumber="1" horizontalDpi="300" verticalDpi="300" r:id="rId1"/>
  <headerFooter alignWithMargins="0">
    <oddHeader>&amp;R&amp;"Helv,Negrita"&amp;12&amp;[63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N177"/>
  <sheetViews>
    <sheetView showGridLines="0" workbookViewId="0">
      <selection activeCell="E10" sqref="E10"/>
    </sheetView>
  </sheetViews>
  <sheetFormatPr baseColWidth="10" defaultColWidth="11.33203125" defaultRowHeight="12.75"/>
  <cols>
    <col min="1" max="1" width="45.83203125" style="24" customWidth="1"/>
    <col min="2" max="2" width="8.83203125" style="24" customWidth="1"/>
    <col min="3" max="4" width="8" style="24" customWidth="1"/>
    <col min="5" max="5" width="8.5" style="24" customWidth="1"/>
    <col min="6" max="6" width="6.83203125" style="24" customWidth="1"/>
    <col min="7" max="7" width="6.5" style="24" customWidth="1"/>
    <col min="8" max="8" width="8" style="24" customWidth="1"/>
    <col min="9" max="9" width="6.83203125" style="24" customWidth="1"/>
    <col min="10" max="10" width="6.33203125" style="24" customWidth="1"/>
    <col min="11" max="11" width="7.6640625" style="24" customWidth="1"/>
    <col min="12" max="12" width="5.33203125" style="24" customWidth="1"/>
    <col min="13" max="13" width="5.1640625" style="24" customWidth="1"/>
    <col min="14" max="14" width="7.33203125" style="24" customWidth="1"/>
    <col min="15" max="15" width="5.33203125" style="24" customWidth="1"/>
    <col min="16" max="16" width="5.6640625" style="24" customWidth="1"/>
    <col min="17" max="17" width="7.5" style="24" customWidth="1"/>
    <col min="18" max="18" width="5.1640625" style="24" customWidth="1"/>
    <col min="19" max="19" width="6.83203125" style="24" customWidth="1"/>
    <col min="20" max="20" width="2" style="24" customWidth="1"/>
    <col min="21" max="26" width="11.33203125" style="24"/>
    <col min="27" max="27" width="6.6640625" style="24" customWidth="1"/>
    <col min="28" max="28" width="44" style="24" customWidth="1"/>
    <col min="29" max="16384" width="11.33203125" style="24"/>
  </cols>
  <sheetData>
    <row r="1" spans="1:33" ht="21" customHeight="1">
      <c r="A1" s="3286" t="s">
        <v>846</v>
      </c>
      <c r="B1" s="3286"/>
      <c r="C1" s="3286"/>
      <c r="D1" s="3286"/>
      <c r="E1" s="3286"/>
      <c r="F1" s="3286"/>
      <c r="G1" s="3286"/>
      <c r="H1" s="3286"/>
      <c r="I1" s="3286"/>
      <c r="J1" s="3286"/>
      <c r="K1" s="3286"/>
      <c r="L1" s="3286"/>
      <c r="M1" s="3286"/>
      <c r="N1" s="3286"/>
      <c r="O1" s="3286"/>
      <c r="P1" s="3286"/>
      <c r="Q1" s="3286"/>
      <c r="R1" s="3286"/>
      <c r="S1" s="3286"/>
    </row>
    <row r="2" spans="1:33" ht="12" customHeight="1">
      <c r="A2" s="3287" t="s">
        <v>1</v>
      </c>
      <c r="B2" s="3287"/>
      <c r="C2" s="3287"/>
      <c r="D2" s="3287"/>
      <c r="E2" s="3287"/>
      <c r="F2" s="3287"/>
      <c r="G2" s="3287"/>
      <c r="H2" s="3287"/>
      <c r="I2" s="3287"/>
      <c r="J2" s="3287"/>
      <c r="K2" s="3287"/>
      <c r="L2" s="3287"/>
      <c r="M2" s="3287"/>
      <c r="N2" s="3287"/>
      <c r="O2" s="3287"/>
      <c r="P2" s="3287"/>
      <c r="Q2" s="3287"/>
      <c r="R2" s="3287"/>
      <c r="S2" s="3287"/>
    </row>
    <row r="3" spans="1:33" ht="12" customHeight="1">
      <c r="A3" s="3288" t="s">
        <v>921</v>
      </c>
      <c r="B3" s="3288"/>
      <c r="C3" s="3288"/>
      <c r="D3" s="3288"/>
      <c r="E3" s="3288"/>
      <c r="F3" s="3288"/>
      <c r="G3" s="3288"/>
      <c r="H3" s="3288"/>
      <c r="I3" s="3288"/>
      <c r="J3" s="3288"/>
      <c r="K3" s="3288"/>
      <c r="L3" s="3288"/>
      <c r="M3" s="3288"/>
      <c r="N3" s="3288"/>
      <c r="O3" s="3288"/>
      <c r="P3" s="3288"/>
      <c r="Q3" s="3288"/>
      <c r="R3" s="3288"/>
      <c r="S3" s="3288"/>
    </row>
    <row r="4" spans="1:33" ht="12" customHeight="1">
      <c r="A4" s="927"/>
      <c r="B4" s="928"/>
      <c r="C4" s="928"/>
      <c r="D4" s="929"/>
      <c r="E4" s="928"/>
      <c r="F4" s="929"/>
      <c r="G4" s="928" t="s">
        <v>913</v>
      </c>
      <c r="H4" s="928"/>
      <c r="I4" s="928"/>
      <c r="J4" s="928"/>
      <c r="K4" s="928"/>
      <c r="L4" s="928"/>
      <c r="M4" s="928"/>
      <c r="N4" s="928"/>
      <c r="O4" s="928"/>
      <c r="P4" s="928"/>
      <c r="Q4" s="928"/>
      <c r="R4" s="928"/>
      <c r="S4" s="930"/>
      <c r="T4" s="23"/>
      <c r="U4" s="23"/>
    </row>
    <row r="5" spans="1:33" ht="5.25" customHeight="1">
      <c r="A5" s="931" t="s">
        <v>914</v>
      </c>
      <c r="B5" s="932"/>
      <c r="C5" s="933"/>
      <c r="D5" s="934"/>
      <c r="E5" s="933"/>
      <c r="F5" s="933"/>
      <c r="G5" s="934"/>
      <c r="H5" s="933"/>
      <c r="I5" s="933"/>
      <c r="J5" s="934"/>
      <c r="K5" s="933"/>
      <c r="L5" s="933"/>
      <c r="M5" s="934"/>
      <c r="N5" s="933"/>
      <c r="O5" s="933"/>
      <c r="P5" s="934"/>
      <c r="Q5" s="933"/>
      <c r="R5" s="933"/>
      <c r="S5" s="935"/>
      <c r="T5" s="23"/>
      <c r="U5" s="23"/>
    </row>
    <row r="6" spans="1:33" ht="11.25" customHeight="1">
      <c r="A6" s="936" t="s">
        <v>915</v>
      </c>
      <c r="B6" s="936" t="s">
        <v>1240</v>
      </c>
      <c r="C6" s="937" t="s">
        <v>1241</v>
      </c>
      <c r="D6" s="935"/>
      <c r="E6" s="937" t="s">
        <v>916</v>
      </c>
      <c r="F6" s="938"/>
      <c r="G6" s="935"/>
      <c r="H6" s="937" t="s">
        <v>1242</v>
      </c>
      <c r="I6" s="938"/>
      <c r="J6" s="935"/>
      <c r="K6" s="937" t="s">
        <v>1243</v>
      </c>
      <c r="L6" s="938"/>
      <c r="M6" s="935"/>
      <c r="N6" s="937" t="s">
        <v>1244</v>
      </c>
      <c r="O6" s="938"/>
      <c r="P6" s="935"/>
      <c r="Q6" s="937" t="s">
        <v>1245</v>
      </c>
      <c r="R6" s="938"/>
      <c r="S6" s="935"/>
      <c r="T6" s="23"/>
      <c r="U6" s="23"/>
    </row>
    <row r="7" spans="1:33" ht="6" customHeight="1">
      <c r="A7" s="939"/>
      <c r="B7" s="940"/>
      <c r="C7" s="933"/>
      <c r="D7" s="941"/>
      <c r="E7" s="933"/>
      <c r="F7" s="933"/>
      <c r="G7" s="941"/>
      <c r="H7" s="933"/>
      <c r="I7" s="933"/>
      <c r="J7" s="941"/>
      <c r="K7" s="933"/>
      <c r="L7" s="933"/>
      <c r="M7" s="941"/>
      <c r="N7" s="933"/>
      <c r="O7" s="933"/>
      <c r="P7" s="941"/>
      <c r="Q7" s="933"/>
      <c r="R7" s="933"/>
      <c r="S7" s="941"/>
      <c r="T7" s="23"/>
      <c r="U7" s="23"/>
    </row>
    <row r="8" spans="1:33" ht="12" customHeight="1">
      <c r="A8" s="942" t="s">
        <v>884</v>
      </c>
      <c r="B8" s="943"/>
      <c r="C8" s="944" t="s">
        <v>917</v>
      </c>
      <c r="D8" s="944" t="s">
        <v>920</v>
      </c>
      <c r="E8" s="944" t="s">
        <v>918</v>
      </c>
      <c r="F8" s="944" t="s">
        <v>919</v>
      </c>
      <c r="G8" s="944" t="s">
        <v>920</v>
      </c>
      <c r="H8" s="945" t="s">
        <v>918</v>
      </c>
      <c r="I8" s="944" t="s">
        <v>919</v>
      </c>
      <c r="J8" s="944" t="s">
        <v>920</v>
      </c>
      <c r="K8" s="944" t="s">
        <v>918</v>
      </c>
      <c r="L8" s="944" t="s">
        <v>919</v>
      </c>
      <c r="M8" s="944" t="s">
        <v>920</v>
      </c>
      <c r="N8" s="944" t="s">
        <v>918</v>
      </c>
      <c r="O8" s="946" t="s">
        <v>1182</v>
      </c>
      <c r="P8" s="946" t="s">
        <v>1184</v>
      </c>
      <c r="Q8" s="944" t="s">
        <v>918</v>
      </c>
      <c r="R8" s="944" t="s">
        <v>919</v>
      </c>
      <c r="S8" s="944" t="s">
        <v>1183</v>
      </c>
      <c r="T8" s="23"/>
      <c r="U8" s="23"/>
    </row>
    <row r="9" spans="1:33" ht="11.25" customHeight="1">
      <c r="A9" s="947" t="s">
        <v>1234</v>
      </c>
      <c r="B9" s="948">
        <f t="shared" ref="B9:S9" si="0">(B10+B30)</f>
        <v>9208</v>
      </c>
      <c r="C9" s="949">
        <f t="shared" si="0"/>
        <v>4369</v>
      </c>
      <c r="D9" s="949">
        <f t="shared" si="0"/>
        <v>4839</v>
      </c>
      <c r="E9" s="949">
        <f t="shared" si="0"/>
        <v>2950</v>
      </c>
      <c r="F9" s="949">
        <f t="shared" si="0"/>
        <v>1520</v>
      </c>
      <c r="G9" s="949">
        <f t="shared" si="0"/>
        <v>1430</v>
      </c>
      <c r="H9" s="950">
        <f t="shared" si="0"/>
        <v>2278</v>
      </c>
      <c r="I9" s="949">
        <f t="shared" si="0"/>
        <v>1057</v>
      </c>
      <c r="J9" s="949">
        <f t="shared" si="0"/>
        <v>1221</v>
      </c>
      <c r="K9" s="948">
        <f t="shared" si="0"/>
        <v>1742</v>
      </c>
      <c r="L9" s="948">
        <f t="shared" si="0"/>
        <v>817</v>
      </c>
      <c r="M9" s="948">
        <f t="shared" si="0"/>
        <v>925</v>
      </c>
      <c r="N9" s="948">
        <f t="shared" si="0"/>
        <v>1367</v>
      </c>
      <c r="O9" s="951">
        <f t="shared" si="0"/>
        <v>608</v>
      </c>
      <c r="P9" s="948">
        <f t="shared" si="0"/>
        <v>759</v>
      </c>
      <c r="Q9" s="952">
        <f t="shared" si="0"/>
        <v>871</v>
      </c>
      <c r="R9" s="948">
        <f t="shared" si="0"/>
        <v>367</v>
      </c>
      <c r="S9" s="948">
        <f t="shared" si="0"/>
        <v>504</v>
      </c>
      <c r="T9" s="23"/>
      <c r="U9" s="23"/>
      <c r="AE9" s="26"/>
      <c r="AG9" s="26"/>
    </row>
    <row r="10" spans="1:33" ht="12" customHeight="1">
      <c r="A10" s="953" t="s">
        <v>894</v>
      </c>
      <c r="B10" s="948">
        <f t="shared" ref="B10:O10" si="1">SUM(B11+B13+B21)</f>
        <v>195</v>
      </c>
      <c r="C10" s="948">
        <f t="shared" si="1"/>
        <v>128</v>
      </c>
      <c r="D10" s="948">
        <f t="shared" si="1"/>
        <v>67</v>
      </c>
      <c r="E10" s="948">
        <f t="shared" si="1"/>
        <v>83</v>
      </c>
      <c r="F10" s="948">
        <f t="shared" si="1"/>
        <v>52</v>
      </c>
      <c r="G10" s="948">
        <f t="shared" si="1"/>
        <v>31</v>
      </c>
      <c r="H10" s="954">
        <f t="shared" si="1"/>
        <v>98</v>
      </c>
      <c r="I10" s="948">
        <f t="shared" si="1"/>
        <v>65</v>
      </c>
      <c r="J10" s="948">
        <f t="shared" si="1"/>
        <v>33</v>
      </c>
      <c r="K10" s="955">
        <f t="shared" si="1"/>
        <v>11</v>
      </c>
      <c r="L10" s="955">
        <f t="shared" si="1"/>
        <v>8</v>
      </c>
      <c r="M10" s="955">
        <f t="shared" si="1"/>
        <v>3</v>
      </c>
      <c r="N10" s="955">
        <f t="shared" si="1"/>
        <v>3</v>
      </c>
      <c r="O10" s="955">
        <f t="shared" si="1"/>
        <v>3</v>
      </c>
      <c r="P10" s="956"/>
      <c r="Q10" s="956"/>
      <c r="R10" s="956"/>
      <c r="S10" s="956"/>
      <c r="T10" s="23"/>
      <c r="U10" s="23"/>
    </row>
    <row r="11" spans="1:33" ht="12" customHeight="1">
      <c r="A11" s="953" t="s">
        <v>895</v>
      </c>
      <c r="B11" s="955">
        <f>SUM(B12)</f>
        <v>2</v>
      </c>
      <c r="C11" s="955">
        <f>SUM(C12)</f>
        <v>2</v>
      </c>
      <c r="D11" s="956"/>
      <c r="E11" s="955"/>
      <c r="F11" s="956"/>
      <c r="G11" s="956"/>
      <c r="H11" s="957">
        <f>SUM(H12)</f>
        <v>1</v>
      </c>
      <c r="I11" s="955">
        <f>SUM(I12)</f>
        <v>1</v>
      </c>
      <c r="J11" s="956"/>
      <c r="K11" s="955">
        <f>SUM(K12)</f>
        <v>1</v>
      </c>
      <c r="L11" s="955">
        <f>SUM(L12)</f>
        <v>1</v>
      </c>
      <c r="M11" s="956"/>
      <c r="N11" s="956"/>
      <c r="O11" s="956"/>
      <c r="P11" s="956"/>
      <c r="Q11" s="956"/>
      <c r="R11" s="956"/>
      <c r="S11" s="956"/>
      <c r="T11" s="27"/>
      <c r="U11" s="27"/>
      <c r="V11" s="27"/>
      <c r="W11" s="27"/>
      <c r="X11" s="27"/>
      <c r="Y11" s="27"/>
    </row>
    <row r="12" spans="1:33" ht="10.5" customHeight="1">
      <c r="A12" s="958" t="s">
        <v>853</v>
      </c>
      <c r="B12" s="959">
        <f>SUM(C12)</f>
        <v>2</v>
      </c>
      <c r="C12" s="959">
        <f>SUM(I12+L12)</f>
        <v>2</v>
      </c>
      <c r="D12" s="960"/>
      <c r="E12" s="959"/>
      <c r="F12" s="961"/>
      <c r="G12" s="961"/>
      <c r="H12" s="962">
        <f>SUM(I11)</f>
        <v>1</v>
      </c>
      <c r="I12" s="959">
        <v>1</v>
      </c>
      <c r="J12" s="961"/>
      <c r="K12" s="959">
        <f>SUM(L12)</f>
        <v>1</v>
      </c>
      <c r="L12" s="959">
        <v>1</v>
      </c>
      <c r="M12" s="961"/>
      <c r="N12" s="956"/>
      <c r="O12" s="956"/>
      <c r="P12" s="956"/>
      <c r="Q12" s="956"/>
      <c r="R12" s="956"/>
      <c r="S12" s="956"/>
      <c r="T12" s="27"/>
      <c r="U12" s="27"/>
      <c r="V12" s="27"/>
      <c r="W12" s="27"/>
      <c r="X12" s="27"/>
      <c r="Y12" s="27"/>
    </row>
    <row r="13" spans="1:33" ht="12" customHeight="1">
      <c r="A13" s="953" t="s">
        <v>1272</v>
      </c>
      <c r="B13" s="955">
        <f>SUM(B14:B20)</f>
        <v>142</v>
      </c>
      <c r="C13" s="955">
        <f t="shared" ref="C13:J13" si="2">SUM(C14:C20)</f>
        <v>90</v>
      </c>
      <c r="D13" s="955">
        <f t="shared" si="2"/>
        <v>52</v>
      </c>
      <c r="E13" s="955">
        <f t="shared" si="2"/>
        <v>64</v>
      </c>
      <c r="F13" s="955">
        <f t="shared" si="2"/>
        <v>38</v>
      </c>
      <c r="G13" s="955">
        <f t="shared" si="2"/>
        <v>26</v>
      </c>
      <c r="H13" s="955">
        <f t="shared" si="2"/>
        <v>78</v>
      </c>
      <c r="I13" s="955">
        <f t="shared" si="2"/>
        <v>52</v>
      </c>
      <c r="J13" s="955">
        <f t="shared" si="2"/>
        <v>26</v>
      </c>
      <c r="K13" s="956"/>
      <c r="L13" s="956"/>
      <c r="M13" s="956"/>
      <c r="N13" s="956"/>
      <c r="O13" s="956"/>
      <c r="P13" s="956"/>
      <c r="Q13" s="956"/>
      <c r="R13" s="956"/>
      <c r="S13" s="956"/>
      <c r="T13" s="23"/>
      <c r="U13" s="23"/>
    </row>
    <row r="14" spans="1:33" ht="10.5" customHeight="1">
      <c r="A14" s="958" t="s">
        <v>855</v>
      </c>
      <c r="B14" s="959">
        <f t="shared" ref="B14:B20" si="3">SUM(C14:D14)</f>
        <v>45</v>
      </c>
      <c r="C14" s="959">
        <f t="shared" ref="C14:C20" si="4">SUM(I14+F14)</f>
        <v>30</v>
      </c>
      <c r="D14" s="963">
        <f>SUM(G14+J14)</f>
        <v>15</v>
      </c>
      <c r="E14" s="963">
        <f>SUM(F14:G14)</f>
        <v>22</v>
      </c>
      <c r="F14" s="959">
        <v>14</v>
      </c>
      <c r="G14" s="959">
        <v>8</v>
      </c>
      <c r="H14" s="962">
        <f t="shared" ref="H14:H19" si="5">SUM(I14:J14)</f>
        <v>23</v>
      </c>
      <c r="I14" s="959">
        <v>16</v>
      </c>
      <c r="J14" s="959">
        <v>7</v>
      </c>
      <c r="K14" s="961"/>
      <c r="L14" s="961"/>
      <c r="M14" s="961"/>
      <c r="N14" s="961"/>
      <c r="O14" s="956"/>
      <c r="P14" s="956"/>
      <c r="Q14" s="956"/>
      <c r="R14" s="956"/>
      <c r="S14" s="956"/>
      <c r="T14" s="23"/>
      <c r="U14" s="23"/>
    </row>
    <row r="15" spans="1:33" ht="10.5" customHeight="1">
      <c r="A15" s="958" t="s">
        <v>853</v>
      </c>
      <c r="B15" s="959">
        <f t="shared" si="3"/>
        <v>2</v>
      </c>
      <c r="C15" s="959">
        <f t="shared" si="4"/>
        <v>1</v>
      </c>
      <c r="D15" s="963">
        <f>SUM(G15+J15)</f>
        <v>1</v>
      </c>
      <c r="E15" s="959"/>
      <c r="F15" s="959"/>
      <c r="G15" s="959"/>
      <c r="H15" s="962">
        <f t="shared" si="5"/>
        <v>2</v>
      </c>
      <c r="I15" s="959">
        <v>1</v>
      </c>
      <c r="J15" s="961">
        <v>1</v>
      </c>
      <c r="K15" s="961"/>
      <c r="L15" s="961"/>
      <c r="M15" s="961"/>
      <c r="N15" s="961"/>
      <c r="O15" s="956"/>
      <c r="P15" s="956"/>
      <c r="Q15" s="956"/>
      <c r="R15" s="956"/>
      <c r="S15" s="956"/>
      <c r="T15" s="23"/>
      <c r="U15" s="23"/>
    </row>
    <row r="16" spans="1:33" ht="10.5" customHeight="1">
      <c r="A16" s="958" t="s">
        <v>856</v>
      </c>
      <c r="B16" s="959">
        <f t="shared" si="3"/>
        <v>16</v>
      </c>
      <c r="C16" s="959">
        <f t="shared" si="4"/>
        <v>10</v>
      </c>
      <c r="D16" s="963">
        <f>SUM(G16+J16)</f>
        <v>6</v>
      </c>
      <c r="E16" s="959"/>
      <c r="F16" s="959"/>
      <c r="G16" s="959"/>
      <c r="H16" s="962">
        <f t="shared" si="5"/>
        <v>16</v>
      </c>
      <c r="I16" s="961">
        <v>10</v>
      </c>
      <c r="J16" s="961">
        <v>6</v>
      </c>
      <c r="K16" s="961"/>
      <c r="L16" s="964"/>
      <c r="M16" s="964"/>
      <c r="N16" s="965"/>
      <c r="O16" s="966"/>
      <c r="P16" s="956"/>
      <c r="Q16" s="956"/>
      <c r="R16" s="956"/>
      <c r="S16" s="956"/>
      <c r="T16" s="23"/>
      <c r="U16" s="23"/>
    </row>
    <row r="17" spans="1:33" ht="10.5" customHeight="1">
      <c r="A17" s="958" t="s">
        <v>857</v>
      </c>
      <c r="B17" s="959">
        <f t="shared" si="3"/>
        <v>22</v>
      </c>
      <c r="C17" s="959">
        <f t="shared" si="4"/>
        <v>17</v>
      </c>
      <c r="D17" s="963">
        <f>SUM(G17+J17)</f>
        <v>5</v>
      </c>
      <c r="E17" s="959"/>
      <c r="F17" s="959"/>
      <c r="G17" s="959"/>
      <c r="H17" s="962">
        <f t="shared" si="5"/>
        <v>22</v>
      </c>
      <c r="I17" s="961">
        <v>17</v>
      </c>
      <c r="J17" s="961">
        <v>5</v>
      </c>
      <c r="K17" s="967"/>
      <c r="L17" s="968"/>
      <c r="M17" s="968"/>
      <c r="N17" s="968"/>
      <c r="O17" s="969"/>
      <c r="P17" s="956"/>
      <c r="Q17" s="956"/>
      <c r="R17" s="956"/>
      <c r="S17" s="956"/>
      <c r="T17" s="23"/>
      <c r="U17" s="23"/>
    </row>
    <row r="18" spans="1:33" ht="10.5" customHeight="1">
      <c r="A18" s="958" t="s">
        <v>858</v>
      </c>
      <c r="B18" s="959">
        <f t="shared" si="3"/>
        <v>4</v>
      </c>
      <c r="C18" s="959">
        <f t="shared" si="4"/>
        <v>4</v>
      </c>
      <c r="D18" s="963"/>
      <c r="E18" s="963">
        <f>SUM(F18:G18)</f>
        <v>2</v>
      </c>
      <c r="F18" s="959">
        <v>2</v>
      </c>
      <c r="G18" s="961"/>
      <c r="H18" s="962">
        <f t="shared" si="5"/>
        <v>2</v>
      </c>
      <c r="I18" s="959">
        <v>2</v>
      </c>
      <c r="J18" s="959"/>
      <c r="K18" s="961"/>
      <c r="L18" s="961"/>
      <c r="M18" s="961"/>
      <c r="N18" s="961"/>
      <c r="O18" s="961"/>
      <c r="P18" s="956"/>
      <c r="Q18" s="956"/>
      <c r="R18" s="956"/>
      <c r="S18" s="956"/>
      <c r="T18" s="23"/>
      <c r="U18" s="23"/>
    </row>
    <row r="19" spans="1:33" ht="10.5" customHeight="1">
      <c r="A19" s="958" t="s">
        <v>859</v>
      </c>
      <c r="B19" s="959">
        <f t="shared" si="3"/>
        <v>27</v>
      </c>
      <c r="C19" s="959">
        <f t="shared" si="4"/>
        <v>13</v>
      </c>
      <c r="D19" s="963">
        <f>SUM(G19+J19)</f>
        <v>14</v>
      </c>
      <c r="E19" s="959">
        <f>SUM(F19:G19)</f>
        <v>14</v>
      </c>
      <c r="F19" s="959">
        <v>7</v>
      </c>
      <c r="G19" s="959">
        <v>7</v>
      </c>
      <c r="H19" s="962">
        <f t="shared" si="5"/>
        <v>13</v>
      </c>
      <c r="I19" s="961">
        <v>6</v>
      </c>
      <c r="J19" s="961">
        <v>7</v>
      </c>
      <c r="K19" s="961"/>
      <c r="L19" s="961"/>
      <c r="M19" s="961"/>
      <c r="N19" s="961"/>
      <c r="O19" s="961"/>
      <c r="P19" s="956"/>
      <c r="Q19" s="956"/>
      <c r="R19" s="956"/>
      <c r="S19" s="956"/>
      <c r="T19" s="23"/>
      <c r="U19" s="23"/>
    </row>
    <row r="20" spans="1:33" ht="10.5" customHeight="1">
      <c r="A20" s="958" t="s">
        <v>1359</v>
      </c>
      <c r="B20" s="959">
        <f t="shared" si="3"/>
        <v>26</v>
      </c>
      <c r="C20" s="959">
        <f t="shared" si="4"/>
        <v>15</v>
      </c>
      <c r="D20" s="963">
        <f>SUM(G20+J20)</f>
        <v>11</v>
      </c>
      <c r="E20" s="963">
        <f>SUM(F20:G20)</f>
        <v>26</v>
      </c>
      <c r="F20" s="959">
        <v>15</v>
      </c>
      <c r="G20" s="959">
        <v>11</v>
      </c>
      <c r="H20" s="962"/>
      <c r="I20" s="961"/>
      <c r="J20" s="961"/>
      <c r="K20" s="961"/>
      <c r="L20" s="961"/>
      <c r="M20" s="961"/>
      <c r="N20" s="961"/>
      <c r="O20" s="961"/>
      <c r="P20" s="956"/>
      <c r="Q20" s="956"/>
      <c r="R20" s="956"/>
      <c r="S20" s="956"/>
      <c r="T20" s="23"/>
      <c r="U20" s="23"/>
    </row>
    <row r="21" spans="1:33" ht="10.5" customHeight="1">
      <c r="A21" s="953" t="s">
        <v>903</v>
      </c>
      <c r="B21" s="955">
        <f t="shared" ref="B21:O21" si="6">SUM(B22:B29)</f>
        <v>51</v>
      </c>
      <c r="C21" s="955">
        <f t="shared" si="6"/>
        <v>36</v>
      </c>
      <c r="D21" s="955">
        <f t="shared" si="6"/>
        <v>15</v>
      </c>
      <c r="E21" s="955">
        <f t="shared" si="6"/>
        <v>19</v>
      </c>
      <c r="F21" s="955">
        <f t="shared" si="6"/>
        <v>14</v>
      </c>
      <c r="G21" s="955">
        <f t="shared" si="6"/>
        <v>5</v>
      </c>
      <c r="H21" s="957">
        <f t="shared" si="6"/>
        <v>19</v>
      </c>
      <c r="I21" s="955">
        <f t="shared" si="6"/>
        <v>12</v>
      </c>
      <c r="J21" s="955">
        <f t="shared" si="6"/>
        <v>7</v>
      </c>
      <c r="K21" s="955">
        <f t="shared" si="6"/>
        <v>10</v>
      </c>
      <c r="L21" s="955">
        <f t="shared" si="6"/>
        <v>7</v>
      </c>
      <c r="M21" s="955">
        <f t="shared" si="6"/>
        <v>3</v>
      </c>
      <c r="N21" s="955">
        <f t="shared" si="6"/>
        <v>3</v>
      </c>
      <c r="O21" s="955">
        <f t="shared" si="6"/>
        <v>3</v>
      </c>
      <c r="P21" s="956"/>
      <c r="Q21" s="956"/>
      <c r="R21" s="956"/>
      <c r="S21" s="956"/>
      <c r="T21" s="23"/>
      <c r="U21" s="23"/>
      <c r="AE21" s="26"/>
      <c r="AG21" s="26"/>
    </row>
    <row r="22" spans="1:33" ht="10.5" customHeight="1">
      <c r="A22" s="958" t="s">
        <v>861</v>
      </c>
      <c r="B22" s="959">
        <f>SUM(C22:D22)</f>
        <v>6</v>
      </c>
      <c r="C22" s="959">
        <f>SUM(I22+F22)</f>
        <v>1</v>
      </c>
      <c r="D22" s="963">
        <f>SUM(G22+J22+M22)</f>
        <v>5</v>
      </c>
      <c r="E22" s="963">
        <f>SUM(F22:G22)</f>
        <v>2</v>
      </c>
      <c r="F22" s="959"/>
      <c r="G22" s="959">
        <v>2</v>
      </c>
      <c r="H22" s="962">
        <f>SUM(I22:J22)</f>
        <v>2</v>
      </c>
      <c r="I22" s="961">
        <v>1</v>
      </c>
      <c r="J22" s="959">
        <v>1</v>
      </c>
      <c r="K22" s="959">
        <f>SUM(L22:M22)</f>
        <v>2</v>
      </c>
      <c r="L22" s="959"/>
      <c r="M22" s="961">
        <v>2</v>
      </c>
      <c r="N22" s="961"/>
      <c r="O22" s="961"/>
      <c r="P22" s="961"/>
      <c r="Q22" s="961"/>
      <c r="R22" s="961"/>
      <c r="S22" s="961"/>
      <c r="T22" s="23"/>
      <c r="U22" s="23"/>
    </row>
    <row r="23" spans="1:33" ht="10.5" customHeight="1">
      <c r="A23" s="958" t="s">
        <v>862</v>
      </c>
      <c r="B23" s="959">
        <f t="shared" ref="B23:B29" si="7">SUM(C23:D23)</f>
        <v>6</v>
      </c>
      <c r="C23" s="959">
        <f t="shared" ref="C23:C29" si="8">SUM(I23+F23)</f>
        <v>3</v>
      </c>
      <c r="D23" s="963">
        <f>SUM(G23+J23+M23)</f>
        <v>3</v>
      </c>
      <c r="E23" s="963"/>
      <c r="F23" s="959"/>
      <c r="G23" s="959"/>
      <c r="H23" s="962">
        <f>SUM(I23:J23)</f>
        <v>6</v>
      </c>
      <c r="I23" s="961">
        <v>3</v>
      </c>
      <c r="J23" s="961">
        <v>3</v>
      </c>
      <c r="K23" s="961"/>
      <c r="L23" s="961"/>
      <c r="M23" s="961"/>
      <c r="N23" s="961"/>
      <c r="O23" s="961"/>
      <c r="P23" s="961"/>
      <c r="Q23" s="961"/>
      <c r="R23" s="961"/>
      <c r="S23" s="961"/>
      <c r="T23" s="23"/>
      <c r="U23" s="23"/>
    </row>
    <row r="24" spans="1:33" ht="10.5" customHeight="1">
      <c r="A24" s="958" t="s">
        <v>863</v>
      </c>
      <c r="B24" s="959">
        <f t="shared" si="7"/>
        <v>6</v>
      </c>
      <c r="C24" s="959">
        <f>SUM(L24+I24+F24)</f>
        <v>6</v>
      </c>
      <c r="D24" s="963"/>
      <c r="E24" s="963">
        <f>SUM(F24:G24)</f>
        <v>2</v>
      </c>
      <c r="F24" s="959">
        <v>2</v>
      </c>
      <c r="G24" s="961"/>
      <c r="H24" s="962">
        <f>SUM(I24:J24)</f>
        <v>2</v>
      </c>
      <c r="I24" s="959">
        <v>2</v>
      </c>
      <c r="J24" s="961"/>
      <c r="K24" s="959">
        <f>SUM(L24:M24)</f>
        <v>2</v>
      </c>
      <c r="L24" s="959">
        <v>2</v>
      </c>
      <c r="M24" s="961"/>
      <c r="N24" s="959"/>
      <c r="O24" s="961"/>
      <c r="P24" s="961"/>
      <c r="Q24" s="961"/>
      <c r="R24" s="961"/>
      <c r="S24" s="961"/>
      <c r="T24" s="23"/>
      <c r="U24" s="23"/>
    </row>
    <row r="25" spans="1:33" ht="10.5" customHeight="1">
      <c r="A25" s="958" t="s">
        <v>856</v>
      </c>
      <c r="B25" s="959">
        <f t="shared" si="7"/>
        <v>11</v>
      </c>
      <c r="C25" s="959">
        <f t="shared" si="8"/>
        <v>8</v>
      </c>
      <c r="D25" s="963">
        <f>SUM(G25+J25+M25)</f>
        <v>3</v>
      </c>
      <c r="E25" s="963">
        <f>SUM(F25:G25)</f>
        <v>11</v>
      </c>
      <c r="F25" s="959">
        <v>8</v>
      </c>
      <c r="G25" s="959">
        <v>3</v>
      </c>
      <c r="H25" s="970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23"/>
      <c r="U25" s="23"/>
    </row>
    <row r="26" spans="1:33" ht="10.5" customHeight="1">
      <c r="A26" s="958" t="s">
        <v>864</v>
      </c>
      <c r="B26" s="959">
        <f t="shared" si="7"/>
        <v>6</v>
      </c>
      <c r="C26" s="959">
        <f>SUM(O26+L26+I26+F26)</f>
        <v>4</v>
      </c>
      <c r="D26" s="963">
        <f>SUM(G26+J26+M26)</f>
        <v>2</v>
      </c>
      <c r="E26" s="963">
        <f>SUM(F26:G26)</f>
        <v>1</v>
      </c>
      <c r="F26" s="959">
        <v>1</v>
      </c>
      <c r="G26" s="959"/>
      <c r="H26" s="962">
        <f>SUM(I26:J26)</f>
        <v>2</v>
      </c>
      <c r="I26" s="959">
        <v>1</v>
      </c>
      <c r="J26" s="959">
        <v>1</v>
      </c>
      <c r="K26" s="959">
        <f>SUM(L26:M26)</f>
        <v>2</v>
      </c>
      <c r="L26" s="959">
        <v>1</v>
      </c>
      <c r="M26" s="961">
        <v>1</v>
      </c>
      <c r="N26" s="959">
        <f>SUM(O26:P26)</f>
        <v>1</v>
      </c>
      <c r="O26" s="959">
        <v>1</v>
      </c>
      <c r="P26" s="961"/>
      <c r="Q26" s="961"/>
      <c r="R26" s="961"/>
      <c r="S26" s="961"/>
      <c r="T26" s="23"/>
      <c r="U26" s="23"/>
      <c r="AE26" s="26"/>
      <c r="AG26" s="26"/>
    </row>
    <row r="27" spans="1:33" ht="10.5" customHeight="1">
      <c r="A27" s="958" t="s">
        <v>865</v>
      </c>
      <c r="B27" s="959">
        <f t="shared" si="7"/>
        <v>8</v>
      </c>
      <c r="C27" s="959">
        <f>SUM(O27+L27+I27+F27)</f>
        <v>8</v>
      </c>
      <c r="D27" s="963"/>
      <c r="E27" s="963">
        <f>SUM(F27:G27)</f>
        <v>2</v>
      </c>
      <c r="F27" s="959">
        <v>2</v>
      </c>
      <c r="G27" s="961"/>
      <c r="H27" s="962">
        <f>SUM(I27:J27)</f>
        <v>2</v>
      </c>
      <c r="I27" s="959">
        <v>2</v>
      </c>
      <c r="J27" s="961"/>
      <c r="K27" s="959">
        <f>SUM(L27:M27)</f>
        <v>2</v>
      </c>
      <c r="L27" s="959">
        <v>2</v>
      </c>
      <c r="M27" s="961"/>
      <c r="N27" s="959">
        <f>SUM(O27:P27)</f>
        <v>2</v>
      </c>
      <c r="O27" s="959">
        <v>2</v>
      </c>
      <c r="P27" s="961"/>
      <c r="Q27" s="961"/>
      <c r="R27" s="961"/>
      <c r="S27" s="961"/>
      <c r="T27" s="23"/>
      <c r="U27" s="23"/>
    </row>
    <row r="28" spans="1:33" ht="10.5" customHeight="1">
      <c r="A28" s="958" t="s">
        <v>866</v>
      </c>
      <c r="B28" s="959">
        <f t="shared" si="7"/>
        <v>4</v>
      </c>
      <c r="C28" s="959">
        <f>SUM(O28+L28+I28+F28)</f>
        <v>4</v>
      </c>
      <c r="D28" s="963"/>
      <c r="E28" s="963">
        <f>SUM(F28:G28)</f>
        <v>1</v>
      </c>
      <c r="F28" s="959">
        <v>1</v>
      </c>
      <c r="G28" s="959"/>
      <c r="H28" s="962">
        <f>SUM(I28:J28)</f>
        <v>1</v>
      </c>
      <c r="I28" s="961">
        <v>1</v>
      </c>
      <c r="J28" s="959"/>
      <c r="K28" s="959">
        <f>SUM(L28:M28)</f>
        <v>2</v>
      </c>
      <c r="L28" s="959">
        <v>2</v>
      </c>
      <c r="M28" s="959"/>
      <c r="N28" s="959"/>
      <c r="O28" s="961"/>
      <c r="P28" s="961"/>
      <c r="Q28" s="961"/>
      <c r="R28" s="961"/>
      <c r="S28" s="961"/>
      <c r="T28" s="23"/>
      <c r="U28" s="23"/>
    </row>
    <row r="29" spans="1:33" ht="10.5" customHeight="1">
      <c r="A29" s="958" t="s">
        <v>867</v>
      </c>
      <c r="B29" s="959">
        <f t="shared" si="7"/>
        <v>4</v>
      </c>
      <c r="C29" s="959">
        <f t="shared" si="8"/>
        <v>2</v>
      </c>
      <c r="D29" s="963">
        <f>SUM(G29+J29+M29)</f>
        <v>2</v>
      </c>
      <c r="E29" s="959"/>
      <c r="F29" s="959"/>
      <c r="G29" s="959"/>
      <c r="H29" s="962">
        <f>SUM(I29:J29)</f>
        <v>4</v>
      </c>
      <c r="I29" s="961">
        <v>2</v>
      </c>
      <c r="J29" s="961">
        <v>2</v>
      </c>
      <c r="K29" s="961"/>
      <c r="L29" s="961"/>
      <c r="M29" s="961"/>
      <c r="N29" s="959"/>
      <c r="O29" s="961"/>
      <c r="P29" s="961"/>
      <c r="Q29" s="961"/>
      <c r="R29" s="961"/>
      <c r="S29" s="961"/>
      <c r="T29" s="23"/>
      <c r="U29" s="23"/>
    </row>
    <row r="30" spans="1:33" ht="10.5" customHeight="1">
      <c r="A30" s="953" t="s">
        <v>911</v>
      </c>
      <c r="B30" s="955">
        <f t="shared" ref="B30:S30" si="9">SUM(B31+B34+B37+B43+B52+B55+B61+B62+B67+B68+B69+B70+B71)</f>
        <v>9013</v>
      </c>
      <c r="C30" s="955">
        <f t="shared" si="9"/>
        <v>4241</v>
      </c>
      <c r="D30" s="955">
        <f t="shared" si="9"/>
        <v>4772</v>
      </c>
      <c r="E30" s="955">
        <f t="shared" si="9"/>
        <v>2867</v>
      </c>
      <c r="F30" s="955">
        <f t="shared" si="9"/>
        <v>1468</v>
      </c>
      <c r="G30" s="955">
        <f t="shared" si="9"/>
        <v>1399</v>
      </c>
      <c r="H30" s="957">
        <f t="shared" si="9"/>
        <v>2180</v>
      </c>
      <c r="I30" s="955">
        <f t="shared" si="9"/>
        <v>992</v>
      </c>
      <c r="J30" s="955">
        <f t="shared" si="9"/>
        <v>1188</v>
      </c>
      <c r="K30" s="955">
        <f t="shared" si="9"/>
        <v>1731</v>
      </c>
      <c r="L30" s="955">
        <f t="shared" si="9"/>
        <v>809</v>
      </c>
      <c r="M30" s="955">
        <f t="shared" si="9"/>
        <v>922</v>
      </c>
      <c r="N30" s="955">
        <f t="shared" si="9"/>
        <v>1364</v>
      </c>
      <c r="O30" s="955">
        <f t="shared" si="9"/>
        <v>605</v>
      </c>
      <c r="P30" s="955">
        <f t="shared" si="9"/>
        <v>759</v>
      </c>
      <c r="Q30" s="955">
        <f t="shared" si="9"/>
        <v>871</v>
      </c>
      <c r="R30" s="955">
        <f t="shared" si="9"/>
        <v>367</v>
      </c>
      <c r="S30" s="955">
        <f t="shared" si="9"/>
        <v>504</v>
      </c>
      <c r="T30" s="23"/>
      <c r="U30" s="23"/>
      <c r="AE30" s="26"/>
      <c r="AG30" s="26"/>
    </row>
    <row r="31" spans="1:33" ht="10.5" customHeight="1">
      <c r="A31" s="953" t="s">
        <v>1257</v>
      </c>
      <c r="B31" s="955">
        <f>SUM(C32:D33)</f>
        <v>244</v>
      </c>
      <c r="C31" s="971">
        <f>SUM(C32:C33)</f>
        <v>216</v>
      </c>
      <c r="D31" s="971">
        <f>SUM(D32:D33)</f>
        <v>28</v>
      </c>
      <c r="E31" s="955">
        <f>SUM(F32:G33)</f>
        <v>97</v>
      </c>
      <c r="F31" s="955">
        <f>SUM(F32:F33)</f>
        <v>84</v>
      </c>
      <c r="G31" s="955">
        <f>SUM(G32:G33)</f>
        <v>13</v>
      </c>
      <c r="H31" s="957">
        <f>SUM(I32:J33)</f>
        <v>58</v>
      </c>
      <c r="I31" s="955">
        <f t="shared" ref="I31:R31" si="10">SUM(I32:I33)</f>
        <v>49</v>
      </c>
      <c r="J31" s="955">
        <f t="shared" si="10"/>
        <v>9</v>
      </c>
      <c r="K31" s="955">
        <f t="shared" si="10"/>
        <v>46</v>
      </c>
      <c r="L31" s="955">
        <f t="shared" si="10"/>
        <v>42</v>
      </c>
      <c r="M31" s="955">
        <f t="shared" si="10"/>
        <v>4</v>
      </c>
      <c r="N31" s="955">
        <f t="shared" si="10"/>
        <v>37</v>
      </c>
      <c r="O31" s="955">
        <f t="shared" si="10"/>
        <v>35</v>
      </c>
      <c r="P31" s="955">
        <f t="shared" si="10"/>
        <v>2</v>
      </c>
      <c r="Q31" s="955">
        <f t="shared" si="10"/>
        <v>6</v>
      </c>
      <c r="R31" s="955">
        <f t="shared" si="10"/>
        <v>6</v>
      </c>
      <c r="S31" s="956"/>
      <c r="T31" s="23"/>
      <c r="U31" s="23"/>
    </row>
    <row r="32" spans="1:33" ht="10.5" customHeight="1">
      <c r="A32" s="972" t="s">
        <v>1338</v>
      </c>
      <c r="B32" s="973">
        <f>SUM(C32:D32)</f>
        <v>188</v>
      </c>
      <c r="C32" s="974">
        <f>SUM(F32+I32+L32+O32+R32)</f>
        <v>166</v>
      </c>
      <c r="D32" s="974">
        <f>SUM(G32+J32+M32+P32+S32)</f>
        <v>22</v>
      </c>
      <c r="E32" s="973">
        <f>SUM(F32:G32)</f>
        <v>77</v>
      </c>
      <c r="F32" s="973">
        <v>66</v>
      </c>
      <c r="G32" s="973">
        <v>11</v>
      </c>
      <c r="H32" s="975">
        <f>SUM(I32:J32)</f>
        <v>40</v>
      </c>
      <c r="I32" s="973">
        <v>35</v>
      </c>
      <c r="J32" s="973">
        <v>5</v>
      </c>
      <c r="K32" s="973">
        <f>SUM(L32:M32)</f>
        <v>40</v>
      </c>
      <c r="L32" s="973">
        <v>36</v>
      </c>
      <c r="M32" s="973">
        <v>4</v>
      </c>
      <c r="N32" s="973">
        <f>SUM(O32+P32)</f>
        <v>31</v>
      </c>
      <c r="O32" s="973">
        <v>29</v>
      </c>
      <c r="P32" s="973">
        <v>2</v>
      </c>
      <c r="Q32" s="976"/>
      <c r="R32" s="976"/>
      <c r="S32" s="976"/>
      <c r="T32" s="23"/>
      <c r="U32" s="23"/>
    </row>
    <row r="33" spans="1:33" ht="10.5" customHeight="1">
      <c r="A33" s="972" t="s">
        <v>1339</v>
      </c>
      <c r="B33" s="973">
        <f>SUM(C33:D33)</f>
        <v>56</v>
      </c>
      <c r="C33" s="974">
        <f>SUM(F33+I33+L33+O33+R33)</f>
        <v>50</v>
      </c>
      <c r="D33" s="974">
        <f>SUM(G33+J33+M33+P33+S33)</f>
        <v>6</v>
      </c>
      <c r="E33" s="973">
        <f>SUM(F33:G33)</f>
        <v>20</v>
      </c>
      <c r="F33" s="973">
        <v>18</v>
      </c>
      <c r="G33" s="973">
        <v>2</v>
      </c>
      <c r="H33" s="975">
        <f>SUM(I33:J33)</f>
        <v>18</v>
      </c>
      <c r="I33" s="973">
        <v>14</v>
      </c>
      <c r="J33" s="976">
        <v>4</v>
      </c>
      <c r="K33" s="973">
        <f>SUM(L33:M33)</f>
        <v>6</v>
      </c>
      <c r="L33" s="973">
        <v>6</v>
      </c>
      <c r="M33" s="973"/>
      <c r="N33" s="973">
        <f>SUM(O33+P33)</f>
        <v>6</v>
      </c>
      <c r="O33" s="973">
        <v>6</v>
      </c>
      <c r="P33" s="973"/>
      <c r="Q33" s="976">
        <f>SUM(R33:S33)</f>
        <v>6</v>
      </c>
      <c r="R33" s="973">
        <v>6</v>
      </c>
      <c r="S33" s="976"/>
      <c r="T33" s="23"/>
      <c r="U33" s="23"/>
    </row>
    <row r="34" spans="1:33" ht="10.5" customHeight="1">
      <c r="A34" s="953" t="s">
        <v>39</v>
      </c>
      <c r="B34" s="955">
        <f t="shared" ref="B34:B43" si="11">SUM(C34:D34)</f>
        <v>299</v>
      </c>
      <c r="C34" s="971">
        <f t="shared" ref="C34:P34" si="12">SUM(C35:C36)</f>
        <v>51</v>
      </c>
      <c r="D34" s="971">
        <f t="shared" si="12"/>
        <v>248</v>
      </c>
      <c r="E34" s="955">
        <f t="shared" si="12"/>
        <v>88</v>
      </c>
      <c r="F34" s="955">
        <f t="shared" si="12"/>
        <v>21</v>
      </c>
      <c r="G34" s="955">
        <f t="shared" si="12"/>
        <v>67</v>
      </c>
      <c r="H34" s="957">
        <f t="shared" si="12"/>
        <v>86</v>
      </c>
      <c r="I34" s="955">
        <f t="shared" si="12"/>
        <v>6</v>
      </c>
      <c r="J34" s="977">
        <f t="shared" si="12"/>
        <v>80</v>
      </c>
      <c r="K34" s="955">
        <f t="shared" si="12"/>
        <v>77</v>
      </c>
      <c r="L34" s="955">
        <f t="shared" si="12"/>
        <v>12</v>
      </c>
      <c r="M34" s="955">
        <f t="shared" si="12"/>
        <v>65</v>
      </c>
      <c r="N34" s="955">
        <f t="shared" si="12"/>
        <v>48</v>
      </c>
      <c r="O34" s="955">
        <f t="shared" si="12"/>
        <v>12</v>
      </c>
      <c r="P34" s="955">
        <f t="shared" si="12"/>
        <v>36</v>
      </c>
      <c r="Q34" s="956"/>
      <c r="R34" s="961"/>
      <c r="S34" s="961"/>
      <c r="T34" s="23"/>
      <c r="U34" s="23"/>
    </row>
    <row r="35" spans="1:33" ht="10.5" customHeight="1">
      <c r="A35" s="972" t="s">
        <v>1335</v>
      </c>
      <c r="B35" s="973">
        <f t="shared" si="11"/>
        <v>173</v>
      </c>
      <c r="C35" s="974">
        <f t="shared" ref="C35:C42" si="13">SUM(F35+I35+L35+O35+R35)</f>
        <v>42</v>
      </c>
      <c r="D35" s="974">
        <f>SUM(G35+J35+M35+P35)</f>
        <v>131</v>
      </c>
      <c r="E35" s="973">
        <f>SUM(G35+F35)</f>
        <v>43</v>
      </c>
      <c r="F35" s="973">
        <v>15</v>
      </c>
      <c r="G35" s="973">
        <v>28</v>
      </c>
      <c r="H35" s="975">
        <f t="shared" ref="H35:H43" si="14">SUM(I35:J35)</f>
        <v>40</v>
      </c>
      <c r="I35" s="973">
        <v>5</v>
      </c>
      <c r="J35" s="978">
        <v>35</v>
      </c>
      <c r="K35" s="973">
        <f t="shared" ref="K35:K43" si="15">SUM(L35:M35)</f>
        <v>42</v>
      </c>
      <c r="L35" s="973">
        <v>10</v>
      </c>
      <c r="M35" s="973">
        <v>32</v>
      </c>
      <c r="N35" s="973">
        <f>SUM(O35:P35)</f>
        <v>48</v>
      </c>
      <c r="O35" s="973">
        <v>12</v>
      </c>
      <c r="P35" s="973">
        <v>36</v>
      </c>
      <c r="Q35" s="976"/>
      <c r="R35" s="976"/>
      <c r="S35" s="976"/>
      <c r="T35" s="23"/>
      <c r="U35" s="23"/>
    </row>
    <row r="36" spans="1:33" ht="10.5" customHeight="1">
      <c r="A36" s="972" t="s">
        <v>1336</v>
      </c>
      <c r="B36" s="973">
        <f t="shared" si="11"/>
        <v>126</v>
      </c>
      <c r="C36" s="974">
        <f t="shared" si="13"/>
        <v>9</v>
      </c>
      <c r="D36" s="974">
        <f>SUM(G36+J36+M36+P36)</f>
        <v>117</v>
      </c>
      <c r="E36" s="973">
        <f>SUM(G36+F36)</f>
        <v>45</v>
      </c>
      <c r="F36" s="973">
        <v>6</v>
      </c>
      <c r="G36" s="973">
        <v>39</v>
      </c>
      <c r="H36" s="975">
        <f t="shared" si="14"/>
        <v>46</v>
      </c>
      <c r="I36" s="973">
        <v>1</v>
      </c>
      <c r="J36" s="973">
        <v>45</v>
      </c>
      <c r="K36" s="973">
        <f t="shared" si="15"/>
        <v>35</v>
      </c>
      <c r="L36" s="976">
        <v>2</v>
      </c>
      <c r="M36" s="976">
        <v>33</v>
      </c>
      <c r="N36" s="976"/>
      <c r="O36" s="976"/>
      <c r="P36" s="976"/>
      <c r="Q36" s="976"/>
      <c r="R36" s="976"/>
      <c r="S36" s="976"/>
      <c r="T36" s="23"/>
      <c r="U36" s="23"/>
    </row>
    <row r="37" spans="1:33" ht="10.5" customHeight="1">
      <c r="A37" s="953" t="s">
        <v>1353</v>
      </c>
      <c r="B37" s="955">
        <f t="shared" si="11"/>
        <v>954</v>
      </c>
      <c r="C37" s="971">
        <f t="shared" si="13"/>
        <v>648</v>
      </c>
      <c r="D37" s="955">
        <f>SUM(D38:D42)</f>
        <v>306</v>
      </c>
      <c r="E37" s="955">
        <f>SUM(E38:E42)</f>
        <v>414</v>
      </c>
      <c r="F37" s="955">
        <f>SUM(F38:F42)</f>
        <v>291</v>
      </c>
      <c r="G37" s="955">
        <f>SUM(G38:G42)</f>
        <v>123</v>
      </c>
      <c r="H37" s="957">
        <f t="shared" si="14"/>
        <v>214</v>
      </c>
      <c r="I37" s="955">
        <f>SUM(I38:I42)</f>
        <v>135</v>
      </c>
      <c r="J37" s="955">
        <f>SUM(J38:J42)</f>
        <v>79</v>
      </c>
      <c r="K37" s="955">
        <f t="shared" si="15"/>
        <v>175</v>
      </c>
      <c r="L37" s="955">
        <f>SUM(L38:L42)</f>
        <v>116</v>
      </c>
      <c r="M37" s="955">
        <f>SUM(M38:M42)</f>
        <v>59</v>
      </c>
      <c r="N37" s="955">
        <f>SUM(N38:N42)</f>
        <v>114</v>
      </c>
      <c r="O37" s="955">
        <f>SUM(O38:O42)</f>
        <v>71</v>
      </c>
      <c r="P37" s="955">
        <f>SUM(P38:P42)</f>
        <v>43</v>
      </c>
      <c r="Q37" s="955">
        <f>SUM(R37:S37)</f>
        <v>37</v>
      </c>
      <c r="R37" s="955">
        <f>SUM(R38:R42)</f>
        <v>35</v>
      </c>
      <c r="S37" s="955">
        <f>SUM(S38:S42)</f>
        <v>2</v>
      </c>
      <c r="T37" s="23"/>
      <c r="U37" s="23"/>
    </row>
    <row r="38" spans="1:33" ht="10.5" customHeight="1">
      <c r="A38" s="972" t="s">
        <v>1340</v>
      </c>
      <c r="B38" s="973">
        <f t="shared" si="11"/>
        <v>204</v>
      </c>
      <c r="C38" s="974">
        <f t="shared" si="13"/>
        <v>166</v>
      </c>
      <c r="D38" s="974">
        <f>SUM(G38+J38+M38+P38+S38)</f>
        <v>38</v>
      </c>
      <c r="E38" s="973">
        <f>SUM(G38+F38)</f>
        <v>105</v>
      </c>
      <c r="F38" s="973">
        <v>91</v>
      </c>
      <c r="G38" s="973">
        <v>14</v>
      </c>
      <c r="H38" s="975">
        <f t="shared" si="14"/>
        <v>35</v>
      </c>
      <c r="I38" s="973">
        <v>26</v>
      </c>
      <c r="J38" s="973">
        <v>9</v>
      </c>
      <c r="K38" s="973">
        <f t="shared" si="15"/>
        <v>46</v>
      </c>
      <c r="L38" s="973">
        <v>37</v>
      </c>
      <c r="M38" s="973">
        <v>9</v>
      </c>
      <c r="N38" s="973">
        <f t="shared" ref="N38:N43" si="16">SUM(O38:P38)</f>
        <v>15</v>
      </c>
      <c r="O38" s="973">
        <v>9</v>
      </c>
      <c r="P38" s="976">
        <v>6</v>
      </c>
      <c r="Q38" s="976">
        <f>SUM(R38:S38)</f>
        <v>3</v>
      </c>
      <c r="R38" s="973">
        <v>3</v>
      </c>
      <c r="S38" s="976"/>
      <c r="T38" s="23"/>
      <c r="U38" s="23"/>
    </row>
    <row r="39" spans="1:33" ht="10.5" customHeight="1">
      <c r="A39" s="972" t="s">
        <v>1341</v>
      </c>
      <c r="B39" s="973">
        <f t="shared" si="11"/>
        <v>169</v>
      </c>
      <c r="C39" s="974">
        <f t="shared" si="13"/>
        <v>162</v>
      </c>
      <c r="D39" s="974">
        <f>SUM(G39+J39+M39+P39)</f>
        <v>7</v>
      </c>
      <c r="E39" s="973">
        <f>SUM(G39+F39)</f>
        <v>74</v>
      </c>
      <c r="F39" s="973">
        <v>68</v>
      </c>
      <c r="G39" s="973">
        <v>6</v>
      </c>
      <c r="H39" s="975">
        <f t="shared" si="14"/>
        <v>36</v>
      </c>
      <c r="I39" s="973">
        <v>36</v>
      </c>
      <c r="J39" s="976"/>
      <c r="K39" s="973">
        <f t="shared" si="15"/>
        <v>28</v>
      </c>
      <c r="L39" s="973">
        <v>27</v>
      </c>
      <c r="M39" s="973">
        <v>1</v>
      </c>
      <c r="N39" s="973">
        <f t="shared" si="16"/>
        <v>21</v>
      </c>
      <c r="O39" s="973">
        <v>21</v>
      </c>
      <c r="P39" s="976"/>
      <c r="Q39" s="976">
        <f>SUM(R39:S39)</f>
        <v>10</v>
      </c>
      <c r="R39" s="973">
        <v>10</v>
      </c>
      <c r="S39" s="976"/>
      <c r="T39" s="23"/>
      <c r="U39" s="23"/>
    </row>
    <row r="40" spans="1:33" ht="10.5" customHeight="1">
      <c r="A40" s="972" t="s">
        <v>1342</v>
      </c>
      <c r="B40" s="973">
        <f>SUM(C40:D40)</f>
        <v>163</v>
      </c>
      <c r="C40" s="974">
        <f>SUM(F40+I40+L40+O40+R40)</f>
        <v>160</v>
      </c>
      <c r="D40" s="974">
        <f>SUM(G40+J40+M40+P40)</f>
        <v>3</v>
      </c>
      <c r="E40" s="973">
        <f>SUM(G40+F40)</f>
        <v>63</v>
      </c>
      <c r="F40" s="973">
        <v>60</v>
      </c>
      <c r="G40" s="976">
        <v>3</v>
      </c>
      <c r="H40" s="975">
        <f>SUM(I40:J40)</f>
        <v>26</v>
      </c>
      <c r="I40" s="973">
        <v>26</v>
      </c>
      <c r="J40" s="976"/>
      <c r="K40" s="973">
        <f>SUM(L40:M40)</f>
        <v>36</v>
      </c>
      <c r="L40" s="973">
        <v>36</v>
      </c>
      <c r="M40" s="976"/>
      <c r="N40" s="973">
        <f>SUM(O40:P40)</f>
        <v>19</v>
      </c>
      <c r="O40" s="973">
        <v>19</v>
      </c>
      <c r="P40" s="976"/>
      <c r="Q40" s="976">
        <f>SUM(R40:S40)</f>
        <v>19</v>
      </c>
      <c r="R40" s="973">
        <v>19</v>
      </c>
      <c r="S40" s="976"/>
      <c r="T40" s="23"/>
      <c r="U40" s="23"/>
    </row>
    <row r="41" spans="1:33" ht="10.5" customHeight="1">
      <c r="A41" s="972" t="s">
        <v>1343</v>
      </c>
      <c r="B41" s="973">
        <f>SUM(C41:D41)</f>
        <v>341</v>
      </c>
      <c r="C41" s="974">
        <f>SUM(F41+I41+L41+O41+R41)</f>
        <v>108</v>
      </c>
      <c r="D41" s="974">
        <f>SUM(G41+J41+M41+P41)</f>
        <v>233</v>
      </c>
      <c r="E41" s="973">
        <f>SUM(G41+F41)</f>
        <v>138</v>
      </c>
      <c r="F41" s="973">
        <v>49</v>
      </c>
      <c r="G41" s="973">
        <v>89</v>
      </c>
      <c r="H41" s="975">
        <f>SUM(I41:J41)</f>
        <v>97</v>
      </c>
      <c r="I41" s="973">
        <v>32</v>
      </c>
      <c r="J41" s="973">
        <v>65</v>
      </c>
      <c r="K41" s="973">
        <f>SUM(L41:M41)</f>
        <v>56</v>
      </c>
      <c r="L41" s="973">
        <v>11</v>
      </c>
      <c r="M41" s="973">
        <v>45</v>
      </c>
      <c r="N41" s="973">
        <f>SUM(O41:P41)</f>
        <v>50</v>
      </c>
      <c r="O41" s="973">
        <v>16</v>
      </c>
      <c r="P41" s="973">
        <v>34</v>
      </c>
      <c r="Q41" s="976"/>
      <c r="R41" s="976"/>
      <c r="S41" s="976"/>
      <c r="T41" s="23"/>
      <c r="U41" s="23"/>
    </row>
    <row r="42" spans="1:33" ht="10.5" customHeight="1">
      <c r="A42" s="972" t="s">
        <v>1344</v>
      </c>
      <c r="B42" s="973">
        <f t="shared" si="11"/>
        <v>77</v>
      </c>
      <c r="C42" s="974">
        <f t="shared" si="13"/>
        <v>52</v>
      </c>
      <c r="D42" s="974">
        <f>SUM(G42+J42+M42+P42+S42)</f>
        <v>25</v>
      </c>
      <c r="E42" s="973">
        <f>SUM(G42+F42)</f>
        <v>34</v>
      </c>
      <c r="F42" s="973">
        <v>23</v>
      </c>
      <c r="G42" s="973">
        <v>11</v>
      </c>
      <c r="H42" s="975">
        <f t="shared" si="14"/>
        <v>20</v>
      </c>
      <c r="I42" s="973">
        <v>15</v>
      </c>
      <c r="J42" s="973">
        <v>5</v>
      </c>
      <c r="K42" s="973">
        <f t="shared" si="15"/>
        <v>9</v>
      </c>
      <c r="L42" s="973">
        <v>5</v>
      </c>
      <c r="M42" s="973">
        <v>4</v>
      </c>
      <c r="N42" s="973">
        <f t="shared" si="16"/>
        <v>9</v>
      </c>
      <c r="O42" s="973">
        <v>6</v>
      </c>
      <c r="P42" s="973">
        <v>3</v>
      </c>
      <c r="Q42" s="976">
        <f>SUM(R42:S42)</f>
        <v>5</v>
      </c>
      <c r="R42" s="973">
        <v>3</v>
      </c>
      <c r="S42" s="973">
        <v>2</v>
      </c>
      <c r="T42" s="23"/>
      <c r="U42" s="23"/>
    </row>
    <row r="43" spans="1:33" ht="10.5" customHeight="1">
      <c r="A43" s="953" t="s">
        <v>1300</v>
      </c>
      <c r="B43" s="955">
        <f t="shared" si="11"/>
        <v>2506</v>
      </c>
      <c r="C43" s="971">
        <f>SUM(C44:C51)</f>
        <v>968</v>
      </c>
      <c r="D43" s="971">
        <f>SUM(D44:D51)</f>
        <v>1538</v>
      </c>
      <c r="E43" s="955">
        <f>SUM(F43:G43)</f>
        <v>736</v>
      </c>
      <c r="F43" s="971">
        <f>SUM(F44:F51)</f>
        <v>327</v>
      </c>
      <c r="G43" s="971">
        <f>SUM(G44:G51)</f>
        <v>409</v>
      </c>
      <c r="H43" s="957">
        <f t="shared" si="14"/>
        <v>630</v>
      </c>
      <c r="I43" s="971">
        <f>SUM(I44:I51)</f>
        <v>228</v>
      </c>
      <c r="J43" s="971">
        <f>SUM(J44:J51)</f>
        <v>402</v>
      </c>
      <c r="K43" s="955">
        <f t="shared" si="15"/>
        <v>432</v>
      </c>
      <c r="L43" s="971">
        <f>SUM(L44:L51)</f>
        <v>161</v>
      </c>
      <c r="M43" s="971">
        <f>SUM(M44:M51)</f>
        <v>271</v>
      </c>
      <c r="N43" s="955">
        <f t="shared" si="16"/>
        <v>353</v>
      </c>
      <c r="O43" s="971">
        <f>SUM(O44:O51)</f>
        <v>135</v>
      </c>
      <c r="P43" s="971">
        <f>SUM(P44:P51)</f>
        <v>218</v>
      </c>
      <c r="Q43" s="955">
        <f>SUM(R43:S43)</f>
        <v>355</v>
      </c>
      <c r="R43" s="971">
        <f>SUM(R44:R51)</f>
        <v>117</v>
      </c>
      <c r="S43" s="971">
        <f>SUM(S44:S51)</f>
        <v>238</v>
      </c>
      <c r="T43" s="23"/>
      <c r="U43" s="23"/>
      <c r="AE43" s="26"/>
      <c r="AG43" s="26"/>
    </row>
    <row r="44" spans="1:33" ht="10.5" customHeight="1">
      <c r="A44" s="972" t="s">
        <v>1345</v>
      </c>
      <c r="B44" s="973">
        <f t="shared" ref="B44:B51" si="17">SUM(C44:D44)</f>
        <v>624</v>
      </c>
      <c r="C44" s="974">
        <f t="shared" ref="C44:C51" si="18">SUM(F44+I44+L44+O44+R44)</f>
        <v>281</v>
      </c>
      <c r="D44" s="974">
        <f t="shared" ref="D44:D51" si="19">SUM(G44+J44+M44+P44+S44)</f>
        <v>343</v>
      </c>
      <c r="E44" s="973">
        <f>SUM(G44+F44)</f>
        <v>624</v>
      </c>
      <c r="F44" s="974">
        <v>281</v>
      </c>
      <c r="G44" s="974">
        <v>343</v>
      </c>
      <c r="H44" s="979"/>
      <c r="I44" s="976"/>
      <c r="J44" s="976"/>
      <c r="K44" s="976"/>
      <c r="L44" s="976"/>
      <c r="M44" s="976"/>
      <c r="N44" s="976"/>
      <c r="O44" s="976"/>
      <c r="P44" s="976"/>
      <c r="Q44" s="976"/>
      <c r="R44" s="976"/>
      <c r="S44" s="976"/>
      <c r="T44" s="23"/>
      <c r="U44" s="23"/>
      <c r="AE44" s="26"/>
      <c r="AG44" s="26"/>
    </row>
    <row r="45" spans="1:33" ht="10.5" customHeight="1">
      <c r="A45" s="972" t="s">
        <v>1346</v>
      </c>
      <c r="B45" s="973">
        <f>SUM(C45:D45)</f>
        <v>71</v>
      </c>
      <c r="C45" s="974">
        <f>SUM(F45+I45+L45+O45+R45)</f>
        <v>33</v>
      </c>
      <c r="D45" s="974">
        <f>SUM(G45+J45+M45+P45+S45)</f>
        <v>38</v>
      </c>
      <c r="E45" s="973">
        <f>SUM(G45+F45)</f>
        <v>71</v>
      </c>
      <c r="F45" s="976">
        <v>33</v>
      </c>
      <c r="G45" s="976">
        <v>38</v>
      </c>
      <c r="H45" s="979"/>
      <c r="I45" s="976"/>
      <c r="J45" s="976"/>
      <c r="K45" s="976"/>
      <c r="L45" s="976"/>
      <c r="M45" s="976"/>
      <c r="N45" s="976"/>
      <c r="O45" s="976"/>
      <c r="P45" s="976"/>
      <c r="Q45" s="976"/>
      <c r="R45" s="976"/>
      <c r="S45" s="976"/>
      <c r="T45" s="23"/>
      <c r="U45" s="23"/>
      <c r="AE45" s="26"/>
      <c r="AG45" s="26"/>
    </row>
    <row r="46" spans="1:33" ht="10.5" customHeight="1">
      <c r="A46" s="972" t="s">
        <v>1347</v>
      </c>
      <c r="B46" s="973">
        <f t="shared" si="17"/>
        <v>41</v>
      </c>
      <c r="C46" s="974">
        <f t="shared" si="18"/>
        <v>13</v>
      </c>
      <c r="D46" s="974">
        <f t="shared" si="19"/>
        <v>28</v>
      </c>
      <c r="E46" s="973">
        <f>SUM(G46+F46)</f>
        <v>41</v>
      </c>
      <c r="F46" s="973">
        <v>13</v>
      </c>
      <c r="G46" s="973">
        <v>28</v>
      </c>
      <c r="H46" s="979"/>
      <c r="I46" s="976"/>
      <c r="J46" s="976"/>
      <c r="K46" s="976"/>
      <c r="L46" s="976"/>
      <c r="M46" s="976"/>
      <c r="N46" s="976"/>
      <c r="O46" s="976"/>
      <c r="P46" s="976"/>
      <c r="Q46" s="976"/>
      <c r="R46" s="976"/>
      <c r="S46" s="976"/>
      <c r="T46" s="23"/>
      <c r="U46" s="23"/>
    </row>
    <row r="47" spans="1:33" ht="10.5" customHeight="1">
      <c r="A47" s="972" t="s">
        <v>1354</v>
      </c>
      <c r="B47" s="973">
        <f t="shared" si="17"/>
        <v>500</v>
      </c>
      <c r="C47" s="974">
        <f t="shared" si="18"/>
        <v>199</v>
      </c>
      <c r="D47" s="974">
        <f t="shared" si="19"/>
        <v>301</v>
      </c>
      <c r="E47" s="976"/>
      <c r="F47" s="976"/>
      <c r="G47" s="976"/>
      <c r="H47" s="975">
        <f>SUM(I47:J47)</f>
        <v>203</v>
      </c>
      <c r="I47" s="973">
        <v>84</v>
      </c>
      <c r="J47" s="973">
        <v>119</v>
      </c>
      <c r="K47" s="973">
        <f t="shared" ref="K47:K55" si="20">SUM(L47:M47)</f>
        <v>91</v>
      </c>
      <c r="L47" s="973">
        <v>31</v>
      </c>
      <c r="M47" s="973">
        <v>60</v>
      </c>
      <c r="N47" s="973">
        <f t="shared" ref="N47:N55" si="21">SUM(O47:P47)</f>
        <v>113</v>
      </c>
      <c r="O47" s="973">
        <v>48</v>
      </c>
      <c r="P47" s="973">
        <v>65</v>
      </c>
      <c r="Q47" s="976">
        <f t="shared" ref="Q47:Q54" si="22">SUM(R47:S47)</f>
        <v>93</v>
      </c>
      <c r="R47" s="973">
        <v>36</v>
      </c>
      <c r="S47" s="973">
        <v>57</v>
      </c>
      <c r="T47" s="23"/>
      <c r="U47" s="23"/>
      <c r="AE47" s="26"/>
      <c r="AG47" s="26"/>
    </row>
    <row r="48" spans="1:33" ht="10.5" customHeight="1">
      <c r="A48" s="972" t="s">
        <v>1355</v>
      </c>
      <c r="B48" s="973">
        <f>SUM(C48:D48)</f>
        <v>23</v>
      </c>
      <c r="C48" s="974">
        <f>SUM(F48+I48+L48+O48+R48)</f>
        <v>8</v>
      </c>
      <c r="D48" s="974">
        <f>SUM(G48+J48+M48+P48+S48)</f>
        <v>15</v>
      </c>
      <c r="E48" s="976"/>
      <c r="F48" s="976"/>
      <c r="G48" s="976"/>
      <c r="H48" s="975">
        <f>SUM(I48:J48)</f>
        <v>23</v>
      </c>
      <c r="I48" s="973">
        <v>8</v>
      </c>
      <c r="J48" s="973">
        <v>15</v>
      </c>
      <c r="K48" s="973"/>
      <c r="L48" s="973"/>
      <c r="M48" s="973"/>
      <c r="N48" s="973"/>
      <c r="O48" s="973"/>
      <c r="P48" s="973"/>
      <c r="Q48" s="976"/>
      <c r="R48" s="973"/>
      <c r="S48" s="973"/>
      <c r="T48" s="23"/>
      <c r="U48" s="23"/>
      <c r="AE48" s="26"/>
      <c r="AG48" s="26"/>
    </row>
    <row r="49" spans="1:33" ht="10.5" customHeight="1">
      <c r="A49" s="972" t="s">
        <v>1356</v>
      </c>
      <c r="B49" s="973">
        <f t="shared" si="17"/>
        <v>1131</v>
      </c>
      <c r="C49" s="974">
        <f t="shared" si="18"/>
        <v>382</v>
      </c>
      <c r="D49" s="974">
        <f t="shared" si="19"/>
        <v>749</v>
      </c>
      <c r="E49" s="976"/>
      <c r="F49" s="976"/>
      <c r="G49" s="976"/>
      <c r="H49" s="975">
        <f>SUM(I49:J49)</f>
        <v>355</v>
      </c>
      <c r="I49" s="973">
        <v>107</v>
      </c>
      <c r="J49" s="973">
        <v>248</v>
      </c>
      <c r="K49" s="973">
        <f t="shared" si="20"/>
        <v>318</v>
      </c>
      <c r="L49" s="973">
        <v>120</v>
      </c>
      <c r="M49" s="973">
        <v>198</v>
      </c>
      <c r="N49" s="973">
        <f t="shared" si="21"/>
        <v>220</v>
      </c>
      <c r="O49" s="973">
        <v>78</v>
      </c>
      <c r="P49" s="973">
        <v>142</v>
      </c>
      <c r="Q49" s="976">
        <f t="shared" si="22"/>
        <v>238</v>
      </c>
      <c r="R49" s="973">
        <v>77</v>
      </c>
      <c r="S49" s="973">
        <v>161</v>
      </c>
      <c r="T49" s="23"/>
      <c r="U49" s="23"/>
    </row>
    <row r="50" spans="1:33" ht="10.5" customHeight="1">
      <c r="A50" s="972" t="s">
        <v>1357</v>
      </c>
      <c r="B50" s="973">
        <f>SUM(C50:D50)</f>
        <v>33</v>
      </c>
      <c r="C50" s="974">
        <f>SUM(F50+I50+L50+O50+R50)</f>
        <v>21</v>
      </c>
      <c r="D50" s="974">
        <f>SUM(G50+J50+M50+P50+S50)</f>
        <v>12</v>
      </c>
      <c r="E50" s="976"/>
      <c r="F50" s="976"/>
      <c r="G50" s="976"/>
      <c r="H50" s="975">
        <f>SUM(I50:J50)</f>
        <v>33</v>
      </c>
      <c r="I50" s="973">
        <v>21</v>
      </c>
      <c r="J50" s="973">
        <v>12</v>
      </c>
      <c r="K50" s="973"/>
      <c r="L50" s="973"/>
      <c r="M50" s="973"/>
      <c r="N50" s="973"/>
      <c r="O50" s="973"/>
      <c r="P50" s="973"/>
      <c r="Q50" s="976"/>
      <c r="R50" s="973"/>
      <c r="S50" s="973"/>
      <c r="T50" s="23"/>
      <c r="U50" s="23"/>
    </row>
    <row r="51" spans="1:33" ht="10.5" customHeight="1">
      <c r="A51" s="972" t="s">
        <v>1358</v>
      </c>
      <c r="B51" s="973">
        <f t="shared" si="17"/>
        <v>83</v>
      </c>
      <c r="C51" s="974">
        <f t="shared" si="18"/>
        <v>31</v>
      </c>
      <c r="D51" s="974">
        <f t="shared" si="19"/>
        <v>52</v>
      </c>
      <c r="E51" s="976"/>
      <c r="F51" s="976"/>
      <c r="G51" s="976"/>
      <c r="H51" s="975">
        <f>SUM(I51:J51)</f>
        <v>16</v>
      </c>
      <c r="I51" s="973">
        <v>8</v>
      </c>
      <c r="J51" s="973">
        <v>8</v>
      </c>
      <c r="K51" s="973">
        <f t="shared" si="20"/>
        <v>23</v>
      </c>
      <c r="L51" s="973">
        <v>10</v>
      </c>
      <c r="M51" s="973">
        <v>13</v>
      </c>
      <c r="N51" s="973">
        <f t="shared" si="21"/>
        <v>20</v>
      </c>
      <c r="O51" s="973">
        <v>9</v>
      </c>
      <c r="P51" s="973">
        <v>11</v>
      </c>
      <c r="Q51" s="976">
        <f t="shared" si="22"/>
        <v>24</v>
      </c>
      <c r="R51" s="973">
        <v>4</v>
      </c>
      <c r="S51" s="973">
        <v>20</v>
      </c>
      <c r="T51" s="23"/>
      <c r="U51" s="23"/>
    </row>
    <row r="52" spans="1:33" ht="10.5" customHeight="1">
      <c r="A52" s="953" t="s">
        <v>1258</v>
      </c>
      <c r="B52" s="955">
        <f>SUM(C52:D52)</f>
        <v>1515</v>
      </c>
      <c r="C52" s="955">
        <f>SUM(F52+I52+L52+O52+R52)</f>
        <v>766</v>
      </c>
      <c r="D52" s="955">
        <f>SUM(D53:D54)</f>
        <v>749</v>
      </c>
      <c r="E52" s="955">
        <f>SUM(F52:G52)</f>
        <v>338</v>
      </c>
      <c r="F52" s="955">
        <f>SUM(F53:F54)</f>
        <v>164</v>
      </c>
      <c r="G52" s="955">
        <f>SUM(G53:G54)</f>
        <v>174</v>
      </c>
      <c r="H52" s="957">
        <f>SUM(H53:H54)</f>
        <v>427</v>
      </c>
      <c r="I52" s="955">
        <f>SUM(I53:I54)</f>
        <v>229</v>
      </c>
      <c r="J52" s="955">
        <f>SUM(J53:J54)</f>
        <v>198</v>
      </c>
      <c r="K52" s="955">
        <f t="shared" si="20"/>
        <v>359</v>
      </c>
      <c r="L52" s="955">
        <f>SUM(L53:L54)</f>
        <v>175</v>
      </c>
      <c r="M52" s="955">
        <f>SUM(M53:M54)</f>
        <v>184</v>
      </c>
      <c r="N52" s="955">
        <f t="shared" si="21"/>
        <v>220</v>
      </c>
      <c r="O52" s="955">
        <f>SUM(O53:O54)</f>
        <v>120</v>
      </c>
      <c r="P52" s="955">
        <f>SUM(P53:P54)</f>
        <v>100</v>
      </c>
      <c r="Q52" s="955">
        <f t="shared" si="22"/>
        <v>171</v>
      </c>
      <c r="R52" s="955">
        <f>SUM(R53:R54)</f>
        <v>78</v>
      </c>
      <c r="S52" s="955">
        <f>SUM(S53:S54)</f>
        <v>93</v>
      </c>
      <c r="T52" s="23"/>
      <c r="U52" s="23"/>
      <c r="AE52" s="26"/>
      <c r="AG52" s="26"/>
    </row>
    <row r="53" spans="1:33" ht="10.5" customHeight="1">
      <c r="A53" s="972" t="s">
        <v>1348</v>
      </c>
      <c r="B53" s="973">
        <f>SUM(C53:D53)</f>
        <v>1358</v>
      </c>
      <c r="C53" s="974">
        <f>SUM(F53+I53+L53+O53+R53)</f>
        <v>664</v>
      </c>
      <c r="D53" s="974">
        <f>SUM(G53+J53+M53+P53+S53)</f>
        <v>694</v>
      </c>
      <c r="E53" s="973">
        <f>SUM(G53+F53)</f>
        <v>282</v>
      </c>
      <c r="F53" s="973">
        <v>131</v>
      </c>
      <c r="G53" s="973">
        <v>151</v>
      </c>
      <c r="H53" s="975">
        <f>SUM(I53:J53)</f>
        <v>388</v>
      </c>
      <c r="I53" s="973">
        <v>201</v>
      </c>
      <c r="J53" s="973">
        <v>187</v>
      </c>
      <c r="K53" s="973">
        <f t="shared" si="20"/>
        <v>334</v>
      </c>
      <c r="L53" s="973">
        <v>159</v>
      </c>
      <c r="M53" s="973">
        <v>175</v>
      </c>
      <c r="N53" s="973">
        <f t="shared" si="21"/>
        <v>200</v>
      </c>
      <c r="O53" s="973">
        <v>107</v>
      </c>
      <c r="P53" s="973">
        <v>93</v>
      </c>
      <c r="Q53" s="976">
        <f t="shared" si="22"/>
        <v>154</v>
      </c>
      <c r="R53" s="973">
        <v>66</v>
      </c>
      <c r="S53" s="973">
        <v>88</v>
      </c>
      <c r="T53" s="23"/>
      <c r="U53" s="23"/>
    </row>
    <row r="54" spans="1:33" ht="10.5" customHeight="1">
      <c r="A54" s="972" t="s">
        <v>1349</v>
      </c>
      <c r="B54" s="973">
        <f>SUM(C54:D54)</f>
        <v>157</v>
      </c>
      <c r="C54" s="974">
        <f>SUM(F54+I54+L54+O54+R54)</f>
        <v>102</v>
      </c>
      <c r="D54" s="974">
        <f>SUM(G54+J54+M54+P54+S54)</f>
        <v>55</v>
      </c>
      <c r="E54" s="973">
        <f>SUM(G54+F54)</f>
        <v>56</v>
      </c>
      <c r="F54" s="973">
        <v>33</v>
      </c>
      <c r="G54" s="973">
        <v>23</v>
      </c>
      <c r="H54" s="975">
        <f>SUM(I54:J54)</f>
        <v>39</v>
      </c>
      <c r="I54" s="973">
        <v>28</v>
      </c>
      <c r="J54" s="973">
        <v>11</v>
      </c>
      <c r="K54" s="973">
        <f t="shared" si="20"/>
        <v>25</v>
      </c>
      <c r="L54" s="973">
        <v>16</v>
      </c>
      <c r="M54" s="973">
        <v>9</v>
      </c>
      <c r="N54" s="973">
        <f t="shared" si="21"/>
        <v>20</v>
      </c>
      <c r="O54" s="973">
        <v>13</v>
      </c>
      <c r="P54" s="973">
        <v>7</v>
      </c>
      <c r="Q54" s="976">
        <f t="shared" si="22"/>
        <v>17</v>
      </c>
      <c r="R54" s="973">
        <v>12</v>
      </c>
      <c r="S54" s="973">
        <v>5</v>
      </c>
      <c r="T54" s="23"/>
      <c r="U54" s="23"/>
    </row>
    <row r="55" spans="1:33" ht="10.5" customHeight="1">
      <c r="A55" s="953" t="s">
        <v>1259</v>
      </c>
      <c r="B55" s="955">
        <f>SUM(B56:B60)</f>
        <v>928</v>
      </c>
      <c r="C55" s="955">
        <f>SUM(C56:C60)</f>
        <v>500</v>
      </c>
      <c r="D55" s="955">
        <f>SUM(D56:D60)</f>
        <v>428</v>
      </c>
      <c r="E55" s="955">
        <f>SUM(F55:G55)</f>
        <v>403</v>
      </c>
      <c r="F55" s="955">
        <f>SUM(F56:F60)</f>
        <v>227</v>
      </c>
      <c r="G55" s="955">
        <f>SUM(G56:G60)</f>
        <v>176</v>
      </c>
      <c r="H55" s="957">
        <f>SUM(I55:J55)</f>
        <v>218</v>
      </c>
      <c r="I55" s="955">
        <f>SUM(I56:I60)</f>
        <v>117</v>
      </c>
      <c r="J55" s="955">
        <f>SUM(J56:J60)</f>
        <v>101</v>
      </c>
      <c r="K55" s="955">
        <f t="shared" si="20"/>
        <v>161</v>
      </c>
      <c r="L55" s="955">
        <f>SUM(L56:L60)</f>
        <v>93</v>
      </c>
      <c r="M55" s="955">
        <f>SUM(M56:M60)</f>
        <v>68</v>
      </c>
      <c r="N55" s="955">
        <f t="shared" si="21"/>
        <v>146</v>
      </c>
      <c r="O55" s="955">
        <f>SUM(O56:O60)</f>
        <v>63</v>
      </c>
      <c r="P55" s="955">
        <f>SUM(P56:P60)</f>
        <v>83</v>
      </c>
      <c r="Q55" s="956"/>
      <c r="R55" s="956"/>
      <c r="S55" s="956"/>
      <c r="T55" s="23"/>
      <c r="U55" s="23"/>
      <c r="AE55" s="26"/>
      <c r="AG55" s="26"/>
    </row>
    <row r="56" spans="1:33" ht="10.5" customHeight="1">
      <c r="A56" s="972" t="s">
        <v>1361</v>
      </c>
      <c r="B56" s="973">
        <f t="shared" ref="B56:B61" si="23">SUM(C56:D56)</f>
        <v>367</v>
      </c>
      <c r="C56" s="974">
        <f>SUM(F56+I56+L56+O56+R56)</f>
        <v>208</v>
      </c>
      <c r="D56" s="974">
        <f>SUM(G56+J56+M56+P56+S56)</f>
        <v>159</v>
      </c>
      <c r="E56" s="973">
        <f>SUM(G56+F56)</f>
        <v>367</v>
      </c>
      <c r="F56" s="973">
        <v>208</v>
      </c>
      <c r="G56" s="973">
        <v>159</v>
      </c>
      <c r="H56" s="979"/>
      <c r="I56" s="976"/>
      <c r="J56" s="976"/>
      <c r="K56" s="976"/>
      <c r="L56" s="976"/>
      <c r="M56" s="976"/>
      <c r="N56" s="976"/>
      <c r="O56" s="976"/>
      <c r="P56" s="976"/>
      <c r="Q56" s="976"/>
      <c r="R56" s="976"/>
      <c r="S56" s="976"/>
      <c r="T56" s="23"/>
      <c r="U56" s="23"/>
      <c r="AE56" s="26"/>
      <c r="AG56" s="26"/>
    </row>
    <row r="57" spans="1:33" ht="10.5" customHeight="1">
      <c r="A57" s="972" t="s">
        <v>1347</v>
      </c>
      <c r="B57" s="973">
        <f t="shared" si="23"/>
        <v>36</v>
      </c>
      <c r="C57" s="974">
        <f>SUM(F57+I57+L57+O57+R57)</f>
        <v>19</v>
      </c>
      <c r="D57" s="974">
        <f>SUM(G57+J57+M57+P57+S57)</f>
        <v>17</v>
      </c>
      <c r="E57" s="973">
        <f>SUM(G57+F57)</f>
        <v>36</v>
      </c>
      <c r="F57" s="974">
        <v>19</v>
      </c>
      <c r="G57" s="974">
        <v>17</v>
      </c>
      <c r="H57" s="975"/>
      <c r="I57" s="976"/>
      <c r="J57" s="976"/>
      <c r="K57" s="973"/>
      <c r="L57" s="976"/>
      <c r="M57" s="976"/>
      <c r="N57" s="973"/>
      <c r="O57" s="976"/>
      <c r="P57" s="976"/>
      <c r="Q57" s="976"/>
      <c r="R57" s="976"/>
      <c r="S57" s="976"/>
      <c r="T57" s="23"/>
      <c r="U57" s="23"/>
    </row>
    <row r="58" spans="1:33" ht="10.5" customHeight="1">
      <c r="A58" s="972" t="s">
        <v>1362</v>
      </c>
      <c r="B58" s="973">
        <f t="shared" si="23"/>
        <v>79</v>
      </c>
      <c r="C58" s="974">
        <f>SUM(F58+I58+L58+O58+R58)</f>
        <v>51</v>
      </c>
      <c r="D58" s="974">
        <f>SUM(S58+J58+M58+P58)</f>
        <v>28</v>
      </c>
      <c r="E58" s="973"/>
      <c r="F58" s="976"/>
      <c r="G58" s="974"/>
      <c r="H58" s="975">
        <f>SUM(I58:J58)</f>
        <v>27</v>
      </c>
      <c r="I58" s="973">
        <v>16</v>
      </c>
      <c r="J58" s="973">
        <v>11</v>
      </c>
      <c r="K58" s="973">
        <f>SUM(L58:M58)</f>
        <v>30</v>
      </c>
      <c r="L58" s="973">
        <v>20</v>
      </c>
      <c r="M58" s="973">
        <v>10</v>
      </c>
      <c r="N58" s="973">
        <f>SUM(O58:P58)</f>
        <v>22</v>
      </c>
      <c r="O58" s="973">
        <v>15</v>
      </c>
      <c r="P58" s="973">
        <v>7</v>
      </c>
      <c r="Q58" s="976"/>
      <c r="R58" s="976"/>
      <c r="S58" s="976"/>
      <c r="T58" s="23"/>
      <c r="U58" s="23"/>
      <c r="AE58" s="26"/>
      <c r="AG58" s="26"/>
    </row>
    <row r="59" spans="1:33" ht="10.5" customHeight="1">
      <c r="A59" s="972" t="s">
        <v>1363</v>
      </c>
      <c r="B59" s="973">
        <f t="shared" si="23"/>
        <v>387</v>
      </c>
      <c r="C59" s="974">
        <f>SUM(F59+I59+L59+O59+R59)</f>
        <v>198</v>
      </c>
      <c r="D59" s="974">
        <f>SUM(S59+J59+M59+P59)</f>
        <v>189</v>
      </c>
      <c r="E59" s="973"/>
      <c r="F59" s="976"/>
      <c r="G59" s="976"/>
      <c r="H59" s="975">
        <f>SUM(I59:J59)</f>
        <v>171</v>
      </c>
      <c r="I59" s="973">
        <v>95</v>
      </c>
      <c r="J59" s="973">
        <v>76</v>
      </c>
      <c r="K59" s="973">
        <f>SUM(L59:M59)</f>
        <v>107</v>
      </c>
      <c r="L59" s="973">
        <v>59</v>
      </c>
      <c r="M59" s="973">
        <v>48</v>
      </c>
      <c r="N59" s="973">
        <f>SUM(O59:P59)</f>
        <v>109</v>
      </c>
      <c r="O59" s="973">
        <v>44</v>
      </c>
      <c r="P59" s="973">
        <v>65</v>
      </c>
      <c r="Q59" s="976"/>
      <c r="R59" s="976"/>
      <c r="S59" s="976"/>
      <c r="T59" s="23"/>
      <c r="U59" s="23"/>
      <c r="AE59" s="26"/>
      <c r="AG59" s="26"/>
    </row>
    <row r="60" spans="1:33" ht="10.5" customHeight="1">
      <c r="A60" s="972" t="s">
        <v>1366</v>
      </c>
      <c r="B60" s="973">
        <f t="shared" si="23"/>
        <v>59</v>
      </c>
      <c r="C60" s="974">
        <f>SUM(F60+I60+L60+O60+R60)</f>
        <v>24</v>
      </c>
      <c r="D60" s="974">
        <f>SUM(S60+J60+M60+P60)</f>
        <v>35</v>
      </c>
      <c r="E60" s="973"/>
      <c r="F60" s="976"/>
      <c r="G60" s="976"/>
      <c r="H60" s="975">
        <f>SUM(I60:J60)</f>
        <v>20</v>
      </c>
      <c r="I60" s="973">
        <v>6</v>
      </c>
      <c r="J60" s="973">
        <v>14</v>
      </c>
      <c r="K60" s="973">
        <f>SUM(L60:M60)</f>
        <v>24</v>
      </c>
      <c r="L60" s="973">
        <v>14</v>
      </c>
      <c r="M60" s="973">
        <v>10</v>
      </c>
      <c r="N60" s="973">
        <f>SUM(O60:P60)</f>
        <v>15</v>
      </c>
      <c r="O60" s="973">
        <v>4</v>
      </c>
      <c r="P60" s="973">
        <v>11</v>
      </c>
      <c r="Q60" s="976"/>
      <c r="R60" s="976"/>
      <c r="S60" s="976"/>
      <c r="T60" s="23"/>
      <c r="U60" s="23"/>
    </row>
    <row r="61" spans="1:33" ht="10.5" customHeight="1">
      <c r="A61" s="953" t="s">
        <v>1266</v>
      </c>
      <c r="B61" s="980">
        <f t="shared" si="23"/>
        <v>435</v>
      </c>
      <c r="C61" s="981">
        <f>SUM(F61+I61+L61+O61+R61)</f>
        <v>62</v>
      </c>
      <c r="D61" s="981">
        <f>SUM(G61+J61+M61+P61+S61)</f>
        <v>373</v>
      </c>
      <c r="E61" s="980">
        <f>SUM(G61+F61)</f>
        <v>175</v>
      </c>
      <c r="F61" s="955">
        <v>26</v>
      </c>
      <c r="G61" s="955">
        <v>149</v>
      </c>
      <c r="H61" s="982">
        <f>SUM(I61:J61)</f>
        <v>93</v>
      </c>
      <c r="I61" s="955">
        <v>8</v>
      </c>
      <c r="J61" s="955">
        <v>85</v>
      </c>
      <c r="K61" s="980">
        <f>SUM(L61:M61)</f>
        <v>86</v>
      </c>
      <c r="L61" s="955">
        <v>17</v>
      </c>
      <c r="M61" s="955">
        <v>69</v>
      </c>
      <c r="N61" s="980">
        <f>SUM(O61:P61)</f>
        <v>81</v>
      </c>
      <c r="O61" s="955">
        <v>11</v>
      </c>
      <c r="P61" s="955">
        <v>70</v>
      </c>
      <c r="Q61" s="956"/>
      <c r="R61" s="956"/>
      <c r="S61" s="956"/>
      <c r="T61" s="23"/>
      <c r="U61" s="23"/>
      <c r="AE61" s="26"/>
      <c r="AG61" s="26"/>
    </row>
    <row r="62" spans="1:33" ht="10.5" customHeight="1">
      <c r="A62" s="953" t="s">
        <v>40</v>
      </c>
      <c r="B62" s="955">
        <f t="shared" ref="B62:P62" si="24">SUM(B63:B66)</f>
        <v>117</v>
      </c>
      <c r="C62" s="955">
        <f t="shared" si="24"/>
        <v>84</v>
      </c>
      <c r="D62" s="955">
        <f t="shared" si="24"/>
        <v>33</v>
      </c>
      <c r="E62" s="955">
        <f t="shared" si="24"/>
        <v>30</v>
      </c>
      <c r="F62" s="955">
        <f t="shared" si="24"/>
        <v>21</v>
      </c>
      <c r="G62" s="955">
        <f t="shared" si="24"/>
        <v>9</v>
      </c>
      <c r="H62" s="957">
        <f t="shared" si="24"/>
        <v>38</v>
      </c>
      <c r="I62" s="955">
        <f t="shared" si="24"/>
        <v>24</v>
      </c>
      <c r="J62" s="955">
        <f t="shared" si="24"/>
        <v>14</v>
      </c>
      <c r="K62" s="955">
        <f t="shared" si="24"/>
        <v>31</v>
      </c>
      <c r="L62" s="955">
        <f t="shared" si="24"/>
        <v>27</v>
      </c>
      <c r="M62" s="955">
        <f t="shared" si="24"/>
        <v>4</v>
      </c>
      <c r="N62" s="955">
        <f t="shared" si="24"/>
        <v>18</v>
      </c>
      <c r="O62" s="955">
        <f t="shared" si="24"/>
        <v>12</v>
      </c>
      <c r="P62" s="955">
        <f t="shared" si="24"/>
        <v>6</v>
      </c>
      <c r="Q62" s="956"/>
      <c r="R62" s="956"/>
      <c r="S62" s="971"/>
      <c r="T62" s="23"/>
      <c r="U62" s="23"/>
      <c r="AE62" s="26"/>
      <c r="AG62" s="26"/>
    </row>
    <row r="63" spans="1:33" ht="10.5" customHeight="1">
      <c r="A63" s="972" t="s">
        <v>1345</v>
      </c>
      <c r="B63" s="973">
        <f>SUM(C63:D63)</f>
        <v>68</v>
      </c>
      <c r="C63" s="974">
        <f>SUM(F63+I63+L63+O63+R63)</f>
        <v>45</v>
      </c>
      <c r="D63" s="974">
        <f>SUM(G63+J63+M63+P63)</f>
        <v>23</v>
      </c>
      <c r="E63" s="973">
        <f>SUM(G63+F63)</f>
        <v>30</v>
      </c>
      <c r="F63" s="973">
        <v>21</v>
      </c>
      <c r="G63" s="973">
        <v>9</v>
      </c>
      <c r="H63" s="975">
        <f>SUM(I63:J63)</f>
        <v>38</v>
      </c>
      <c r="I63" s="973">
        <v>24</v>
      </c>
      <c r="J63" s="973">
        <v>14</v>
      </c>
      <c r="K63" s="976"/>
      <c r="L63" s="976"/>
      <c r="M63" s="976"/>
      <c r="N63" s="976"/>
      <c r="O63" s="976"/>
      <c r="P63" s="976"/>
      <c r="Q63" s="976"/>
      <c r="R63" s="976"/>
      <c r="S63" s="976"/>
      <c r="T63" s="23"/>
      <c r="U63" s="23"/>
      <c r="AE63" s="26"/>
      <c r="AG63" s="26"/>
    </row>
    <row r="64" spans="1:33" ht="10.5" customHeight="1">
      <c r="A64" s="972" t="s">
        <v>1369</v>
      </c>
      <c r="B64" s="973">
        <f>SUM(C64:D64)</f>
        <v>10</v>
      </c>
      <c r="C64" s="974">
        <f>SUM(F64+I64+L64+O64+R64)</f>
        <v>6</v>
      </c>
      <c r="D64" s="974">
        <f>SUM(S64+J64+M64+P64)</f>
        <v>4</v>
      </c>
      <c r="E64" s="976"/>
      <c r="F64" s="976"/>
      <c r="G64" s="976"/>
      <c r="H64" s="979"/>
      <c r="I64" s="976"/>
      <c r="J64" s="976"/>
      <c r="K64" s="973">
        <f>SUM(L64:M64)</f>
        <v>2</v>
      </c>
      <c r="L64" s="973">
        <v>1</v>
      </c>
      <c r="M64" s="973">
        <v>1</v>
      </c>
      <c r="N64" s="973">
        <f>SUM(O64:P64)</f>
        <v>8</v>
      </c>
      <c r="O64" s="973">
        <v>5</v>
      </c>
      <c r="P64" s="973">
        <v>3</v>
      </c>
      <c r="Q64" s="976"/>
      <c r="R64" s="976"/>
      <c r="S64" s="976"/>
      <c r="T64" s="23"/>
      <c r="U64" s="23"/>
      <c r="AE64" s="26"/>
      <c r="AG64" s="26"/>
    </row>
    <row r="65" spans="1:40" ht="10.5" customHeight="1">
      <c r="A65" s="972" t="s">
        <v>1368</v>
      </c>
      <c r="B65" s="973">
        <f>SUM(C65:D65)</f>
        <v>21</v>
      </c>
      <c r="C65" s="974">
        <f>SUM(F65+I65+L65+O65+R65)</f>
        <v>15</v>
      </c>
      <c r="D65" s="974">
        <f>SUM(S65+J65+M65+P65)</f>
        <v>6</v>
      </c>
      <c r="E65" s="976"/>
      <c r="F65" s="976"/>
      <c r="G65" s="976"/>
      <c r="H65" s="979"/>
      <c r="I65" s="976"/>
      <c r="J65" s="976"/>
      <c r="K65" s="973">
        <f>SUM(L65:M65)</f>
        <v>14</v>
      </c>
      <c r="L65" s="973">
        <v>11</v>
      </c>
      <c r="M65" s="973">
        <v>3</v>
      </c>
      <c r="N65" s="973">
        <f>SUM(O65:P65)</f>
        <v>7</v>
      </c>
      <c r="O65" s="973">
        <v>4</v>
      </c>
      <c r="P65" s="973">
        <v>3</v>
      </c>
      <c r="Q65" s="976"/>
      <c r="R65" s="976"/>
      <c r="S65" s="976"/>
      <c r="T65" s="23"/>
      <c r="U65" s="23"/>
      <c r="AE65" s="26"/>
      <c r="AG65" s="26"/>
    </row>
    <row r="66" spans="1:40" ht="10.5" customHeight="1">
      <c r="A66" s="972" t="s">
        <v>1367</v>
      </c>
      <c r="B66" s="973">
        <f t="shared" ref="B66:B73" si="25">SUM(C66:D66)</f>
        <v>18</v>
      </c>
      <c r="C66" s="974">
        <f t="shared" ref="C66:C73" si="26">SUM(F66+I66+L66+O66+R66)</f>
        <v>18</v>
      </c>
      <c r="D66" s="974"/>
      <c r="E66" s="976"/>
      <c r="F66" s="976"/>
      <c r="G66" s="976"/>
      <c r="H66" s="979"/>
      <c r="I66" s="976"/>
      <c r="J66" s="976"/>
      <c r="K66" s="973">
        <f t="shared" ref="K66:K73" si="27">SUM(L66:M66)</f>
        <v>15</v>
      </c>
      <c r="L66" s="973">
        <v>15</v>
      </c>
      <c r="M66" s="976"/>
      <c r="N66" s="973">
        <f t="shared" ref="N66:N73" si="28">SUM(O66:P66)</f>
        <v>3</v>
      </c>
      <c r="O66" s="973">
        <v>3</v>
      </c>
      <c r="P66" s="976"/>
      <c r="Q66" s="976"/>
      <c r="R66" s="976"/>
      <c r="S66" s="976"/>
      <c r="T66" s="23"/>
      <c r="U66" s="23"/>
    </row>
    <row r="67" spans="1:40" ht="10.5" customHeight="1">
      <c r="A67" s="953" t="s">
        <v>43</v>
      </c>
      <c r="B67" s="980">
        <f t="shared" si="25"/>
        <v>65</v>
      </c>
      <c r="C67" s="981">
        <f t="shared" si="26"/>
        <v>38</v>
      </c>
      <c r="D67" s="981">
        <f>SUM(G67+J67+M67+P67+S67)</f>
        <v>27</v>
      </c>
      <c r="E67" s="980">
        <f t="shared" ref="E67:E73" si="29">SUM(G67+F67)</f>
        <v>54</v>
      </c>
      <c r="F67" s="981">
        <v>29</v>
      </c>
      <c r="G67" s="980">
        <v>25</v>
      </c>
      <c r="H67" s="982">
        <f t="shared" ref="H67:H73" si="30">SUM(I67:J67)</f>
        <v>11</v>
      </c>
      <c r="I67" s="980">
        <v>9</v>
      </c>
      <c r="J67" s="980">
        <v>2</v>
      </c>
      <c r="K67" s="980"/>
      <c r="L67" s="980"/>
      <c r="M67" s="980"/>
      <c r="N67" s="980"/>
      <c r="O67" s="980"/>
      <c r="P67" s="980"/>
      <c r="Q67" s="983"/>
      <c r="R67" s="983"/>
      <c r="S67" s="983"/>
      <c r="T67" s="305"/>
      <c r="U67" s="305"/>
      <c r="V67" s="306"/>
      <c r="W67" s="306"/>
      <c r="X67" s="306"/>
      <c r="Y67" s="306"/>
      <c r="Z67" s="306"/>
      <c r="AA67" s="306"/>
      <c r="AB67" s="306"/>
      <c r="AC67" s="306"/>
      <c r="AD67" s="306"/>
      <c r="AE67" s="307"/>
      <c r="AF67" s="306"/>
      <c r="AG67" s="307"/>
      <c r="AH67" s="306"/>
      <c r="AI67" s="306"/>
      <c r="AJ67" s="306"/>
      <c r="AK67" s="306"/>
      <c r="AL67" s="306"/>
      <c r="AM67" s="306"/>
      <c r="AN67" s="306"/>
    </row>
    <row r="68" spans="1:40" ht="10.5" customHeight="1">
      <c r="A68" s="953" t="s">
        <v>1268</v>
      </c>
      <c r="B68" s="980">
        <f t="shared" si="25"/>
        <v>741</v>
      </c>
      <c r="C68" s="981">
        <f t="shared" si="26"/>
        <v>351</v>
      </c>
      <c r="D68" s="981">
        <f>SUM(G68+J68+M68+P68+S68)</f>
        <v>390</v>
      </c>
      <c r="E68" s="980">
        <f t="shared" si="29"/>
        <v>173</v>
      </c>
      <c r="F68" s="981">
        <v>94</v>
      </c>
      <c r="G68" s="981">
        <v>79</v>
      </c>
      <c r="H68" s="982">
        <f t="shared" si="30"/>
        <v>129</v>
      </c>
      <c r="I68" s="980">
        <v>70</v>
      </c>
      <c r="J68" s="980">
        <v>59</v>
      </c>
      <c r="K68" s="980">
        <f t="shared" si="27"/>
        <v>115</v>
      </c>
      <c r="L68" s="980">
        <v>55</v>
      </c>
      <c r="M68" s="980">
        <v>60</v>
      </c>
      <c r="N68" s="980">
        <f t="shared" si="28"/>
        <v>170</v>
      </c>
      <c r="O68" s="980">
        <v>68</v>
      </c>
      <c r="P68" s="980">
        <v>102</v>
      </c>
      <c r="Q68" s="983">
        <f>SUM(R68:S68)</f>
        <v>154</v>
      </c>
      <c r="R68" s="980">
        <v>64</v>
      </c>
      <c r="S68" s="980">
        <v>90</v>
      </c>
      <c r="T68" s="305"/>
      <c r="U68" s="305"/>
      <c r="V68" s="306"/>
      <c r="W68" s="306"/>
      <c r="X68" s="306"/>
      <c r="Y68" s="306"/>
      <c r="Z68" s="306"/>
      <c r="AA68" s="306"/>
      <c r="AB68" s="306"/>
      <c r="AC68" s="306"/>
      <c r="AD68" s="306"/>
      <c r="AE68" s="307"/>
      <c r="AF68" s="306"/>
      <c r="AG68" s="307"/>
      <c r="AH68" s="306"/>
      <c r="AI68" s="306"/>
      <c r="AJ68" s="306"/>
      <c r="AK68" s="306"/>
      <c r="AL68" s="306"/>
      <c r="AM68" s="306"/>
      <c r="AN68" s="306"/>
    </row>
    <row r="69" spans="1:40" ht="10.5" customHeight="1">
      <c r="A69" s="953" t="s">
        <v>42</v>
      </c>
      <c r="B69" s="980">
        <f t="shared" si="25"/>
        <v>264</v>
      </c>
      <c r="C69" s="981">
        <f t="shared" si="26"/>
        <v>217</v>
      </c>
      <c r="D69" s="981">
        <f>SUM(G69+J69+M69+P69+S69)</f>
        <v>47</v>
      </c>
      <c r="E69" s="980">
        <f t="shared" si="29"/>
        <v>68</v>
      </c>
      <c r="F69" s="981">
        <v>59</v>
      </c>
      <c r="G69" s="981">
        <v>9</v>
      </c>
      <c r="H69" s="982">
        <f t="shared" si="30"/>
        <v>72</v>
      </c>
      <c r="I69" s="980">
        <v>56</v>
      </c>
      <c r="J69" s="980">
        <v>16</v>
      </c>
      <c r="K69" s="980">
        <f t="shared" si="27"/>
        <v>60</v>
      </c>
      <c r="L69" s="980">
        <v>53</v>
      </c>
      <c r="M69" s="980">
        <v>7</v>
      </c>
      <c r="N69" s="980">
        <f t="shared" si="28"/>
        <v>38</v>
      </c>
      <c r="O69" s="980">
        <v>28</v>
      </c>
      <c r="P69" s="980">
        <v>10</v>
      </c>
      <c r="Q69" s="983">
        <f>SUM(R69:S69)</f>
        <v>26</v>
      </c>
      <c r="R69" s="980">
        <v>21</v>
      </c>
      <c r="S69" s="980">
        <v>5</v>
      </c>
      <c r="T69" s="305"/>
      <c r="U69" s="305"/>
      <c r="V69" s="306"/>
      <c r="W69" s="306"/>
      <c r="X69" s="306"/>
      <c r="Y69" s="306"/>
      <c r="Z69" s="306"/>
      <c r="AA69" s="306"/>
      <c r="AB69" s="306"/>
      <c r="AC69" s="306"/>
      <c r="AD69" s="306"/>
      <c r="AE69" s="307"/>
      <c r="AF69" s="306"/>
      <c r="AG69" s="307"/>
      <c r="AH69" s="306"/>
      <c r="AI69" s="306"/>
      <c r="AJ69" s="306"/>
      <c r="AK69" s="306"/>
      <c r="AL69" s="306"/>
      <c r="AM69" s="306"/>
      <c r="AN69" s="306"/>
    </row>
    <row r="70" spans="1:40" ht="10.5" customHeight="1">
      <c r="A70" s="953" t="s">
        <v>1262</v>
      </c>
      <c r="B70" s="980">
        <f t="shared" si="25"/>
        <v>317</v>
      </c>
      <c r="C70" s="981">
        <f t="shared" si="26"/>
        <v>128</v>
      </c>
      <c r="D70" s="981">
        <f>SUM(G70+J70+M70+P70+S70)</f>
        <v>189</v>
      </c>
      <c r="E70" s="980">
        <f t="shared" si="29"/>
        <v>80</v>
      </c>
      <c r="F70" s="981">
        <v>37</v>
      </c>
      <c r="G70" s="981">
        <v>43</v>
      </c>
      <c r="H70" s="984">
        <f t="shared" si="30"/>
        <v>70</v>
      </c>
      <c r="I70" s="980">
        <v>24</v>
      </c>
      <c r="J70" s="980">
        <v>46</v>
      </c>
      <c r="K70" s="980">
        <f t="shared" si="27"/>
        <v>64</v>
      </c>
      <c r="L70" s="980">
        <v>23</v>
      </c>
      <c r="M70" s="980">
        <v>41</v>
      </c>
      <c r="N70" s="980">
        <f t="shared" si="28"/>
        <v>48</v>
      </c>
      <c r="O70" s="980">
        <v>20</v>
      </c>
      <c r="P70" s="980">
        <v>28</v>
      </c>
      <c r="Q70" s="983">
        <f>SUM(R70:S70)</f>
        <v>55</v>
      </c>
      <c r="R70" s="980">
        <v>24</v>
      </c>
      <c r="S70" s="980">
        <v>31</v>
      </c>
      <c r="T70" s="305"/>
      <c r="U70" s="305"/>
      <c r="V70" s="306"/>
      <c r="W70" s="306"/>
      <c r="X70" s="306"/>
      <c r="Y70" s="306"/>
      <c r="Z70" s="306"/>
      <c r="AA70" s="306"/>
      <c r="AB70" s="306"/>
      <c r="AC70" s="306"/>
      <c r="AD70" s="306"/>
      <c r="AE70" s="307"/>
      <c r="AF70" s="306"/>
      <c r="AG70" s="307"/>
      <c r="AH70" s="306"/>
      <c r="AI70" s="306"/>
      <c r="AJ70" s="306"/>
      <c r="AK70" s="306"/>
      <c r="AL70" s="306"/>
      <c r="AM70" s="306"/>
      <c r="AN70" s="306"/>
    </row>
    <row r="71" spans="1:40" ht="10.5" customHeight="1">
      <c r="A71" s="985" t="s">
        <v>1263</v>
      </c>
      <c r="B71" s="980">
        <f>SUM(B72:B73)</f>
        <v>628</v>
      </c>
      <c r="C71" s="981">
        <f>SUM(C72:C73)</f>
        <v>212</v>
      </c>
      <c r="D71" s="981">
        <f>SUM(D72:D73)</f>
        <v>416</v>
      </c>
      <c r="E71" s="986">
        <f t="shared" si="29"/>
        <v>211</v>
      </c>
      <c r="F71" s="987">
        <f t="shared" ref="F71:S71" si="31">SUM(F72:F73)</f>
        <v>88</v>
      </c>
      <c r="G71" s="987">
        <f t="shared" si="31"/>
        <v>123</v>
      </c>
      <c r="H71" s="984">
        <f t="shared" si="31"/>
        <v>134</v>
      </c>
      <c r="I71" s="987">
        <f t="shared" si="31"/>
        <v>37</v>
      </c>
      <c r="J71" s="987">
        <f t="shared" si="31"/>
        <v>97</v>
      </c>
      <c r="K71" s="986">
        <f t="shared" si="31"/>
        <v>125</v>
      </c>
      <c r="L71" s="987">
        <f t="shared" si="31"/>
        <v>35</v>
      </c>
      <c r="M71" s="987">
        <f t="shared" si="31"/>
        <v>90</v>
      </c>
      <c r="N71" s="986">
        <f t="shared" si="31"/>
        <v>91</v>
      </c>
      <c r="O71" s="987">
        <f t="shared" si="31"/>
        <v>30</v>
      </c>
      <c r="P71" s="987">
        <f t="shared" si="31"/>
        <v>61</v>
      </c>
      <c r="Q71" s="988">
        <f t="shared" si="31"/>
        <v>67</v>
      </c>
      <c r="R71" s="987">
        <f t="shared" si="31"/>
        <v>22</v>
      </c>
      <c r="S71" s="987">
        <f t="shared" si="31"/>
        <v>45</v>
      </c>
      <c r="T71" s="305"/>
      <c r="U71" s="305"/>
      <c r="V71" s="306"/>
      <c r="W71" s="306"/>
      <c r="X71" s="306"/>
      <c r="Y71" s="306"/>
      <c r="Z71" s="306"/>
      <c r="AA71" s="306"/>
      <c r="AB71" s="306"/>
      <c r="AC71" s="306"/>
      <c r="AD71" s="306"/>
      <c r="AE71" s="307"/>
      <c r="AF71" s="306"/>
      <c r="AG71" s="307"/>
      <c r="AH71" s="306"/>
      <c r="AI71" s="306"/>
      <c r="AJ71" s="306"/>
      <c r="AK71" s="306"/>
      <c r="AL71" s="306"/>
      <c r="AM71" s="306"/>
      <c r="AN71" s="306"/>
    </row>
    <row r="72" spans="1:40" ht="10.5" customHeight="1">
      <c r="A72" s="989" t="s">
        <v>1350</v>
      </c>
      <c r="B72" s="973">
        <f t="shared" si="25"/>
        <v>572</v>
      </c>
      <c r="C72" s="974">
        <f t="shared" si="26"/>
        <v>195</v>
      </c>
      <c r="D72" s="974">
        <f>SUM(G72+J72+M72+P72+S72)</f>
        <v>377</v>
      </c>
      <c r="E72" s="978">
        <f t="shared" si="29"/>
        <v>195</v>
      </c>
      <c r="F72" s="990">
        <v>78</v>
      </c>
      <c r="G72" s="990">
        <v>117</v>
      </c>
      <c r="H72" s="991">
        <f t="shared" si="30"/>
        <v>115</v>
      </c>
      <c r="I72" s="990">
        <v>36</v>
      </c>
      <c r="J72" s="990">
        <v>79</v>
      </c>
      <c r="K72" s="978">
        <f t="shared" si="27"/>
        <v>119</v>
      </c>
      <c r="L72" s="990">
        <v>34</v>
      </c>
      <c r="M72" s="990">
        <v>85</v>
      </c>
      <c r="N72" s="978">
        <f t="shared" si="28"/>
        <v>83</v>
      </c>
      <c r="O72" s="990">
        <v>27</v>
      </c>
      <c r="P72" s="990">
        <v>56</v>
      </c>
      <c r="Q72" s="990">
        <f>SUM(R72:S72)</f>
        <v>60</v>
      </c>
      <c r="R72" s="990">
        <v>20</v>
      </c>
      <c r="S72" s="990">
        <v>40</v>
      </c>
      <c r="T72" s="23"/>
      <c r="U72" s="23"/>
    </row>
    <row r="73" spans="1:40" ht="10.5" customHeight="1">
      <c r="A73" s="992" t="s">
        <v>1370</v>
      </c>
      <c r="B73" s="973">
        <f t="shared" si="25"/>
        <v>56</v>
      </c>
      <c r="C73" s="974">
        <f t="shared" si="26"/>
        <v>17</v>
      </c>
      <c r="D73" s="974">
        <f>SUM(G73+J73+M73+P73+S73)</f>
        <v>39</v>
      </c>
      <c r="E73" s="978">
        <f t="shared" si="29"/>
        <v>16</v>
      </c>
      <c r="F73" s="993">
        <v>10</v>
      </c>
      <c r="G73" s="993">
        <v>6</v>
      </c>
      <c r="H73" s="991">
        <f t="shared" si="30"/>
        <v>19</v>
      </c>
      <c r="I73" s="994">
        <v>1</v>
      </c>
      <c r="J73" s="994">
        <v>18</v>
      </c>
      <c r="K73" s="978">
        <f t="shared" si="27"/>
        <v>6</v>
      </c>
      <c r="L73" s="993">
        <v>1</v>
      </c>
      <c r="M73" s="993">
        <v>5</v>
      </c>
      <c r="N73" s="978">
        <f t="shared" si="28"/>
        <v>8</v>
      </c>
      <c r="O73" s="993">
        <v>3</v>
      </c>
      <c r="P73" s="993">
        <v>5</v>
      </c>
      <c r="Q73" s="995">
        <f>SUM(R73:S73)</f>
        <v>7</v>
      </c>
      <c r="R73" s="993">
        <v>2</v>
      </c>
      <c r="S73" s="993">
        <v>5</v>
      </c>
      <c r="T73" s="23"/>
      <c r="U73" s="23"/>
    </row>
    <row r="74" spans="1:40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996" t="s">
        <v>912</v>
      </c>
      <c r="R74" s="308"/>
      <c r="S74" s="23"/>
      <c r="T74" s="23"/>
      <c r="U74" s="23"/>
    </row>
    <row r="75" spans="1:40" ht="8.1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40" ht="8.1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40" ht="8.1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40" ht="8.1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40" ht="8.1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3"/>
      <c r="U79" s="23"/>
    </row>
    <row r="80" spans="1:40" ht="8.1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3"/>
      <c r="U80" s="23"/>
    </row>
    <row r="81" spans="1:33" ht="8.1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3"/>
      <c r="U81" s="23"/>
    </row>
    <row r="82" spans="1:33" ht="8.1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3"/>
      <c r="U82" s="23"/>
    </row>
    <row r="83" spans="1:33" ht="8.1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3"/>
      <c r="U83" s="23"/>
    </row>
    <row r="84" spans="1:33" ht="8.1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3"/>
      <c r="U84" s="23"/>
    </row>
    <row r="85" spans="1:33" ht="8.1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3"/>
      <c r="U85" s="23"/>
    </row>
    <row r="86" spans="1:33" ht="8.1" customHeight="1">
      <c r="T86" s="23"/>
      <c r="U86" s="23"/>
    </row>
    <row r="87" spans="1:33" ht="8.1" customHeight="1">
      <c r="A87" s="23"/>
      <c r="B87" s="23"/>
      <c r="C87" s="29"/>
      <c r="D87" s="29"/>
      <c r="E87" s="23"/>
      <c r="F87" s="29"/>
      <c r="G87" s="29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AE87" s="26"/>
      <c r="AG87" s="26"/>
    </row>
    <row r="88" spans="1:33" ht="9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T88" s="23"/>
      <c r="U88" s="23"/>
      <c r="AE88" s="26"/>
      <c r="AG88" s="26"/>
    </row>
    <row r="89" spans="1:33" ht="11.1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AE89" s="26"/>
      <c r="AG89" s="26"/>
    </row>
    <row r="90" spans="1:33" ht="11.1" customHeight="1">
      <c r="A90" s="23"/>
      <c r="B90" s="23"/>
      <c r="C90" s="23"/>
      <c r="D90" s="23"/>
      <c r="E90" s="23"/>
      <c r="F90" s="29"/>
      <c r="G90" s="29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AE90" s="26"/>
      <c r="AG90" s="26"/>
    </row>
    <row r="91" spans="1:33" ht="11.1" customHeight="1">
      <c r="A91" s="23"/>
      <c r="B91" s="23"/>
      <c r="C91" s="23"/>
      <c r="D91" s="23"/>
      <c r="E91" s="23"/>
      <c r="F91" s="29"/>
      <c r="G91" s="29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AE91" s="26"/>
      <c r="AG91" s="26"/>
    </row>
    <row r="92" spans="1:33" ht="11.1" customHeight="1">
      <c r="A92" s="23"/>
      <c r="B92" s="23"/>
      <c r="C92" s="23"/>
      <c r="D92" s="23"/>
      <c r="E92" s="23"/>
      <c r="F92" s="29"/>
      <c r="G92" s="29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AE92" s="26"/>
      <c r="AG92" s="26"/>
    </row>
    <row r="93" spans="1:33" ht="11.1" customHeight="1">
      <c r="A93" s="23"/>
      <c r="B93" s="23"/>
      <c r="C93" s="23"/>
      <c r="D93" s="23"/>
      <c r="E93" s="23"/>
      <c r="F93" s="29"/>
      <c r="G93" s="29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AE93" s="26"/>
      <c r="AG93" s="26"/>
    </row>
    <row r="94" spans="1:33" ht="11.1" customHeight="1">
      <c r="A94" s="23"/>
      <c r="B94" s="23"/>
      <c r="C94" s="23"/>
      <c r="D94" s="23"/>
      <c r="E94" s="23"/>
      <c r="F94" s="23"/>
      <c r="G94" s="23"/>
      <c r="H94" s="23"/>
      <c r="I94" s="23"/>
      <c r="J94" s="29"/>
      <c r="K94" s="23"/>
      <c r="L94" s="29"/>
      <c r="M94" s="23"/>
      <c r="N94" s="23"/>
      <c r="O94" s="23"/>
      <c r="P94" s="23"/>
      <c r="Q94" s="23"/>
      <c r="R94" s="23"/>
      <c r="S94" s="23"/>
      <c r="T94" s="23"/>
      <c r="U94" s="23"/>
      <c r="AE94" s="26"/>
      <c r="AG94" s="26"/>
    </row>
    <row r="95" spans="1:33" ht="11.1" customHeight="1">
      <c r="A95" s="23"/>
      <c r="B95" s="23"/>
      <c r="C95" s="23"/>
      <c r="D95" s="23"/>
      <c r="E95" s="23"/>
      <c r="F95" s="29"/>
      <c r="G95" s="29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AE95" s="26"/>
      <c r="AG95" s="26"/>
    </row>
    <row r="96" spans="1:33" ht="11.1" customHeight="1">
      <c r="A96" s="23"/>
      <c r="B96" s="23"/>
      <c r="C96" s="23"/>
      <c r="D96" s="23"/>
      <c r="E96" s="23"/>
      <c r="F96" s="29"/>
      <c r="G96" s="29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AE96" s="26"/>
      <c r="AG96" s="26"/>
    </row>
    <row r="97" spans="1:33" ht="11.1" customHeight="1">
      <c r="A97" s="23"/>
      <c r="B97" s="23"/>
      <c r="C97" s="23"/>
      <c r="D97" s="23"/>
      <c r="E97" s="23"/>
      <c r="F97" s="29"/>
      <c r="G97" s="29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AE97" s="26"/>
      <c r="AG97" s="26"/>
    </row>
    <row r="98" spans="1:33" ht="11.1" customHeight="1">
      <c r="A98" s="23"/>
      <c r="B98" s="23"/>
      <c r="C98" s="23"/>
      <c r="D98" s="23"/>
      <c r="E98" s="23"/>
      <c r="F98" s="29"/>
      <c r="G98" s="29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AE98" s="26"/>
      <c r="AG98" s="26"/>
    </row>
    <row r="99" spans="1:33" ht="11.1" customHeight="1">
      <c r="A99" s="23"/>
      <c r="B99" s="23"/>
      <c r="C99" s="23"/>
      <c r="D99" s="23"/>
      <c r="E99" s="23"/>
      <c r="F99" s="29"/>
      <c r="G99" s="29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AE99" s="26"/>
      <c r="AG99" s="26"/>
    </row>
    <row r="100" spans="1:33" ht="11.1" customHeight="1">
      <c r="A100" s="23"/>
      <c r="B100" s="23"/>
      <c r="C100" s="23"/>
      <c r="D100" s="23"/>
      <c r="E100" s="23"/>
      <c r="F100" s="29"/>
      <c r="G100" s="29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33" ht="11.1" customHeight="1">
      <c r="A101" s="23"/>
      <c r="B101" s="23"/>
      <c r="C101" s="23"/>
      <c r="D101" s="23"/>
      <c r="E101" s="23"/>
      <c r="F101" s="29"/>
      <c r="G101" s="29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AE101" s="26"/>
      <c r="AG101" s="26"/>
    </row>
    <row r="102" spans="1:33" ht="11.1" customHeight="1">
      <c r="A102" s="23"/>
      <c r="B102" s="23"/>
      <c r="C102" s="23"/>
      <c r="D102" s="23"/>
      <c r="E102" s="23"/>
      <c r="F102" s="29"/>
      <c r="G102" s="29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33" ht="11.1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9"/>
      <c r="K103" s="23"/>
      <c r="L103" s="29"/>
      <c r="M103" s="23"/>
      <c r="N103" s="23"/>
      <c r="O103" s="23"/>
      <c r="P103" s="23"/>
      <c r="Q103" s="23"/>
      <c r="R103" s="23"/>
      <c r="S103" s="23"/>
      <c r="T103" s="23"/>
      <c r="U103" s="23"/>
      <c r="AE103" s="26"/>
      <c r="AG103" s="26"/>
    </row>
    <row r="104" spans="1:33" ht="11.1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AE104" s="26"/>
      <c r="AG104" s="26"/>
    </row>
    <row r="105" spans="1:33" ht="11.1" customHeight="1">
      <c r="A105" s="23"/>
      <c r="B105" s="23"/>
      <c r="C105" s="23"/>
      <c r="D105" s="23"/>
      <c r="E105" s="23"/>
      <c r="F105" s="29"/>
      <c r="G105" s="29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AE105" s="26"/>
      <c r="AG105" s="26"/>
    </row>
    <row r="106" spans="1:33" ht="11.1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AE106" s="26"/>
      <c r="AG106" s="26"/>
    </row>
    <row r="107" spans="1:33" ht="6" customHeight="1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T107" s="23"/>
      <c r="AE107" s="26"/>
      <c r="AG107" s="26"/>
    </row>
    <row r="108" spans="1:33" ht="8.1" customHeight="1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R108" s="30"/>
      <c r="T108" s="23"/>
      <c r="AE108" s="26"/>
      <c r="AG108" s="26"/>
    </row>
    <row r="109" spans="1:33" ht="8.1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AE109" s="26"/>
      <c r="AG109" s="26"/>
    </row>
    <row r="110" spans="1:33" ht="8.1" customHeight="1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AE110" s="26"/>
      <c r="AG110" s="26"/>
    </row>
    <row r="111" spans="1:33">
      <c r="AE111" s="26"/>
      <c r="AG111" s="26"/>
    </row>
    <row r="112" spans="1:33">
      <c r="AE112" s="26"/>
      <c r="AG112" s="26"/>
    </row>
    <row r="113" spans="31:33">
      <c r="AE113" s="26"/>
      <c r="AG113" s="26"/>
    </row>
    <row r="114" spans="31:33">
      <c r="AE114" s="26"/>
      <c r="AG114" s="26"/>
    </row>
    <row r="115" spans="31:33">
      <c r="AE115" s="26"/>
      <c r="AG115" s="26"/>
    </row>
    <row r="116" spans="31:33">
      <c r="AE116" s="26"/>
      <c r="AG116" s="26"/>
    </row>
    <row r="117" spans="31:33">
      <c r="AE117" s="26"/>
      <c r="AG117" s="26"/>
    </row>
    <row r="118" spans="31:33">
      <c r="AE118" s="26"/>
      <c r="AG118" s="26"/>
    </row>
    <row r="119" spans="31:33">
      <c r="AE119" s="26"/>
      <c r="AG119" s="26"/>
    </row>
    <row r="133" spans="1:1">
      <c r="A133" s="25" t="s">
        <v>884</v>
      </c>
    </row>
    <row r="177" spans="33:33">
      <c r="AG177" s="25" t="s">
        <v>884</v>
      </c>
    </row>
  </sheetData>
  <sheetProtection password="CA55" sheet="1" objects="1" scenarios="1"/>
  <mergeCells count="3">
    <mergeCell ref="A1:S1"/>
    <mergeCell ref="A2:S2"/>
    <mergeCell ref="A3:S3"/>
  </mergeCells>
  <phoneticPr fontId="0" type="noConversion"/>
  <printOptions horizontalCentered="1"/>
  <pageMargins left="0.39370078740157483" right="0.78740157480314965" top="0.19685039370078741" bottom="0" header="0" footer="0"/>
  <pageSetup scale="70" orientation="landscape" horizontalDpi="300" verticalDpi="300" r:id="rId1"/>
  <headerFooter alignWithMargins="0">
    <oddHeader>&amp;R&amp;"Helv,Negrita"&amp;14&amp;[6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N29"/>
  <sheetViews>
    <sheetView showGridLines="0" workbookViewId="0">
      <selection activeCell="A3" sqref="A3:M3"/>
    </sheetView>
  </sheetViews>
  <sheetFormatPr baseColWidth="10" defaultColWidth="9.83203125" defaultRowHeight="10.5"/>
  <cols>
    <col min="1" max="1" width="36.83203125" style="1245" customWidth="1"/>
    <col min="2" max="2" width="8.83203125" style="1245" customWidth="1"/>
    <col min="3" max="3" width="7.83203125" style="1245" customWidth="1"/>
    <col min="4" max="4" width="8" style="1245" customWidth="1"/>
    <col min="5" max="5" width="8.83203125" style="1245" customWidth="1"/>
    <col min="6" max="6" width="7.1640625" style="1245" customWidth="1"/>
    <col min="7" max="7" width="7.83203125" style="1245" customWidth="1"/>
    <col min="8" max="8" width="8.83203125" style="1245" customWidth="1"/>
    <col min="9" max="10" width="8.1640625" style="1245" customWidth="1"/>
    <col min="11" max="11" width="8.83203125" style="1245" customWidth="1"/>
    <col min="12" max="12" width="8.1640625" style="1245" customWidth="1"/>
    <col min="13" max="13" width="8" style="1245" customWidth="1"/>
    <col min="14" max="14" width="0" style="1245" hidden="1" customWidth="1"/>
    <col min="15" max="16384" width="9.83203125" style="1245"/>
  </cols>
  <sheetData>
    <row r="1" spans="1:14" ht="16.5" customHeight="1">
      <c r="A1" s="3293" t="s">
        <v>51</v>
      </c>
      <c r="B1" s="3293"/>
      <c r="C1" s="3293"/>
      <c r="D1" s="3293"/>
      <c r="E1" s="3293"/>
      <c r="F1" s="3293"/>
      <c r="G1" s="3293"/>
      <c r="H1" s="3293"/>
      <c r="I1" s="3293"/>
      <c r="J1" s="3293"/>
      <c r="K1" s="3293"/>
      <c r="L1" s="3293"/>
      <c r="M1" s="3293"/>
      <c r="N1" s="1244"/>
    </row>
    <row r="2" spans="1:14" ht="13.5" customHeight="1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4"/>
    </row>
    <row r="3" spans="1:14" ht="15">
      <c r="A3" s="3292" t="s">
        <v>52</v>
      </c>
      <c r="B3" s="3292"/>
      <c r="C3" s="3292"/>
      <c r="D3" s="3292"/>
      <c r="E3" s="3292"/>
      <c r="F3" s="3292"/>
      <c r="G3" s="3292"/>
      <c r="H3" s="3292"/>
      <c r="I3" s="3292"/>
      <c r="J3" s="3292"/>
      <c r="K3" s="3292"/>
      <c r="L3" s="3292"/>
      <c r="M3" s="3292"/>
      <c r="N3" s="1244"/>
    </row>
    <row r="4" spans="1:14" ht="11.25" customHeight="1">
      <c r="A4" s="1246"/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4"/>
    </row>
    <row r="5" spans="1:14" ht="12.75">
      <c r="A5" s="1247"/>
      <c r="B5" s="1247"/>
      <c r="C5" s="1247"/>
      <c r="D5" s="1247"/>
      <c r="E5" s="1247"/>
      <c r="F5" s="1247"/>
      <c r="G5" s="1247"/>
      <c r="H5" s="1247"/>
      <c r="I5" s="1247"/>
      <c r="J5" s="1247"/>
      <c r="K5" s="1247"/>
      <c r="L5" s="1247"/>
      <c r="M5" s="1247"/>
      <c r="N5" s="1244"/>
    </row>
    <row r="6" spans="1:14" ht="15.75" customHeight="1">
      <c r="A6" s="3294" t="s">
        <v>80</v>
      </c>
      <c r="B6" s="3294"/>
      <c r="C6" s="3294"/>
      <c r="D6" s="3294"/>
      <c r="E6" s="3294"/>
      <c r="F6" s="3294"/>
      <c r="G6" s="3294"/>
      <c r="H6" s="3294"/>
      <c r="I6" s="3294"/>
      <c r="J6" s="3294"/>
      <c r="K6" s="3294"/>
      <c r="L6" s="3294"/>
      <c r="M6" s="3294"/>
    </row>
    <row r="7" spans="1:14" ht="12" customHeight="1">
      <c r="A7" s="1248"/>
      <c r="B7" s="1249"/>
      <c r="C7" s="1250"/>
      <c r="D7" s="1249"/>
      <c r="E7" s="1250"/>
      <c r="F7" s="1250"/>
      <c r="G7" s="1249"/>
      <c r="H7" s="1250"/>
      <c r="I7" s="1250"/>
      <c r="J7" s="1249"/>
      <c r="K7" s="1251"/>
      <c r="L7" s="1250"/>
      <c r="M7" s="1252"/>
      <c r="N7" s="1253"/>
    </row>
    <row r="8" spans="1:14" ht="15" customHeight="1">
      <c r="A8" s="1254" t="s">
        <v>915</v>
      </c>
      <c r="B8" s="1255" t="s">
        <v>918</v>
      </c>
      <c r="C8" s="3289" t="s">
        <v>922</v>
      </c>
      <c r="D8" s="3295"/>
      <c r="E8" s="3289" t="s">
        <v>53</v>
      </c>
      <c r="F8" s="3290"/>
      <c r="G8" s="3295"/>
      <c r="H8" s="3289" t="s">
        <v>54</v>
      </c>
      <c r="I8" s="3290"/>
      <c r="J8" s="3295"/>
      <c r="K8" s="3289" t="s">
        <v>55</v>
      </c>
      <c r="L8" s="3290"/>
      <c r="M8" s="3291"/>
      <c r="N8" s="1253"/>
    </row>
    <row r="9" spans="1:14" ht="18" customHeight="1">
      <c r="A9" s="1256" t="s">
        <v>884</v>
      </c>
      <c r="B9" s="1257"/>
      <c r="C9" s="1258" t="s">
        <v>651</v>
      </c>
      <c r="D9" s="1258" t="s">
        <v>652</v>
      </c>
      <c r="E9" s="1258" t="s">
        <v>918</v>
      </c>
      <c r="F9" s="1258" t="s">
        <v>651</v>
      </c>
      <c r="G9" s="1258" t="s">
        <v>652</v>
      </c>
      <c r="H9" s="1258" t="s">
        <v>918</v>
      </c>
      <c r="I9" s="1258" t="s">
        <v>651</v>
      </c>
      <c r="J9" s="1258" t="s">
        <v>652</v>
      </c>
      <c r="K9" s="1259" t="s">
        <v>918</v>
      </c>
      <c r="L9" s="1258" t="s">
        <v>651</v>
      </c>
      <c r="M9" s="1260" t="s">
        <v>652</v>
      </c>
      <c r="N9" s="1261"/>
    </row>
    <row r="10" spans="1:14" ht="23.25" customHeight="1">
      <c r="A10" s="1262" t="s">
        <v>868</v>
      </c>
      <c r="B10" s="1263">
        <f>SUM(B11:B26)</f>
        <v>11760</v>
      </c>
      <c r="C10" s="1263">
        <f>SUM(C11:C26)</f>
        <v>5319</v>
      </c>
      <c r="D10" s="1263">
        <f>SUM(D11:D26)</f>
        <v>6441</v>
      </c>
      <c r="E10" s="1263">
        <f t="shared" ref="E10:E26" si="0">SUM(F10:G10)</f>
        <v>5370</v>
      </c>
      <c r="F10" s="1263">
        <f>SUM(F11:F26)</f>
        <v>2639</v>
      </c>
      <c r="G10" s="1263">
        <f>SUM(G11:G26)</f>
        <v>2731</v>
      </c>
      <c r="H10" s="1263">
        <f t="shared" ref="H10:H26" si="1">SUM(I10:J10)</f>
        <v>3554</v>
      </c>
      <c r="I10" s="1263">
        <f>SUM(I11:I26)</f>
        <v>1484</v>
      </c>
      <c r="J10" s="1263">
        <f>SUM(J11:J26)</f>
        <v>2070</v>
      </c>
      <c r="K10" s="1263">
        <f t="shared" ref="K10:K26" si="2">SUM(L10:M10)</f>
        <v>2836</v>
      </c>
      <c r="L10" s="1263">
        <f>SUM(L11:L26)</f>
        <v>1196</v>
      </c>
      <c r="M10" s="1264">
        <f>SUM(M11:M26)</f>
        <v>1640</v>
      </c>
      <c r="N10" s="1265"/>
    </row>
    <row r="11" spans="1:14" ht="20.100000000000001" customHeight="1">
      <c r="A11" s="1266" t="s">
        <v>923</v>
      </c>
      <c r="B11" s="1267">
        <f t="shared" ref="B11:B26" si="3">SUM(C11+D11)</f>
        <v>3191</v>
      </c>
      <c r="C11" s="1267">
        <f t="shared" ref="C11:C26" si="4">SUM(F11+I11+L11)</f>
        <v>1422</v>
      </c>
      <c r="D11" s="1267">
        <f t="shared" ref="D11:D26" si="5">SUM(G11+J11+M11)</f>
        <v>1769</v>
      </c>
      <c r="E11" s="1267">
        <f t="shared" si="0"/>
        <v>1592</v>
      </c>
      <c r="F11" s="1268">
        <v>798</v>
      </c>
      <c r="G11" s="1268">
        <v>794</v>
      </c>
      <c r="H11" s="1267">
        <f t="shared" si="1"/>
        <v>906</v>
      </c>
      <c r="I11" s="1269">
        <v>349</v>
      </c>
      <c r="J11" s="1269">
        <v>557</v>
      </c>
      <c r="K11" s="1267">
        <f t="shared" si="2"/>
        <v>693</v>
      </c>
      <c r="L11" s="1269">
        <v>275</v>
      </c>
      <c r="M11" s="1270">
        <v>418</v>
      </c>
      <c r="N11" s="1265"/>
    </row>
    <row r="12" spans="1:14" ht="20.100000000000001" customHeight="1">
      <c r="A12" s="1266" t="s">
        <v>924</v>
      </c>
      <c r="B12" s="1267">
        <f t="shared" si="3"/>
        <v>788</v>
      </c>
      <c r="C12" s="1267">
        <f t="shared" si="4"/>
        <v>328</v>
      </c>
      <c r="D12" s="1267">
        <f t="shared" si="5"/>
        <v>460</v>
      </c>
      <c r="E12" s="1267">
        <f t="shared" si="0"/>
        <v>370</v>
      </c>
      <c r="F12" s="1268">
        <v>156</v>
      </c>
      <c r="G12" s="1268">
        <v>214</v>
      </c>
      <c r="H12" s="1267">
        <f t="shared" si="1"/>
        <v>241</v>
      </c>
      <c r="I12" s="1269">
        <v>89</v>
      </c>
      <c r="J12" s="1269">
        <v>152</v>
      </c>
      <c r="K12" s="1267">
        <f t="shared" si="2"/>
        <v>177</v>
      </c>
      <c r="L12" s="1269">
        <v>83</v>
      </c>
      <c r="M12" s="1270">
        <v>94</v>
      </c>
      <c r="N12" s="1265"/>
    </row>
    <row r="13" spans="1:14" ht="20.100000000000001" customHeight="1">
      <c r="A13" s="1266" t="s">
        <v>925</v>
      </c>
      <c r="B13" s="1267">
        <f t="shared" si="3"/>
        <v>1095</v>
      </c>
      <c r="C13" s="1267">
        <f t="shared" si="4"/>
        <v>538</v>
      </c>
      <c r="D13" s="1267">
        <f t="shared" si="5"/>
        <v>557</v>
      </c>
      <c r="E13" s="1267">
        <f t="shared" si="0"/>
        <v>513</v>
      </c>
      <c r="F13" s="1268">
        <v>255</v>
      </c>
      <c r="G13" s="1268">
        <v>258</v>
      </c>
      <c r="H13" s="1267">
        <f t="shared" si="1"/>
        <v>330</v>
      </c>
      <c r="I13" s="1269">
        <v>165</v>
      </c>
      <c r="J13" s="1269">
        <v>165</v>
      </c>
      <c r="K13" s="1267">
        <f t="shared" si="2"/>
        <v>252</v>
      </c>
      <c r="L13" s="1269">
        <v>118</v>
      </c>
      <c r="M13" s="1270">
        <v>134</v>
      </c>
      <c r="N13" s="1265"/>
    </row>
    <row r="14" spans="1:14" ht="20.100000000000001" customHeight="1">
      <c r="A14" s="1266" t="s">
        <v>926</v>
      </c>
      <c r="B14" s="1267">
        <f t="shared" si="3"/>
        <v>838</v>
      </c>
      <c r="C14" s="1267">
        <f t="shared" si="4"/>
        <v>410</v>
      </c>
      <c r="D14" s="1267">
        <f t="shared" si="5"/>
        <v>428</v>
      </c>
      <c r="E14" s="1267">
        <f t="shared" si="0"/>
        <v>353</v>
      </c>
      <c r="F14" s="1268">
        <v>191</v>
      </c>
      <c r="G14" s="1268">
        <v>162</v>
      </c>
      <c r="H14" s="1267">
        <f t="shared" si="1"/>
        <v>264</v>
      </c>
      <c r="I14" s="1269">
        <v>133</v>
      </c>
      <c r="J14" s="1269">
        <v>131</v>
      </c>
      <c r="K14" s="1267">
        <f t="shared" si="2"/>
        <v>221</v>
      </c>
      <c r="L14" s="1269">
        <v>86</v>
      </c>
      <c r="M14" s="1270">
        <v>135</v>
      </c>
      <c r="N14" s="1265"/>
    </row>
    <row r="15" spans="1:14" ht="20.100000000000001" customHeight="1">
      <c r="A15" s="1266" t="s">
        <v>927</v>
      </c>
      <c r="B15" s="1267">
        <f t="shared" si="3"/>
        <v>1009</v>
      </c>
      <c r="C15" s="1267">
        <f t="shared" si="4"/>
        <v>459</v>
      </c>
      <c r="D15" s="1267">
        <f t="shared" si="5"/>
        <v>550</v>
      </c>
      <c r="E15" s="1267">
        <f t="shared" si="0"/>
        <v>445</v>
      </c>
      <c r="F15" s="1269">
        <v>214</v>
      </c>
      <c r="G15" s="1269">
        <v>231</v>
      </c>
      <c r="H15" s="1267">
        <f t="shared" si="1"/>
        <v>291</v>
      </c>
      <c r="I15" s="1269">
        <v>121</v>
      </c>
      <c r="J15" s="1268">
        <v>170</v>
      </c>
      <c r="K15" s="1267">
        <f t="shared" si="2"/>
        <v>273</v>
      </c>
      <c r="L15" s="1268">
        <v>124</v>
      </c>
      <c r="M15" s="1270">
        <v>149</v>
      </c>
      <c r="N15" s="1265"/>
    </row>
    <row r="16" spans="1:14" ht="20.100000000000001" customHeight="1">
      <c r="A16" s="1266" t="s">
        <v>928</v>
      </c>
      <c r="B16" s="1267">
        <f t="shared" si="3"/>
        <v>364</v>
      </c>
      <c r="C16" s="1267">
        <f t="shared" si="4"/>
        <v>165</v>
      </c>
      <c r="D16" s="1267">
        <f t="shared" si="5"/>
        <v>199</v>
      </c>
      <c r="E16" s="1267">
        <f t="shared" si="0"/>
        <v>150</v>
      </c>
      <c r="F16" s="1268">
        <v>72</v>
      </c>
      <c r="G16" s="1268">
        <v>78</v>
      </c>
      <c r="H16" s="1267">
        <f t="shared" si="1"/>
        <v>105</v>
      </c>
      <c r="I16" s="1269">
        <v>36</v>
      </c>
      <c r="J16" s="1269">
        <v>69</v>
      </c>
      <c r="K16" s="1267">
        <f t="shared" si="2"/>
        <v>109</v>
      </c>
      <c r="L16" s="1269">
        <v>57</v>
      </c>
      <c r="M16" s="1270">
        <v>52</v>
      </c>
      <c r="N16" s="1265"/>
    </row>
    <row r="17" spans="1:14" ht="20.100000000000001" customHeight="1">
      <c r="A17" s="1266" t="s">
        <v>929</v>
      </c>
      <c r="B17" s="1267">
        <f t="shared" si="3"/>
        <v>562</v>
      </c>
      <c r="C17" s="1267">
        <f t="shared" si="4"/>
        <v>239</v>
      </c>
      <c r="D17" s="1267">
        <f t="shared" si="5"/>
        <v>323</v>
      </c>
      <c r="E17" s="1267">
        <f t="shared" si="0"/>
        <v>276</v>
      </c>
      <c r="F17" s="1268">
        <v>126</v>
      </c>
      <c r="G17" s="1268">
        <v>150</v>
      </c>
      <c r="H17" s="1267">
        <f t="shared" si="1"/>
        <v>171</v>
      </c>
      <c r="I17" s="1269">
        <v>75</v>
      </c>
      <c r="J17" s="1269">
        <v>96</v>
      </c>
      <c r="K17" s="1267">
        <f t="shared" si="2"/>
        <v>115</v>
      </c>
      <c r="L17" s="1269">
        <v>38</v>
      </c>
      <c r="M17" s="1270">
        <v>77</v>
      </c>
      <c r="N17" s="1265"/>
    </row>
    <row r="18" spans="1:14" ht="20.100000000000001" customHeight="1">
      <c r="A18" s="1266" t="s">
        <v>56</v>
      </c>
      <c r="B18" s="1267">
        <f t="shared" si="3"/>
        <v>337</v>
      </c>
      <c r="C18" s="1267">
        <f t="shared" si="4"/>
        <v>165</v>
      </c>
      <c r="D18" s="1267">
        <f t="shared" si="5"/>
        <v>172</v>
      </c>
      <c r="E18" s="1267">
        <f t="shared" si="0"/>
        <v>133</v>
      </c>
      <c r="F18" s="1268">
        <v>73</v>
      </c>
      <c r="G18" s="1268">
        <v>60</v>
      </c>
      <c r="H18" s="1267">
        <f t="shared" si="1"/>
        <v>120</v>
      </c>
      <c r="I18" s="1269">
        <v>61</v>
      </c>
      <c r="J18" s="1269">
        <v>59</v>
      </c>
      <c r="K18" s="1267">
        <f t="shared" si="2"/>
        <v>84</v>
      </c>
      <c r="L18" s="1269">
        <v>31</v>
      </c>
      <c r="M18" s="1270">
        <v>53</v>
      </c>
      <c r="N18" s="1265"/>
    </row>
    <row r="19" spans="1:14" ht="20.100000000000001" customHeight="1">
      <c r="A19" s="1266" t="s">
        <v>930</v>
      </c>
      <c r="B19" s="1267">
        <f t="shared" si="3"/>
        <v>289</v>
      </c>
      <c r="C19" s="1267">
        <f t="shared" si="4"/>
        <v>143</v>
      </c>
      <c r="D19" s="1267">
        <f t="shared" si="5"/>
        <v>146</v>
      </c>
      <c r="E19" s="1267">
        <f t="shared" si="0"/>
        <v>122</v>
      </c>
      <c r="F19" s="1268">
        <v>58</v>
      </c>
      <c r="G19" s="1268">
        <v>64</v>
      </c>
      <c r="H19" s="1267">
        <f t="shared" si="1"/>
        <v>87</v>
      </c>
      <c r="I19" s="1269">
        <v>38</v>
      </c>
      <c r="J19" s="1269">
        <v>49</v>
      </c>
      <c r="K19" s="1267">
        <f t="shared" si="2"/>
        <v>80</v>
      </c>
      <c r="L19" s="1269">
        <v>47</v>
      </c>
      <c r="M19" s="1270">
        <v>33</v>
      </c>
      <c r="N19" s="1265"/>
    </row>
    <row r="20" spans="1:14" ht="20.100000000000001" customHeight="1">
      <c r="A20" s="1266" t="s">
        <v>931</v>
      </c>
      <c r="B20" s="1267">
        <f t="shared" si="3"/>
        <v>305</v>
      </c>
      <c r="C20" s="1267">
        <f t="shared" si="4"/>
        <v>165</v>
      </c>
      <c r="D20" s="1267">
        <f t="shared" si="5"/>
        <v>140</v>
      </c>
      <c r="E20" s="1267">
        <f t="shared" si="0"/>
        <v>115</v>
      </c>
      <c r="F20" s="1268">
        <v>67</v>
      </c>
      <c r="G20" s="1268">
        <v>48</v>
      </c>
      <c r="H20" s="1267">
        <f t="shared" si="1"/>
        <v>96</v>
      </c>
      <c r="I20" s="1269">
        <v>47</v>
      </c>
      <c r="J20" s="1269">
        <v>49</v>
      </c>
      <c r="K20" s="1267">
        <f t="shared" si="2"/>
        <v>94</v>
      </c>
      <c r="L20" s="1269">
        <v>51</v>
      </c>
      <c r="M20" s="1270">
        <v>43</v>
      </c>
      <c r="N20" s="1265"/>
    </row>
    <row r="21" spans="1:14" ht="20.100000000000001" customHeight="1">
      <c r="A21" s="1266" t="s">
        <v>57</v>
      </c>
      <c r="B21" s="1267">
        <f t="shared" si="3"/>
        <v>339</v>
      </c>
      <c r="C21" s="1267">
        <f t="shared" si="4"/>
        <v>158</v>
      </c>
      <c r="D21" s="1267">
        <f t="shared" si="5"/>
        <v>181</v>
      </c>
      <c r="E21" s="1267">
        <f t="shared" si="0"/>
        <v>140</v>
      </c>
      <c r="F21" s="1268">
        <v>68</v>
      </c>
      <c r="G21" s="1268">
        <v>72</v>
      </c>
      <c r="H21" s="1267">
        <f t="shared" si="1"/>
        <v>112</v>
      </c>
      <c r="I21" s="1269">
        <v>50</v>
      </c>
      <c r="J21" s="1269">
        <v>62</v>
      </c>
      <c r="K21" s="1267">
        <f t="shared" si="2"/>
        <v>87</v>
      </c>
      <c r="L21" s="1269">
        <v>40</v>
      </c>
      <c r="M21" s="1270">
        <v>47</v>
      </c>
      <c r="N21" s="1265"/>
    </row>
    <row r="22" spans="1:14" ht="20.100000000000001" customHeight="1">
      <c r="A22" s="1266" t="s">
        <v>932</v>
      </c>
      <c r="B22" s="1267">
        <f t="shared" si="3"/>
        <v>195</v>
      </c>
      <c r="C22" s="1267">
        <f t="shared" si="4"/>
        <v>96</v>
      </c>
      <c r="D22" s="1267">
        <f t="shared" si="5"/>
        <v>99</v>
      </c>
      <c r="E22" s="1267">
        <f t="shared" si="0"/>
        <v>67</v>
      </c>
      <c r="F22" s="1268">
        <v>37</v>
      </c>
      <c r="G22" s="1268">
        <v>30</v>
      </c>
      <c r="H22" s="1267">
        <f t="shared" si="1"/>
        <v>75</v>
      </c>
      <c r="I22" s="1269">
        <v>32</v>
      </c>
      <c r="J22" s="1269">
        <v>43</v>
      </c>
      <c r="K22" s="1267">
        <f t="shared" si="2"/>
        <v>53</v>
      </c>
      <c r="L22" s="1269">
        <v>27</v>
      </c>
      <c r="M22" s="1270">
        <v>26</v>
      </c>
      <c r="N22" s="1265"/>
    </row>
    <row r="23" spans="1:14" ht="20.100000000000001" customHeight="1">
      <c r="A23" s="1266" t="s">
        <v>936</v>
      </c>
      <c r="B23" s="1267">
        <f t="shared" si="3"/>
        <v>1659</v>
      </c>
      <c r="C23" s="1267">
        <f t="shared" si="4"/>
        <v>727</v>
      </c>
      <c r="D23" s="1267">
        <f t="shared" si="5"/>
        <v>932</v>
      </c>
      <c r="E23" s="1267">
        <f t="shared" si="0"/>
        <v>692</v>
      </c>
      <c r="F23" s="1268">
        <v>346</v>
      </c>
      <c r="G23" s="1268">
        <v>346</v>
      </c>
      <c r="H23" s="1267">
        <f t="shared" si="1"/>
        <v>536</v>
      </c>
      <c r="I23" s="1269">
        <v>217</v>
      </c>
      <c r="J23" s="1269">
        <v>319</v>
      </c>
      <c r="K23" s="1267">
        <f t="shared" si="2"/>
        <v>431</v>
      </c>
      <c r="L23" s="1269">
        <v>164</v>
      </c>
      <c r="M23" s="1270">
        <v>267</v>
      </c>
      <c r="N23" s="1265"/>
    </row>
    <row r="24" spans="1:14" ht="20.100000000000001" customHeight="1">
      <c r="A24" s="1266" t="s">
        <v>937</v>
      </c>
      <c r="B24" s="1267">
        <f t="shared" si="3"/>
        <v>601</v>
      </c>
      <c r="C24" s="1267">
        <f t="shared" si="4"/>
        <v>189</v>
      </c>
      <c r="D24" s="1267">
        <f t="shared" si="5"/>
        <v>412</v>
      </c>
      <c r="E24" s="1267">
        <f t="shared" si="0"/>
        <v>294</v>
      </c>
      <c r="F24" s="1269">
        <v>107</v>
      </c>
      <c r="G24" s="1269">
        <v>187</v>
      </c>
      <c r="H24" s="1267">
        <f t="shared" si="1"/>
        <v>172</v>
      </c>
      <c r="I24" s="1269">
        <v>45</v>
      </c>
      <c r="J24" s="1268">
        <v>127</v>
      </c>
      <c r="K24" s="1267">
        <f t="shared" si="2"/>
        <v>135</v>
      </c>
      <c r="L24" s="1268">
        <v>37</v>
      </c>
      <c r="M24" s="1270">
        <v>98</v>
      </c>
      <c r="N24" s="1265"/>
    </row>
    <row r="25" spans="1:14" ht="20.100000000000001" customHeight="1">
      <c r="A25" s="1266" t="s">
        <v>938</v>
      </c>
      <c r="B25" s="1267">
        <f t="shared" si="3"/>
        <v>79</v>
      </c>
      <c r="C25" s="1267">
        <f t="shared" si="4"/>
        <v>35</v>
      </c>
      <c r="D25" s="1267">
        <f t="shared" si="5"/>
        <v>44</v>
      </c>
      <c r="E25" s="1267">
        <f t="shared" si="0"/>
        <v>45</v>
      </c>
      <c r="F25" s="1269">
        <v>23</v>
      </c>
      <c r="G25" s="1269">
        <v>22</v>
      </c>
      <c r="H25" s="1267">
        <f t="shared" si="1"/>
        <v>21</v>
      </c>
      <c r="I25" s="1269">
        <v>5</v>
      </c>
      <c r="J25" s="1269">
        <v>16</v>
      </c>
      <c r="K25" s="1267">
        <f t="shared" si="2"/>
        <v>13</v>
      </c>
      <c r="L25" s="1269">
        <v>7</v>
      </c>
      <c r="M25" s="1270">
        <v>6</v>
      </c>
      <c r="N25" s="1265"/>
    </row>
    <row r="26" spans="1:14" ht="20.100000000000001" customHeight="1">
      <c r="A26" s="1271" t="s">
        <v>939</v>
      </c>
      <c r="B26" s="1272">
        <f t="shared" si="3"/>
        <v>109</v>
      </c>
      <c r="C26" s="1272">
        <f t="shared" si="4"/>
        <v>80</v>
      </c>
      <c r="D26" s="1272">
        <f t="shared" si="5"/>
        <v>29</v>
      </c>
      <c r="E26" s="1272">
        <f t="shared" si="0"/>
        <v>63</v>
      </c>
      <c r="F26" s="1273">
        <v>48</v>
      </c>
      <c r="G26" s="1273">
        <v>15</v>
      </c>
      <c r="H26" s="1272">
        <f t="shared" si="1"/>
        <v>27</v>
      </c>
      <c r="I26" s="1273">
        <v>21</v>
      </c>
      <c r="J26" s="1273">
        <v>6</v>
      </c>
      <c r="K26" s="1272">
        <f t="shared" si="2"/>
        <v>19</v>
      </c>
      <c r="L26" s="1273">
        <v>11</v>
      </c>
      <c r="M26" s="1274">
        <v>8</v>
      </c>
      <c r="N26" s="1265"/>
    </row>
    <row r="27" spans="1:14" ht="10.5" hidden="1" customHeight="1">
      <c r="A27" s="1275"/>
      <c r="B27" s="1276"/>
      <c r="C27" s="1275"/>
      <c r="D27" s="1275"/>
      <c r="E27" s="1275"/>
      <c r="F27" s="1275"/>
      <c r="G27" s="1275"/>
      <c r="H27" s="1275"/>
      <c r="I27" s="1275"/>
      <c r="J27" s="1275"/>
      <c r="K27" s="1275"/>
      <c r="L27" s="1275"/>
      <c r="M27" s="1275"/>
      <c r="N27" s="1269"/>
    </row>
    <row r="28" spans="1:14">
      <c r="N28" s="1277"/>
    </row>
    <row r="29" spans="1:14" ht="17.25" customHeight="1">
      <c r="A29" s="1245" t="s">
        <v>58</v>
      </c>
      <c r="L29" s="3209" t="s">
        <v>912</v>
      </c>
      <c r="N29" s="1277"/>
    </row>
  </sheetData>
  <sheetProtection password="CA55" sheet="1" objects="1" scenarios="1"/>
  <mergeCells count="7">
    <mergeCell ref="K8:M8"/>
    <mergeCell ref="A3:M3"/>
    <mergeCell ref="A1:M1"/>
    <mergeCell ref="A6:M6"/>
    <mergeCell ref="C8:D8"/>
    <mergeCell ref="E8:G8"/>
    <mergeCell ref="H8:J8"/>
  </mergeCells>
  <phoneticPr fontId="0" type="noConversion"/>
  <printOptions horizontalCentered="1"/>
  <pageMargins left="0.86614173228346458" right="0.47244094488188981" top="0.74803149606299213" bottom="0.62992125984251968" header="0" footer="0.19685039370078741"/>
  <pageSetup orientation="landscape" horizontalDpi="300" verticalDpi="300" r:id="rId1"/>
  <headerFooter alignWithMargins="0">
    <oddHeader>&amp;R&amp;"Helv,Negrita"&amp;12&amp;[7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A163"/>
  <sheetViews>
    <sheetView showGridLines="0" workbookViewId="0">
      <selection activeCell="A34" sqref="A34"/>
    </sheetView>
  </sheetViews>
  <sheetFormatPr baseColWidth="10" defaultColWidth="9.83203125" defaultRowHeight="10.5"/>
  <cols>
    <col min="1" max="1" width="35.1640625" style="31" customWidth="1"/>
    <col min="2" max="2" width="6.5" style="31" customWidth="1"/>
    <col min="3" max="3" width="11.5" style="31" customWidth="1"/>
    <col min="4" max="4" width="15.33203125" style="31" customWidth="1"/>
    <col min="5" max="5" width="13.83203125" style="31" customWidth="1"/>
    <col min="6" max="6" width="11.5" style="31" customWidth="1"/>
    <col min="7" max="7" width="17.1640625" style="31" customWidth="1"/>
    <col min="8" max="8" width="1.83203125" style="31" customWidth="1"/>
    <col min="9" max="12" width="9.83203125" style="31"/>
    <col min="13" max="13" width="2.83203125" style="31" customWidth="1"/>
    <col min="14" max="14" width="36.83203125" style="31" customWidth="1"/>
    <col min="15" max="16384" width="9.83203125" style="31"/>
  </cols>
  <sheetData>
    <row r="1" spans="1:40" ht="18.75">
      <c r="A1" s="3297" t="s">
        <v>846</v>
      </c>
      <c r="B1" s="3297"/>
      <c r="C1" s="3297"/>
      <c r="D1" s="3297"/>
      <c r="E1" s="3297"/>
      <c r="F1" s="3297"/>
      <c r="G1" s="3297"/>
    </row>
    <row r="2" spans="1:40" ht="3.75" customHeight="1">
      <c r="A2" s="32"/>
      <c r="C2" s="33"/>
      <c r="D2" s="33"/>
      <c r="E2" s="33"/>
      <c r="F2" s="33"/>
      <c r="G2" s="34"/>
    </row>
    <row r="3" spans="1:40" ht="11.25" customHeight="1">
      <c r="A3" s="3298" t="s">
        <v>940</v>
      </c>
      <c r="B3" s="3298"/>
      <c r="C3" s="3298"/>
      <c r="D3" s="3298"/>
      <c r="E3" s="3298"/>
      <c r="F3" s="3298"/>
      <c r="G3" s="3298"/>
    </row>
    <row r="4" spans="1:40" ht="12.75" customHeight="1">
      <c r="A4" s="3298" t="s">
        <v>1411</v>
      </c>
      <c r="B4" s="3298"/>
      <c r="C4" s="3298"/>
      <c r="D4" s="3298"/>
      <c r="E4" s="3298"/>
      <c r="F4" s="3298"/>
      <c r="G4" s="3298"/>
    </row>
    <row r="5" spans="1:40" ht="14.25" customHeight="1">
      <c r="A5" s="3298" t="s">
        <v>1250</v>
      </c>
      <c r="B5" s="3298"/>
      <c r="C5" s="3298"/>
      <c r="D5" s="3298"/>
      <c r="E5" s="3298"/>
      <c r="F5" s="3298"/>
      <c r="G5" s="3298"/>
    </row>
    <row r="6" spans="1:40" ht="4.5" customHeight="1">
      <c r="A6" s="35"/>
      <c r="B6" s="35"/>
      <c r="C6" s="35"/>
      <c r="D6" s="35"/>
      <c r="E6" s="35"/>
      <c r="F6" s="35"/>
      <c r="G6" s="35"/>
    </row>
    <row r="7" spans="1:40" ht="13.5" customHeight="1">
      <c r="A7" s="3296" t="s">
        <v>949</v>
      </c>
      <c r="B7" s="3296"/>
      <c r="C7" s="3296"/>
      <c r="D7" s="3296"/>
      <c r="E7" s="3296"/>
      <c r="F7" s="3296"/>
      <c r="G7" s="3296"/>
      <c r="AN7" s="36" t="s">
        <v>884</v>
      </c>
    </row>
    <row r="8" spans="1:40" ht="9.9499999999999993" customHeight="1">
      <c r="A8" s="997"/>
      <c r="B8" s="998"/>
      <c r="C8" s="999"/>
      <c r="D8" s="999" t="s">
        <v>714</v>
      </c>
      <c r="E8" s="999"/>
      <c r="F8" s="999"/>
      <c r="G8" s="1000"/>
      <c r="H8" s="37"/>
    </row>
    <row r="9" spans="1:40" ht="9.75" customHeight="1">
      <c r="A9" s="1001" t="s">
        <v>915</v>
      </c>
      <c r="B9" s="1002" t="s">
        <v>1251</v>
      </c>
      <c r="C9" s="1003" t="s">
        <v>941</v>
      </c>
      <c r="D9" s="1003" t="s">
        <v>942</v>
      </c>
      <c r="E9" s="1003" t="s">
        <v>942</v>
      </c>
      <c r="F9" s="1003" t="s">
        <v>943</v>
      </c>
      <c r="G9" s="1004" t="s">
        <v>944</v>
      </c>
      <c r="H9" s="37"/>
      <c r="K9" s="36" t="s">
        <v>884</v>
      </c>
    </row>
    <row r="10" spans="1:40">
      <c r="A10" s="1005"/>
      <c r="B10" s="1006" t="s">
        <v>1252</v>
      </c>
      <c r="C10" s="1007" t="s">
        <v>945</v>
      </c>
      <c r="D10" s="1008" t="s">
        <v>41</v>
      </c>
      <c r="E10" s="1007" t="s">
        <v>946</v>
      </c>
      <c r="F10" s="1007" t="s">
        <v>947</v>
      </c>
      <c r="G10" s="1009" t="s">
        <v>948</v>
      </c>
      <c r="H10" s="37"/>
    </row>
    <row r="11" spans="1:40" ht="4.5" customHeight="1">
      <c r="A11" s="1010"/>
      <c r="B11" s="1011"/>
      <c r="C11" s="1011"/>
      <c r="D11" s="1012"/>
      <c r="E11" s="1011"/>
      <c r="F11" s="1011"/>
      <c r="G11" s="1013"/>
      <c r="H11" s="37"/>
    </row>
    <row r="12" spans="1:40" ht="12" customHeight="1">
      <c r="A12" s="1014" t="s">
        <v>1234</v>
      </c>
      <c r="B12" s="1015">
        <f>SUM(B13+B33)</f>
        <v>9208</v>
      </c>
      <c r="C12" s="1194">
        <f>SUM(C13+C33)</f>
        <v>2950</v>
      </c>
      <c r="D12" s="1195">
        <f>(C12/$B$12)*100</f>
        <v>32.037358818418767</v>
      </c>
      <c r="E12" s="1196">
        <f>(C12/B12)*100</f>
        <v>32.037358818418767</v>
      </c>
      <c r="F12" s="1197"/>
      <c r="G12" s="1016"/>
      <c r="H12" s="37"/>
    </row>
    <row r="13" spans="1:40" ht="9.9499999999999993" customHeight="1">
      <c r="A13" s="1014" t="s">
        <v>894</v>
      </c>
      <c r="B13" s="1015">
        <f>SUM(B14+B16+B24)</f>
        <v>195</v>
      </c>
      <c r="C13" s="1194">
        <f>SUM(C14+C16+C24)</f>
        <v>83</v>
      </c>
      <c r="D13" s="1195">
        <f>(C13/$B$12)*100</f>
        <v>0.90139009556907035</v>
      </c>
      <c r="E13" s="1196">
        <f>(C13/B13)*100</f>
        <v>42.564102564102562</v>
      </c>
      <c r="F13" s="1196">
        <f>(C13/B13)*100</f>
        <v>42.564102564102562</v>
      </c>
      <c r="G13" s="1188">
        <f>(C13/$C$13)*100</f>
        <v>100</v>
      </c>
      <c r="H13" s="37"/>
    </row>
    <row r="14" spans="1:40" ht="11.25" customHeight="1">
      <c r="A14" s="1017" t="s">
        <v>852</v>
      </c>
      <c r="B14" s="1018">
        <f>SUM(B15:B15)</f>
        <v>2</v>
      </c>
      <c r="C14" s="1198"/>
      <c r="D14" s="1195"/>
      <c r="E14" s="1199"/>
      <c r="F14" s="1200"/>
      <c r="G14" s="1189"/>
      <c r="H14" s="37"/>
    </row>
    <row r="15" spans="1:40" ht="12" customHeight="1">
      <c r="A15" s="1019" t="s">
        <v>853</v>
      </c>
      <c r="B15" s="1020">
        <v>2</v>
      </c>
      <c r="C15" s="1201"/>
      <c r="D15" s="1202"/>
      <c r="E15" s="1199"/>
      <c r="F15" s="1199"/>
      <c r="G15" s="1190"/>
      <c r="H15" s="38"/>
      <c r="P15" s="39"/>
      <c r="R15" s="39"/>
    </row>
    <row r="16" spans="1:40" ht="10.5" customHeight="1">
      <c r="A16" s="1017" t="s">
        <v>854</v>
      </c>
      <c r="B16" s="1018">
        <f>SUM(B17:B23)</f>
        <v>142</v>
      </c>
      <c r="C16" s="1198">
        <f>SUM(C17:C23)</f>
        <v>64</v>
      </c>
      <c r="D16" s="1203">
        <f>(C16/$B$12)*100</f>
        <v>0.69504778453518679</v>
      </c>
      <c r="E16" s="1200">
        <f>(C16/B16)*100</f>
        <v>45.070422535211272</v>
      </c>
      <c r="F16" s="1200">
        <f>(C16/$B$13)*100</f>
        <v>32.820512820512818</v>
      </c>
      <c r="G16" s="1189">
        <f>(C16/$C$13)*100</f>
        <v>77.108433734939766</v>
      </c>
      <c r="H16" s="38"/>
    </row>
    <row r="17" spans="1:18" ht="10.5" customHeight="1">
      <c r="A17" s="1019" t="s">
        <v>855</v>
      </c>
      <c r="B17" s="1020">
        <v>45</v>
      </c>
      <c r="C17" s="1201">
        <v>22</v>
      </c>
      <c r="D17" s="1202">
        <f>(C17/$B$12)*100</f>
        <v>0.23892267593397049</v>
      </c>
      <c r="E17" s="1199">
        <f>(C17/B17)*100</f>
        <v>48.888888888888886</v>
      </c>
      <c r="F17" s="1199">
        <f>(C17/$B$13)*100</f>
        <v>11.282051282051283</v>
      </c>
      <c r="G17" s="1190">
        <f>(C17/$C$13)*100</f>
        <v>26.506024096385545</v>
      </c>
      <c r="H17" s="40"/>
      <c r="I17" s="34"/>
      <c r="J17" s="34"/>
      <c r="K17" s="34"/>
      <c r="L17" s="34"/>
      <c r="M17" s="34"/>
      <c r="N17" s="34"/>
    </row>
    <row r="18" spans="1:18" ht="9.75" customHeight="1">
      <c r="A18" s="1019" t="s">
        <v>853</v>
      </c>
      <c r="B18" s="1020">
        <v>2</v>
      </c>
      <c r="C18" s="1204"/>
      <c r="D18" s="1202"/>
      <c r="E18" s="1199"/>
      <c r="F18" s="1199"/>
      <c r="G18" s="1190"/>
      <c r="H18" s="40"/>
      <c r="I18" s="34"/>
      <c r="J18" s="34"/>
      <c r="K18" s="34"/>
      <c r="L18" s="34"/>
      <c r="M18" s="34"/>
      <c r="N18" s="34"/>
      <c r="P18" s="39"/>
      <c r="R18" s="39"/>
    </row>
    <row r="19" spans="1:18" ht="9.75" customHeight="1">
      <c r="A19" s="1019" t="s">
        <v>856</v>
      </c>
      <c r="B19" s="1020">
        <v>16</v>
      </c>
      <c r="C19" s="1204"/>
      <c r="D19" s="1202"/>
      <c r="E19" s="1199"/>
      <c r="F19" s="1199"/>
      <c r="G19" s="1190"/>
      <c r="H19" s="40"/>
      <c r="I19" s="34"/>
      <c r="J19" s="34"/>
      <c r="K19" s="34"/>
      <c r="L19" s="34"/>
      <c r="M19" s="34"/>
      <c r="N19" s="34"/>
    </row>
    <row r="20" spans="1:18" ht="9.75" customHeight="1">
      <c r="A20" s="1019" t="s">
        <v>857</v>
      </c>
      <c r="B20" s="1020">
        <v>22</v>
      </c>
      <c r="C20" s="1204"/>
      <c r="D20" s="1202"/>
      <c r="E20" s="1199"/>
      <c r="F20" s="1199"/>
      <c r="G20" s="1190"/>
      <c r="H20" s="40"/>
      <c r="I20" s="34"/>
      <c r="J20" s="34"/>
      <c r="K20" s="34"/>
      <c r="L20" s="34"/>
      <c r="M20" s="34"/>
      <c r="N20" s="34"/>
    </row>
    <row r="21" spans="1:18" ht="9.75" customHeight="1">
      <c r="A21" s="1019" t="s">
        <v>858</v>
      </c>
      <c r="B21" s="1020">
        <v>4</v>
      </c>
      <c r="C21" s="1204">
        <v>2</v>
      </c>
      <c r="D21" s="1202"/>
      <c r="E21" s="1199">
        <f>(C21/B21)*100</f>
        <v>50</v>
      </c>
      <c r="F21" s="1199">
        <f>(C21/$B$13)*100</f>
        <v>1.0256410256410255</v>
      </c>
      <c r="G21" s="1190">
        <f>(C21/$C$13)*100</f>
        <v>2.4096385542168677</v>
      </c>
      <c r="H21" s="40"/>
      <c r="I21" s="34"/>
      <c r="J21" s="34"/>
      <c r="K21" s="34"/>
      <c r="L21" s="34"/>
      <c r="M21" s="34"/>
      <c r="N21" s="34"/>
      <c r="P21" s="39"/>
      <c r="R21" s="39"/>
    </row>
    <row r="22" spans="1:18" ht="10.5" customHeight="1">
      <c r="A22" s="1019" t="s">
        <v>859</v>
      </c>
      <c r="B22" s="1020">
        <v>27</v>
      </c>
      <c r="C22" s="1204">
        <v>14</v>
      </c>
      <c r="D22" s="1202">
        <f>(C22/$B$12)*100</f>
        <v>0.15204170286707211</v>
      </c>
      <c r="E22" s="1199">
        <f>(C22/B22)*100</f>
        <v>51.851851851851848</v>
      </c>
      <c r="F22" s="1199">
        <f>(C22/$B$13)*100</f>
        <v>7.1794871794871788</v>
      </c>
      <c r="G22" s="1190">
        <f>(C22/$C$13)*100</f>
        <v>16.867469879518072</v>
      </c>
      <c r="H22" s="40"/>
      <c r="I22" s="34"/>
      <c r="J22" s="34"/>
      <c r="K22" s="34"/>
      <c r="L22" s="34"/>
      <c r="M22" s="34"/>
      <c r="N22" s="34"/>
    </row>
    <row r="23" spans="1:18" ht="10.5" customHeight="1">
      <c r="A23" s="1019" t="s">
        <v>1359</v>
      </c>
      <c r="B23" s="1020">
        <v>26</v>
      </c>
      <c r="C23" s="1204">
        <v>26</v>
      </c>
      <c r="D23" s="1202"/>
      <c r="E23" s="1199"/>
      <c r="F23" s="1199"/>
      <c r="G23" s="1190"/>
      <c r="H23" s="40"/>
      <c r="I23" s="34"/>
      <c r="J23" s="34"/>
      <c r="K23" s="34"/>
      <c r="L23" s="34"/>
      <c r="M23" s="34"/>
      <c r="N23" s="34"/>
    </row>
    <row r="24" spans="1:18" ht="10.5" customHeight="1">
      <c r="A24" s="1017" t="s">
        <v>860</v>
      </c>
      <c r="B24" s="1018">
        <f>SUM(B25:B32)</f>
        <v>51</v>
      </c>
      <c r="C24" s="1205">
        <f>SUM(C25:C32)</f>
        <v>19</v>
      </c>
      <c r="D24" s="1203">
        <f>(C24/$B$12)*100</f>
        <v>0.20634231103388356</v>
      </c>
      <c r="E24" s="1200">
        <f>(C24/B24)*100</f>
        <v>37.254901960784316</v>
      </c>
      <c r="F24" s="1200">
        <f>(C24/$B$13)*100</f>
        <v>9.7435897435897445</v>
      </c>
      <c r="G24" s="1189">
        <f>(C24/$C$13)*100</f>
        <v>22.891566265060241</v>
      </c>
      <c r="H24" s="40"/>
      <c r="I24" s="34"/>
      <c r="J24" s="34"/>
      <c r="K24" s="34"/>
      <c r="L24" s="34"/>
      <c r="M24" s="34"/>
      <c r="N24" s="34"/>
    </row>
    <row r="25" spans="1:18" ht="9.75" customHeight="1">
      <c r="A25" s="1019" t="s">
        <v>861</v>
      </c>
      <c r="B25" s="1020">
        <v>6</v>
      </c>
      <c r="C25" s="1204">
        <v>2</v>
      </c>
      <c r="D25" s="1202"/>
      <c r="E25" s="1199">
        <f>(C25/B25)*100</f>
        <v>33.333333333333329</v>
      </c>
      <c r="F25" s="1199">
        <f t="shared" ref="F25:F31" si="0">(C25/$B$13)*100</f>
        <v>1.0256410256410255</v>
      </c>
      <c r="G25" s="1190">
        <f t="shared" ref="G25:G31" si="1">(C25/$C$13)*100</f>
        <v>2.4096385542168677</v>
      </c>
      <c r="H25" s="40"/>
      <c r="I25" s="34"/>
      <c r="J25" s="34"/>
      <c r="K25" s="34"/>
      <c r="L25" s="34"/>
      <c r="M25" s="34"/>
      <c r="N25" s="34"/>
    </row>
    <row r="26" spans="1:18" ht="9.75" customHeight="1">
      <c r="A26" s="1019" t="s">
        <v>862</v>
      </c>
      <c r="B26" s="1020">
        <v>6</v>
      </c>
      <c r="C26" s="1204"/>
      <c r="D26" s="1202"/>
      <c r="E26" s="1199"/>
      <c r="F26" s="1199"/>
      <c r="G26" s="1190"/>
      <c r="H26" s="40"/>
      <c r="I26" s="34"/>
      <c r="J26" s="34"/>
      <c r="K26" s="34"/>
      <c r="L26" s="34"/>
      <c r="M26" s="34"/>
      <c r="N26" s="34"/>
    </row>
    <row r="27" spans="1:18" ht="10.5" customHeight="1">
      <c r="A27" s="1019" t="s">
        <v>863</v>
      </c>
      <c r="B27" s="1020">
        <v>6</v>
      </c>
      <c r="C27" s="1204">
        <v>2</v>
      </c>
      <c r="D27" s="1202"/>
      <c r="E27" s="1199">
        <f>(C27/B27)*100</f>
        <v>33.333333333333329</v>
      </c>
      <c r="F27" s="1199">
        <f t="shared" si="0"/>
        <v>1.0256410256410255</v>
      </c>
      <c r="G27" s="1190">
        <f t="shared" si="1"/>
        <v>2.4096385542168677</v>
      </c>
      <c r="H27" s="40"/>
      <c r="I27" s="34"/>
      <c r="J27" s="34"/>
      <c r="K27" s="34"/>
      <c r="L27" s="34"/>
      <c r="M27" s="34"/>
      <c r="N27" s="34"/>
    </row>
    <row r="28" spans="1:18" ht="11.25" customHeight="1">
      <c r="A28" s="1019" t="s">
        <v>856</v>
      </c>
      <c r="B28" s="1020">
        <v>11</v>
      </c>
      <c r="C28" s="1204">
        <v>11</v>
      </c>
      <c r="D28" s="1202">
        <f>(C28/$B$12)*100</f>
        <v>0.11946133796698524</v>
      </c>
      <c r="E28" s="1199">
        <f>(C28/B28)*100</f>
        <v>100</v>
      </c>
      <c r="F28" s="1199">
        <f t="shared" si="0"/>
        <v>5.6410256410256414</v>
      </c>
      <c r="G28" s="1190">
        <f t="shared" si="1"/>
        <v>13.253012048192772</v>
      </c>
      <c r="H28" s="40"/>
      <c r="I28" s="34"/>
      <c r="J28" s="34"/>
      <c r="K28" s="34"/>
      <c r="L28" s="34"/>
      <c r="M28" s="34"/>
      <c r="N28" s="34"/>
    </row>
    <row r="29" spans="1:18" ht="11.25" customHeight="1">
      <c r="A29" s="1019" t="s">
        <v>864</v>
      </c>
      <c r="B29" s="1020">
        <v>6</v>
      </c>
      <c r="C29" s="1204">
        <v>1</v>
      </c>
      <c r="D29" s="1206"/>
      <c r="E29" s="1199">
        <f>(C29/B29)*100</f>
        <v>16.666666666666664</v>
      </c>
      <c r="F29" s="1199">
        <f t="shared" si="0"/>
        <v>0.51282051282051277</v>
      </c>
      <c r="G29" s="1190">
        <f t="shared" si="1"/>
        <v>1.2048192771084338</v>
      </c>
      <c r="H29" s="40"/>
      <c r="I29" s="34"/>
      <c r="J29" s="34"/>
      <c r="K29" s="34"/>
      <c r="L29" s="34"/>
      <c r="M29" s="34"/>
      <c r="N29" s="34"/>
    </row>
    <row r="30" spans="1:18" ht="10.5" customHeight="1">
      <c r="A30" s="1019" t="s">
        <v>865</v>
      </c>
      <c r="B30" s="1020">
        <v>8</v>
      </c>
      <c r="C30" s="1204">
        <v>2</v>
      </c>
      <c r="D30" s="1206"/>
      <c r="E30" s="1199">
        <f>(C30/B30)*100</f>
        <v>25</v>
      </c>
      <c r="F30" s="1199">
        <f t="shared" si="0"/>
        <v>1.0256410256410255</v>
      </c>
      <c r="G30" s="1190">
        <f t="shared" si="1"/>
        <v>2.4096385542168677</v>
      </c>
      <c r="H30" s="40"/>
      <c r="I30" s="34"/>
      <c r="J30" s="34"/>
      <c r="K30" s="34"/>
      <c r="L30" s="34"/>
      <c r="M30" s="34"/>
      <c r="N30" s="34"/>
    </row>
    <row r="31" spans="1:18" ht="10.5" customHeight="1">
      <c r="A31" s="1019" t="s">
        <v>909</v>
      </c>
      <c r="B31" s="1020">
        <v>4</v>
      </c>
      <c r="C31" s="1204">
        <v>1</v>
      </c>
      <c r="D31" s="1206"/>
      <c r="E31" s="1199">
        <f>(C31/B31)*100</f>
        <v>25</v>
      </c>
      <c r="F31" s="1199">
        <f t="shared" si="0"/>
        <v>0.51282051282051277</v>
      </c>
      <c r="G31" s="1190">
        <f t="shared" si="1"/>
        <v>1.2048192771084338</v>
      </c>
      <c r="H31" s="40"/>
      <c r="I31" s="34"/>
      <c r="J31" s="34"/>
      <c r="K31" s="34"/>
      <c r="L31" s="34"/>
      <c r="M31" s="34"/>
      <c r="N31" s="34"/>
    </row>
    <row r="32" spans="1:18" ht="10.5" customHeight="1">
      <c r="A32" s="1019" t="s">
        <v>867</v>
      </c>
      <c r="B32" s="1020">
        <v>4</v>
      </c>
      <c r="C32" s="1204"/>
      <c r="D32" s="1202"/>
      <c r="E32" s="1199"/>
      <c r="F32" s="1199"/>
      <c r="G32" s="1190"/>
      <c r="H32" s="40"/>
      <c r="I32" s="34"/>
      <c r="J32" s="34"/>
      <c r="K32" s="34"/>
      <c r="L32" s="34"/>
      <c r="M32" s="34"/>
      <c r="N32" s="34"/>
    </row>
    <row r="33" spans="1:18" ht="10.5" customHeight="1">
      <c r="A33" s="1014" t="s">
        <v>1412</v>
      </c>
      <c r="B33" s="1021">
        <f>SUM(B34+B37+B40+B46+B55+B58+B64+B65+B70+B71+B72+B73+B74)</f>
        <v>9013</v>
      </c>
      <c r="C33" s="1207">
        <f>SUM(C34+C37+C40+C46+C55+C58+C64+C65+C70+C71+C72+C73+C74)</f>
        <v>2867</v>
      </c>
      <c r="D33" s="1203">
        <f t="shared" ref="D33:D49" si="2">(C33/$B$12)*100</f>
        <v>31.135968722849693</v>
      </c>
      <c r="E33" s="1200">
        <f t="shared" ref="E33:E46" si="3">(C33/B33)*100</f>
        <v>31.809608343503825</v>
      </c>
      <c r="F33" s="1200">
        <f t="shared" ref="F33:F49" si="4">(C33/$B$33)*100</f>
        <v>31.809608343503825</v>
      </c>
      <c r="G33" s="1189">
        <f t="shared" ref="G33:G49" si="5">(C33/$C$33)*100</f>
        <v>100</v>
      </c>
      <c r="H33" s="40"/>
      <c r="I33" s="34"/>
      <c r="J33" s="34"/>
      <c r="K33" s="34"/>
      <c r="L33" s="34"/>
      <c r="M33" s="34"/>
      <c r="N33" s="34"/>
    </row>
    <row r="34" spans="1:18" ht="10.5" customHeight="1">
      <c r="A34" s="1017" t="s">
        <v>1257</v>
      </c>
      <c r="B34" s="1021">
        <f>SUM(B35:B36)</f>
        <v>244</v>
      </c>
      <c r="C34" s="1207">
        <f>SUM(C35:C36)</f>
        <v>97</v>
      </c>
      <c r="D34" s="1202">
        <f t="shared" si="2"/>
        <v>1.0534317984361425</v>
      </c>
      <c r="E34" s="1200">
        <f t="shared" si="3"/>
        <v>39.754098360655739</v>
      </c>
      <c r="F34" s="1200">
        <f t="shared" si="4"/>
        <v>1.0762232331077333</v>
      </c>
      <c r="G34" s="1189">
        <f t="shared" si="5"/>
        <v>3.3833275200558073</v>
      </c>
      <c r="H34" s="38"/>
      <c r="I34" s="41"/>
      <c r="P34" s="39"/>
      <c r="R34" s="39"/>
    </row>
    <row r="35" spans="1:18" ht="9.75" customHeight="1">
      <c r="A35" s="1022" t="s">
        <v>1338</v>
      </c>
      <c r="B35" s="1023">
        <v>188</v>
      </c>
      <c r="C35" s="1208">
        <v>77</v>
      </c>
      <c r="D35" s="1206">
        <f t="shared" si="2"/>
        <v>0.83622936576889662</v>
      </c>
      <c r="E35" s="1209">
        <f t="shared" si="3"/>
        <v>40.957446808510639</v>
      </c>
      <c r="F35" s="1209">
        <f t="shared" si="4"/>
        <v>0.85432153555974699</v>
      </c>
      <c r="G35" s="1191">
        <f t="shared" si="5"/>
        <v>2.6857342169515173</v>
      </c>
      <c r="H35" s="38"/>
    </row>
    <row r="36" spans="1:18" ht="10.5" customHeight="1">
      <c r="A36" s="1022" t="s">
        <v>1339</v>
      </c>
      <c r="B36" s="1023">
        <v>56</v>
      </c>
      <c r="C36" s="1208">
        <v>20</v>
      </c>
      <c r="D36" s="1206">
        <f t="shared" si="2"/>
        <v>0.2172024326672459</v>
      </c>
      <c r="E36" s="1209">
        <f t="shared" si="3"/>
        <v>35.714285714285715</v>
      </c>
      <c r="F36" s="1209">
        <f t="shared" si="4"/>
        <v>0.22190169754798625</v>
      </c>
      <c r="G36" s="1191">
        <f t="shared" si="5"/>
        <v>0.69759330310429024</v>
      </c>
      <c r="H36" s="38"/>
    </row>
    <row r="37" spans="1:18" ht="10.5" customHeight="1">
      <c r="A37" s="1017" t="s">
        <v>1371</v>
      </c>
      <c r="B37" s="1018">
        <f>SUM(B38:B39)</f>
        <v>299</v>
      </c>
      <c r="C37" s="1205">
        <f>SUM(C38:C39)</f>
        <v>88</v>
      </c>
      <c r="D37" s="1203">
        <f t="shared" si="2"/>
        <v>0.95569070373588194</v>
      </c>
      <c r="E37" s="1200">
        <f t="shared" si="3"/>
        <v>29.431438127090303</v>
      </c>
      <c r="F37" s="1200">
        <f t="shared" si="4"/>
        <v>0.97636746921113937</v>
      </c>
      <c r="G37" s="1189">
        <f t="shared" si="5"/>
        <v>3.0694105336588771</v>
      </c>
      <c r="H37" s="38"/>
      <c r="P37" s="39"/>
      <c r="R37" s="39"/>
    </row>
    <row r="38" spans="1:18" ht="11.25" customHeight="1">
      <c r="A38" s="1022" t="s">
        <v>1335</v>
      </c>
      <c r="B38" s="1023">
        <v>173</v>
      </c>
      <c r="C38" s="1210">
        <v>43</v>
      </c>
      <c r="D38" s="1206">
        <f t="shared" si="2"/>
        <v>0.46698523023457861</v>
      </c>
      <c r="E38" s="1209">
        <f t="shared" si="3"/>
        <v>24.855491329479769</v>
      </c>
      <c r="F38" s="1209">
        <f t="shared" si="4"/>
        <v>0.47708864972817039</v>
      </c>
      <c r="G38" s="1191">
        <f t="shared" si="5"/>
        <v>1.499825601674224</v>
      </c>
      <c r="H38" s="38"/>
    </row>
    <row r="39" spans="1:18" ht="10.5" customHeight="1">
      <c r="A39" s="1022" t="s">
        <v>1336</v>
      </c>
      <c r="B39" s="1023">
        <v>126</v>
      </c>
      <c r="C39" s="1208">
        <v>45</v>
      </c>
      <c r="D39" s="1206">
        <f t="shared" si="2"/>
        <v>0.48870547350130322</v>
      </c>
      <c r="E39" s="1209">
        <f t="shared" si="3"/>
        <v>35.714285714285715</v>
      </c>
      <c r="F39" s="1209">
        <f t="shared" si="4"/>
        <v>0.49927881948296904</v>
      </c>
      <c r="G39" s="1191">
        <f t="shared" si="5"/>
        <v>1.5695849319846529</v>
      </c>
      <c r="H39" s="38"/>
    </row>
    <row r="40" spans="1:18" ht="10.5" customHeight="1">
      <c r="A40" s="1017" t="s">
        <v>1353</v>
      </c>
      <c r="B40" s="1018">
        <f>SUM(B41:B45)</f>
        <v>954</v>
      </c>
      <c r="C40" s="1205">
        <f>SUM(C41:C45)</f>
        <v>414</v>
      </c>
      <c r="D40" s="1203">
        <f t="shared" si="2"/>
        <v>4.4960903562119894</v>
      </c>
      <c r="E40" s="1200">
        <f t="shared" si="3"/>
        <v>43.39622641509434</v>
      </c>
      <c r="F40" s="1200">
        <f t="shared" si="4"/>
        <v>4.593365139243315</v>
      </c>
      <c r="G40" s="1189">
        <f t="shared" si="5"/>
        <v>14.440181374258806</v>
      </c>
      <c r="H40" s="38"/>
      <c r="I40" s="41"/>
    </row>
    <row r="41" spans="1:18" ht="10.5" customHeight="1">
      <c r="A41" s="1022" t="s">
        <v>1340</v>
      </c>
      <c r="B41" s="1023">
        <v>204</v>
      </c>
      <c r="C41" s="1208">
        <v>105</v>
      </c>
      <c r="D41" s="1206">
        <f t="shared" si="2"/>
        <v>1.1403127715030408</v>
      </c>
      <c r="E41" s="1209">
        <f t="shared" si="3"/>
        <v>51.470588235294116</v>
      </c>
      <c r="F41" s="1209">
        <f t="shared" si="4"/>
        <v>1.1649839121269279</v>
      </c>
      <c r="G41" s="1191">
        <f t="shared" si="5"/>
        <v>3.6623648412975234</v>
      </c>
      <c r="H41" s="38"/>
    </row>
    <row r="42" spans="1:18" ht="10.5" customHeight="1">
      <c r="A42" s="1022" t="s">
        <v>1341</v>
      </c>
      <c r="B42" s="1023">
        <v>169</v>
      </c>
      <c r="C42" s="1208">
        <v>74</v>
      </c>
      <c r="D42" s="1206">
        <f t="shared" si="2"/>
        <v>0.80364900086880975</v>
      </c>
      <c r="E42" s="1209">
        <f t="shared" si="3"/>
        <v>43.786982248520715</v>
      </c>
      <c r="F42" s="1209">
        <f t="shared" si="4"/>
        <v>0.8210362809275491</v>
      </c>
      <c r="G42" s="1191">
        <f t="shared" si="5"/>
        <v>2.5810952214858736</v>
      </c>
      <c r="H42" s="38"/>
      <c r="P42" s="39"/>
      <c r="R42" s="39"/>
    </row>
    <row r="43" spans="1:18" ht="10.5" customHeight="1">
      <c r="A43" s="1022" t="s">
        <v>1342</v>
      </c>
      <c r="B43" s="1023">
        <v>163</v>
      </c>
      <c r="C43" s="1208">
        <v>63</v>
      </c>
      <c r="D43" s="1206">
        <f t="shared" si="2"/>
        <v>0.68418766290182453</v>
      </c>
      <c r="E43" s="1209">
        <f t="shared" si="3"/>
        <v>38.650306748466257</v>
      </c>
      <c r="F43" s="1209">
        <f t="shared" si="4"/>
        <v>0.69899034727615661</v>
      </c>
      <c r="G43" s="1191">
        <f t="shared" si="5"/>
        <v>2.1974189047785142</v>
      </c>
      <c r="H43" s="38"/>
      <c r="P43" s="39"/>
      <c r="R43" s="39"/>
    </row>
    <row r="44" spans="1:18" ht="11.25" customHeight="1">
      <c r="A44" s="1022" t="s">
        <v>1343</v>
      </c>
      <c r="B44" s="1023">
        <v>341</v>
      </c>
      <c r="C44" s="1211">
        <v>138</v>
      </c>
      <c r="D44" s="1206">
        <f t="shared" si="2"/>
        <v>1.4986967854039965</v>
      </c>
      <c r="E44" s="1209">
        <f t="shared" si="3"/>
        <v>40.469208211143695</v>
      </c>
      <c r="F44" s="1209">
        <f t="shared" si="4"/>
        <v>1.5311217130811052</v>
      </c>
      <c r="G44" s="1191">
        <f t="shared" si="5"/>
        <v>4.8133937914196023</v>
      </c>
      <c r="H44" s="38"/>
      <c r="I44" s="41"/>
    </row>
    <row r="45" spans="1:18" ht="9.75" customHeight="1">
      <c r="A45" s="1022" t="s">
        <v>1344</v>
      </c>
      <c r="B45" s="1023">
        <v>77</v>
      </c>
      <c r="C45" s="1208">
        <v>34</v>
      </c>
      <c r="D45" s="1206">
        <f t="shared" si="2"/>
        <v>0.36924413553431795</v>
      </c>
      <c r="E45" s="1209">
        <f t="shared" si="3"/>
        <v>44.155844155844157</v>
      </c>
      <c r="F45" s="1209">
        <f t="shared" si="4"/>
        <v>0.3772328858315766</v>
      </c>
      <c r="G45" s="1191">
        <f t="shared" si="5"/>
        <v>1.1859086152772933</v>
      </c>
      <c r="H45" s="38"/>
      <c r="I45" s="41"/>
      <c r="P45" s="39"/>
      <c r="R45" s="39"/>
    </row>
    <row r="46" spans="1:18" ht="10.5" customHeight="1">
      <c r="A46" s="1017" t="s">
        <v>1300</v>
      </c>
      <c r="B46" s="1018">
        <f>SUM(B47:B54)</f>
        <v>2506</v>
      </c>
      <c r="C46" s="1205">
        <f>SUM(C47:C54)</f>
        <v>736</v>
      </c>
      <c r="D46" s="1203">
        <f t="shared" si="2"/>
        <v>7.9930495221546476</v>
      </c>
      <c r="E46" s="1200">
        <f t="shared" si="3"/>
        <v>29.369513168395851</v>
      </c>
      <c r="F46" s="1200">
        <f t="shared" si="4"/>
        <v>8.1659824697658934</v>
      </c>
      <c r="G46" s="1189">
        <f t="shared" si="5"/>
        <v>25.671433554237876</v>
      </c>
      <c r="H46" s="38"/>
      <c r="P46" s="39"/>
      <c r="R46" s="39"/>
    </row>
    <row r="47" spans="1:18" ht="11.25" customHeight="1">
      <c r="A47" s="1022" t="s">
        <v>1372</v>
      </c>
      <c r="B47" s="1023">
        <v>624</v>
      </c>
      <c r="C47" s="1208">
        <v>624</v>
      </c>
      <c r="D47" s="1206">
        <f t="shared" si="2"/>
        <v>6.7767158992180709</v>
      </c>
      <c r="E47" s="1209">
        <f>(C47/B46)*100</f>
        <v>24.900239425379091</v>
      </c>
      <c r="F47" s="1209">
        <f t="shared" si="4"/>
        <v>6.9233329634971712</v>
      </c>
      <c r="G47" s="1191">
        <f t="shared" si="5"/>
        <v>21.764911056853855</v>
      </c>
      <c r="H47" s="38"/>
      <c r="P47" s="39"/>
      <c r="R47" s="39"/>
    </row>
    <row r="48" spans="1:18" ht="11.25" customHeight="1">
      <c r="A48" s="1022" t="s">
        <v>1346</v>
      </c>
      <c r="B48" s="1023">
        <v>71</v>
      </c>
      <c r="C48" s="1208">
        <v>71</v>
      </c>
      <c r="D48" s="1206">
        <f t="shared" si="2"/>
        <v>0.77106863596872288</v>
      </c>
      <c r="E48" s="1209">
        <f>(C48/B47)*100</f>
        <v>11.378205128205128</v>
      </c>
      <c r="F48" s="1209">
        <f t="shared" si="4"/>
        <v>0.78775102629535121</v>
      </c>
      <c r="G48" s="1191">
        <f t="shared" si="5"/>
        <v>2.4764562260202303</v>
      </c>
      <c r="H48" s="38"/>
      <c r="P48" s="39"/>
      <c r="R48" s="39"/>
    </row>
    <row r="49" spans="1:38" ht="11.25" customHeight="1">
      <c r="A49" s="1022" t="s">
        <v>1347</v>
      </c>
      <c r="B49" s="1023">
        <v>41</v>
      </c>
      <c r="C49" s="1208">
        <v>41</v>
      </c>
      <c r="D49" s="1206">
        <f t="shared" si="2"/>
        <v>0.44526498696785405</v>
      </c>
      <c r="E49" s="1209">
        <f>(C49/B48)*100</f>
        <v>57.74647887323944</v>
      </c>
      <c r="F49" s="1209">
        <f t="shared" si="4"/>
        <v>0.45489847997337185</v>
      </c>
      <c r="G49" s="1191">
        <f t="shared" si="5"/>
        <v>1.430066271363795</v>
      </c>
      <c r="H49" s="38"/>
      <c r="P49" s="39"/>
      <c r="R49" s="39"/>
    </row>
    <row r="50" spans="1:38" ht="10.5" customHeight="1">
      <c r="A50" s="1022" t="s">
        <v>1354</v>
      </c>
      <c r="B50" s="1023">
        <v>500</v>
      </c>
      <c r="C50" s="1208"/>
      <c r="D50" s="1206"/>
      <c r="E50" s="1209"/>
      <c r="F50" s="1209"/>
      <c r="G50" s="1191"/>
      <c r="H50" s="38"/>
      <c r="I50" s="41"/>
      <c r="P50" s="39"/>
      <c r="R50" s="39"/>
    </row>
    <row r="51" spans="1:38" ht="10.5" customHeight="1">
      <c r="A51" s="1022" t="s">
        <v>1355</v>
      </c>
      <c r="B51" s="1023">
        <v>23</v>
      </c>
      <c r="C51" s="1208"/>
      <c r="D51" s="1206"/>
      <c r="E51" s="1209"/>
      <c r="F51" s="1209"/>
      <c r="G51" s="1191"/>
      <c r="H51" s="38"/>
      <c r="I51" s="41"/>
      <c r="P51" s="39"/>
      <c r="R51" s="39"/>
    </row>
    <row r="52" spans="1:38" ht="10.5" customHeight="1">
      <c r="A52" s="1022" t="s">
        <v>1356</v>
      </c>
      <c r="B52" s="1023">
        <v>1131</v>
      </c>
      <c r="C52" s="1208"/>
      <c r="D52" s="1206"/>
      <c r="E52" s="1209"/>
      <c r="F52" s="1209"/>
      <c r="G52" s="1191"/>
      <c r="H52" s="38"/>
      <c r="I52" s="41"/>
      <c r="P52" s="39"/>
      <c r="R52" s="39"/>
    </row>
    <row r="53" spans="1:38" ht="10.5" customHeight="1">
      <c r="A53" s="1022" t="s">
        <v>1357</v>
      </c>
      <c r="B53" s="1023">
        <v>33</v>
      </c>
      <c r="C53" s="1208"/>
      <c r="D53" s="1206"/>
      <c r="E53" s="1209"/>
      <c r="F53" s="1209"/>
      <c r="G53" s="1191"/>
      <c r="H53" s="38"/>
      <c r="I53" s="41"/>
      <c r="P53" s="39"/>
      <c r="R53" s="39"/>
    </row>
    <row r="54" spans="1:38" ht="10.5" customHeight="1">
      <c r="A54" s="1022" t="s">
        <v>1373</v>
      </c>
      <c r="B54" s="1023">
        <v>83</v>
      </c>
      <c r="C54" s="1208"/>
      <c r="D54" s="1206"/>
      <c r="E54" s="1209"/>
      <c r="F54" s="1209"/>
      <c r="G54" s="1191"/>
      <c r="H54" s="38"/>
      <c r="P54" s="39"/>
      <c r="R54" s="39"/>
    </row>
    <row r="55" spans="1:38" ht="10.5" customHeight="1">
      <c r="A55" s="1024" t="s">
        <v>1258</v>
      </c>
      <c r="B55" s="1025">
        <f>SUM(B56:B57)</f>
        <v>1515</v>
      </c>
      <c r="C55" s="1212">
        <f>SUM(C56:C57)</f>
        <v>338</v>
      </c>
      <c r="D55" s="1213">
        <f t="shared" ref="D55:D60" si="6">(C55/$B$12)*100</f>
        <v>3.6707211120764556</v>
      </c>
      <c r="E55" s="1214">
        <f>(C55/B55)*100</f>
        <v>22.310231023102311</v>
      </c>
      <c r="F55" s="1214">
        <f t="shared" ref="F55:F60" si="7">(C55/$B$33)*100</f>
        <v>3.7501386885609675</v>
      </c>
      <c r="G55" s="1192">
        <f t="shared" ref="G55:G60" si="8">(C55/$C$33)*100</f>
        <v>11.789326822462504</v>
      </c>
      <c r="H55" s="38"/>
      <c r="P55" s="39"/>
      <c r="R55" s="39"/>
    </row>
    <row r="56" spans="1:38" ht="10.5" customHeight="1">
      <c r="A56" s="1022" t="s">
        <v>1348</v>
      </c>
      <c r="B56" s="1023">
        <v>1358</v>
      </c>
      <c r="C56" s="1208">
        <v>282</v>
      </c>
      <c r="D56" s="1206">
        <f t="shared" si="6"/>
        <v>3.0625543006081668</v>
      </c>
      <c r="E56" s="1209">
        <f>(C56/B56)*100</f>
        <v>20.765832106038292</v>
      </c>
      <c r="F56" s="1209">
        <f t="shared" si="7"/>
        <v>3.128813935426606</v>
      </c>
      <c r="G56" s="1191">
        <f t="shared" si="8"/>
        <v>9.8360655737704921</v>
      </c>
      <c r="H56" s="38"/>
      <c r="P56" s="39"/>
      <c r="R56" s="39"/>
    </row>
    <row r="57" spans="1:38" ht="9.75" customHeight="1">
      <c r="A57" s="1022" t="s">
        <v>1349</v>
      </c>
      <c r="B57" s="1023">
        <v>157</v>
      </c>
      <c r="C57" s="1208">
        <v>56</v>
      </c>
      <c r="D57" s="1206">
        <f t="shared" si="6"/>
        <v>0.60816681146828844</v>
      </c>
      <c r="E57" s="1209">
        <f>(C57/B57)*100</f>
        <v>35.668789808917197</v>
      </c>
      <c r="F57" s="1209">
        <f t="shared" si="7"/>
        <v>0.62132475313436153</v>
      </c>
      <c r="G57" s="1191">
        <f t="shared" si="8"/>
        <v>1.9532612486920127</v>
      </c>
      <c r="H57" s="38"/>
      <c r="I57" s="41"/>
      <c r="P57" s="39"/>
      <c r="R57" s="39"/>
      <c r="T57" s="39"/>
      <c r="V57" s="39"/>
      <c r="X57" s="39"/>
      <c r="Z57" s="39"/>
      <c r="AB57" s="39"/>
      <c r="AD57" s="39"/>
      <c r="AF57" s="39"/>
      <c r="AH57" s="39"/>
      <c r="AJ57" s="39"/>
      <c r="AL57" s="39"/>
    </row>
    <row r="58" spans="1:38" ht="10.5" customHeight="1">
      <c r="A58" s="1024" t="s">
        <v>1259</v>
      </c>
      <c r="B58" s="1026">
        <f>SUM(B59:B63)</f>
        <v>928</v>
      </c>
      <c r="C58" s="1215">
        <f>SUM(C59:C63)</f>
        <v>403</v>
      </c>
      <c r="D58" s="1213">
        <f t="shared" si="6"/>
        <v>4.3766290182450041</v>
      </c>
      <c r="E58" s="1214">
        <f>(C58/B58)*100</f>
        <v>43.426724137931032</v>
      </c>
      <c r="F58" s="1214">
        <f t="shared" si="7"/>
        <v>4.4713192055919224</v>
      </c>
      <c r="G58" s="1192">
        <f t="shared" si="8"/>
        <v>14.056505057551446</v>
      </c>
      <c r="H58" s="38"/>
      <c r="I58" s="41"/>
      <c r="P58" s="39"/>
      <c r="R58" s="39"/>
      <c r="T58" s="39"/>
      <c r="V58" s="39"/>
    </row>
    <row r="59" spans="1:38" ht="9.75" customHeight="1">
      <c r="A59" s="1022" t="s">
        <v>1345</v>
      </c>
      <c r="B59" s="1023">
        <v>367</v>
      </c>
      <c r="C59" s="1208">
        <v>367</v>
      </c>
      <c r="D59" s="1206">
        <f t="shared" si="6"/>
        <v>3.9856646394439617</v>
      </c>
      <c r="E59" s="1209">
        <f>(C59/$B$58)*100</f>
        <v>39.547413793103445</v>
      </c>
      <c r="F59" s="1209">
        <f t="shared" si="7"/>
        <v>4.0718961500055473</v>
      </c>
      <c r="G59" s="1191">
        <f t="shared" si="8"/>
        <v>12.800837111963725</v>
      </c>
      <c r="H59" s="38"/>
      <c r="I59" s="41"/>
      <c r="P59" s="39"/>
      <c r="R59" s="39"/>
    </row>
    <row r="60" spans="1:38" ht="9.75" customHeight="1">
      <c r="A60" s="1022" t="s">
        <v>1347</v>
      </c>
      <c r="B60" s="1023">
        <v>36</v>
      </c>
      <c r="C60" s="1208">
        <v>36</v>
      </c>
      <c r="D60" s="1206">
        <f t="shared" si="6"/>
        <v>0.39096437880104262</v>
      </c>
      <c r="E60" s="1209">
        <f>(C60/B60)*100</f>
        <v>100</v>
      </c>
      <c r="F60" s="1209">
        <f t="shared" si="7"/>
        <v>0.39942305558637525</v>
      </c>
      <c r="G60" s="1191">
        <f t="shared" si="8"/>
        <v>1.2556679455877224</v>
      </c>
      <c r="H60" s="38"/>
      <c r="I60" s="41"/>
      <c r="P60" s="39"/>
      <c r="R60" s="39"/>
    </row>
    <row r="61" spans="1:38" ht="9.75" customHeight="1">
      <c r="A61" s="1022" t="s">
        <v>1362</v>
      </c>
      <c r="B61" s="1023">
        <v>79</v>
      </c>
      <c r="C61" s="1208"/>
      <c r="D61" s="1206"/>
      <c r="E61" s="1209"/>
      <c r="F61" s="1209"/>
      <c r="G61" s="1191"/>
      <c r="H61" s="38"/>
      <c r="I61" s="41"/>
      <c r="P61" s="39"/>
      <c r="R61" s="39"/>
    </row>
    <row r="62" spans="1:38" ht="10.5" customHeight="1">
      <c r="A62" s="1022" t="s">
        <v>1363</v>
      </c>
      <c r="B62" s="1023">
        <v>387</v>
      </c>
      <c r="C62" s="1208"/>
      <c r="D62" s="1206"/>
      <c r="E62" s="1209"/>
      <c r="F62" s="1214"/>
      <c r="G62" s="1192"/>
      <c r="H62" s="38"/>
      <c r="I62" s="41"/>
      <c r="P62" s="39"/>
      <c r="R62" s="39"/>
    </row>
    <row r="63" spans="1:38" ht="10.5" customHeight="1">
      <c r="A63" s="1022" t="s">
        <v>1366</v>
      </c>
      <c r="B63" s="1023">
        <v>59</v>
      </c>
      <c r="C63" s="1208"/>
      <c r="D63" s="1206"/>
      <c r="E63" s="1209"/>
      <c r="F63" s="1214"/>
      <c r="G63" s="1192"/>
      <c r="H63" s="38"/>
    </row>
    <row r="64" spans="1:38" ht="10.5" customHeight="1">
      <c r="A64" s="1024" t="s">
        <v>1270</v>
      </c>
      <c r="B64" s="1025">
        <v>435</v>
      </c>
      <c r="C64" s="1212">
        <v>175</v>
      </c>
      <c r="D64" s="1213">
        <f>(C64/$B$12)*100</f>
        <v>1.9005212858384013</v>
      </c>
      <c r="E64" s="1214">
        <f>(C64/B64)*100</f>
        <v>40.229885057471265</v>
      </c>
      <c r="F64" s="1214">
        <f>(C64/$B$33)*100</f>
        <v>1.9416398535448798</v>
      </c>
      <c r="G64" s="1192">
        <f>(C64/$C$33)*100</f>
        <v>6.1039414021625387</v>
      </c>
      <c r="H64" s="38"/>
    </row>
    <row r="65" spans="1:8" ht="10.5" customHeight="1">
      <c r="A65" s="1024" t="s">
        <v>40</v>
      </c>
      <c r="B65" s="1026">
        <f>SUM(B66:B69)</f>
        <v>117</v>
      </c>
      <c r="C65" s="1215">
        <f>SUM(C66:C69)</f>
        <v>30</v>
      </c>
      <c r="D65" s="1213">
        <f>(C65/$B$12)*100</f>
        <v>0.32580364900086878</v>
      </c>
      <c r="E65" s="1214">
        <f>(C65/B65)*100</f>
        <v>25.641025641025639</v>
      </c>
      <c r="F65" s="1214">
        <f>(C65/$B$33)*100</f>
        <v>0.33285254632197936</v>
      </c>
      <c r="G65" s="1192">
        <f>(C65/$C$33)*100</f>
        <v>1.0463899546564353</v>
      </c>
      <c r="H65" s="38"/>
    </row>
    <row r="66" spans="1:8" ht="10.5" customHeight="1">
      <c r="A66" s="1022" t="s">
        <v>1345</v>
      </c>
      <c r="B66" s="1023">
        <v>68</v>
      </c>
      <c r="C66" s="1208">
        <v>30</v>
      </c>
      <c r="D66" s="1206">
        <f>(C66/$B$12)*100</f>
        <v>0.32580364900086878</v>
      </c>
      <c r="E66" s="1209">
        <f>(C66/$B$65)*100</f>
        <v>25.641025641025639</v>
      </c>
      <c r="F66" s="1209">
        <f>(C66/$B$33)*100</f>
        <v>0.33285254632197936</v>
      </c>
      <c r="G66" s="1191">
        <f>(C66/$C$33)*100</f>
        <v>1.0463899546564353</v>
      </c>
      <c r="H66" s="38"/>
    </row>
    <row r="67" spans="1:8" ht="10.5" customHeight="1">
      <c r="A67" s="1022" t="s">
        <v>1374</v>
      </c>
      <c r="B67" s="1023">
        <v>10</v>
      </c>
      <c r="C67" s="1208"/>
      <c r="D67" s="1206"/>
      <c r="E67" s="1209"/>
      <c r="F67" s="1209"/>
      <c r="G67" s="1191"/>
      <c r="H67" s="38"/>
    </row>
    <row r="68" spans="1:8" ht="10.5" customHeight="1">
      <c r="A68" s="1022" t="s">
        <v>1368</v>
      </c>
      <c r="B68" s="1023">
        <v>21</v>
      </c>
      <c r="C68" s="1208"/>
      <c r="D68" s="1206"/>
      <c r="E68" s="1209"/>
      <c r="F68" s="1209"/>
      <c r="G68" s="1191"/>
      <c r="H68" s="38"/>
    </row>
    <row r="69" spans="1:8" ht="10.5" customHeight="1">
      <c r="A69" s="1022" t="s">
        <v>1375</v>
      </c>
      <c r="B69" s="1023">
        <v>18</v>
      </c>
      <c r="C69" s="1208"/>
      <c r="D69" s="1206"/>
      <c r="E69" s="1209"/>
      <c r="F69" s="1209"/>
      <c r="G69" s="1191"/>
      <c r="H69" s="38"/>
    </row>
    <row r="70" spans="1:8" ht="11.25" customHeight="1">
      <c r="A70" s="1024" t="s">
        <v>1303</v>
      </c>
      <c r="B70" s="1025">
        <v>65</v>
      </c>
      <c r="C70" s="1212">
        <v>54</v>
      </c>
      <c r="D70" s="1213">
        <f t="shared" ref="D70:D76" si="9">(C70/$B$12)*100</f>
        <v>0.58644656820156382</v>
      </c>
      <c r="E70" s="1214">
        <f t="shared" ref="E70:E76" si="10">(C70/B70)*100</f>
        <v>83.07692307692308</v>
      </c>
      <c r="F70" s="1214">
        <f t="shared" ref="F70:F76" si="11">(C70/$B$33)*100</f>
        <v>0.59913458337956282</v>
      </c>
      <c r="G70" s="1192">
        <f t="shared" ref="G70:G76" si="12">(C70/$C$33)*100</f>
        <v>1.8835019183815835</v>
      </c>
      <c r="H70" s="38"/>
    </row>
    <row r="71" spans="1:8" ht="9.75" customHeight="1">
      <c r="A71" s="1024" t="s">
        <v>1268</v>
      </c>
      <c r="B71" s="1025">
        <v>741</v>
      </c>
      <c r="C71" s="1212">
        <v>173</v>
      </c>
      <c r="D71" s="1213">
        <f t="shared" si="9"/>
        <v>1.8788010425716768</v>
      </c>
      <c r="E71" s="1214">
        <f t="shared" si="10"/>
        <v>23.346828609986506</v>
      </c>
      <c r="F71" s="1214">
        <f t="shared" si="11"/>
        <v>1.919449683790081</v>
      </c>
      <c r="G71" s="1192">
        <f t="shared" si="12"/>
        <v>6.0341820718521104</v>
      </c>
      <c r="H71" s="38"/>
    </row>
    <row r="72" spans="1:8" ht="9.75" customHeight="1">
      <c r="A72" s="1024" t="s">
        <v>42</v>
      </c>
      <c r="B72" s="1025">
        <v>264</v>
      </c>
      <c r="C72" s="1212">
        <v>68</v>
      </c>
      <c r="D72" s="1213">
        <f t="shared" si="9"/>
        <v>0.7384882710686359</v>
      </c>
      <c r="E72" s="1214">
        <f t="shared" si="10"/>
        <v>25.757575757575758</v>
      </c>
      <c r="F72" s="1214">
        <f t="shared" si="11"/>
        <v>0.75446577166315321</v>
      </c>
      <c r="G72" s="1192">
        <f t="shared" si="12"/>
        <v>2.3718172305545866</v>
      </c>
      <c r="H72" s="38"/>
    </row>
    <row r="73" spans="1:8" ht="9.75" customHeight="1">
      <c r="A73" s="1024" t="s">
        <v>1262</v>
      </c>
      <c r="B73" s="1025">
        <v>317</v>
      </c>
      <c r="C73" s="1212">
        <v>80</v>
      </c>
      <c r="D73" s="1213">
        <f t="shared" si="9"/>
        <v>0.86880973066898359</v>
      </c>
      <c r="E73" s="1214">
        <f t="shared" si="10"/>
        <v>25.236593059936908</v>
      </c>
      <c r="F73" s="1214">
        <f t="shared" si="11"/>
        <v>0.88760679019194499</v>
      </c>
      <c r="G73" s="1192">
        <f t="shared" si="12"/>
        <v>2.790373212417161</v>
      </c>
      <c r="H73" s="38"/>
    </row>
    <row r="74" spans="1:8" ht="9.75" customHeight="1">
      <c r="A74" s="1024" t="s">
        <v>1263</v>
      </c>
      <c r="B74" s="1025">
        <f>SUM(B75:B76)</f>
        <v>628</v>
      </c>
      <c r="C74" s="1212">
        <f>SUM(C75:C76)</f>
        <v>211</v>
      </c>
      <c r="D74" s="1213">
        <f t="shared" si="9"/>
        <v>2.2914856646394437</v>
      </c>
      <c r="E74" s="1214">
        <f t="shared" si="10"/>
        <v>33.598726114649679</v>
      </c>
      <c r="F74" s="1214">
        <f t="shared" si="11"/>
        <v>2.3410629091312551</v>
      </c>
      <c r="G74" s="1192">
        <f t="shared" si="12"/>
        <v>7.3596093477502622</v>
      </c>
      <c r="H74" s="38"/>
    </row>
    <row r="75" spans="1:8" ht="9.75" customHeight="1">
      <c r="A75" s="1022" t="s">
        <v>1350</v>
      </c>
      <c r="B75" s="1023">
        <v>572</v>
      </c>
      <c r="C75" s="1208">
        <v>195</v>
      </c>
      <c r="D75" s="1206">
        <f t="shared" si="9"/>
        <v>2.1177237185056472</v>
      </c>
      <c r="E75" s="1209">
        <f t="shared" si="10"/>
        <v>34.090909090909086</v>
      </c>
      <c r="F75" s="1209">
        <f t="shared" si="11"/>
        <v>2.1635415510928659</v>
      </c>
      <c r="G75" s="1191">
        <f t="shared" si="12"/>
        <v>6.8015347052668291</v>
      </c>
      <c r="H75" s="38"/>
    </row>
    <row r="76" spans="1:8" ht="9.75" customHeight="1">
      <c r="A76" s="1027" t="s">
        <v>1376</v>
      </c>
      <c r="B76" s="1028">
        <v>56</v>
      </c>
      <c r="C76" s="1216">
        <v>16</v>
      </c>
      <c r="D76" s="1217">
        <f t="shared" si="9"/>
        <v>0.1737619461337967</v>
      </c>
      <c r="E76" s="1218">
        <f t="shared" si="10"/>
        <v>28.571428571428569</v>
      </c>
      <c r="F76" s="1218">
        <f t="shared" si="11"/>
        <v>0.177521358038389</v>
      </c>
      <c r="G76" s="1193">
        <f t="shared" si="12"/>
        <v>0.55807464248343219</v>
      </c>
      <c r="H76" s="38"/>
    </row>
    <row r="77" spans="1:8" ht="5.25" customHeight="1">
      <c r="A77" s="1185"/>
      <c r="B77" s="1186"/>
      <c r="C77" s="1186"/>
      <c r="D77" s="1187"/>
      <c r="E77" s="1187"/>
      <c r="F77" s="1187"/>
      <c r="G77" s="1187"/>
      <c r="H77" s="38"/>
    </row>
    <row r="78" spans="1:8" ht="11.1" customHeight="1">
      <c r="A78" s="311"/>
      <c r="B78" s="311"/>
      <c r="C78" s="311"/>
      <c r="D78" s="311"/>
      <c r="E78" s="311"/>
      <c r="F78" s="311"/>
      <c r="G78" s="1029" t="s">
        <v>912</v>
      </c>
    </row>
    <row r="79" spans="1:8" ht="11.25" customHeight="1"/>
    <row r="80" spans="1:8" ht="9" customHeight="1"/>
    <row r="81" spans="2:28" ht="10.5" hidden="1" customHeight="1"/>
    <row r="83" spans="2:28">
      <c r="T83" s="39"/>
      <c r="V83" s="39"/>
    </row>
    <row r="84" spans="2:28">
      <c r="B84" s="42"/>
      <c r="C84" s="42"/>
      <c r="T84" s="39"/>
      <c r="V84" s="39"/>
    </row>
    <row r="85" spans="2:28">
      <c r="T85" s="39"/>
      <c r="V85" s="39"/>
    </row>
    <row r="86" spans="2:28">
      <c r="T86" s="39"/>
      <c r="V86" s="39"/>
    </row>
    <row r="87" spans="2:28">
      <c r="T87" s="39"/>
      <c r="V87" s="39"/>
    </row>
    <row r="88" spans="2:28">
      <c r="T88" s="39"/>
      <c r="V88" s="39"/>
    </row>
    <row r="89" spans="2:28">
      <c r="Z89" s="39"/>
      <c r="AB89" s="39"/>
    </row>
    <row r="91" spans="2:28">
      <c r="T91" s="39"/>
      <c r="V91" s="39"/>
    </row>
    <row r="119" spans="14:14">
      <c r="N119" s="36" t="s">
        <v>884</v>
      </c>
    </row>
    <row r="163" spans="53:53">
      <c r="BA163" s="36" t="s">
        <v>884</v>
      </c>
    </row>
  </sheetData>
  <sheetProtection password="CA55" sheet="1" objects="1" scenarios="1"/>
  <mergeCells count="5">
    <mergeCell ref="A7:G7"/>
    <mergeCell ref="A1:G1"/>
    <mergeCell ref="A3:G3"/>
    <mergeCell ref="A4:G4"/>
    <mergeCell ref="A5:G5"/>
  </mergeCells>
  <phoneticPr fontId="0" type="noConversion"/>
  <printOptions horizontalCentered="1"/>
  <pageMargins left="0.51181102362204722" right="0.75" top="0.59055118110236227" bottom="1" header="0" footer="0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114</vt:i4>
      </vt:variant>
    </vt:vector>
  </HeadingPairs>
  <TitlesOfParts>
    <vt:vector size="178" baseType="lpstr">
      <vt:lpstr>Hoja1 </vt:lpstr>
      <vt:lpstr>Hoja2</vt:lpstr>
      <vt:lpstr>CUAD1</vt:lpstr>
      <vt:lpstr>CUAD2</vt:lpstr>
      <vt:lpstr>CUAD3</vt:lpstr>
      <vt:lpstr>Hoja1</vt:lpstr>
      <vt:lpstr>CUAD4</vt:lpstr>
      <vt:lpstr>CUAD5</vt:lpstr>
      <vt:lpstr>CUAD6</vt:lpstr>
      <vt:lpstr>Cuad7</vt:lpstr>
      <vt:lpstr>CUAD8</vt:lpstr>
      <vt:lpstr>CUAD9</vt:lpstr>
      <vt:lpstr>CUAD10</vt:lpstr>
      <vt:lpstr>CUAD11</vt:lpstr>
      <vt:lpstr>CUAD12</vt:lpstr>
      <vt:lpstr>CUAD13</vt:lpstr>
      <vt:lpstr>CUAD14</vt:lpstr>
      <vt:lpstr>CUAD15</vt:lpstr>
      <vt:lpstr>CUAD16</vt:lpstr>
      <vt:lpstr>CUAD17</vt:lpstr>
      <vt:lpstr>CUAD18</vt:lpstr>
      <vt:lpstr>CUAD19</vt:lpstr>
      <vt:lpstr>CUAD20</vt:lpstr>
      <vt:lpstr>CUAD21</vt:lpstr>
      <vt:lpstr>CUAD22</vt:lpstr>
      <vt:lpstr>CUAD23</vt:lpstr>
      <vt:lpstr>CUAD24</vt:lpstr>
      <vt:lpstr>CUAD25</vt:lpstr>
      <vt:lpstr>CUAD26</vt:lpstr>
      <vt:lpstr>CUAD27</vt:lpstr>
      <vt:lpstr>CUAD28</vt:lpstr>
      <vt:lpstr>CUAD29</vt:lpstr>
      <vt:lpstr>CUAD30</vt:lpstr>
      <vt:lpstr>CUAD31</vt:lpstr>
      <vt:lpstr>CUAD32</vt:lpstr>
      <vt:lpstr>CUAD33</vt:lpstr>
      <vt:lpstr>CUAD34</vt:lpstr>
      <vt:lpstr>CUAD35</vt:lpstr>
      <vt:lpstr>CUAD36</vt:lpstr>
      <vt:lpstr>CUAD37</vt:lpstr>
      <vt:lpstr>CUAD38</vt:lpstr>
      <vt:lpstr>CUAD39</vt:lpstr>
      <vt:lpstr>CUAD40</vt:lpstr>
      <vt:lpstr>CUAD41</vt:lpstr>
      <vt:lpstr>CUAD42</vt:lpstr>
      <vt:lpstr>CUAD43</vt:lpstr>
      <vt:lpstr>CUAD44</vt:lpstr>
      <vt:lpstr>CUAD45</vt:lpstr>
      <vt:lpstr>CUAD46</vt:lpstr>
      <vt:lpstr>CUAD47</vt:lpstr>
      <vt:lpstr>CUAD48</vt:lpstr>
      <vt:lpstr>CUAD49</vt:lpstr>
      <vt:lpstr>CUAD50</vt:lpstr>
      <vt:lpstr>CUAD51</vt:lpstr>
      <vt:lpstr>CUAD52</vt:lpstr>
      <vt:lpstr>CUAD53</vt:lpstr>
      <vt:lpstr>CUAD54</vt:lpstr>
      <vt:lpstr>CUAD55</vt:lpstr>
      <vt:lpstr>CUAD56</vt:lpstr>
      <vt:lpstr>CUAD57</vt:lpstr>
      <vt:lpstr>CUAD58</vt:lpstr>
      <vt:lpstr>CUAD59</vt:lpstr>
      <vt:lpstr>CUAD60</vt:lpstr>
      <vt:lpstr>CUAD61</vt:lpstr>
      <vt:lpstr>CUAD1!Área_de_impresión</vt:lpstr>
      <vt:lpstr>CUAD10!Área_de_impresión</vt:lpstr>
      <vt:lpstr>CUAD11!Área_de_impresión</vt:lpstr>
      <vt:lpstr>CUAD12!Área_de_impresión</vt:lpstr>
      <vt:lpstr>CUAD13!Área_de_impresión</vt:lpstr>
      <vt:lpstr>CUAD14!Área_de_impresión</vt:lpstr>
      <vt:lpstr>CUAD15!Área_de_impresión</vt:lpstr>
      <vt:lpstr>CUAD16!Área_de_impresión</vt:lpstr>
      <vt:lpstr>CUAD17!Área_de_impresión</vt:lpstr>
      <vt:lpstr>CUAD18!Área_de_impresión</vt:lpstr>
      <vt:lpstr>CUAD19!Área_de_impresión</vt:lpstr>
      <vt:lpstr>CUAD2!Área_de_impresión</vt:lpstr>
      <vt:lpstr>CUAD20!Área_de_impresión</vt:lpstr>
      <vt:lpstr>CUAD21!Área_de_impresión</vt:lpstr>
      <vt:lpstr>CUAD22!Área_de_impresión</vt:lpstr>
      <vt:lpstr>CUAD23!Área_de_impresión</vt:lpstr>
      <vt:lpstr>CUAD24!Área_de_impresión</vt:lpstr>
      <vt:lpstr>CUAD25!Área_de_impresión</vt:lpstr>
      <vt:lpstr>CUAD26!Área_de_impresión</vt:lpstr>
      <vt:lpstr>CUAD27!Área_de_impresión</vt:lpstr>
      <vt:lpstr>CUAD28!Área_de_impresión</vt:lpstr>
      <vt:lpstr>CUAD29!Área_de_impresión</vt:lpstr>
      <vt:lpstr>CUAD3!Área_de_impresión</vt:lpstr>
      <vt:lpstr>CUAD30!Área_de_impresión</vt:lpstr>
      <vt:lpstr>CUAD31!Área_de_impresión</vt:lpstr>
      <vt:lpstr>CUAD32!Área_de_impresión</vt:lpstr>
      <vt:lpstr>CUAD33!Área_de_impresión</vt:lpstr>
      <vt:lpstr>CUAD34!Área_de_impresión</vt:lpstr>
      <vt:lpstr>CUAD35!Área_de_impresión</vt:lpstr>
      <vt:lpstr>CUAD36!Área_de_impresión</vt:lpstr>
      <vt:lpstr>CUAD37!Área_de_impresión</vt:lpstr>
      <vt:lpstr>CUAD38!Área_de_impresión</vt:lpstr>
      <vt:lpstr>CUAD39!Área_de_impresión</vt:lpstr>
      <vt:lpstr>CUAD4!Área_de_impresión</vt:lpstr>
      <vt:lpstr>CUAD40!Área_de_impresión</vt:lpstr>
      <vt:lpstr>CUAD41!Área_de_impresión</vt:lpstr>
      <vt:lpstr>CUAD42!Área_de_impresión</vt:lpstr>
      <vt:lpstr>CUAD43!Área_de_impresión</vt:lpstr>
      <vt:lpstr>CUAD44!Área_de_impresión</vt:lpstr>
      <vt:lpstr>CUAD45!Área_de_impresión</vt:lpstr>
      <vt:lpstr>CUAD46!Área_de_impresión</vt:lpstr>
      <vt:lpstr>CUAD47!Área_de_impresión</vt:lpstr>
      <vt:lpstr>CUAD48!Área_de_impresión</vt:lpstr>
      <vt:lpstr>CUAD49!Área_de_impresión</vt:lpstr>
      <vt:lpstr>CUAD5!Área_de_impresión</vt:lpstr>
      <vt:lpstr>CUAD50!Área_de_impresión</vt:lpstr>
      <vt:lpstr>CUAD51!Área_de_impresión</vt:lpstr>
      <vt:lpstr>CUAD52!Área_de_impresión</vt:lpstr>
      <vt:lpstr>CUAD53!Área_de_impresión</vt:lpstr>
      <vt:lpstr>CUAD54!Área_de_impresión</vt:lpstr>
      <vt:lpstr>CUAD55!Área_de_impresión</vt:lpstr>
      <vt:lpstr>CUAD56!Área_de_impresión</vt:lpstr>
      <vt:lpstr>CUAD57!Área_de_impresión</vt:lpstr>
      <vt:lpstr>CUAD58!Área_de_impresión</vt:lpstr>
      <vt:lpstr>CUAD6!Área_de_impresión</vt:lpstr>
      <vt:lpstr>CUAD60!Área_de_impresión</vt:lpstr>
      <vt:lpstr>CUAD61!Área_de_impresión</vt:lpstr>
      <vt:lpstr>Cuad7!Área_de_impresión</vt:lpstr>
      <vt:lpstr>CUAD8!Área_de_impresión</vt:lpstr>
      <vt:lpstr>CUAD9!Área_de_impresión</vt:lpstr>
      <vt:lpstr>CUAD1!Imprimir_área_IM</vt:lpstr>
      <vt:lpstr>CUAD10!Imprimir_área_IM</vt:lpstr>
      <vt:lpstr>CUAD11!Imprimir_área_IM</vt:lpstr>
      <vt:lpstr>CUAD12!Imprimir_área_IM</vt:lpstr>
      <vt:lpstr>CUAD13!Imprimir_área_IM</vt:lpstr>
      <vt:lpstr>CUAD14!Imprimir_área_IM</vt:lpstr>
      <vt:lpstr>CUAD15!Imprimir_área_IM</vt:lpstr>
      <vt:lpstr>CUAD16!Imprimir_área_IM</vt:lpstr>
      <vt:lpstr>CUAD17!Imprimir_área_IM</vt:lpstr>
      <vt:lpstr>CUAD18!Imprimir_área_IM</vt:lpstr>
      <vt:lpstr>CUAD19!Imprimir_área_IM</vt:lpstr>
      <vt:lpstr>CUAD2!Imprimir_área_IM</vt:lpstr>
      <vt:lpstr>CUAD20!Imprimir_área_IM</vt:lpstr>
      <vt:lpstr>CUAD21!Imprimir_área_IM</vt:lpstr>
      <vt:lpstr>CUAD22!Imprimir_área_IM</vt:lpstr>
      <vt:lpstr>CUAD24!Imprimir_área_IM</vt:lpstr>
      <vt:lpstr>CUAD25!Imprimir_área_IM</vt:lpstr>
      <vt:lpstr>CUAD26!Imprimir_área_IM</vt:lpstr>
      <vt:lpstr>CUAD27!Imprimir_área_IM</vt:lpstr>
      <vt:lpstr>CUAD29!Imprimir_área_IM</vt:lpstr>
      <vt:lpstr>CUAD3!Imprimir_área_IM</vt:lpstr>
      <vt:lpstr>CUAD31!Imprimir_área_IM</vt:lpstr>
      <vt:lpstr>CUAD32!Imprimir_área_IM</vt:lpstr>
      <vt:lpstr>CUAD33!Imprimir_área_IM</vt:lpstr>
      <vt:lpstr>CUAD34!Imprimir_área_IM</vt:lpstr>
      <vt:lpstr>CUAD36!Imprimir_área_IM</vt:lpstr>
      <vt:lpstr>CUAD37!Imprimir_área_IM</vt:lpstr>
      <vt:lpstr>CUAD38!Imprimir_área_IM</vt:lpstr>
      <vt:lpstr>CUAD39!Imprimir_área_IM</vt:lpstr>
      <vt:lpstr>CUAD4!Imprimir_área_IM</vt:lpstr>
      <vt:lpstr>CUAD40!Imprimir_área_IM</vt:lpstr>
      <vt:lpstr>CUAD41!Imprimir_área_IM</vt:lpstr>
      <vt:lpstr>CUAD42!Imprimir_área_IM</vt:lpstr>
      <vt:lpstr>CUAD43!Imprimir_área_IM</vt:lpstr>
      <vt:lpstr>CUAD44!Imprimir_área_IM</vt:lpstr>
      <vt:lpstr>CUAD45!Imprimir_área_IM</vt:lpstr>
      <vt:lpstr>CUAD46!Imprimir_área_IM</vt:lpstr>
      <vt:lpstr>CUAD47!Imprimir_área_IM</vt:lpstr>
      <vt:lpstr>CUAD48!Imprimir_área_IM</vt:lpstr>
      <vt:lpstr>CUAD49!Imprimir_área_IM</vt:lpstr>
      <vt:lpstr>CUAD5!Imprimir_área_IM</vt:lpstr>
      <vt:lpstr>CUAD50!Imprimir_área_IM</vt:lpstr>
      <vt:lpstr>CUAD51!Imprimir_área_IM</vt:lpstr>
      <vt:lpstr>CUAD52!Imprimir_área_IM</vt:lpstr>
      <vt:lpstr>CUAD53!Imprimir_área_IM</vt:lpstr>
      <vt:lpstr>CUAD54!Imprimir_área_IM</vt:lpstr>
      <vt:lpstr>CUAD55!Imprimir_área_IM</vt:lpstr>
      <vt:lpstr>CUAD56!Imprimir_área_IM</vt:lpstr>
      <vt:lpstr>CUAD57!Imprimir_área_IM</vt:lpstr>
      <vt:lpstr>CUAD58!Imprimir_área_IM</vt:lpstr>
      <vt:lpstr>CUAD6!Imprimir_área_IM</vt:lpstr>
      <vt:lpstr>CUAD61!Imprimir_área_IM</vt:lpstr>
      <vt:lpstr>Cuad7!Imprimir_área_IM</vt:lpstr>
      <vt:lpstr>CUAD8!Imprimir_área_IM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</dc:creator>
  <cp:lastModifiedBy>mariela</cp:lastModifiedBy>
  <cp:lastPrinted>2004-06-08T19:36:54Z</cp:lastPrinted>
  <dcterms:created xsi:type="dcterms:W3CDTF">1999-06-28T17:08:02Z</dcterms:created>
  <dcterms:modified xsi:type="dcterms:W3CDTF">2011-09-08T19:20:35Z</dcterms:modified>
</cp:coreProperties>
</file>