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9120" firstSheet="33" activeTab="43"/>
  </bookViews>
  <sheets>
    <sheet name="INDICE" sheetId="44" r:id="rId1"/>
    <sheet name="Cuadro 1" sheetId="1" r:id="rId2"/>
    <sheet name="Cuadro 2" sheetId="2" r:id="rId3"/>
    <sheet name="Cuadro 3" sheetId="3" r:id="rId4"/>
    <sheet name="Cuadro 4" sheetId="4" r:id="rId5"/>
    <sheet name="Cuadro 5" sheetId="5" r:id="rId6"/>
    <sheet name="Cuadro 6" sheetId="6" r:id="rId7"/>
    <sheet name="Cuadro 7" sheetId="7" r:id="rId8"/>
    <sheet name="Cuadro 8" sheetId="8" r:id="rId9"/>
    <sheet name="Cuadro 9" sheetId="9" r:id="rId10"/>
    <sheet name="Cuadro 10" sheetId="10" r:id="rId11"/>
    <sheet name="Cuadro 11" sheetId="11" r:id="rId12"/>
    <sheet name="Cuadro 12" sheetId="12" r:id="rId13"/>
    <sheet name="Cuadro 13" sheetId="13" r:id="rId14"/>
    <sheet name="Cuadro 14" sheetId="14" r:id="rId15"/>
    <sheet name="Cuadro 15" sheetId="15" r:id="rId16"/>
    <sheet name="Cuadro 16" sheetId="16" r:id="rId17"/>
    <sheet name="Cuadro 17" sheetId="17" r:id="rId18"/>
    <sheet name="Cuadro 18" sheetId="18" r:id="rId19"/>
    <sheet name="Cuadro 19" sheetId="19" r:id="rId20"/>
    <sheet name="Cuadro 20" sheetId="20" r:id="rId21"/>
    <sheet name="Cuadro 21" sheetId="21" r:id="rId22"/>
    <sheet name="Cuadro 22" sheetId="22" r:id="rId23"/>
    <sheet name="Cuadro 23" sheetId="23" r:id="rId24"/>
    <sheet name="Cuadro 24" sheetId="24" r:id="rId25"/>
    <sheet name="Cuadro 25" sheetId="25" r:id="rId26"/>
    <sheet name="Cuadro 26" sheetId="26" r:id="rId27"/>
    <sheet name="Cuadro 27" sheetId="27" r:id="rId28"/>
    <sheet name="Cuadro 28" sheetId="28" r:id="rId29"/>
    <sheet name="Cuadro 29" sheetId="29" r:id="rId30"/>
    <sheet name="Cuadro 30" sheetId="30" r:id="rId31"/>
    <sheet name="Cuadro 31" sheetId="31" r:id="rId32"/>
    <sheet name="Cuadro 32" sheetId="32" r:id="rId33"/>
    <sheet name="Cuadro 33" sheetId="33" r:id="rId34"/>
    <sheet name="Cuadro 34" sheetId="34" r:id="rId35"/>
    <sheet name="Cuadro35" sheetId="35" r:id="rId36"/>
    <sheet name="Cuadro 36" sheetId="36" r:id="rId37"/>
    <sheet name="Cuadro 36-a" sheetId="37" r:id="rId38"/>
    <sheet name="Cuadro 37" sheetId="38" r:id="rId39"/>
    <sheet name="Cuadro 37-a" sheetId="39" r:id="rId40"/>
    <sheet name="Cuadro 38" sheetId="40" r:id="rId41"/>
    <sheet name="Cuadro 39" sheetId="41" r:id="rId42"/>
    <sheet name="Cuadro 40" sheetId="42" r:id="rId43"/>
    <sheet name="Cuadro 41" sheetId="43" r:id="rId44"/>
  </sheets>
  <externalReferences>
    <externalReference r:id="rId45"/>
    <externalReference r:id="rId46"/>
  </externalReferences>
  <definedNames>
    <definedName name="__123Graph_A" localSheetId="8" hidden="1">'Cuadro 8'!$C$32:$C$61</definedName>
    <definedName name="__123Graph_X" localSheetId="8" hidden="1">'Cuadro 8'!$B$32:$B$61</definedName>
    <definedName name="_Regression_Int" localSheetId="1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Regression_Int" localSheetId="29" hidden="1">1</definedName>
    <definedName name="_Regression_Int" localSheetId="3" hidden="1">1</definedName>
    <definedName name="_Regression_Int" localSheetId="30" hidden="1">1</definedName>
    <definedName name="_Regression_Int" localSheetId="31" hidden="1">1</definedName>
    <definedName name="_Regression_Int" localSheetId="32" hidden="1">1</definedName>
    <definedName name="_Regression_Int" localSheetId="33" hidden="1">1</definedName>
    <definedName name="_Regression_Int" localSheetId="34" hidden="1">1</definedName>
    <definedName name="_Regression_Int" localSheetId="36" hidden="1">1</definedName>
    <definedName name="_Regression_Int" localSheetId="37" hidden="1">1</definedName>
    <definedName name="_Regression_Int" localSheetId="38" hidden="1">1</definedName>
    <definedName name="_Regression_Int" localSheetId="39" hidden="1">1</definedName>
    <definedName name="_Regression_Int" localSheetId="40" hidden="1">1</definedName>
    <definedName name="_Regression_Int" localSheetId="41" hidden="1">1</definedName>
    <definedName name="_Regression_Int" localSheetId="4" hidden="1">1</definedName>
    <definedName name="_Regression_Int" localSheetId="42" hidden="1">1</definedName>
    <definedName name="_Regression_Int" localSheetId="43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35" hidden="1">1</definedName>
    <definedName name="_xlnm.Print_Area" localSheetId="1">'Cuadro 1'!$A$1:$I$86</definedName>
    <definedName name="_xlnm.Print_Area" localSheetId="10">'Cuadro 10'!$A$1:$N$66</definedName>
    <definedName name="_xlnm.Print_Area" localSheetId="12">'Cuadro 12'!$A$1:$R$50</definedName>
    <definedName name="_xlnm.Print_Area" localSheetId="13">'Cuadro 13'!$A$1:$AL$46</definedName>
    <definedName name="_xlnm.Print_Area" localSheetId="14">'Cuadro 14'!$A$1:$BC$49</definedName>
    <definedName name="_xlnm.Print_Area" localSheetId="15">'Cuadro 15'!$A$1:$R$50</definedName>
    <definedName name="_xlnm.Print_Area" localSheetId="16">'Cuadro 16'!$A$1:$AL$45</definedName>
    <definedName name="_xlnm.Print_Area" localSheetId="17">'Cuadro 17'!$A$1:$AK$47</definedName>
    <definedName name="_xlnm.Print_Area" localSheetId="18">'Cuadro 18'!$A$1:$R$38</definedName>
    <definedName name="_xlnm.Print_Area" localSheetId="19">'Cuadro 19'!$A$1:$AL$33</definedName>
    <definedName name="_xlnm.Print_Area" localSheetId="2">'Cuadro 2'!$A$1:$K$61</definedName>
    <definedName name="_xlnm.Print_Area" localSheetId="20">'Cuadro 20'!$A$1:$BC$40</definedName>
    <definedName name="_xlnm.Print_Area" localSheetId="21">'Cuadro 21'!$A$1:$R$35</definedName>
    <definedName name="_xlnm.Print_Area" localSheetId="22">'Cuadro 22'!$A$1:$AL$32</definedName>
    <definedName name="_xlnm.Print_Area" localSheetId="23">'Cuadro 23'!$A$1:$AK$32</definedName>
    <definedName name="_xlnm.Print_Area" localSheetId="24">'Cuadro 24'!$A$1:$T$85</definedName>
    <definedName name="_xlnm.Print_Area" localSheetId="25">'Cuadro 25'!$A$1:$T$30</definedName>
    <definedName name="_xlnm.Print_Area" localSheetId="26">'Cuadro 26'!$A$1:$AB$67</definedName>
    <definedName name="_xlnm.Print_Area" localSheetId="27">'Cuadro 27'!$A$1:$R$35</definedName>
    <definedName name="_xlnm.Print_Area" localSheetId="28">'Cuadro 28'!$A$1:$Q$87</definedName>
    <definedName name="_xlnm.Print_Area" localSheetId="29">'Cuadro 29'!$B$1:$K$61</definedName>
    <definedName name="_xlnm.Print_Area" localSheetId="3">'Cuadro 3'!$A$1:$AC$65</definedName>
    <definedName name="_xlnm.Print_Area" localSheetId="30">'Cuadro 30'!$A$1:$K$31</definedName>
    <definedName name="_xlnm.Print_Area" localSheetId="31">'Cuadro 31'!$A$1:$L$42</definedName>
    <definedName name="_xlnm.Print_Area" localSheetId="32">'Cuadro 32'!$A$1:$G$55</definedName>
    <definedName name="_xlnm.Print_Area" localSheetId="33">'Cuadro 33'!$A$1:$G$41</definedName>
    <definedName name="_xlnm.Print_Area" localSheetId="34">'Cuadro 34'!$A$1:$H$90</definedName>
    <definedName name="_xlnm.Print_Area" localSheetId="36">'Cuadro 36'!$A$1:$S$88</definedName>
    <definedName name="_xlnm.Print_Area" localSheetId="37">'Cuadro 36-a'!$A$1:$S$34</definedName>
    <definedName name="_xlnm.Print_Area" localSheetId="38">'Cuadro 37'!$A$1:$AQ$80</definedName>
    <definedName name="_xlnm.Print_Area" localSheetId="39">'Cuadro 37-a'!$A$1:$AQ$31</definedName>
    <definedName name="_xlnm.Print_Area" localSheetId="40">'Cuadro 38'!$A$1:$H$114</definedName>
    <definedName name="_xlnm.Print_Area" localSheetId="41">'Cuadro 39'!$A$1:$U$75</definedName>
    <definedName name="_xlnm.Print_Area" localSheetId="4">'Cuadro 4'!$A$1:$AA$33</definedName>
    <definedName name="_xlnm.Print_Area" localSheetId="42">'Cuadro 40'!$A$1:$Q$51</definedName>
    <definedName name="_xlnm.Print_Area" localSheetId="43">'Cuadro 41'!$A$1:$S$39</definedName>
    <definedName name="_xlnm.Print_Area" localSheetId="5">'Cuadro 5'!$A$1:$N$67</definedName>
    <definedName name="_xlnm.Print_Area" localSheetId="7">'Cuadro 7'!$A$1:$O$44</definedName>
    <definedName name="_xlnm.Print_Area" localSheetId="8">'Cuadro 8'!$A$1:$AB$62</definedName>
    <definedName name="Imprimir_área_IM" localSheetId="10">'Cuadro 10'!$A$1:$N$66</definedName>
    <definedName name="Imprimir_área_IM" localSheetId="11">'Cuadro 11'!$A$1:$K$30</definedName>
    <definedName name="Imprimir_área_IM" localSheetId="12">'Cuadro 12'!$A$1:$R$50</definedName>
    <definedName name="Imprimir_área_IM" localSheetId="13">'Cuadro 13'!$A$1:$AL$46</definedName>
    <definedName name="Imprimir_área_IM" localSheetId="14">'Cuadro 14'!$A$1:$BC$49</definedName>
    <definedName name="Imprimir_área_IM" localSheetId="15">'Cuadro 15'!$A$1:$R$50</definedName>
    <definedName name="Imprimir_área_IM" localSheetId="16">'Cuadro 16'!$A$1:$AL$45</definedName>
    <definedName name="Imprimir_área_IM" localSheetId="17">'Cuadro 17'!$A$1:$AK$47</definedName>
    <definedName name="Imprimir_área_IM" localSheetId="18">'Cuadro 18'!$A$1:$R$38</definedName>
    <definedName name="Imprimir_área_IM" localSheetId="19">'Cuadro 19'!$A$1:$AL$33</definedName>
    <definedName name="Imprimir_área_IM" localSheetId="2">'Cuadro 2'!$A$1:$K$61</definedName>
    <definedName name="Imprimir_área_IM" localSheetId="20">'Cuadro 20'!$A$1:$BC$40</definedName>
    <definedName name="Imprimir_área_IM" localSheetId="21">'Cuadro 21'!$A$1:$R$35</definedName>
    <definedName name="Imprimir_área_IM" localSheetId="22">'Cuadro 22'!$A$1:$AL$32</definedName>
    <definedName name="Imprimir_área_IM" localSheetId="23">'Cuadro 23'!$A$1:$AK$32</definedName>
    <definedName name="Imprimir_área_IM" localSheetId="24">'Cuadro 24'!$A$1:$T$85</definedName>
    <definedName name="Imprimir_área_IM" localSheetId="25">'Cuadro 25'!$A$1:$T$30</definedName>
    <definedName name="Imprimir_área_IM" localSheetId="26">'Cuadro 26'!$A$1:$AB$67</definedName>
    <definedName name="Imprimir_área_IM" localSheetId="27">'Cuadro 27'!$A$1:$R$35</definedName>
    <definedName name="Imprimir_área_IM" localSheetId="28">'Cuadro 28'!$A$1:$Q$87</definedName>
    <definedName name="Imprimir_área_IM" localSheetId="29">'Cuadro 29'!$A$1:$K$62</definedName>
    <definedName name="Imprimir_área_IM" localSheetId="3">'Cuadro 3'!$A$1:$AC$65</definedName>
    <definedName name="Imprimir_área_IM" localSheetId="30">'Cuadro 30'!$A$1:$K$31</definedName>
    <definedName name="Imprimir_área_IM" localSheetId="31">'Cuadro 31'!$A$1:$L$42</definedName>
    <definedName name="Imprimir_área_IM" localSheetId="32">'Cuadro 32'!$A$1:$G$55</definedName>
    <definedName name="Imprimir_área_IM" localSheetId="33">'Cuadro 33'!$A$1:$G$41</definedName>
    <definedName name="Imprimir_área_IM" localSheetId="34">'Cuadro 34'!$A$1:$H$90</definedName>
    <definedName name="Imprimir_área_IM" localSheetId="36">'Cuadro 36'!$A$1:$S$88</definedName>
    <definedName name="Imprimir_área_IM" localSheetId="37">'Cuadro 36-a'!$A$1:$S$34</definedName>
    <definedName name="Imprimir_área_IM" localSheetId="38">'Cuadro 37'!$A$1:$AQ$80</definedName>
    <definedName name="Imprimir_área_IM" localSheetId="39">'Cuadro 37-a'!$A$1:$AQ$31</definedName>
    <definedName name="Imprimir_área_IM" localSheetId="40">'Cuadro 38'!$A$1:$H$114</definedName>
    <definedName name="Imprimir_área_IM" localSheetId="41">'Cuadro 39'!$A$1:$U$75</definedName>
    <definedName name="Imprimir_área_IM" localSheetId="4">'Cuadro 4'!$A$1:$AA$33</definedName>
    <definedName name="Imprimir_área_IM" localSheetId="42">'Cuadro 40'!$A$1:$Q$51</definedName>
    <definedName name="Imprimir_área_IM" localSheetId="43">'Cuadro 41'!$A$1:$S$39</definedName>
    <definedName name="Imprimir_área_IM" localSheetId="5">'Cuadro 5'!$A$1:$N$67</definedName>
    <definedName name="Imprimir_área_IM" localSheetId="6">'Cuadro 6'!$A$1:$G$24</definedName>
    <definedName name="Imprimir_área_IM" localSheetId="7">'Cuadro 7'!$A$1:$O$44</definedName>
    <definedName name="Imprimir_área_IM" localSheetId="8">'Cuadro 8'!$A$1:$AB$62</definedName>
    <definedName name="Imprimir_área_IM" localSheetId="9">'Cuadro 9'!$A$1:$R$30</definedName>
    <definedName name="Imprimir_área_IM" localSheetId="35">Cuadro35!$A$1:$K$67</definedName>
    <definedName name="Imprimir_área_IM">'Cuadro 1'!$A$1:$I$86</definedName>
  </definedNames>
  <calcPr calcId="125725" iterate="1" iterateCount="1"/>
</workbook>
</file>

<file path=xl/calcChain.xml><?xml version="1.0" encoding="utf-8"?>
<calcChain xmlns="http://schemas.openxmlformats.org/spreadsheetml/2006/main">
  <c r="C15" i="1"/>
  <c r="C19"/>
  <c r="C27"/>
  <c r="C35"/>
  <c r="C42"/>
  <c r="C47"/>
  <c r="C31" s="1"/>
  <c r="C52"/>
  <c r="G52" s="1"/>
  <c r="C64"/>
  <c r="G64"/>
  <c r="G66"/>
  <c r="G67"/>
  <c r="G68"/>
  <c r="G69"/>
  <c r="G70"/>
  <c r="G71"/>
  <c r="G72"/>
  <c r="G73"/>
  <c r="G74"/>
  <c r="G75"/>
  <c r="G76"/>
  <c r="G77"/>
  <c r="G78"/>
  <c r="G79"/>
  <c r="G80"/>
  <c r="G81"/>
  <c r="G82"/>
  <c r="E14" i="10"/>
  <c r="I14"/>
  <c r="K14"/>
  <c r="E16"/>
  <c r="C17"/>
  <c r="C16" s="1"/>
  <c r="E20"/>
  <c r="I20"/>
  <c r="K20"/>
  <c r="L20"/>
  <c r="L14" s="1"/>
  <c r="M20"/>
  <c r="M14" s="1"/>
  <c r="C21"/>
  <c r="C22"/>
  <c r="C24"/>
  <c r="C20" s="1"/>
  <c r="C25"/>
  <c r="C26"/>
  <c r="E28"/>
  <c r="L28"/>
  <c r="C29"/>
  <c r="C28" s="1"/>
  <c r="C30"/>
  <c r="J32"/>
  <c r="K32"/>
  <c r="L32"/>
  <c r="M32"/>
  <c r="N32"/>
  <c r="C34"/>
  <c r="C35"/>
  <c r="E36"/>
  <c r="E32" s="1"/>
  <c r="F36"/>
  <c r="F32" s="1"/>
  <c r="G36"/>
  <c r="G32" s="1"/>
  <c r="H36"/>
  <c r="H32" s="1"/>
  <c r="I36"/>
  <c r="I32" s="1"/>
  <c r="K36"/>
  <c r="L36"/>
  <c r="C37"/>
  <c r="C36" s="1"/>
  <c r="C32" s="1"/>
  <c r="C43"/>
  <c r="E43"/>
  <c r="I43"/>
  <c r="L43"/>
  <c r="C44"/>
  <c r="C47"/>
  <c r="E48"/>
  <c r="C48" s="1"/>
  <c r="F48"/>
  <c r="G48"/>
  <c r="H48"/>
  <c r="I48"/>
  <c r="M48"/>
  <c r="C49"/>
  <c r="C52"/>
  <c r="C53"/>
  <c r="C54"/>
  <c r="C59"/>
  <c r="C60"/>
  <c r="C61"/>
  <c r="C62"/>
  <c r="C63"/>
  <c r="C10" i="11"/>
  <c r="D10"/>
  <c r="E10"/>
  <c r="F10"/>
  <c r="G10"/>
  <c r="H10"/>
  <c r="I10"/>
  <c r="J10"/>
  <c r="L10"/>
  <c r="B13"/>
  <c r="B10" s="1"/>
  <c r="B14"/>
  <c r="B15"/>
  <c r="B16"/>
  <c r="B17"/>
  <c r="B18"/>
  <c r="B19"/>
  <c r="B20"/>
  <c r="B21"/>
  <c r="B22"/>
  <c r="B23"/>
  <c r="B24"/>
  <c r="B25"/>
  <c r="B26"/>
  <c r="B27"/>
  <c r="B28"/>
  <c r="B29"/>
  <c r="D12" i="12"/>
  <c r="F12"/>
  <c r="H12"/>
  <c r="N12"/>
  <c r="P12"/>
  <c r="Q12"/>
  <c r="D14"/>
  <c r="F14"/>
  <c r="H14"/>
  <c r="I14"/>
  <c r="I12" s="1"/>
  <c r="J14"/>
  <c r="J12" s="1"/>
  <c r="K14"/>
  <c r="K12" s="1"/>
  <c r="L14"/>
  <c r="L12" s="1"/>
  <c r="M14"/>
  <c r="N14"/>
  <c r="P14"/>
  <c r="Q14"/>
  <c r="B16"/>
  <c r="B17"/>
  <c r="B12" s="1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C9" i="13"/>
  <c r="E9"/>
  <c r="AG9"/>
  <c r="C10"/>
  <c r="D10"/>
  <c r="E10"/>
  <c r="F10"/>
  <c r="G10"/>
  <c r="J9" s="1"/>
  <c r="H10"/>
  <c r="I10"/>
  <c r="J10"/>
  <c r="K10"/>
  <c r="L10"/>
  <c r="M10"/>
  <c r="N9" s="1"/>
  <c r="N10"/>
  <c r="O10"/>
  <c r="P10"/>
  <c r="P9" s="1"/>
  <c r="Q10"/>
  <c r="R10"/>
  <c r="S10"/>
  <c r="S9" s="1"/>
  <c r="T10"/>
  <c r="U10"/>
  <c r="U9" s="1"/>
  <c r="V10"/>
  <c r="W10"/>
  <c r="Z9" s="1"/>
  <c r="X10"/>
  <c r="Y10"/>
  <c r="Z10"/>
  <c r="AA10"/>
  <c r="AB10"/>
  <c r="AC10"/>
  <c r="AC9" s="1"/>
  <c r="AD10"/>
  <c r="AE10"/>
  <c r="AE9" s="1"/>
  <c r="AF10"/>
  <c r="AG10"/>
  <c r="AH10"/>
  <c r="AI10"/>
  <c r="AI9" s="1"/>
  <c r="AJ10"/>
  <c r="AK10"/>
  <c r="AK9" s="1"/>
  <c r="AL10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1"/>
  <c r="B32"/>
  <c r="B33"/>
  <c r="B35"/>
  <c r="B36"/>
  <c r="B37"/>
  <c r="B38"/>
  <c r="B39"/>
  <c r="B40"/>
  <c r="B41"/>
  <c r="B42"/>
  <c r="B43"/>
  <c r="B44"/>
  <c r="F11" i="14"/>
  <c r="I11"/>
  <c r="AD11"/>
  <c r="AG11"/>
  <c r="BB11"/>
  <c r="E13"/>
  <c r="F13"/>
  <c r="H13"/>
  <c r="I13"/>
  <c r="K13"/>
  <c r="L13"/>
  <c r="L11" s="1"/>
  <c r="N13"/>
  <c r="O11" s="1"/>
  <c r="O13"/>
  <c r="Q13"/>
  <c r="R11" s="1"/>
  <c r="R13"/>
  <c r="T13"/>
  <c r="U13"/>
  <c r="U11" s="1"/>
  <c r="W13"/>
  <c r="X13"/>
  <c r="X11" s="1"/>
  <c r="Z13"/>
  <c r="AA11" s="1"/>
  <c r="AA13"/>
  <c r="AC13"/>
  <c r="AD13"/>
  <c r="AF13"/>
  <c r="AG13"/>
  <c r="AI13"/>
  <c r="AJ11" s="1"/>
  <c r="AJ13"/>
  <c r="AL13"/>
  <c r="AM11" s="1"/>
  <c r="AM13"/>
  <c r="AO13"/>
  <c r="AP11" s="1"/>
  <c r="AP13"/>
  <c r="AR13"/>
  <c r="AS13"/>
  <c r="AS11" s="1"/>
  <c r="AU13"/>
  <c r="AV13"/>
  <c r="AV11" s="1"/>
  <c r="AX13"/>
  <c r="AY11" s="1"/>
  <c r="AY13"/>
  <c r="BA13"/>
  <c r="BB13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0"/>
  <c r="C41"/>
  <c r="C42"/>
  <c r="C43"/>
  <c r="C44"/>
  <c r="C46"/>
  <c r="C47"/>
  <c r="K12" i="15"/>
  <c r="L12"/>
  <c r="N12"/>
  <c r="D14"/>
  <c r="D12" s="1"/>
  <c r="F14"/>
  <c r="F12" s="1"/>
  <c r="H14"/>
  <c r="H12" s="1"/>
  <c r="I14"/>
  <c r="I12" s="1"/>
  <c r="J14"/>
  <c r="J12" s="1"/>
  <c r="K14"/>
  <c r="L14"/>
  <c r="M14"/>
  <c r="N14"/>
  <c r="P14"/>
  <c r="P12" s="1"/>
  <c r="Q14"/>
  <c r="Q12" s="1"/>
  <c r="B20"/>
  <c r="B12" s="1"/>
  <c r="B21"/>
  <c r="B22"/>
  <c r="B24"/>
  <c r="B25"/>
  <c r="B29"/>
  <c r="B30"/>
  <c r="B33"/>
  <c r="B39"/>
  <c r="B40"/>
  <c r="N9" i="16"/>
  <c r="U9"/>
  <c r="AK9"/>
  <c r="C10"/>
  <c r="C9" s="1"/>
  <c r="D10"/>
  <c r="E10"/>
  <c r="E9" s="1"/>
  <c r="F10"/>
  <c r="G10"/>
  <c r="J9" s="1"/>
  <c r="H10"/>
  <c r="I10"/>
  <c r="J10"/>
  <c r="K10"/>
  <c r="L10"/>
  <c r="M10"/>
  <c r="N10"/>
  <c r="O10"/>
  <c r="P10"/>
  <c r="Q10"/>
  <c r="P9" s="1"/>
  <c r="R10"/>
  <c r="S10"/>
  <c r="S9" s="1"/>
  <c r="T10"/>
  <c r="U10"/>
  <c r="V10"/>
  <c r="W10"/>
  <c r="Z9" s="1"/>
  <c r="X10"/>
  <c r="Y10"/>
  <c r="Z10"/>
  <c r="AA10"/>
  <c r="AB10"/>
  <c r="AC10"/>
  <c r="AC9" s="1"/>
  <c r="AD10"/>
  <c r="AE10"/>
  <c r="AE9" s="1"/>
  <c r="AF10"/>
  <c r="AG10"/>
  <c r="AG9" s="1"/>
  <c r="AH10"/>
  <c r="AI10"/>
  <c r="AI9" s="1"/>
  <c r="AJ10"/>
  <c r="AK10"/>
  <c r="AL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30"/>
  <c r="B31"/>
  <c r="B32"/>
  <c r="B34"/>
  <c r="B35"/>
  <c r="B36"/>
  <c r="B37"/>
  <c r="B38"/>
  <c r="B39"/>
  <c r="B40"/>
  <c r="B41"/>
  <c r="B42"/>
  <c r="B43"/>
  <c r="K9" i="17"/>
  <c r="M9"/>
  <c r="AA9"/>
  <c r="AC9"/>
  <c r="D11"/>
  <c r="E9" s="1"/>
  <c r="E11"/>
  <c r="F11"/>
  <c r="G9" s="1"/>
  <c r="G11"/>
  <c r="H11"/>
  <c r="I9" s="1"/>
  <c r="I11"/>
  <c r="J11"/>
  <c r="K11"/>
  <c r="L11"/>
  <c r="M11"/>
  <c r="N11"/>
  <c r="O11"/>
  <c r="O9" s="1"/>
  <c r="P11"/>
  <c r="Q9" s="1"/>
  <c r="Q11"/>
  <c r="R11"/>
  <c r="S9" s="1"/>
  <c r="S11"/>
  <c r="T11"/>
  <c r="U9" s="1"/>
  <c r="U11"/>
  <c r="V11"/>
  <c r="W9" s="1"/>
  <c r="W11"/>
  <c r="X11"/>
  <c r="Y9" s="1"/>
  <c r="Y11"/>
  <c r="Z11"/>
  <c r="AA11"/>
  <c r="AB11"/>
  <c r="AC11"/>
  <c r="AD11"/>
  <c r="AE11"/>
  <c r="AE9" s="1"/>
  <c r="AF11"/>
  <c r="AG9" s="1"/>
  <c r="AG11"/>
  <c r="AH11"/>
  <c r="AI9" s="1"/>
  <c r="AI11"/>
  <c r="AJ11"/>
  <c r="AK9" s="1"/>
  <c r="AK1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6"/>
  <c r="C37"/>
  <c r="C38"/>
  <c r="C39"/>
  <c r="C40"/>
  <c r="C41"/>
  <c r="C42"/>
  <c r="C44"/>
  <c r="C45"/>
  <c r="F12" i="18"/>
  <c r="H12"/>
  <c r="I12"/>
  <c r="P12"/>
  <c r="Q12"/>
  <c r="D14"/>
  <c r="D12" s="1"/>
  <c r="F14"/>
  <c r="H14"/>
  <c r="I14"/>
  <c r="J14"/>
  <c r="J12" s="1"/>
  <c r="K14"/>
  <c r="K12" s="1"/>
  <c r="L14"/>
  <c r="L12" s="1"/>
  <c r="M14"/>
  <c r="N14"/>
  <c r="N12" s="1"/>
  <c r="P14"/>
  <c r="Q14"/>
  <c r="B16"/>
  <c r="B18"/>
  <c r="B19"/>
  <c r="B20"/>
  <c r="B24"/>
  <c r="B28"/>
  <c r="B29"/>
  <c r="B30"/>
  <c r="B32"/>
  <c r="B33"/>
  <c r="B34"/>
  <c r="C9" i="19"/>
  <c r="C10"/>
  <c r="D10"/>
  <c r="E10"/>
  <c r="F10"/>
  <c r="E9" s="1"/>
  <c r="G10"/>
  <c r="J9" s="1"/>
  <c r="H10"/>
  <c r="I10"/>
  <c r="J10"/>
  <c r="K10"/>
  <c r="L10"/>
  <c r="M10"/>
  <c r="N9" s="1"/>
  <c r="N10"/>
  <c r="O10"/>
  <c r="P10"/>
  <c r="P9" s="1"/>
  <c r="Q10"/>
  <c r="R10"/>
  <c r="S9" s="1"/>
  <c r="S10"/>
  <c r="T10"/>
  <c r="U10"/>
  <c r="V10"/>
  <c r="U9" s="1"/>
  <c r="W10"/>
  <c r="Z9" s="1"/>
  <c r="X10"/>
  <c r="Y10"/>
  <c r="Z10"/>
  <c r="AA10"/>
  <c r="AB10"/>
  <c r="AC10"/>
  <c r="AD10"/>
  <c r="AC9" s="1"/>
  <c r="AE10"/>
  <c r="AE9" s="1"/>
  <c r="AF10"/>
  <c r="AG10"/>
  <c r="AG9" s="1"/>
  <c r="AH10"/>
  <c r="AI10"/>
  <c r="AI9" s="1"/>
  <c r="AJ10"/>
  <c r="AK10"/>
  <c r="AK9" s="1"/>
  <c r="AL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E10" i="2"/>
  <c r="F10"/>
  <c r="C11"/>
  <c r="C10" s="1"/>
  <c r="F11"/>
  <c r="G11"/>
  <c r="G10" s="1"/>
  <c r="I11"/>
  <c r="C12"/>
  <c r="F12"/>
  <c r="C15"/>
  <c r="F15"/>
  <c r="G15"/>
  <c r="I15"/>
  <c r="I19"/>
  <c r="I20"/>
  <c r="I21"/>
  <c r="C22"/>
  <c r="F22"/>
  <c r="I22" s="1"/>
  <c r="I23"/>
  <c r="I24"/>
  <c r="C25"/>
  <c r="I25" s="1"/>
  <c r="D25"/>
  <c r="J25" s="1"/>
  <c r="E25"/>
  <c r="F25"/>
  <c r="G25"/>
  <c r="H25"/>
  <c r="K25"/>
  <c r="I26"/>
  <c r="J26"/>
  <c r="I27"/>
  <c r="I28"/>
  <c r="J28"/>
  <c r="I29"/>
  <c r="J29"/>
  <c r="I30"/>
  <c r="J30"/>
  <c r="I31"/>
  <c r="J31"/>
  <c r="I32"/>
  <c r="J32"/>
  <c r="I33"/>
  <c r="J33"/>
  <c r="I34"/>
  <c r="I35"/>
  <c r="J35"/>
  <c r="I36"/>
  <c r="I37"/>
  <c r="J37"/>
  <c r="I38"/>
  <c r="J38"/>
  <c r="C39"/>
  <c r="I39" s="1"/>
  <c r="D39"/>
  <c r="J39" s="1"/>
  <c r="E39"/>
  <c r="F39"/>
  <c r="G39"/>
  <c r="H39"/>
  <c r="H10" s="1"/>
  <c r="K10" s="1"/>
  <c r="I40"/>
  <c r="J40"/>
  <c r="I41"/>
  <c r="J41"/>
  <c r="I42"/>
  <c r="J42"/>
  <c r="I43"/>
  <c r="J43"/>
  <c r="I44"/>
  <c r="J44"/>
  <c r="I45"/>
  <c r="J45"/>
  <c r="I46"/>
  <c r="J46"/>
  <c r="I47"/>
  <c r="J47"/>
  <c r="I48"/>
  <c r="I49"/>
  <c r="J49"/>
  <c r="I50"/>
  <c r="I51"/>
  <c r="J51"/>
  <c r="I52"/>
  <c r="J52"/>
  <c r="I53"/>
  <c r="J53"/>
  <c r="I54"/>
  <c r="J54"/>
  <c r="I55"/>
  <c r="J55"/>
  <c r="I56"/>
  <c r="J56"/>
  <c r="F14" i="20"/>
  <c r="I14"/>
  <c r="U14"/>
  <c r="AD14"/>
  <c r="AS14"/>
  <c r="BB14"/>
  <c r="E16"/>
  <c r="F16"/>
  <c r="H16"/>
  <c r="I16"/>
  <c r="K16"/>
  <c r="L14" s="1"/>
  <c r="L16"/>
  <c r="N16"/>
  <c r="O14" s="1"/>
  <c r="O16"/>
  <c r="Q16"/>
  <c r="R14" s="1"/>
  <c r="R16"/>
  <c r="T16"/>
  <c r="U16"/>
  <c r="W16"/>
  <c r="X14" s="1"/>
  <c r="X16"/>
  <c r="Z16"/>
  <c r="AA14" s="1"/>
  <c r="AA16"/>
  <c r="AC16"/>
  <c r="AD16"/>
  <c r="AF16"/>
  <c r="AG14" s="1"/>
  <c r="AG16"/>
  <c r="AI16"/>
  <c r="AJ14" s="1"/>
  <c r="AJ16"/>
  <c r="AL16"/>
  <c r="AM14" s="1"/>
  <c r="AM16"/>
  <c r="AO16"/>
  <c r="AP14" s="1"/>
  <c r="AP16"/>
  <c r="AR16"/>
  <c r="AS16"/>
  <c r="AU16"/>
  <c r="AV14" s="1"/>
  <c r="AV16"/>
  <c r="AX16"/>
  <c r="AY14" s="1"/>
  <c r="AY16"/>
  <c r="BA16"/>
  <c r="BB1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N11" i="21"/>
  <c r="D12"/>
  <c r="D11" s="1"/>
  <c r="H12"/>
  <c r="H11" s="1"/>
  <c r="I12"/>
  <c r="I11" s="1"/>
  <c r="K12"/>
  <c r="K11" s="1"/>
  <c r="L12"/>
  <c r="L11" s="1"/>
  <c r="M12"/>
  <c r="N12"/>
  <c r="P12"/>
  <c r="P11" s="1"/>
  <c r="Q12"/>
  <c r="Q11" s="1"/>
  <c r="B16"/>
  <c r="B26"/>
  <c r="B30"/>
  <c r="C9" i="22"/>
  <c r="N9"/>
  <c r="AI9"/>
  <c r="C10"/>
  <c r="D10"/>
  <c r="E10"/>
  <c r="F10"/>
  <c r="E9" s="1"/>
  <c r="G10"/>
  <c r="H10"/>
  <c r="J9" s="1"/>
  <c r="I10"/>
  <c r="J10"/>
  <c r="K10"/>
  <c r="L10"/>
  <c r="M10"/>
  <c r="N10"/>
  <c r="O10"/>
  <c r="P10"/>
  <c r="P9" s="1"/>
  <c r="Q10"/>
  <c r="R10"/>
  <c r="S9" s="1"/>
  <c r="S10"/>
  <c r="T10"/>
  <c r="U10"/>
  <c r="U9" s="1"/>
  <c r="V10"/>
  <c r="W10"/>
  <c r="Z9" s="1"/>
  <c r="X10"/>
  <c r="Y10"/>
  <c r="Z10"/>
  <c r="AA10"/>
  <c r="AB10"/>
  <c r="AC10"/>
  <c r="AD10"/>
  <c r="AC9" s="1"/>
  <c r="AE10"/>
  <c r="AE9" s="1"/>
  <c r="AF10"/>
  <c r="AG10"/>
  <c r="AG9" s="1"/>
  <c r="AH10"/>
  <c r="AI10"/>
  <c r="AJ10"/>
  <c r="AK10"/>
  <c r="AK9" s="1"/>
  <c r="AL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K8" i="23"/>
  <c r="M8"/>
  <c r="AA8"/>
  <c r="AC8"/>
  <c r="D9"/>
  <c r="E8" s="1"/>
  <c r="E9"/>
  <c r="F9"/>
  <c r="G8" s="1"/>
  <c r="G9"/>
  <c r="H9"/>
  <c r="I8" s="1"/>
  <c r="I9"/>
  <c r="J9"/>
  <c r="K9"/>
  <c r="L9"/>
  <c r="M9"/>
  <c r="N9"/>
  <c r="O9"/>
  <c r="O8" s="1"/>
  <c r="P9"/>
  <c r="Q8" s="1"/>
  <c r="Q9"/>
  <c r="R9"/>
  <c r="S8" s="1"/>
  <c r="S9"/>
  <c r="T9"/>
  <c r="U8" s="1"/>
  <c r="U9"/>
  <c r="V9"/>
  <c r="W8" s="1"/>
  <c r="W9"/>
  <c r="X9"/>
  <c r="Y8" s="1"/>
  <c r="Y9"/>
  <c r="Z9"/>
  <c r="AA9"/>
  <c r="AB9"/>
  <c r="AC9"/>
  <c r="AD9"/>
  <c r="AE9"/>
  <c r="AE8" s="1"/>
  <c r="AF9"/>
  <c r="AG8" s="1"/>
  <c r="AG9"/>
  <c r="AH9"/>
  <c r="AI8" s="1"/>
  <c r="AI9"/>
  <c r="AJ9"/>
  <c r="AK8" s="1"/>
  <c r="AK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H11" i="24"/>
  <c r="I11"/>
  <c r="P11"/>
  <c r="Q11"/>
  <c r="R13"/>
  <c r="R11" s="1"/>
  <c r="S13"/>
  <c r="S11" s="1"/>
  <c r="R15"/>
  <c r="D16"/>
  <c r="C16" s="1"/>
  <c r="C15" s="1"/>
  <c r="C17"/>
  <c r="D17"/>
  <c r="D15" s="1"/>
  <c r="D19"/>
  <c r="E19"/>
  <c r="R19"/>
  <c r="S19"/>
  <c r="D20"/>
  <c r="C20" s="1"/>
  <c r="E20"/>
  <c r="D21"/>
  <c r="C21" s="1"/>
  <c r="E21"/>
  <c r="C22"/>
  <c r="D22"/>
  <c r="E22"/>
  <c r="D23"/>
  <c r="E23"/>
  <c r="C23" s="1"/>
  <c r="C24"/>
  <c r="D24"/>
  <c r="E24"/>
  <c r="D25"/>
  <c r="C25" s="1"/>
  <c r="E25"/>
  <c r="E27"/>
  <c r="E13" s="1"/>
  <c r="R27"/>
  <c r="S27"/>
  <c r="D28"/>
  <c r="C28" s="1"/>
  <c r="E28"/>
  <c r="D29"/>
  <c r="D27" s="1"/>
  <c r="D33"/>
  <c r="C33" s="1"/>
  <c r="E33"/>
  <c r="E31" s="1"/>
  <c r="D34"/>
  <c r="C34" s="1"/>
  <c r="E34"/>
  <c r="J35"/>
  <c r="J31" s="1"/>
  <c r="K35"/>
  <c r="K31" s="1"/>
  <c r="L35"/>
  <c r="L31" s="1"/>
  <c r="M35"/>
  <c r="M31" s="1"/>
  <c r="N35"/>
  <c r="O35"/>
  <c r="P35"/>
  <c r="Q35"/>
  <c r="Q31" s="1"/>
  <c r="S35"/>
  <c r="S31" s="1"/>
  <c r="D36"/>
  <c r="D35" s="1"/>
  <c r="E36"/>
  <c r="E35" s="1"/>
  <c r="C37"/>
  <c r="D37"/>
  <c r="E37"/>
  <c r="D38"/>
  <c r="C38" s="1"/>
  <c r="E38"/>
  <c r="D39"/>
  <c r="C39" s="1"/>
  <c r="E39"/>
  <c r="C40"/>
  <c r="D40"/>
  <c r="E40"/>
  <c r="C41"/>
  <c r="D41"/>
  <c r="J42"/>
  <c r="K42"/>
  <c r="L42"/>
  <c r="M42"/>
  <c r="N42"/>
  <c r="O42"/>
  <c r="O31" s="1"/>
  <c r="P42"/>
  <c r="P31" s="1"/>
  <c r="Q42"/>
  <c r="R42"/>
  <c r="S42"/>
  <c r="D43"/>
  <c r="C43" s="1"/>
  <c r="E43"/>
  <c r="E42" s="1"/>
  <c r="D44"/>
  <c r="D42" s="1"/>
  <c r="E44"/>
  <c r="D45"/>
  <c r="C45" s="1"/>
  <c r="E45"/>
  <c r="D46"/>
  <c r="E46"/>
  <c r="C46" s="1"/>
  <c r="J47"/>
  <c r="K47"/>
  <c r="L47"/>
  <c r="M47"/>
  <c r="N47"/>
  <c r="N31" s="1"/>
  <c r="O47"/>
  <c r="P47"/>
  <c r="Q47"/>
  <c r="S47"/>
  <c r="D48"/>
  <c r="C48" s="1"/>
  <c r="E48"/>
  <c r="E47" s="1"/>
  <c r="D49"/>
  <c r="C49" s="1"/>
  <c r="E49"/>
  <c r="D50"/>
  <c r="C50" s="1"/>
  <c r="E50"/>
  <c r="D51"/>
  <c r="E51"/>
  <c r="C51" s="1"/>
  <c r="N52"/>
  <c r="O52"/>
  <c r="P52"/>
  <c r="Q52"/>
  <c r="S52"/>
  <c r="C53"/>
  <c r="C52" s="1"/>
  <c r="D53"/>
  <c r="D52" s="1"/>
  <c r="E53"/>
  <c r="E52" s="1"/>
  <c r="D54"/>
  <c r="C54" s="1"/>
  <c r="E54"/>
  <c r="D55"/>
  <c r="C55" s="1"/>
  <c r="E55"/>
  <c r="C56"/>
  <c r="D56"/>
  <c r="E56"/>
  <c r="D57"/>
  <c r="C57" s="1"/>
  <c r="E57"/>
  <c r="D58"/>
  <c r="C58" s="1"/>
  <c r="E58"/>
  <c r="D59"/>
  <c r="C59" s="1"/>
  <c r="E59"/>
  <c r="D60"/>
  <c r="E60"/>
  <c r="C60" s="1"/>
  <c r="C61"/>
  <c r="D61"/>
  <c r="E61"/>
  <c r="D62"/>
  <c r="C62" s="1"/>
  <c r="E62"/>
  <c r="F65"/>
  <c r="F11" s="1"/>
  <c r="G65"/>
  <c r="G11" s="1"/>
  <c r="H65"/>
  <c r="I65"/>
  <c r="J65"/>
  <c r="J11" s="1"/>
  <c r="K65"/>
  <c r="K11" s="1"/>
  <c r="L65"/>
  <c r="L11" s="1"/>
  <c r="M65"/>
  <c r="M11" s="1"/>
  <c r="N65"/>
  <c r="N11" s="1"/>
  <c r="O65"/>
  <c r="O11" s="1"/>
  <c r="P65"/>
  <c r="Q65"/>
  <c r="R65"/>
  <c r="S65"/>
  <c r="D67"/>
  <c r="D65" s="1"/>
  <c r="E67"/>
  <c r="D68"/>
  <c r="C68" s="1"/>
  <c r="E68"/>
  <c r="D69"/>
  <c r="E69"/>
  <c r="E65" s="1"/>
  <c r="C70"/>
  <c r="D70"/>
  <c r="E70"/>
  <c r="D71"/>
  <c r="C71" s="1"/>
  <c r="E71"/>
  <c r="D72"/>
  <c r="C72" s="1"/>
  <c r="E72"/>
  <c r="C73"/>
  <c r="D73"/>
  <c r="E73"/>
  <c r="D74"/>
  <c r="C74" s="1"/>
  <c r="E74"/>
  <c r="D75"/>
  <c r="C75" s="1"/>
  <c r="E75"/>
  <c r="D76"/>
  <c r="C76" s="1"/>
  <c r="E76"/>
  <c r="D77"/>
  <c r="E77"/>
  <c r="C77" s="1"/>
  <c r="C78"/>
  <c r="D78"/>
  <c r="E78"/>
  <c r="D79"/>
  <c r="C79" s="1"/>
  <c r="E79"/>
  <c r="D80"/>
  <c r="C80" s="1"/>
  <c r="E80"/>
  <c r="C81"/>
  <c r="D81"/>
  <c r="E81"/>
  <c r="D82"/>
  <c r="C82" s="1"/>
  <c r="E82"/>
  <c r="D83"/>
  <c r="C83" s="1"/>
  <c r="E83"/>
  <c r="F11" i="25"/>
  <c r="G11"/>
  <c r="H11"/>
  <c r="I11"/>
  <c r="J11"/>
  <c r="K11"/>
  <c r="L11"/>
  <c r="M11"/>
  <c r="N11"/>
  <c r="O11"/>
  <c r="P11"/>
  <c r="Q11"/>
  <c r="R11"/>
  <c r="S11"/>
  <c r="D12"/>
  <c r="D11" s="1"/>
  <c r="E12"/>
  <c r="E11" s="1"/>
  <c r="D13"/>
  <c r="C13" s="1"/>
  <c r="E13"/>
  <c r="C14"/>
  <c r="D14"/>
  <c r="E14"/>
  <c r="D15"/>
  <c r="C15" s="1"/>
  <c r="E15"/>
  <c r="D16"/>
  <c r="C16" s="1"/>
  <c r="E16"/>
  <c r="C17"/>
  <c r="D17"/>
  <c r="E17"/>
  <c r="D18"/>
  <c r="E18"/>
  <c r="C18" s="1"/>
  <c r="C19"/>
  <c r="D19"/>
  <c r="E19"/>
  <c r="D20"/>
  <c r="C20" s="1"/>
  <c r="E20"/>
  <c r="D21"/>
  <c r="C21" s="1"/>
  <c r="E21"/>
  <c r="C22"/>
  <c r="D22"/>
  <c r="E22"/>
  <c r="D23"/>
  <c r="C23" s="1"/>
  <c r="E23"/>
  <c r="D24"/>
  <c r="C24" s="1"/>
  <c r="E24"/>
  <c r="C25"/>
  <c r="D25"/>
  <c r="E25"/>
  <c r="D26"/>
  <c r="E26"/>
  <c r="C26" s="1"/>
  <c r="C27"/>
  <c r="D27"/>
  <c r="E27"/>
  <c r="D28"/>
  <c r="C28" s="1"/>
  <c r="E28"/>
  <c r="N15" i="26"/>
  <c r="F17"/>
  <c r="H17"/>
  <c r="K17" s="1"/>
  <c r="J17"/>
  <c r="L17"/>
  <c r="L15" s="1"/>
  <c r="O15" s="1"/>
  <c r="N17"/>
  <c r="D18"/>
  <c r="D17" s="1"/>
  <c r="K18"/>
  <c r="D19"/>
  <c r="G19" s="1"/>
  <c r="F19"/>
  <c r="H21"/>
  <c r="H15" s="1"/>
  <c r="J21"/>
  <c r="J15" s="1"/>
  <c r="L21"/>
  <c r="O21" s="1"/>
  <c r="N21"/>
  <c r="D22"/>
  <c r="D21" s="1"/>
  <c r="F22"/>
  <c r="G22"/>
  <c r="D23"/>
  <c r="G23" s="1"/>
  <c r="F23"/>
  <c r="D24"/>
  <c r="F24"/>
  <c r="G24"/>
  <c r="D25"/>
  <c r="F25"/>
  <c r="G25" s="1"/>
  <c r="K25"/>
  <c r="D26"/>
  <c r="G26" s="1"/>
  <c r="F26"/>
  <c r="K26"/>
  <c r="O26"/>
  <c r="D27"/>
  <c r="G27" s="1"/>
  <c r="F27"/>
  <c r="K27"/>
  <c r="H29"/>
  <c r="J29"/>
  <c r="K29" s="1"/>
  <c r="D30"/>
  <c r="D29" s="1"/>
  <c r="F30"/>
  <c r="F29" s="1"/>
  <c r="K30"/>
  <c r="D31"/>
  <c r="F31"/>
  <c r="G31"/>
  <c r="K31"/>
  <c r="D35"/>
  <c r="F35"/>
  <c r="G35"/>
  <c r="K35"/>
  <c r="O35"/>
  <c r="S35"/>
  <c r="W35"/>
  <c r="AA35"/>
  <c r="D36"/>
  <c r="F36"/>
  <c r="G36"/>
  <c r="K36"/>
  <c r="O36"/>
  <c r="S36"/>
  <c r="W36"/>
  <c r="H37"/>
  <c r="H33" s="1"/>
  <c r="J37"/>
  <c r="K37"/>
  <c r="L37"/>
  <c r="O37" s="1"/>
  <c r="N37"/>
  <c r="P37"/>
  <c r="R37"/>
  <c r="R33" s="1"/>
  <c r="S37"/>
  <c r="T37"/>
  <c r="V37"/>
  <c r="W37" s="1"/>
  <c r="X37"/>
  <c r="AA37" s="1"/>
  <c r="Z37"/>
  <c r="Z33" s="1"/>
  <c r="D38"/>
  <c r="F38"/>
  <c r="F37" s="1"/>
  <c r="F33" s="1"/>
  <c r="K38"/>
  <c r="D39"/>
  <c r="D37" s="1"/>
  <c r="F39"/>
  <c r="O39"/>
  <c r="D40"/>
  <c r="F40"/>
  <c r="G40" s="1"/>
  <c r="O40"/>
  <c r="D41"/>
  <c r="G41" s="1"/>
  <c r="F41"/>
  <c r="O41"/>
  <c r="S41"/>
  <c r="W41"/>
  <c r="AA41"/>
  <c r="D42"/>
  <c r="G42" s="1"/>
  <c r="F42"/>
  <c r="O42"/>
  <c r="S42"/>
  <c r="D43"/>
  <c r="F43"/>
  <c r="G43" s="1"/>
  <c r="O43"/>
  <c r="S43"/>
  <c r="H44"/>
  <c r="J44"/>
  <c r="K44" s="1"/>
  <c r="L44"/>
  <c r="O44" s="1"/>
  <c r="N44"/>
  <c r="N33" s="1"/>
  <c r="P44"/>
  <c r="S44" s="1"/>
  <c r="R44"/>
  <c r="T44"/>
  <c r="T33" s="1"/>
  <c r="V44"/>
  <c r="W44"/>
  <c r="X44"/>
  <c r="AA44" s="1"/>
  <c r="Z44"/>
  <c r="D45"/>
  <c r="F45"/>
  <c r="G45"/>
  <c r="K45"/>
  <c r="D46"/>
  <c r="D44" s="1"/>
  <c r="F46"/>
  <c r="F44" s="1"/>
  <c r="O46"/>
  <c r="S46"/>
  <c r="W46"/>
  <c r="D47"/>
  <c r="F47"/>
  <c r="G47"/>
  <c r="O47"/>
  <c r="S47"/>
  <c r="W47"/>
  <c r="D48"/>
  <c r="F48"/>
  <c r="G48"/>
  <c r="K48"/>
  <c r="O48"/>
  <c r="S48"/>
  <c r="W48"/>
  <c r="AA48"/>
  <c r="H49"/>
  <c r="J49"/>
  <c r="K49" s="1"/>
  <c r="L49"/>
  <c r="O49" s="1"/>
  <c r="N49"/>
  <c r="P49"/>
  <c r="R49"/>
  <c r="W49" s="1"/>
  <c r="T49"/>
  <c r="V49"/>
  <c r="D50"/>
  <c r="G50" s="1"/>
  <c r="F50"/>
  <c r="K50"/>
  <c r="D51"/>
  <c r="F51"/>
  <c r="F49" s="1"/>
  <c r="O51"/>
  <c r="S51"/>
  <c r="W51"/>
  <c r="D52"/>
  <c r="F52"/>
  <c r="G52" s="1"/>
  <c r="O52"/>
  <c r="S52"/>
  <c r="D53"/>
  <c r="G53" s="1"/>
  <c r="F53"/>
  <c r="K53"/>
  <c r="O53"/>
  <c r="S53"/>
  <c r="W53"/>
  <c r="H54"/>
  <c r="J54"/>
  <c r="K54"/>
  <c r="L54"/>
  <c r="N54"/>
  <c r="O54" s="1"/>
  <c r="P54"/>
  <c r="S54" s="1"/>
  <c r="R54"/>
  <c r="T54"/>
  <c r="V54"/>
  <c r="W54" s="1"/>
  <c r="D55"/>
  <c r="G55" s="1"/>
  <c r="F55"/>
  <c r="F54" s="1"/>
  <c r="K55"/>
  <c r="O55"/>
  <c r="D56"/>
  <c r="F56"/>
  <c r="G56" s="1"/>
  <c r="W56"/>
  <c r="D57"/>
  <c r="G57" s="1"/>
  <c r="F57"/>
  <c r="S57"/>
  <c r="D58"/>
  <c r="F58"/>
  <c r="G58" s="1"/>
  <c r="S58"/>
  <c r="D59"/>
  <c r="G59" s="1"/>
  <c r="F59"/>
  <c r="S59"/>
  <c r="D60"/>
  <c r="F60"/>
  <c r="G60" s="1"/>
  <c r="K60"/>
  <c r="O60"/>
  <c r="S60"/>
  <c r="W60"/>
  <c r="AA60"/>
  <c r="D61"/>
  <c r="F61"/>
  <c r="G61" s="1"/>
  <c r="K61"/>
  <c r="O61"/>
  <c r="S61"/>
  <c r="W61"/>
  <c r="AA61"/>
  <c r="D62"/>
  <c r="F62"/>
  <c r="G62" s="1"/>
  <c r="K62"/>
  <c r="O62"/>
  <c r="S62"/>
  <c r="W62"/>
  <c r="AA62"/>
  <c r="D63"/>
  <c r="F63"/>
  <c r="G63" s="1"/>
  <c r="K63"/>
  <c r="O63"/>
  <c r="S63"/>
  <c r="W63"/>
  <c r="AA63"/>
  <c r="D64"/>
  <c r="F64"/>
  <c r="G64" s="1"/>
  <c r="K64"/>
  <c r="O64"/>
  <c r="S64"/>
  <c r="W64"/>
  <c r="AA64"/>
  <c r="G13" i="27"/>
  <c r="J13" s="1"/>
  <c r="I13"/>
  <c r="E13" s="1"/>
  <c r="K13"/>
  <c r="M13"/>
  <c r="N13"/>
  <c r="O13"/>
  <c r="Q13"/>
  <c r="R13"/>
  <c r="C15"/>
  <c r="C13" s="1"/>
  <c r="F13" s="1"/>
  <c r="E15"/>
  <c r="J15"/>
  <c r="N15"/>
  <c r="R15"/>
  <c r="C16"/>
  <c r="E16"/>
  <c r="F16"/>
  <c r="J16"/>
  <c r="N16"/>
  <c r="R16"/>
  <c r="C17"/>
  <c r="E17"/>
  <c r="F17" s="1"/>
  <c r="J17"/>
  <c r="N17"/>
  <c r="R17"/>
  <c r="C18"/>
  <c r="E18"/>
  <c r="F18"/>
  <c r="J18"/>
  <c r="N18"/>
  <c r="R18"/>
  <c r="C19"/>
  <c r="F19" s="1"/>
  <c r="E19"/>
  <c r="J19"/>
  <c r="N19"/>
  <c r="R19"/>
  <c r="C20"/>
  <c r="E20"/>
  <c r="F20"/>
  <c r="J20"/>
  <c r="N20"/>
  <c r="R20"/>
  <c r="C21"/>
  <c r="E21"/>
  <c r="F21" s="1"/>
  <c r="J21"/>
  <c r="N21"/>
  <c r="R21"/>
  <c r="C22"/>
  <c r="E22"/>
  <c r="F22"/>
  <c r="J22"/>
  <c r="N22"/>
  <c r="R22"/>
  <c r="C23"/>
  <c r="F23" s="1"/>
  <c r="E23"/>
  <c r="J23"/>
  <c r="N23"/>
  <c r="R23"/>
  <c r="C24"/>
  <c r="E24"/>
  <c r="F24"/>
  <c r="J24"/>
  <c r="N24"/>
  <c r="R24"/>
  <c r="C25"/>
  <c r="F25" s="1"/>
  <c r="E25"/>
  <c r="J25"/>
  <c r="N25"/>
  <c r="R25"/>
  <c r="C26"/>
  <c r="E26"/>
  <c r="F26"/>
  <c r="J26"/>
  <c r="N26"/>
  <c r="R26"/>
  <c r="C27"/>
  <c r="F27" s="1"/>
  <c r="E27"/>
  <c r="J27"/>
  <c r="N27"/>
  <c r="R27"/>
  <c r="C28"/>
  <c r="E28"/>
  <c r="F28"/>
  <c r="J28"/>
  <c r="N28"/>
  <c r="R28"/>
  <c r="C29"/>
  <c r="F29" s="1"/>
  <c r="E29"/>
  <c r="J29"/>
  <c r="N29"/>
  <c r="R29"/>
  <c r="C30"/>
  <c r="E30"/>
  <c r="F30"/>
  <c r="J30"/>
  <c r="N30"/>
  <c r="R30"/>
  <c r="C31"/>
  <c r="F31" s="1"/>
  <c r="E31"/>
  <c r="J31"/>
  <c r="N31"/>
  <c r="R31"/>
  <c r="C18" i="28"/>
  <c r="E18"/>
  <c r="E16" s="1"/>
  <c r="C21"/>
  <c r="C16" s="1"/>
  <c r="E21"/>
  <c r="M21" s="1"/>
  <c r="G26"/>
  <c r="M26"/>
  <c r="N26"/>
  <c r="C28"/>
  <c r="E28"/>
  <c r="M28" s="1"/>
  <c r="N28" s="1"/>
  <c r="G31"/>
  <c r="M31"/>
  <c r="N31"/>
  <c r="K33"/>
  <c r="K14" s="1"/>
  <c r="L35"/>
  <c r="M35"/>
  <c r="J35" s="1"/>
  <c r="N35"/>
  <c r="O35"/>
  <c r="P35" s="1"/>
  <c r="M36"/>
  <c r="J36" s="1"/>
  <c r="N36"/>
  <c r="C37"/>
  <c r="E37"/>
  <c r="E33" s="1"/>
  <c r="H37"/>
  <c r="H33" s="1"/>
  <c r="K37"/>
  <c r="G39"/>
  <c r="J39"/>
  <c r="L39"/>
  <c r="M39"/>
  <c r="N39" s="1"/>
  <c r="J40"/>
  <c r="M40"/>
  <c r="G40" s="1"/>
  <c r="N40"/>
  <c r="G41"/>
  <c r="J41"/>
  <c r="M41"/>
  <c r="N41" s="1"/>
  <c r="J42"/>
  <c r="M42"/>
  <c r="G42" s="1"/>
  <c r="N42"/>
  <c r="G43"/>
  <c r="J43"/>
  <c r="L43"/>
  <c r="M43"/>
  <c r="N43"/>
  <c r="C44"/>
  <c r="O44" s="1"/>
  <c r="P44" s="1"/>
  <c r="E44"/>
  <c r="M44" s="1"/>
  <c r="H44"/>
  <c r="J44" s="1"/>
  <c r="K44"/>
  <c r="L44" s="1"/>
  <c r="G45"/>
  <c r="J45"/>
  <c r="L45"/>
  <c r="M45"/>
  <c r="N45"/>
  <c r="M46"/>
  <c r="J47"/>
  <c r="L47"/>
  <c r="M47"/>
  <c r="O47" s="1"/>
  <c r="P47" s="1"/>
  <c r="M48"/>
  <c r="N48" s="1"/>
  <c r="M49"/>
  <c r="L49" s="1"/>
  <c r="C50"/>
  <c r="C33" s="1"/>
  <c r="E50"/>
  <c r="H50"/>
  <c r="K50"/>
  <c r="G51"/>
  <c r="J51"/>
  <c r="L51"/>
  <c r="M51"/>
  <c r="N51"/>
  <c r="M52"/>
  <c r="N52" s="1"/>
  <c r="M53"/>
  <c r="L53" s="1"/>
  <c r="G54"/>
  <c r="J54"/>
  <c r="M54"/>
  <c r="O54" s="1"/>
  <c r="P54" s="1"/>
  <c r="C55"/>
  <c r="O55" s="1"/>
  <c r="P55" s="1"/>
  <c r="E55"/>
  <c r="M55"/>
  <c r="N55" s="1"/>
  <c r="M56"/>
  <c r="M57"/>
  <c r="M61"/>
  <c r="G62"/>
  <c r="J62"/>
  <c r="M62"/>
  <c r="N62" s="1"/>
  <c r="L63"/>
  <c r="M63"/>
  <c r="J63" s="1"/>
  <c r="N63"/>
  <c r="O63"/>
  <c r="P63" s="1"/>
  <c r="M64"/>
  <c r="L64" s="1"/>
  <c r="O64"/>
  <c r="P64"/>
  <c r="G65"/>
  <c r="M65"/>
  <c r="L65" s="1"/>
  <c r="N65"/>
  <c r="O65"/>
  <c r="P65"/>
  <c r="C67"/>
  <c r="E67"/>
  <c r="M67" s="1"/>
  <c r="N67" s="1"/>
  <c r="G69"/>
  <c r="J69"/>
  <c r="M69"/>
  <c r="O69" s="1"/>
  <c r="P69" s="1"/>
  <c r="M70"/>
  <c r="O70" s="1"/>
  <c r="P70" s="1"/>
  <c r="N70"/>
  <c r="M71"/>
  <c r="G71" s="1"/>
  <c r="N71"/>
  <c r="M72"/>
  <c r="N72"/>
  <c r="O72"/>
  <c r="P72" s="1"/>
  <c r="M73"/>
  <c r="N73" s="1"/>
  <c r="O73"/>
  <c r="P73"/>
  <c r="M74"/>
  <c r="O74" s="1"/>
  <c r="P74" s="1"/>
  <c r="J75"/>
  <c r="M75"/>
  <c r="G75" s="1"/>
  <c r="N75"/>
  <c r="O75"/>
  <c r="P75" s="1"/>
  <c r="M76"/>
  <c r="J76" s="1"/>
  <c r="N76"/>
  <c r="O76"/>
  <c r="P76"/>
  <c r="G77"/>
  <c r="J77"/>
  <c r="M77"/>
  <c r="N77" s="1"/>
  <c r="O77"/>
  <c r="P77"/>
  <c r="M78"/>
  <c r="O78" s="1"/>
  <c r="P78" s="1"/>
  <c r="J79"/>
  <c r="M79"/>
  <c r="G79" s="1"/>
  <c r="N79"/>
  <c r="O79"/>
  <c r="P79" s="1"/>
  <c r="M80"/>
  <c r="J80" s="1"/>
  <c r="N80"/>
  <c r="O80"/>
  <c r="P80"/>
  <c r="G81"/>
  <c r="J81"/>
  <c r="M81"/>
  <c r="N81" s="1"/>
  <c r="O81"/>
  <c r="P81"/>
  <c r="M82"/>
  <c r="O82" s="1"/>
  <c r="P82" s="1"/>
  <c r="J83"/>
  <c r="M83"/>
  <c r="G83" s="1"/>
  <c r="N83"/>
  <c r="O83"/>
  <c r="P83" s="1"/>
  <c r="M84"/>
  <c r="J84" s="1"/>
  <c r="N84"/>
  <c r="O84"/>
  <c r="P84"/>
  <c r="G85"/>
  <c r="M85"/>
  <c r="O85" s="1"/>
  <c r="P85" s="1"/>
  <c r="C9" i="29"/>
  <c r="I9"/>
  <c r="C11"/>
  <c r="E11"/>
  <c r="C15"/>
  <c r="E15"/>
  <c r="E9" s="1"/>
  <c r="I15"/>
  <c r="K15"/>
  <c r="K9" s="1"/>
  <c r="G20"/>
  <c r="G15" s="1"/>
  <c r="C23"/>
  <c r="E23"/>
  <c r="I23"/>
  <c r="K23"/>
  <c r="G24"/>
  <c r="G23" s="1"/>
  <c r="G25"/>
  <c r="K27"/>
  <c r="G29"/>
  <c r="G30"/>
  <c r="C31"/>
  <c r="C27" s="1"/>
  <c r="E31"/>
  <c r="E27" s="1"/>
  <c r="I31"/>
  <c r="K31"/>
  <c r="G32"/>
  <c r="G31" s="1"/>
  <c r="G35"/>
  <c r="C38"/>
  <c r="E38"/>
  <c r="G38"/>
  <c r="I38"/>
  <c r="K38"/>
  <c r="G40"/>
  <c r="G43"/>
  <c r="C44"/>
  <c r="E44"/>
  <c r="G44"/>
  <c r="I44"/>
  <c r="I27" s="1"/>
  <c r="K44"/>
  <c r="G46"/>
  <c r="G48"/>
  <c r="C49"/>
  <c r="E49"/>
  <c r="I49"/>
  <c r="G49" s="1"/>
  <c r="K49"/>
  <c r="G51"/>
  <c r="G55"/>
  <c r="G56"/>
  <c r="G57"/>
  <c r="G58"/>
  <c r="G59"/>
  <c r="K12" i="3"/>
  <c r="N12"/>
  <c r="P12"/>
  <c r="I14"/>
  <c r="I12" s="1"/>
  <c r="L14"/>
  <c r="N14"/>
  <c r="E15"/>
  <c r="E14" s="1"/>
  <c r="H15"/>
  <c r="H14" s="1"/>
  <c r="H12" s="1"/>
  <c r="C16"/>
  <c r="E16"/>
  <c r="L16"/>
  <c r="I18"/>
  <c r="K18"/>
  <c r="N18"/>
  <c r="P18"/>
  <c r="E19"/>
  <c r="E18" s="1"/>
  <c r="G19"/>
  <c r="G18" s="1"/>
  <c r="G12" s="1"/>
  <c r="H19"/>
  <c r="E20"/>
  <c r="G20"/>
  <c r="C20" s="1"/>
  <c r="H20"/>
  <c r="E21"/>
  <c r="C21" s="1"/>
  <c r="L21"/>
  <c r="L18" s="1"/>
  <c r="C22"/>
  <c r="E22"/>
  <c r="G22"/>
  <c r="H22"/>
  <c r="E23"/>
  <c r="G23"/>
  <c r="C23" s="1"/>
  <c r="H23"/>
  <c r="H18" s="1"/>
  <c r="L23"/>
  <c r="E24"/>
  <c r="G24"/>
  <c r="C24" s="1"/>
  <c r="H24"/>
  <c r="E26"/>
  <c r="C26" s="1"/>
  <c r="G26"/>
  <c r="H26"/>
  <c r="I26"/>
  <c r="K26"/>
  <c r="E27"/>
  <c r="C27" s="1"/>
  <c r="G27"/>
  <c r="H27"/>
  <c r="C28"/>
  <c r="E28"/>
  <c r="H28"/>
  <c r="E32"/>
  <c r="G32"/>
  <c r="H32"/>
  <c r="L32"/>
  <c r="Q32"/>
  <c r="U32"/>
  <c r="Y32"/>
  <c r="Y30" s="1"/>
  <c r="E33"/>
  <c r="G33"/>
  <c r="C33" s="1"/>
  <c r="H33"/>
  <c r="L33"/>
  <c r="Q33"/>
  <c r="U33"/>
  <c r="H34"/>
  <c r="I34"/>
  <c r="I30" s="1"/>
  <c r="K34"/>
  <c r="N34"/>
  <c r="P34"/>
  <c r="P30" s="1"/>
  <c r="Q34"/>
  <c r="R34"/>
  <c r="U34"/>
  <c r="V34"/>
  <c r="V30" s="1"/>
  <c r="Y34"/>
  <c r="Z34"/>
  <c r="Z30" s="1"/>
  <c r="AB34"/>
  <c r="E35"/>
  <c r="C35" s="1"/>
  <c r="G35"/>
  <c r="G34" s="1"/>
  <c r="H35"/>
  <c r="C36"/>
  <c r="E36"/>
  <c r="G36"/>
  <c r="L36"/>
  <c r="Q36"/>
  <c r="E37"/>
  <c r="G37"/>
  <c r="C37" s="1"/>
  <c r="L37"/>
  <c r="Q37"/>
  <c r="E38"/>
  <c r="G38"/>
  <c r="C38" s="1"/>
  <c r="L38"/>
  <c r="Q38"/>
  <c r="U38"/>
  <c r="Y38"/>
  <c r="C39"/>
  <c r="E39"/>
  <c r="G39"/>
  <c r="L39"/>
  <c r="Q39"/>
  <c r="E40"/>
  <c r="C40" s="1"/>
  <c r="L40"/>
  <c r="Q40"/>
  <c r="I41"/>
  <c r="K41"/>
  <c r="K30" s="1"/>
  <c r="L41"/>
  <c r="N41"/>
  <c r="N30" s="1"/>
  <c r="P41"/>
  <c r="R41"/>
  <c r="Q41" s="1"/>
  <c r="T41"/>
  <c r="T30" s="1"/>
  <c r="V41"/>
  <c r="U41" s="1"/>
  <c r="X41"/>
  <c r="X30" s="1"/>
  <c r="Y41"/>
  <c r="Z41"/>
  <c r="AB41"/>
  <c r="AB30" s="1"/>
  <c r="E42"/>
  <c r="C42" s="1"/>
  <c r="G42"/>
  <c r="G41" s="1"/>
  <c r="H42"/>
  <c r="Q42"/>
  <c r="C43"/>
  <c r="E43"/>
  <c r="G43"/>
  <c r="L43"/>
  <c r="Q43"/>
  <c r="U43"/>
  <c r="Y43"/>
  <c r="C44"/>
  <c r="E44"/>
  <c r="G44"/>
  <c r="L44"/>
  <c r="Q44"/>
  <c r="U44"/>
  <c r="Y44"/>
  <c r="E45"/>
  <c r="C45" s="1"/>
  <c r="G45"/>
  <c r="H45"/>
  <c r="L45"/>
  <c r="Q45"/>
  <c r="U45"/>
  <c r="Y45"/>
  <c r="I46"/>
  <c r="K46"/>
  <c r="H46" s="1"/>
  <c r="N46"/>
  <c r="P46"/>
  <c r="L46" s="1"/>
  <c r="Q46"/>
  <c r="R46"/>
  <c r="T46"/>
  <c r="V46"/>
  <c r="U46" s="1"/>
  <c r="X46"/>
  <c r="E47"/>
  <c r="E46" s="1"/>
  <c r="C46" s="1"/>
  <c r="G47"/>
  <c r="G46" s="1"/>
  <c r="H47"/>
  <c r="E48"/>
  <c r="G48"/>
  <c r="C48" s="1"/>
  <c r="L48"/>
  <c r="Q48"/>
  <c r="U48"/>
  <c r="C49"/>
  <c r="E49"/>
  <c r="G49"/>
  <c r="L49"/>
  <c r="Q49"/>
  <c r="U49"/>
  <c r="E50"/>
  <c r="C50" s="1"/>
  <c r="G50"/>
  <c r="H50"/>
  <c r="L50"/>
  <c r="Q50"/>
  <c r="U50"/>
  <c r="G51"/>
  <c r="I51"/>
  <c r="K51"/>
  <c r="N51"/>
  <c r="P51"/>
  <c r="R51"/>
  <c r="R30" s="1"/>
  <c r="T51"/>
  <c r="U51"/>
  <c r="V51"/>
  <c r="X51"/>
  <c r="E52"/>
  <c r="C52" s="1"/>
  <c r="C51" s="1"/>
  <c r="G52"/>
  <c r="H52"/>
  <c r="H51" s="1"/>
  <c r="L52"/>
  <c r="L51" s="1"/>
  <c r="C53"/>
  <c r="E53"/>
  <c r="G53"/>
  <c r="U53"/>
  <c r="C54"/>
  <c r="E54"/>
  <c r="Q54"/>
  <c r="Q51" s="1"/>
  <c r="C55"/>
  <c r="E55"/>
  <c r="G55"/>
  <c r="Q55"/>
  <c r="E56"/>
  <c r="C56" s="1"/>
  <c r="G56"/>
  <c r="Q56"/>
  <c r="C57"/>
  <c r="E57"/>
  <c r="G57"/>
  <c r="H57"/>
  <c r="L57"/>
  <c r="Q57"/>
  <c r="U57"/>
  <c r="Y57"/>
  <c r="C58"/>
  <c r="E58"/>
  <c r="G58"/>
  <c r="H58"/>
  <c r="L58"/>
  <c r="Q58"/>
  <c r="U58"/>
  <c r="Y58"/>
  <c r="C59"/>
  <c r="E59"/>
  <c r="G59"/>
  <c r="H59"/>
  <c r="L59"/>
  <c r="Q59"/>
  <c r="U59"/>
  <c r="Y59"/>
  <c r="C60"/>
  <c r="E60"/>
  <c r="G60"/>
  <c r="H60"/>
  <c r="L60"/>
  <c r="Q60"/>
  <c r="U60"/>
  <c r="Y60"/>
  <c r="C61"/>
  <c r="E61"/>
  <c r="G61"/>
  <c r="H61"/>
  <c r="L61"/>
  <c r="Q61"/>
  <c r="U61"/>
  <c r="Y61"/>
  <c r="C9" i="30"/>
  <c r="E9"/>
  <c r="I9"/>
  <c r="K9"/>
  <c r="G11"/>
  <c r="G9" s="1"/>
  <c r="G12"/>
  <c r="G13"/>
  <c r="G14"/>
  <c r="G15"/>
  <c r="G16"/>
  <c r="G17"/>
  <c r="G18"/>
  <c r="G19"/>
  <c r="G20"/>
  <c r="G21"/>
  <c r="G22"/>
  <c r="G23"/>
  <c r="G24"/>
  <c r="G25"/>
  <c r="G26"/>
  <c r="G27"/>
  <c r="D10" i="31"/>
  <c r="E10"/>
  <c r="F10"/>
  <c r="H10"/>
  <c r="I10"/>
  <c r="K10"/>
  <c r="L10"/>
  <c r="B13"/>
  <c r="D13"/>
  <c r="G13"/>
  <c r="G10" s="1"/>
  <c r="J13"/>
  <c r="D15"/>
  <c r="B15" s="1"/>
  <c r="G15"/>
  <c r="J15"/>
  <c r="J10" s="1"/>
  <c r="B17"/>
  <c r="D17"/>
  <c r="G17"/>
  <c r="J17"/>
  <c r="D19"/>
  <c r="B19" s="1"/>
  <c r="G19"/>
  <c r="J19"/>
  <c r="B21"/>
  <c r="D21"/>
  <c r="G21"/>
  <c r="J21"/>
  <c r="D23"/>
  <c r="B23" s="1"/>
  <c r="G23"/>
  <c r="J23"/>
  <c r="B25"/>
  <c r="D25"/>
  <c r="G25"/>
  <c r="J25"/>
  <c r="D27"/>
  <c r="B27" s="1"/>
  <c r="G27"/>
  <c r="J27"/>
  <c r="B29"/>
  <c r="D29"/>
  <c r="G29"/>
  <c r="J29"/>
  <c r="D31"/>
  <c r="B31" s="1"/>
  <c r="G31"/>
  <c r="J31"/>
  <c r="B33"/>
  <c r="D33"/>
  <c r="G33"/>
  <c r="J33"/>
  <c r="D35"/>
  <c r="B35" s="1"/>
  <c r="G35"/>
  <c r="J35"/>
  <c r="B37"/>
  <c r="D37"/>
  <c r="G37"/>
  <c r="J37"/>
  <c r="D39"/>
  <c r="B39" s="1"/>
  <c r="G39"/>
  <c r="J39"/>
  <c r="B41"/>
  <c r="D41"/>
  <c r="G41"/>
  <c r="D11" i="32"/>
  <c r="D9" s="1"/>
  <c r="F11"/>
  <c r="F9" s="1"/>
  <c r="B13"/>
  <c r="D13"/>
  <c r="B15"/>
  <c r="D17"/>
  <c r="F17"/>
  <c r="B19"/>
  <c r="B17" s="1"/>
  <c r="B23"/>
  <c r="D23"/>
  <c r="F23"/>
  <c r="B25"/>
  <c r="B27"/>
  <c r="B29"/>
  <c r="B31"/>
  <c r="B33"/>
  <c r="B35"/>
  <c r="B37"/>
  <c r="B39"/>
  <c r="B41"/>
  <c r="B43"/>
  <c r="B45"/>
  <c r="B47"/>
  <c r="B49"/>
  <c r="D49"/>
  <c r="F49"/>
  <c r="B51"/>
  <c r="D7" i="33"/>
  <c r="E7"/>
  <c r="F7"/>
  <c r="C8"/>
  <c r="C7" s="1"/>
  <c r="D8"/>
  <c r="E8"/>
  <c r="F8"/>
  <c r="B10"/>
  <c r="B12"/>
  <c r="B14"/>
  <c r="B16"/>
  <c r="B8" s="1"/>
  <c r="B7" s="1"/>
  <c r="B18"/>
  <c r="B20"/>
  <c r="B22"/>
  <c r="B24"/>
  <c r="B26"/>
  <c r="B28"/>
  <c r="B30"/>
  <c r="B32"/>
  <c r="B35"/>
  <c r="C35"/>
  <c r="B37"/>
  <c r="C15" i="34"/>
  <c r="E15"/>
  <c r="E13" s="1"/>
  <c r="C17"/>
  <c r="E17"/>
  <c r="C21"/>
  <c r="E21"/>
  <c r="G21"/>
  <c r="G15" s="1"/>
  <c r="G23"/>
  <c r="G25"/>
  <c r="G27"/>
  <c r="C29"/>
  <c r="E29"/>
  <c r="G29"/>
  <c r="G17" s="1"/>
  <c r="G30"/>
  <c r="G31"/>
  <c r="G35"/>
  <c r="G36"/>
  <c r="C37"/>
  <c r="G37" s="1"/>
  <c r="C44"/>
  <c r="G44" s="1"/>
  <c r="E44"/>
  <c r="E33" s="1"/>
  <c r="G45"/>
  <c r="G46"/>
  <c r="G47"/>
  <c r="G48"/>
  <c r="C49"/>
  <c r="G49"/>
  <c r="C54"/>
  <c r="G54" s="1"/>
  <c r="G60"/>
  <c r="G61"/>
  <c r="G62"/>
  <c r="G63"/>
  <c r="G64"/>
  <c r="C66"/>
  <c r="G66" s="1"/>
  <c r="E66"/>
  <c r="G68"/>
  <c r="G69"/>
  <c r="G70"/>
  <c r="G71"/>
  <c r="G72"/>
  <c r="G73"/>
  <c r="G74"/>
  <c r="G75"/>
  <c r="G76"/>
  <c r="G77"/>
  <c r="G78"/>
  <c r="G79"/>
  <c r="G80"/>
  <c r="G81"/>
  <c r="G82"/>
  <c r="G83"/>
  <c r="G84"/>
  <c r="Q15" i="36"/>
  <c r="H21"/>
  <c r="I21"/>
  <c r="I15" s="1"/>
  <c r="K21"/>
  <c r="L21"/>
  <c r="M21"/>
  <c r="O21"/>
  <c r="O15" s="1"/>
  <c r="P21"/>
  <c r="P15" s="1"/>
  <c r="Q21"/>
  <c r="R21"/>
  <c r="R15" s="1"/>
  <c r="D23"/>
  <c r="D21" s="1"/>
  <c r="D15" s="1"/>
  <c r="E23"/>
  <c r="E21" s="1"/>
  <c r="G23"/>
  <c r="G21" s="1"/>
  <c r="G15" s="1"/>
  <c r="O23"/>
  <c r="R23" s="1"/>
  <c r="G24"/>
  <c r="D25"/>
  <c r="B25" s="1"/>
  <c r="E25"/>
  <c r="F25" s="1"/>
  <c r="G25"/>
  <c r="J25" s="1"/>
  <c r="D26"/>
  <c r="B26" s="1"/>
  <c r="D27"/>
  <c r="B27" s="1"/>
  <c r="E27"/>
  <c r="G27"/>
  <c r="K27"/>
  <c r="H29"/>
  <c r="H15" s="1"/>
  <c r="O29"/>
  <c r="P29"/>
  <c r="B30"/>
  <c r="F30" s="1"/>
  <c r="D30"/>
  <c r="D29" s="1"/>
  <c r="O30"/>
  <c r="D31"/>
  <c r="B31" s="1"/>
  <c r="F31" s="1"/>
  <c r="G31"/>
  <c r="G29" s="1"/>
  <c r="O31"/>
  <c r="P33"/>
  <c r="P13" s="1"/>
  <c r="Q33"/>
  <c r="D35"/>
  <c r="E35"/>
  <c r="G35"/>
  <c r="J35"/>
  <c r="K35"/>
  <c r="B36"/>
  <c r="D36"/>
  <c r="E36"/>
  <c r="F36"/>
  <c r="G36"/>
  <c r="O36"/>
  <c r="O33" s="1"/>
  <c r="O13" s="1"/>
  <c r="R36"/>
  <c r="B37"/>
  <c r="F37" s="1"/>
  <c r="D37"/>
  <c r="E37"/>
  <c r="G37"/>
  <c r="J37" s="1"/>
  <c r="K37"/>
  <c r="N37"/>
  <c r="O37"/>
  <c r="R37" s="1"/>
  <c r="H44"/>
  <c r="H33" s="1"/>
  <c r="I44"/>
  <c r="L44"/>
  <c r="L33" s="1"/>
  <c r="L13" s="1"/>
  <c r="M44"/>
  <c r="M33" s="1"/>
  <c r="D45"/>
  <c r="D44" s="1"/>
  <c r="E45"/>
  <c r="G45"/>
  <c r="J45" s="1"/>
  <c r="D46"/>
  <c r="B46" s="1"/>
  <c r="F46" s="1"/>
  <c r="E46"/>
  <c r="G46"/>
  <c r="J46" s="1"/>
  <c r="B47"/>
  <c r="D47"/>
  <c r="E47"/>
  <c r="F47"/>
  <c r="G47"/>
  <c r="J47"/>
  <c r="K47"/>
  <c r="K44" s="1"/>
  <c r="B48"/>
  <c r="D48"/>
  <c r="E48"/>
  <c r="F48"/>
  <c r="G48"/>
  <c r="J48"/>
  <c r="K48"/>
  <c r="O48"/>
  <c r="R48" s="1"/>
  <c r="E49"/>
  <c r="G49"/>
  <c r="H49"/>
  <c r="I49"/>
  <c r="J49" s="1"/>
  <c r="P49"/>
  <c r="O49" s="1"/>
  <c r="R49" s="1"/>
  <c r="Q49"/>
  <c r="B50"/>
  <c r="B49" s="1"/>
  <c r="D50"/>
  <c r="D49" s="1"/>
  <c r="E50"/>
  <c r="F50" s="1"/>
  <c r="G50"/>
  <c r="J50"/>
  <c r="K50"/>
  <c r="K49" s="1"/>
  <c r="N50"/>
  <c r="O50"/>
  <c r="R50" s="1"/>
  <c r="B54"/>
  <c r="D54"/>
  <c r="E54"/>
  <c r="F54"/>
  <c r="G54"/>
  <c r="O54"/>
  <c r="R54"/>
  <c r="B60"/>
  <c r="D60"/>
  <c r="E60"/>
  <c r="F60" s="1"/>
  <c r="G60"/>
  <c r="J60" s="1"/>
  <c r="K60"/>
  <c r="O60"/>
  <c r="B61"/>
  <c r="D61"/>
  <c r="E61"/>
  <c r="F61" s="1"/>
  <c r="G61"/>
  <c r="J61" s="1"/>
  <c r="K61"/>
  <c r="N61"/>
  <c r="O61"/>
  <c r="R61" s="1"/>
  <c r="D62"/>
  <c r="E62"/>
  <c r="B62" s="1"/>
  <c r="G62"/>
  <c r="J62"/>
  <c r="K62"/>
  <c r="O62"/>
  <c r="D63"/>
  <c r="B63" s="1"/>
  <c r="E63"/>
  <c r="G63"/>
  <c r="J63"/>
  <c r="K63"/>
  <c r="O63"/>
  <c r="R63" s="1"/>
  <c r="D64"/>
  <c r="B64" s="1"/>
  <c r="F64" s="1"/>
  <c r="E64"/>
  <c r="G64"/>
  <c r="J64" s="1"/>
  <c r="K64"/>
  <c r="N64" s="1"/>
  <c r="O64"/>
  <c r="R64"/>
  <c r="H66"/>
  <c r="I66"/>
  <c r="L66"/>
  <c r="D66" s="1"/>
  <c r="M66"/>
  <c r="P66"/>
  <c r="Q66"/>
  <c r="D68"/>
  <c r="B68" s="1"/>
  <c r="E68"/>
  <c r="G68"/>
  <c r="G66" s="1"/>
  <c r="J66" s="1"/>
  <c r="J68"/>
  <c r="K68"/>
  <c r="K66" s="1"/>
  <c r="N68"/>
  <c r="O68"/>
  <c r="O66" s="1"/>
  <c r="R66" s="1"/>
  <c r="R68"/>
  <c r="B69"/>
  <c r="F69" s="1"/>
  <c r="D69"/>
  <c r="E69"/>
  <c r="G69"/>
  <c r="J69"/>
  <c r="O69"/>
  <c r="R69"/>
  <c r="B70"/>
  <c r="F70" s="1"/>
  <c r="D70"/>
  <c r="E70"/>
  <c r="G70"/>
  <c r="J70"/>
  <c r="K70"/>
  <c r="O70"/>
  <c r="R70"/>
  <c r="B71"/>
  <c r="D71"/>
  <c r="E71"/>
  <c r="F71" s="1"/>
  <c r="G71"/>
  <c r="J71" s="1"/>
  <c r="K71"/>
  <c r="N71"/>
  <c r="O71"/>
  <c r="D72"/>
  <c r="B72" s="1"/>
  <c r="F72" s="1"/>
  <c r="E72"/>
  <c r="G72"/>
  <c r="J72"/>
  <c r="K72"/>
  <c r="N72" s="1"/>
  <c r="O72"/>
  <c r="R72"/>
  <c r="D73"/>
  <c r="B73" s="1"/>
  <c r="F73" s="1"/>
  <c r="E73"/>
  <c r="G73"/>
  <c r="J73" s="1"/>
  <c r="K73"/>
  <c r="N73"/>
  <c r="O73"/>
  <c r="R73"/>
  <c r="D74"/>
  <c r="B74" s="1"/>
  <c r="E74"/>
  <c r="G74"/>
  <c r="J74"/>
  <c r="K74"/>
  <c r="N74"/>
  <c r="O74"/>
  <c r="R74"/>
  <c r="B75"/>
  <c r="F75" s="1"/>
  <c r="D75"/>
  <c r="E75"/>
  <c r="G75"/>
  <c r="J75"/>
  <c r="K75"/>
  <c r="O75"/>
  <c r="R75"/>
  <c r="B76"/>
  <c r="D76"/>
  <c r="E76"/>
  <c r="F76" s="1"/>
  <c r="G76"/>
  <c r="K76"/>
  <c r="N76"/>
  <c r="O76"/>
  <c r="R76" s="1"/>
  <c r="D77"/>
  <c r="B77" s="1"/>
  <c r="F77" s="1"/>
  <c r="E77"/>
  <c r="G77"/>
  <c r="K77"/>
  <c r="N77"/>
  <c r="O77"/>
  <c r="R77" s="1"/>
  <c r="D78"/>
  <c r="E78"/>
  <c r="B78" s="1"/>
  <c r="G78"/>
  <c r="J78"/>
  <c r="O78"/>
  <c r="R78" s="1"/>
  <c r="D79"/>
  <c r="E79"/>
  <c r="B79" s="1"/>
  <c r="G79"/>
  <c r="K79"/>
  <c r="N79" s="1"/>
  <c r="O79"/>
  <c r="D80"/>
  <c r="E80"/>
  <c r="B80" s="1"/>
  <c r="G80"/>
  <c r="J80"/>
  <c r="K80"/>
  <c r="N80" s="1"/>
  <c r="O80"/>
  <c r="D81"/>
  <c r="B81" s="1"/>
  <c r="F81" s="1"/>
  <c r="E81"/>
  <c r="G81"/>
  <c r="J81" s="1"/>
  <c r="O81"/>
  <c r="R81"/>
  <c r="D82"/>
  <c r="B82" s="1"/>
  <c r="F82" s="1"/>
  <c r="E82"/>
  <c r="G82"/>
  <c r="O82"/>
  <c r="R82" s="1"/>
  <c r="D83"/>
  <c r="B83" s="1"/>
  <c r="E83"/>
  <c r="G83"/>
  <c r="J83" s="1"/>
  <c r="K83"/>
  <c r="N83" s="1"/>
  <c r="O83"/>
  <c r="R83"/>
  <c r="D84"/>
  <c r="E84"/>
  <c r="G84"/>
  <c r="O84"/>
  <c r="R84"/>
  <c r="H13" i="37"/>
  <c r="I13"/>
  <c r="E13" s="1"/>
  <c r="L13"/>
  <c r="D13" s="1"/>
  <c r="M13"/>
  <c r="P13"/>
  <c r="Q13"/>
  <c r="D14"/>
  <c r="B14" s="1"/>
  <c r="F14" s="1"/>
  <c r="E14"/>
  <c r="G14"/>
  <c r="J14" s="1"/>
  <c r="K14"/>
  <c r="N14"/>
  <c r="O14"/>
  <c r="R14"/>
  <c r="D15"/>
  <c r="B15" s="1"/>
  <c r="E15"/>
  <c r="G15"/>
  <c r="J15"/>
  <c r="O15"/>
  <c r="R15"/>
  <c r="D16"/>
  <c r="B16" s="1"/>
  <c r="E16"/>
  <c r="F16" s="1"/>
  <c r="G16"/>
  <c r="J16"/>
  <c r="K16"/>
  <c r="K13" s="1"/>
  <c r="N13" s="1"/>
  <c r="O16"/>
  <c r="R16" s="1"/>
  <c r="D17"/>
  <c r="B17" s="1"/>
  <c r="E17"/>
  <c r="G17"/>
  <c r="J17" s="1"/>
  <c r="K17"/>
  <c r="N17" s="1"/>
  <c r="O17"/>
  <c r="O13" s="1"/>
  <c r="R13" s="1"/>
  <c r="B18"/>
  <c r="F18" s="1"/>
  <c r="D18"/>
  <c r="E18"/>
  <c r="G18"/>
  <c r="J18"/>
  <c r="K18"/>
  <c r="N18"/>
  <c r="O18"/>
  <c r="R18" s="1"/>
  <c r="D19"/>
  <c r="B19" s="1"/>
  <c r="F19" s="1"/>
  <c r="E19"/>
  <c r="G19"/>
  <c r="J19"/>
  <c r="K19"/>
  <c r="N19" s="1"/>
  <c r="O19"/>
  <c r="R19"/>
  <c r="D20"/>
  <c r="B20" s="1"/>
  <c r="F20" s="1"/>
  <c r="E20"/>
  <c r="G20"/>
  <c r="J20" s="1"/>
  <c r="K20"/>
  <c r="N20"/>
  <c r="O20"/>
  <c r="R20"/>
  <c r="D21"/>
  <c r="B21" s="1"/>
  <c r="E21"/>
  <c r="F21" s="1"/>
  <c r="G21"/>
  <c r="J21"/>
  <c r="K21"/>
  <c r="O21"/>
  <c r="R21" s="1"/>
  <c r="D22"/>
  <c r="B22" s="1"/>
  <c r="E22"/>
  <c r="F22" s="1"/>
  <c r="G22"/>
  <c r="K22"/>
  <c r="N22"/>
  <c r="O22"/>
  <c r="R22"/>
  <c r="B23"/>
  <c r="F23" s="1"/>
  <c r="D23"/>
  <c r="E23"/>
  <c r="G23"/>
  <c r="K23"/>
  <c r="N23" s="1"/>
  <c r="O23"/>
  <c r="R23" s="1"/>
  <c r="B24"/>
  <c r="D24"/>
  <c r="E24"/>
  <c r="F24" s="1"/>
  <c r="G24"/>
  <c r="J24" s="1"/>
  <c r="O24"/>
  <c r="R24"/>
  <c r="B25"/>
  <c r="D25"/>
  <c r="E25"/>
  <c r="F25" s="1"/>
  <c r="G25"/>
  <c r="K25"/>
  <c r="N25"/>
  <c r="O25"/>
  <c r="B26"/>
  <c r="D26"/>
  <c r="E26"/>
  <c r="F26" s="1"/>
  <c r="G26"/>
  <c r="J26" s="1"/>
  <c r="K26"/>
  <c r="N26" s="1"/>
  <c r="O26"/>
  <c r="D27"/>
  <c r="B27" s="1"/>
  <c r="F27" s="1"/>
  <c r="E27"/>
  <c r="G27"/>
  <c r="J27"/>
  <c r="O27"/>
  <c r="R27" s="1"/>
  <c r="D28"/>
  <c r="B28" s="1"/>
  <c r="F28" s="1"/>
  <c r="E28"/>
  <c r="G28"/>
  <c r="O28"/>
  <c r="R28" s="1"/>
  <c r="B29"/>
  <c r="D29"/>
  <c r="E29"/>
  <c r="F29" s="1"/>
  <c r="G29"/>
  <c r="J29" s="1"/>
  <c r="K29"/>
  <c r="N29" s="1"/>
  <c r="O29"/>
  <c r="R29" s="1"/>
  <c r="D30"/>
  <c r="E30"/>
  <c r="B30" s="1"/>
  <c r="G30"/>
  <c r="O30"/>
  <c r="R30" s="1"/>
  <c r="R10" i="38"/>
  <c r="R8" s="1"/>
  <c r="W10"/>
  <c r="Z10"/>
  <c r="Z8" s="1"/>
  <c r="AE10"/>
  <c r="AE8" s="1"/>
  <c r="AH10"/>
  <c r="AH8" s="1"/>
  <c r="AM10"/>
  <c r="AP10"/>
  <c r="AP8" s="1"/>
  <c r="F15"/>
  <c r="G15"/>
  <c r="G10" s="1"/>
  <c r="H15"/>
  <c r="H10" s="1"/>
  <c r="J15"/>
  <c r="J10" s="1"/>
  <c r="J8" s="1"/>
  <c r="K15"/>
  <c r="K10" s="1"/>
  <c r="L15"/>
  <c r="L10" s="1"/>
  <c r="M15"/>
  <c r="N15"/>
  <c r="N10" s="1"/>
  <c r="N8" s="1"/>
  <c r="O15"/>
  <c r="Q15"/>
  <c r="R15"/>
  <c r="S15"/>
  <c r="S10" s="1"/>
  <c r="T15"/>
  <c r="T10" s="1"/>
  <c r="T8" s="1"/>
  <c r="U15"/>
  <c r="U10" s="1"/>
  <c r="V15"/>
  <c r="W15"/>
  <c r="X15"/>
  <c r="X10" s="1"/>
  <c r="Y15"/>
  <c r="Z15"/>
  <c r="AA15"/>
  <c r="AA10" s="1"/>
  <c r="AB15"/>
  <c r="AB10" s="1"/>
  <c r="AB8" s="1"/>
  <c r="AC15"/>
  <c r="AC10" s="1"/>
  <c r="AC8" s="1"/>
  <c r="AD15"/>
  <c r="AE15"/>
  <c r="AF15"/>
  <c r="AF10" s="1"/>
  <c r="AF8" s="1"/>
  <c r="AG15"/>
  <c r="AH15"/>
  <c r="AI15"/>
  <c r="AI10" s="1"/>
  <c r="AI8" s="1"/>
  <c r="AJ15"/>
  <c r="AJ10" s="1"/>
  <c r="AK15"/>
  <c r="AK10" s="1"/>
  <c r="AK8" s="1"/>
  <c r="AL15"/>
  <c r="AM15"/>
  <c r="AN15"/>
  <c r="AN10" s="1"/>
  <c r="AN8" s="1"/>
  <c r="AO15"/>
  <c r="AP15"/>
  <c r="D17"/>
  <c r="D15" s="1"/>
  <c r="D10" s="1"/>
  <c r="E17"/>
  <c r="E15" s="1"/>
  <c r="E10" s="1"/>
  <c r="F17"/>
  <c r="G17"/>
  <c r="D19"/>
  <c r="B19" s="1"/>
  <c r="G19"/>
  <c r="D22"/>
  <c r="E22"/>
  <c r="G22"/>
  <c r="H22"/>
  <c r="I22"/>
  <c r="I10" s="1"/>
  <c r="J22"/>
  <c r="K22"/>
  <c r="L22"/>
  <c r="M22"/>
  <c r="M10" s="1"/>
  <c r="M8" s="1"/>
  <c r="N22"/>
  <c r="P22"/>
  <c r="P10" s="1"/>
  <c r="P8" s="1"/>
  <c r="Q22"/>
  <c r="Q10" s="1"/>
  <c r="Q8" s="1"/>
  <c r="R22"/>
  <c r="T22"/>
  <c r="U22"/>
  <c r="V22"/>
  <c r="V10" s="1"/>
  <c r="W22"/>
  <c r="X22"/>
  <c r="Y22"/>
  <c r="Y10" s="1"/>
  <c r="Y8" s="1"/>
  <c r="Z22"/>
  <c r="AA22"/>
  <c r="AB22"/>
  <c r="AC22"/>
  <c r="AD22"/>
  <c r="AD10" s="1"/>
  <c r="AD8" s="1"/>
  <c r="AE22"/>
  <c r="AF22"/>
  <c r="AG22"/>
  <c r="AG10" s="1"/>
  <c r="AG8" s="1"/>
  <c r="AH22"/>
  <c r="AI22"/>
  <c r="AJ22"/>
  <c r="AK22"/>
  <c r="AL22"/>
  <c r="AL10" s="1"/>
  <c r="AL8" s="1"/>
  <c r="AM22"/>
  <c r="AN22"/>
  <c r="AO22"/>
  <c r="AO10" s="1"/>
  <c r="AO8" s="1"/>
  <c r="AP22"/>
  <c r="AQ22"/>
  <c r="B23"/>
  <c r="F23"/>
  <c r="F22" s="1"/>
  <c r="O23"/>
  <c r="D24"/>
  <c r="B24" s="1"/>
  <c r="F24"/>
  <c r="G24"/>
  <c r="O24"/>
  <c r="O22" s="1"/>
  <c r="O10" s="1"/>
  <c r="S24"/>
  <c r="S22" s="1"/>
  <c r="I26"/>
  <c r="J26"/>
  <c r="Q26"/>
  <c r="R26"/>
  <c r="Y26"/>
  <c r="AA26"/>
  <c r="AB26"/>
  <c r="AC26"/>
  <c r="AD26"/>
  <c r="AL26"/>
  <c r="AN26"/>
  <c r="AP26"/>
  <c r="D27"/>
  <c r="E27"/>
  <c r="E26" s="1"/>
  <c r="F27"/>
  <c r="G27"/>
  <c r="B27" s="1"/>
  <c r="K27"/>
  <c r="S27"/>
  <c r="W27"/>
  <c r="D28"/>
  <c r="E28"/>
  <c r="F28"/>
  <c r="K28"/>
  <c r="B28" s="1"/>
  <c r="S28"/>
  <c r="W28"/>
  <c r="AA28"/>
  <c r="AI28"/>
  <c r="D29"/>
  <c r="F29"/>
  <c r="K29"/>
  <c r="L29"/>
  <c r="L26" s="1"/>
  <c r="M29"/>
  <c r="M26" s="1"/>
  <c r="N29"/>
  <c r="N26" s="1"/>
  <c r="P29"/>
  <c r="P26" s="1"/>
  <c r="R29"/>
  <c r="S29"/>
  <c r="T29"/>
  <c r="T26" s="1"/>
  <c r="U29"/>
  <c r="U26" s="1"/>
  <c r="V29"/>
  <c r="V26" s="1"/>
  <c r="X29"/>
  <c r="X26" s="1"/>
  <c r="Z29"/>
  <c r="AK29"/>
  <c r="D30"/>
  <c r="E30"/>
  <c r="E29" s="1"/>
  <c r="F30"/>
  <c r="K30"/>
  <c r="O30"/>
  <c r="O29" s="1"/>
  <c r="O26" s="1"/>
  <c r="S30"/>
  <c r="W30"/>
  <c r="W29" s="1"/>
  <c r="AI30"/>
  <c r="AI29" s="1"/>
  <c r="AI26" s="1"/>
  <c r="L36"/>
  <c r="D36" s="1"/>
  <c r="T36"/>
  <c r="S36" s="1"/>
  <c r="U36"/>
  <c r="E36" s="1"/>
  <c r="B37"/>
  <c r="D37"/>
  <c r="S37"/>
  <c r="D38"/>
  <c r="B38" s="1"/>
  <c r="S38"/>
  <c r="B39"/>
  <c r="D39"/>
  <c r="E39"/>
  <c r="K39"/>
  <c r="K36" s="1"/>
  <c r="B36" s="1"/>
  <c r="S39"/>
  <c r="D40"/>
  <c r="E40"/>
  <c r="F40"/>
  <c r="S40"/>
  <c r="B40" s="1"/>
  <c r="E41"/>
  <c r="G41"/>
  <c r="L41"/>
  <c r="D41" s="1"/>
  <c r="N41"/>
  <c r="F41" s="1"/>
  <c r="S41"/>
  <c r="T41"/>
  <c r="V41"/>
  <c r="X41"/>
  <c r="W41" s="1"/>
  <c r="Y41"/>
  <c r="Z41"/>
  <c r="Z26" s="1"/>
  <c r="D42"/>
  <c r="E42"/>
  <c r="F42"/>
  <c r="G42"/>
  <c r="K42"/>
  <c r="S42"/>
  <c r="W42"/>
  <c r="B42" s="1"/>
  <c r="D45"/>
  <c r="E45"/>
  <c r="F45"/>
  <c r="K45"/>
  <c r="O45"/>
  <c r="S45"/>
  <c r="W45"/>
  <c r="B45" s="1"/>
  <c r="AI45"/>
  <c r="AM45"/>
  <c r="E46"/>
  <c r="F46"/>
  <c r="H46"/>
  <c r="D46" s="1"/>
  <c r="K46"/>
  <c r="L46"/>
  <c r="N46"/>
  <c r="T46"/>
  <c r="X46"/>
  <c r="AI46"/>
  <c r="AJ46"/>
  <c r="AJ26" s="1"/>
  <c r="D47"/>
  <c r="E47"/>
  <c r="F47"/>
  <c r="G47"/>
  <c r="B47" s="1"/>
  <c r="K47"/>
  <c r="S47"/>
  <c r="S46" s="1"/>
  <c r="W47"/>
  <c r="W46" s="1"/>
  <c r="AI47"/>
  <c r="D52"/>
  <c r="E52"/>
  <c r="F52"/>
  <c r="K52"/>
  <c r="S52"/>
  <c r="B52" s="1"/>
  <c r="W52"/>
  <c r="D53"/>
  <c r="E53"/>
  <c r="F53"/>
  <c r="K53"/>
  <c r="B53" s="1"/>
  <c r="O53"/>
  <c r="S53"/>
  <c r="AM53"/>
  <c r="AM26" s="1"/>
  <c r="D54"/>
  <c r="E54"/>
  <c r="F54"/>
  <c r="G54"/>
  <c r="B54" s="1"/>
  <c r="K54"/>
  <c r="O54"/>
  <c r="S54"/>
  <c r="W54"/>
  <c r="D55"/>
  <c r="E55"/>
  <c r="F55"/>
  <c r="K55"/>
  <c r="O55"/>
  <c r="B55" s="1"/>
  <c r="S55"/>
  <c r="AM55"/>
  <c r="D56"/>
  <c r="E56"/>
  <c r="F56"/>
  <c r="S56"/>
  <c r="W56"/>
  <c r="B56" s="1"/>
  <c r="L58"/>
  <c r="M58"/>
  <c r="P58"/>
  <c r="Q58"/>
  <c r="R58"/>
  <c r="T58"/>
  <c r="U58"/>
  <c r="V58"/>
  <c r="X58"/>
  <c r="Y58"/>
  <c r="Z58"/>
  <c r="AB58"/>
  <c r="AC58"/>
  <c r="AD58"/>
  <c r="AF58"/>
  <c r="AG58"/>
  <c r="AH58"/>
  <c r="AJ58"/>
  <c r="AK58"/>
  <c r="AL58"/>
  <c r="AN58"/>
  <c r="AO58"/>
  <c r="AP58"/>
  <c r="D59"/>
  <c r="B59" s="1"/>
  <c r="E59"/>
  <c r="E58" s="1"/>
  <c r="F59"/>
  <c r="K59"/>
  <c r="K58" s="1"/>
  <c r="O59"/>
  <c r="O58" s="1"/>
  <c r="S59"/>
  <c r="S58" s="1"/>
  <c r="W59"/>
  <c r="AA59"/>
  <c r="AA58" s="1"/>
  <c r="AE59"/>
  <c r="AI59"/>
  <c r="AI58" s="1"/>
  <c r="AM59"/>
  <c r="D60"/>
  <c r="B60" s="1"/>
  <c r="F60"/>
  <c r="F58" s="1"/>
  <c r="S60"/>
  <c r="W60"/>
  <c r="AA60"/>
  <c r="AE60"/>
  <c r="AE58" s="1"/>
  <c r="AI60"/>
  <c r="AM60"/>
  <c r="AM58" s="1"/>
  <c r="B61"/>
  <c r="D61"/>
  <c r="E61"/>
  <c r="F61"/>
  <c r="S61"/>
  <c r="W61"/>
  <c r="W58" s="1"/>
  <c r="AA61"/>
  <c r="AM61"/>
  <c r="B62"/>
  <c r="D62"/>
  <c r="E62"/>
  <c r="F62"/>
  <c r="S62"/>
  <c r="W62"/>
  <c r="AA62"/>
  <c r="AI62"/>
  <c r="AM62"/>
  <c r="B63"/>
  <c r="D63"/>
  <c r="E63"/>
  <c r="F63"/>
  <c r="S63"/>
  <c r="W63"/>
  <c r="AA63"/>
  <c r="AE63"/>
  <c r="AI63"/>
  <c r="AM63"/>
  <c r="D64"/>
  <c r="B64" s="1"/>
  <c r="E64"/>
  <c r="F64"/>
  <c r="S64"/>
  <c r="W64"/>
  <c r="AA64"/>
  <c r="AI64"/>
  <c r="AM64"/>
  <c r="D65"/>
  <c r="B65" s="1"/>
  <c r="E65"/>
  <c r="F65"/>
  <c r="K65"/>
  <c r="S65"/>
  <c r="W65"/>
  <c r="AA65"/>
  <c r="AI65"/>
  <c r="AM65"/>
  <c r="D66"/>
  <c r="B66" s="1"/>
  <c r="E66"/>
  <c r="F66"/>
  <c r="S66"/>
  <c r="W66"/>
  <c r="AA66"/>
  <c r="AE66"/>
  <c r="AI66"/>
  <c r="AM66"/>
  <c r="B67"/>
  <c r="D67"/>
  <c r="E67"/>
  <c r="F67"/>
  <c r="S67"/>
  <c r="W67"/>
  <c r="AI67"/>
  <c r="AM67"/>
  <c r="B68"/>
  <c r="D68"/>
  <c r="E68"/>
  <c r="F68"/>
  <c r="S68"/>
  <c r="W68"/>
  <c r="AA68"/>
  <c r="AI68"/>
  <c r="AM68"/>
  <c r="B69"/>
  <c r="D69"/>
  <c r="F69"/>
  <c r="S69"/>
  <c r="W69"/>
  <c r="AA69"/>
  <c r="AI69"/>
  <c r="AM69"/>
  <c r="B70"/>
  <c r="D70"/>
  <c r="E70"/>
  <c r="F70"/>
  <c r="K70"/>
  <c r="S70"/>
  <c r="W70"/>
  <c r="AI70"/>
  <c r="AM70"/>
  <c r="D71"/>
  <c r="B71" s="1"/>
  <c r="E71"/>
  <c r="F71"/>
  <c r="S71"/>
  <c r="W71"/>
  <c r="AA71"/>
  <c r="AI71"/>
  <c r="AM71"/>
  <c r="D72"/>
  <c r="F72"/>
  <c r="B72" s="1"/>
  <c r="K72"/>
  <c r="S72"/>
  <c r="W72"/>
  <c r="AI72"/>
  <c r="AM72"/>
  <c r="D73"/>
  <c r="F73"/>
  <c r="B73" s="1"/>
  <c r="W73"/>
  <c r="AI73"/>
  <c r="AM73"/>
  <c r="B74"/>
  <c r="D74"/>
  <c r="E74"/>
  <c r="F74"/>
  <c r="K74"/>
  <c r="O74"/>
  <c r="S74"/>
  <c r="W74"/>
  <c r="AA74"/>
  <c r="AI74"/>
  <c r="AM74"/>
  <c r="D75"/>
  <c r="B75" s="1"/>
  <c r="F75"/>
  <c r="O75"/>
  <c r="S75"/>
  <c r="AI75"/>
  <c r="AM75"/>
  <c r="L9" i="39"/>
  <c r="M9"/>
  <c r="P9"/>
  <c r="Q9"/>
  <c r="R9"/>
  <c r="T9"/>
  <c r="U9"/>
  <c r="V9"/>
  <c r="X9"/>
  <c r="Y9"/>
  <c r="Z9"/>
  <c r="AB9"/>
  <c r="AC9"/>
  <c r="AD9"/>
  <c r="AF9"/>
  <c r="AG9"/>
  <c r="AH9"/>
  <c r="AJ9"/>
  <c r="AK9"/>
  <c r="AL9"/>
  <c r="AN9"/>
  <c r="AO9"/>
  <c r="AP9"/>
  <c r="D10"/>
  <c r="D9" s="1"/>
  <c r="E10"/>
  <c r="E9" s="1"/>
  <c r="F10"/>
  <c r="F9" s="1"/>
  <c r="K10"/>
  <c r="O10"/>
  <c r="O9" s="1"/>
  <c r="S10"/>
  <c r="S9" s="1"/>
  <c r="W10"/>
  <c r="W9" s="1"/>
  <c r="AA10"/>
  <c r="AA9" s="1"/>
  <c r="AE10"/>
  <c r="AE9" s="1"/>
  <c r="AI10"/>
  <c r="AI9" s="1"/>
  <c r="AM10"/>
  <c r="AM9" s="1"/>
  <c r="D11"/>
  <c r="B11" s="1"/>
  <c r="F11"/>
  <c r="S11"/>
  <c r="W11"/>
  <c r="AA11"/>
  <c r="AE11"/>
  <c r="AI11"/>
  <c r="AM11"/>
  <c r="D12"/>
  <c r="B12" s="1"/>
  <c r="E12"/>
  <c r="F12"/>
  <c r="S12"/>
  <c r="W12"/>
  <c r="AA12"/>
  <c r="AM12"/>
  <c r="D13"/>
  <c r="B13" s="1"/>
  <c r="E13"/>
  <c r="F13"/>
  <c r="S13"/>
  <c r="W13"/>
  <c r="AA13"/>
  <c r="AI13"/>
  <c r="AM13"/>
  <c r="D14"/>
  <c r="B14" s="1"/>
  <c r="E14"/>
  <c r="F14"/>
  <c r="S14"/>
  <c r="W14"/>
  <c r="AA14"/>
  <c r="AE14"/>
  <c r="AI14"/>
  <c r="AM14"/>
  <c r="D15"/>
  <c r="B15" s="1"/>
  <c r="E15"/>
  <c r="F15"/>
  <c r="S15"/>
  <c r="W15"/>
  <c r="AA15"/>
  <c r="AI15"/>
  <c r="AM15"/>
  <c r="D16"/>
  <c r="B16" s="1"/>
  <c r="E16"/>
  <c r="F16"/>
  <c r="K16"/>
  <c r="K9" s="1"/>
  <c r="S16"/>
  <c r="W16"/>
  <c r="AA16"/>
  <c r="AI16"/>
  <c r="AM16"/>
  <c r="D17"/>
  <c r="E17"/>
  <c r="F17"/>
  <c r="B17" s="1"/>
  <c r="S17"/>
  <c r="W17"/>
  <c r="AA17"/>
  <c r="AE17"/>
  <c r="AI17"/>
  <c r="AM17"/>
  <c r="D18"/>
  <c r="B18" s="1"/>
  <c r="E18"/>
  <c r="F18"/>
  <c r="S18"/>
  <c r="W18"/>
  <c r="AI18"/>
  <c r="AM18"/>
  <c r="D19"/>
  <c r="B19" s="1"/>
  <c r="E19"/>
  <c r="F19"/>
  <c r="S19"/>
  <c r="W19"/>
  <c r="AA19"/>
  <c r="AI19"/>
  <c r="AM19"/>
  <c r="D20"/>
  <c r="B20" s="1"/>
  <c r="F20"/>
  <c r="S20"/>
  <c r="W20"/>
  <c r="AA20"/>
  <c r="AI20"/>
  <c r="AM20"/>
  <c r="D21"/>
  <c r="B21" s="1"/>
  <c r="E21"/>
  <c r="F21"/>
  <c r="K21"/>
  <c r="S21"/>
  <c r="W21"/>
  <c r="AI21"/>
  <c r="AM21"/>
  <c r="B22"/>
  <c r="D22"/>
  <c r="E22"/>
  <c r="F22"/>
  <c r="S22"/>
  <c r="W22"/>
  <c r="AA22"/>
  <c r="AI22"/>
  <c r="AM22"/>
  <c r="D23"/>
  <c r="B23" s="1"/>
  <c r="F23"/>
  <c r="K23"/>
  <c r="S23"/>
  <c r="W23"/>
  <c r="AI23"/>
  <c r="AM23"/>
  <c r="D24"/>
  <c r="B24" s="1"/>
  <c r="F24"/>
  <c r="W24"/>
  <c r="AI24"/>
  <c r="AM24"/>
  <c r="D25"/>
  <c r="B25" s="1"/>
  <c r="E25"/>
  <c r="F25"/>
  <c r="K25"/>
  <c r="O25"/>
  <c r="S25"/>
  <c r="W25"/>
  <c r="AA25"/>
  <c r="AI25"/>
  <c r="AM25"/>
  <c r="B26"/>
  <c r="D26"/>
  <c r="F26"/>
  <c r="O26"/>
  <c r="S26"/>
  <c r="AI26"/>
  <c r="AM26"/>
  <c r="C11" i="40"/>
  <c r="G11"/>
  <c r="D15"/>
  <c r="B15" s="1"/>
  <c r="B16"/>
  <c r="B17"/>
  <c r="D19"/>
  <c r="D13" s="1"/>
  <c r="F19"/>
  <c r="G19"/>
  <c r="B20"/>
  <c r="B21"/>
  <c r="B22"/>
  <c r="B23"/>
  <c r="B24"/>
  <c r="B25"/>
  <c r="B27"/>
  <c r="D27"/>
  <c r="F27"/>
  <c r="G27"/>
  <c r="B29"/>
  <c r="B31"/>
  <c r="C31"/>
  <c r="D31"/>
  <c r="F31"/>
  <c r="F11" s="1"/>
  <c r="G31"/>
  <c r="B33"/>
  <c r="B34"/>
  <c r="B35"/>
  <c r="B36"/>
  <c r="D36"/>
  <c r="B37"/>
  <c r="B38"/>
  <c r="B39"/>
  <c r="B40"/>
  <c r="B41"/>
  <c r="B46"/>
  <c r="B47"/>
  <c r="B48"/>
  <c r="B49"/>
  <c r="B50"/>
  <c r="B51"/>
  <c r="C53"/>
  <c r="D53"/>
  <c r="F53"/>
  <c r="G53"/>
  <c r="B55"/>
  <c r="B53" s="1"/>
  <c r="B56"/>
  <c r="B57"/>
  <c r="B58"/>
  <c r="B59"/>
  <c r="B60"/>
  <c r="B61"/>
  <c r="B62"/>
  <c r="B63"/>
  <c r="B64"/>
  <c r="B65"/>
  <c r="B66"/>
  <c r="B67"/>
  <c r="B68"/>
  <c r="B69"/>
  <c r="B70"/>
  <c r="B71"/>
  <c r="B75"/>
  <c r="C75"/>
  <c r="D75"/>
  <c r="D73" s="1"/>
  <c r="F75"/>
  <c r="F73" s="1"/>
  <c r="G75"/>
  <c r="B77"/>
  <c r="C79"/>
  <c r="B79" s="1"/>
  <c r="D79"/>
  <c r="F79"/>
  <c r="G79"/>
  <c r="B81"/>
  <c r="B82"/>
  <c r="B83"/>
  <c r="B84"/>
  <c r="B85"/>
  <c r="B86"/>
  <c r="B87"/>
  <c r="B88"/>
  <c r="B89"/>
  <c r="B90"/>
  <c r="B91"/>
  <c r="B92"/>
  <c r="C94"/>
  <c r="D94"/>
  <c r="F94"/>
  <c r="G94"/>
  <c r="G73" s="1"/>
  <c r="B96"/>
  <c r="B97"/>
  <c r="B98"/>
  <c r="B99"/>
  <c r="B100"/>
  <c r="B101"/>
  <c r="B102"/>
  <c r="B103"/>
  <c r="B104"/>
  <c r="B105"/>
  <c r="B106"/>
  <c r="B107"/>
  <c r="B108"/>
  <c r="C21" i="41"/>
  <c r="J21"/>
  <c r="H21" s="1"/>
  <c r="K21"/>
  <c r="K15" s="1"/>
  <c r="K13" s="1"/>
  <c r="C23"/>
  <c r="D23"/>
  <c r="H23"/>
  <c r="B23" s="1"/>
  <c r="C25"/>
  <c r="D25"/>
  <c r="H25"/>
  <c r="B25" s="1"/>
  <c r="C27"/>
  <c r="D27"/>
  <c r="H27"/>
  <c r="B27" s="1"/>
  <c r="J29"/>
  <c r="J15" s="1"/>
  <c r="B30"/>
  <c r="C30"/>
  <c r="H30"/>
  <c r="B31"/>
  <c r="C31"/>
  <c r="H31"/>
  <c r="F33"/>
  <c r="F13" s="1"/>
  <c r="G33"/>
  <c r="G13" s="1"/>
  <c r="M33"/>
  <c r="N33"/>
  <c r="P33"/>
  <c r="P13" s="1"/>
  <c r="Q33"/>
  <c r="C35"/>
  <c r="D35"/>
  <c r="E35"/>
  <c r="E33" s="1"/>
  <c r="E13" s="1"/>
  <c r="H35"/>
  <c r="L35"/>
  <c r="O35"/>
  <c r="O33" s="1"/>
  <c r="C36"/>
  <c r="D36"/>
  <c r="E36"/>
  <c r="B36" s="1"/>
  <c r="H36"/>
  <c r="L36"/>
  <c r="O36"/>
  <c r="C37"/>
  <c r="D37"/>
  <c r="E37"/>
  <c r="H37"/>
  <c r="B37" s="1"/>
  <c r="L37"/>
  <c r="O37"/>
  <c r="E38"/>
  <c r="J38"/>
  <c r="C38" s="1"/>
  <c r="K38"/>
  <c r="K33" s="1"/>
  <c r="L38"/>
  <c r="O38"/>
  <c r="H39"/>
  <c r="H40"/>
  <c r="H41"/>
  <c r="C42"/>
  <c r="D42"/>
  <c r="E42"/>
  <c r="H42"/>
  <c r="L42"/>
  <c r="B42" s="1"/>
  <c r="O42"/>
  <c r="C43"/>
  <c r="D43"/>
  <c r="E43"/>
  <c r="B43" s="1"/>
  <c r="H43"/>
  <c r="L43"/>
  <c r="O43"/>
  <c r="C48"/>
  <c r="D48"/>
  <c r="E48"/>
  <c r="B48" s="1"/>
  <c r="H48"/>
  <c r="L48"/>
  <c r="O48"/>
  <c r="C49"/>
  <c r="D49"/>
  <c r="H49"/>
  <c r="L49"/>
  <c r="B49" s="1"/>
  <c r="O49"/>
  <c r="C50"/>
  <c r="D50"/>
  <c r="E50"/>
  <c r="B50" s="1"/>
  <c r="H50"/>
  <c r="L50"/>
  <c r="O50"/>
  <c r="C51"/>
  <c r="D51"/>
  <c r="E51"/>
  <c r="B51" s="1"/>
  <c r="H51"/>
  <c r="L51"/>
  <c r="O51"/>
  <c r="B52"/>
  <c r="C52"/>
  <c r="D52"/>
  <c r="E52"/>
  <c r="H52"/>
  <c r="L52"/>
  <c r="O52"/>
  <c r="C53"/>
  <c r="D53"/>
  <c r="E53"/>
  <c r="H53"/>
  <c r="L53"/>
  <c r="B53" s="1"/>
  <c r="O53"/>
  <c r="F55"/>
  <c r="G55"/>
  <c r="J55"/>
  <c r="K55"/>
  <c r="M55"/>
  <c r="M13" s="1"/>
  <c r="N55"/>
  <c r="N13" s="1"/>
  <c r="P55"/>
  <c r="Q55"/>
  <c r="Q13" s="1"/>
  <c r="C57"/>
  <c r="D57"/>
  <c r="E57"/>
  <c r="E55" s="1"/>
  <c r="H57"/>
  <c r="L57"/>
  <c r="O57"/>
  <c r="O55" s="1"/>
  <c r="C58"/>
  <c r="C55" s="1"/>
  <c r="D58"/>
  <c r="E58"/>
  <c r="H58"/>
  <c r="H55" s="1"/>
  <c r="L58"/>
  <c r="L55" s="1"/>
  <c r="O58"/>
  <c r="C59"/>
  <c r="D59"/>
  <c r="E59"/>
  <c r="H59"/>
  <c r="B59" s="1"/>
  <c r="L59"/>
  <c r="O59"/>
  <c r="C60"/>
  <c r="D60"/>
  <c r="E60"/>
  <c r="B60" s="1"/>
  <c r="H60"/>
  <c r="L60"/>
  <c r="O60"/>
  <c r="C61"/>
  <c r="D61"/>
  <c r="E61"/>
  <c r="B61" s="1"/>
  <c r="H61"/>
  <c r="L61"/>
  <c r="O61"/>
  <c r="B62"/>
  <c r="C62"/>
  <c r="D62"/>
  <c r="E62"/>
  <c r="H62"/>
  <c r="L62"/>
  <c r="O62"/>
  <c r="C63"/>
  <c r="D63"/>
  <c r="E63"/>
  <c r="H63"/>
  <c r="L63"/>
  <c r="B63" s="1"/>
  <c r="O63"/>
  <c r="C64"/>
  <c r="D64"/>
  <c r="D55" s="1"/>
  <c r="E64"/>
  <c r="B64" s="1"/>
  <c r="H64"/>
  <c r="L64"/>
  <c r="O64"/>
  <c r="C65"/>
  <c r="D65"/>
  <c r="E65"/>
  <c r="B65" s="1"/>
  <c r="H65"/>
  <c r="L65"/>
  <c r="O65"/>
  <c r="C66"/>
  <c r="D66"/>
  <c r="E66"/>
  <c r="H66"/>
  <c r="B66" s="1"/>
  <c r="L66"/>
  <c r="O66"/>
  <c r="C67"/>
  <c r="D67"/>
  <c r="E67"/>
  <c r="H67"/>
  <c r="B67" s="1"/>
  <c r="L67"/>
  <c r="O67"/>
  <c r="C68"/>
  <c r="D68"/>
  <c r="E68"/>
  <c r="B68" s="1"/>
  <c r="H68"/>
  <c r="L68"/>
  <c r="O68"/>
  <c r="C69"/>
  <c r="D69"/>
  <c r="E69"/>
  <c r="B69" s="1"/>
  <c r="H69"/>
  <c r="L69"/>
  <c r="O69"/>
  <c r="B70"/>
  <c r="C70"/>
  <c r="D70"/>
  <c r="E70"/>
  <c r="H70"/>
  <c r="L70"/>
  <c r="O70"/>
  <c r="B71"/>
  <c r="C71"/>
  <c r="D71"/>
  <c r="H71"/>
  <c r="C72"/>
  <c r="D72"/>
  <c r="E72"/>
  <c r="H72"/>
  <c r="B72" s="1"/>
  <c r="L72"/>
  <c r="O72"/>
  <c r="C73"/>
  <c r="D73"/>
  <c r="H73"/>
  <c r="B73" s="1"/>
  <c r="G12" i="4"/>
  <c r="H12"/>
  <c r="J12"/>
  <c r="L12"/>
  <c r="K12" s="1"/>
  <c r="N12"/>
  <c r="P12"/>
  <c r="O12" s="1"/>
  <c r="R12"/>
  <c r="D14"/>
  <c r="C14" s="1"/>
  <c r="F14"/>
  <c r="G14"/>
  <c r="K14"/>
  <c r="O14"/>
  <c r="C15"/>
  <c r="D15"/>
  <c r="F15"/>
  <c r="G15"/>
  <c r="K15"/>
  <c r="O15"/>
  <c r="D16"/>
  <c r="C16" s="1"/>
  <c r="F16"/>
  <c r="F12" s="1"/>
  <c r="G16"/>
  <c r="K16"/>
  <c r="O16"/>
  <c r="C17"/>
  <c r="D17"/>
  <c r="F17"/>
  <c r="G17"/>
  <c r="K17"/>
  <c r="O17"/>
  <c r="D18"/>
  <c r="C18" s="1"/>
  <c r="F18"/>
  <c r="G18"/>
  <c r="K18"/>
  <c r="O18"/>
  <c r="C19"/>
  <c r="D19"/>
  <c r="F19"/>
  <c r="G19"/>
  <c r="K19"/>
  <c r="O19"/>
  <c r="D20"/>
  <c r="C20" s="1"/>
  <c r="F20"/>
  <c r="G20"/>
  <c r="K20"/>
  <c r="O20"/>
  <c r="C21"/>
  <c r="D21"/>
  <c r="F21"/>
  <c r="G21"/>
  <c r="K21"/>
  <c r="O21"/>
  <c r="D22"/>
  <c r="C22" s="1"/>
  <c r="F22"/>
  <c r="G22"/>
  <c r="K22"/>
  <c r="O22"/>
  <c r="C23"/>
  <c r="D23"/>
  <c r="F23"/>
  <c r="G23"/>
  <c r="K23"/>
  <c r="O23"/>
  <c r="D24"/>
  <c r="C24" s="1"/>
  <c r="F24"/>
  <c r="G24"/>
  <c r="K24"/>
  <c r="O24"/>
  <c r="C25"/>
  <c r="D25"/>
  <c r="F25"/>
  <c r="G25"/>
  <c r="K25"/>
  <c r="O25"/>
  <c r="D26"/>
  <c r="C26" s="1"/>
  <c r="F26"/>
  <c r="G26"/>
  <c r="K26"/>
  <c r="O26"/>
  <c r="C27"/>
  <c r="D27"/>
  <c r="F27"/>
  <c r="G27"/>
  <c r="K27"/>
  <c r="O27"/>
  <c r="D28"/>
  <c r="C28" s="1"/>
  <c r="F28"/>
  <c r="G28"/>
  <c r="K28"/>
  <c r="O28"/>
  <c r="C29"/>
  <c r="D29"/>
  <c r="F29"/>
  <c r="G29"/>
  <c r="K29"/>
  <c r="O29"/>
  <c r="D30"/>
  <c r="C30" s="1"/>
  <c r="F30"/>
  <c r="G30"/>
  <c r="K30"/>
  <c r="O30"/>
  <c r="C14" i="42"/>
  <c r="D14"/>
  <c r="F14"/>
  <c r="H14"/>
  <c r="I14"/>
  <c r="I11" s="1"/>
  <c r="J14"/>
  <c r="K14"/>
  <c r="L14"/>
  <c r="L11" s="1"/>
  <c r="M14"/>
  <c r="M11" s="1"/>
  <c r="O14"/>
  <c r="P14"/>
  <c r="P11" s="1"/>
  <c r="B16"/>
  <c r="B14" s="1"/>
  <c r="C16"/>
  <c r="D16"/>
  <c r="E16"/>
  <c r="E14" s="1"/>
  <c r="H16"/>
  <c r="K16"/>
  <c r="N16"/>
  <c r="N14" s="1"/>
  <c r="F18"/>
  <c r="F11" s="1"/>
  <c r="G18"/>
  <c r="D18" s="1"/>
  <c r="I18"/>
  <c r="J18"/>
  <c r="L18"/>
  <c r="M18"/>
  <c r="O18"/>
  <c r="O11" s="1"/>
  <c r="N11" s="1"/>
  <c r="P18"/>
  <c r="C20"/>
  <c r="B20" s="1"/>
  <c r="D20"/>
  <c r="E20"/>
  <c r="H20"/>
  <c r="H18" s="1"/>
  <c r="K20"/>
  <c r="K18" s="1"/>
  <c r="N20"/>
  <c r="C21"/>
  <c r="B21" s="1"/>
  <c r="D21"/>
  <c r="E21"/>
  <c r="E18" s="1"/>
  <c r="H21"/>
  <c r="K21"/>
  <c r="N21"/>
  <c r="N18" s="1"/>
  <c r="B22"/>
  <c r="C22"/>
  <c r="D22"/>
  <c r="E22"/>
  <c r="H22"/>
  <c r="K22"/>
  <c r="N22"/>
  <c r="B23"/>
  <c r="D23"/>
  <c r="K23"/>
  <c r="C24"/>
  <c r="B24" s="1"/>
  <c r="D24"/>
  <c r="E24"/>
  <c r="K24"/>
  <c r="N24"/>
  <c r="B25"/>
  <c r="C25"/>
  <c r="D25"/>
  <c r="E25"/>
  <c r="K25"/>
  <c r="N25"/>
  <c r="C26"/>
  <c r="B26" s="1"/>
  <c r="D26"/>
  <c r="K26"/>
  <c r="C27"/>
  <c r="B27" s="1"/>
  <c r="D27"/>
  <c r="H27"/>
  <c r="K27"/>
  <c r="N27"/>
  <c r="B28"/>
  <c r="C28"/>
  <c r="D28"/>
  <c r="E28"/>
  <c r="K28"/>
  <c r="N28"/>
  <c r="C29"/>
  <c r="B29" s="1"/>
  <c r="D29"/>
  <c r="K29"/>
  <c r="C30"/>
  <c r="B30" s="1"/>
  <c r="D30"/>
  <c r="E30"/>
  <c r="H30"/>
  <c r="K30"/>
  <c r="N30"/>
  <c r="C31"/>
  <c r="B31" s="1"/>
  <c r="D31"/>
  <c r="E31"/>
  <c r="K31"/>
  <c r="N31"/>
  <c r="F33"/>
  <c r="C33" s="1"/>
  <c r="G33"/>
  <c r="D33" s="1"/>
  <c r="I33"/>
  <c r="J33"/>
  <c r="J11" s="1"/>
  <c r="L33"/>
  <c r="M33"/>
  <c r="O33"/>
  <c r="P33"/>
  <c r="C35"/>
  <c r="D35"/>
  <c r="E35"/>
  <c r="H35"/>
  <c r="H33" s="1"/>
  <c r="K35"/>
  <c r="K33" s="1"/>
  <c r="N35"/>
  <c r="C36"/>
  <c r="D36"/>
  <c r="E36"/>
  <c r="E33" s="1"/>
  <c r="B33" s="1"/>
  <c r="H36"/>
  <c r="K36"/>
  <c r="N36"/>
  <c r="N33" s="1"/>
  <c r="C37"/>
  <c r="D37"/>
  <c r="E37"/>
  <c r="B37" s="1"/>
  <c r="H37"/>
  <c r="K37"/>
  <c r="N37"/>
  <c r="C38"/>
  <c r="D38"/>
  <c r="E38"/>
  <c r="H38"/>
  <c r="B38" s="1"/>
  <c r="K38"/>
  <c r="N38"/>
  <c r="C39"/>
  <c r="D39"/>
  <c r="E39"/>
  <c r="H39"/>
  <c r="B39" s="1"/>
  <c r="K39"/>
  <c r="N39"/>
  <c r="C40"/>
  <c r="D40"/>
  <c r="E40"/>
  <c r="B40" s="1"/>
  <c r="H40"/>
  <c r="K40"/>
  <c r="N40"/>
  <c r="C41"/>
  <c r="D41"/>
  <c r="E41"/>
  <c r="B41" s="1"/>
  <c r="H41"/>
  <c r="K41"/>
  <c r="N41"/>
  <c r="B42"/>
  <c r="C42"/>
  <c r="D42"/>
  <c r="E42"/>
  <c r="H42"/>
  <c r="K42"/>
  <c r="N42"/>
  <c r="C43"/>
  <c r="D43"/>
  <c r="E43"/>
  <c r="H43"/>
  <c r="K43"/>
  <c r="B43" s="1"/>
  <c r="N43"/>
  <c r="C44"/>
  <c r="D44"/>
  <c r="E44"/>
  <c r="B44" s="1"/>
  <c r="H44"/>
  <c r="K44"/>
  <c r="N44"/>
  <c r="C45"/>
  <c r="D45"/>
  <c r="E45"/>
  <c r="B45" s="1"/>
  <c r="K45"/>
  <c r="N45"/>
  <c r="C46"/>
  <c r="D46"/>
  <c r="H46"/>
  <c r="K46"/>
  <c r="B46" s="1"/>
  <c r="N46"/>
  <c r="C47"/>
  <c r="D47"/>
  <c r="E47"/>
  <c r="B47" s="1"/>
  <c r="H47"/>
  <c r="E13" i="43"/>
  <c r="G13"/>
  <c r="H13"/>
  <c r="K13"/>
  <c r="L13"/>
  <c r="N13"/>
  <c r="O13"/>
  <c r="Q13"/>
  <c r="R13"/>
  <c r="D18"/>
  <c r="E18"/>
  <c r="I18"/>
  <c r="I13" s="1"/>
  <c r="D23"/>
  <c r="E23"/>
  <c r="F23"/>
  <c r="F13" s="1"/>
  <c r="I23"/>
  <c r="M23"/>
  <c r="P23"/>
  <c r="P13" s="1"/>
  <c r="C28"/>
  <c r="D28"/>
  <c r="D13" s="1"/>
  <c r="E28"/>
  <c r="F28"/>
  <c r="I28"/>
  <c r="M28"/>
  <c r="M13" s="1"/>
  <c r="P28"/>
  <c r="D32"/>
  <c r="E32"/>
  <c r="F32"/>
  <c r="I32"/>
  <c r="M32"/>
  <c r="C32" s="1"/>
  <c r="P32"/>
  <c r="C16" i="5"/>
  <c r="E16"/>
  <c r="E14" s="1"/>
  <c r="C20"/>
  <c r="C14" s="1"/>
  <c r="E20"/>
  <c r="K20" s="1"/>
  <c r="I25"/>
  <c r="I26"/>
  <c r="C28"/>
  <c r="E28"/>
  <c r="M28" s="1"/>
  <c r="I29"/>
  <c r="I30"/>
  <c r="I34"/>
  <c r="I35"/>
  <c r="C36"/>
  <c r="I37" s="1"/>
  <c r="E36"/>
  <c r="E32" s="1"/>
  <c r="C43"/>
  <c r="I44" s="1"/>
  <c r="E43"/>
  <c r="M43" s="1"/>
  <c r="I47"/>
  <c r="C48"/>
  <c r="E48"/>
  <c r="I48"/>
  <c r="I49"/>
  <c r="I50"/>
  <c r="I51"/>
  <c r="I52"/>
  <c r="C53"/>
  <c r="I54" s="1"/>
  <c r="E53"/>
  <c r="I59"/>
  <c r="I60"/>
  <c r="I61"/>
  <c r="I62"/>
  <c r="I63"/>
  <c r="B8" i="6"/>
  <c r="F10" s="1"/>
  <c r="C8"/>
  <c r="G8" s="1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F11" i="7"/>
  <c r="H11"/>
  <c r="J11"/>
  <c r="L11"/>
  <c r="D11" s="1"/>
  <c r="N11"/>
  <c r="D13"/>
  <c r="D15"/>
  <c r="D17"/>
  <c r="D19"/>
  <c r="D21"/>
  <c r="D23"/>
  <c r="D25"/>
  <c r="D27"/>
  <c r="D29"/>
  <c r="D31"/>
  <c r="D33"/>
  <c r="D35"/>
  <c r="D37"/>
  <c r="D39"/>
  <c r="D41"/>
  <c r="I14" i="8"/>
  <c r="I12" s="1"/>
  <c r="N14"/>
  <c r="D15"/>
  <c r="C15" s="1"/>
  <c r="G15"/>
  <c r="G14" s="1"/>
  <c r="E16"/>
  <c r="E14" s="1"/>
  <c r="L16"/>
  <c r="L14" s="1"/>
  <c r="G18"/>
  <c r="I18"/>
  <c r="N18"/>
  <c r="N12" s="1"/>
  <c r="C19"/>
  <c r="D19"/>
  <c r="D18" s="1"/>
  <c r="G19"/>
  <c r="D20"/>
  <c r="C20" s="1"/>
  <c r="G20"/>
  <c r="E21"/>
  <c r="E18" s="1"/>
  <c r="L21"/>
  <c r="L18" s="1"/>
  <c r="C22"/>
  <c r="D22"/>
  <c r="G22"/>
  <c r="C23"/>
  <c r="D23"/>
  <c r="E23"/>
  <c r="G23"/>
  <c r="L23"/>
  <c r="C24"/>
  <c r="D24"/>
  <c r="G24"/>
  <c r="I26"/>
  <c r="C27"/>
  <c r="D27"/>
  <c r="D26" s="1"/>
  <c r="G27"/>
  <c r="D28"/>
  <c r="C28" s="1"/>
  <c r="C26" s="1"/>
  <c r="G28"/>
  <c r="G26" s="1"/>
  <c r="J30"/>
  <c r="O30"/>
  <c r="Z30"/>
  <c r="AA30"/>
  <c r="D32"/>
  <c r="C32" s="1"/>
  <c r="E32"/>
  <c r="F32"/>
  <c r="F30" s="1"/>
  <c r="G32"/>
  <c r="G30" s="1"/>
  <c r="L32"/>
  <c r="P32"/>
  <c r="T32"/>
  <c r="X32"/>
  <c r="D33"/>
  <c r="C33" s="1"/>
  <c r="E33"/>
  <c r="F33"/>
  <c r="G33"/>
  <c r="L33"/>
  <c r="P33"/>
  <c r="T33"/>
  <c r="D34"/>
  <c r="G34"/>
  <c r="I34"/>
  <c r="I30" s="1"/>
  <c r="J34"/>
  <c r="K34"/>
  <c r="N34"/>
  <c r="N30" s="1"/>
  <c r="O34"/>
  <c r="R34"/>
  <c r="R30" s="1"/>
  <c r="S34"/>
  <c r="S30" s="1"/>
  <c r="T34"/>
  <c r="V34"/>
  <c r="W34"/>
  <c r="W30" s="1"/>
  <c r="X34"/>
  <c r="X30" s="1"/>
  <c r="Z34"/>
  <c r="AA34"/>
  <c r="D35"/>
  <c r="C35" s="1"/>
  <c r="F35"/>
  <c r="F34" s="1"/>
  <c r="G35"/>
  <c r="E36"/>
  <c r="C36" s="1"/>
  <c r="F36"/>
  <c r="L36"/>
  <c r="P36"/>
  <c r="P34" s="1"/>
  <c r="C37"/>
  <c r="E37"/>
  <c r="F37"/>
  <c r="L37"/>
  <c r="L34" s="1"/>
  <c r="P37"/>
  <c r="C38"/>
  <c r="E38"/>
  <c r="F38"/>
  <c r="L38"/>
  <c r="P38"/>
  <c r="T38"/>
  <c r="X38"/>
  <c r="C39"/>
  <c r="E39"/>
  <c r="F39"/>
  <c r="L39"/>
  <c r="P39"/>
  <c r="C40"/>
  <c r="E40"/>
  <c r="F40"/>
  <c r="L40"/>
  <c r="P40"/>
  <c r="E41"/>
  <c r="I41"/>
  <c r="N41"/>
  <c r="R41"/>
  <c r="V41"/>
  <c r="V30" s="1"/>
  <c r="Z41"/>
  <c r="D42"/>
  <c r="C42" s="1"/>
  <c r="G42"/>
  <c r="G41" s="1"/>
  <c r="E43"/>
  <c r="C43" s="1"/>
  <c r="L43"/>
  <c r="L41" s="1"/>
  <c r="P43"/>
  <c r="P41" s="1"/>
  <c r="T43"/>
  <c r="X43"/>
  <c r="C44"/>
  <c r="E44"/>
  <c r="L44"/>
  <c r="P44"/>
  <c r="T44"/>
  <c r="T41" s="1"/>
  <c r="T30" s="1"/>
  <c r="X44"/>
  <c r="X41" s="1"/>
  <c r="D45"/>
  <c r="C45" s="1"/>
  <c r="E45"/>
  <c r="G45"/>
  <c r="L45"/>
  <c r="P45"/>
  <c r="T45"/>
  <c r="X45"/>
  <c r="D46"/>
  <c r="E46"/>
  <c r="F46"/>
  <c r="I46"/>
  <c r="K46"/>
  <c r="K30" s="1"/>
  <c r="N46"/>
  <c r="O46"/>
  <c r="P46"/>
  <c r="R46"/>
  <c r="S46"/>
  <c r="V46"/>
  <c r="C47"/>
  <c r="C46" s="1"/>
  <c r="D47"/>
  <c r="G47"/>
  <c r="G46" s="1"/>
  <c r="C48"/>
  <c r="E48"/>
  <c r="L48"/>
  <c r="P48"/>
  <c r="T48"/>
  <c r="T46" s="1"/>
  <c r="C49"/>
  <c r="E49"/>
  <c r="F49"/>
  <c r="L49"/>
  <c r="L46" s="1"/>
  <c r="P49"/>
  <c r="T49"/>
  <c r="D50"/>
  <c r="C50" s="1"/>
  <c r="E50"/>
  <c r="G50"/>
  <c r="L50"/>
  <c r="P50"/>
  <c r="T50"/>
  <c r="D51"/>
  <c r="I51"/>
  <c r="L51"/>
  <c r="N51"/>
  <c r="O51"/>
  <c r="P51"/>
  <c r="R51"/>
  <c r="T51"/>
  <c r="V51"/>
  <c r="E52"/>
  <c r="C52" s="1"/>
  <c r="F52"/>
  <c r="F51" s="1"/>
  <c r="G52"/>
  <c r="G51" s="1"/>
  <c r="L52"/>
  <c r="C53"/>
  <c r="E53"/>
  <c r="T53"/>
  <c r="E54"/>
  <c r="C54" s="1"/>
  <c r="C55"/>
  <c r="E55"/>
  <c r="E56"/>
  <c r="C56" s="1"/>
  <c r="C57"/>
  <c r="D57"/>
  <c r="E57"/>
  <c r="G57"/>
  <c r="L57"/>
  <c r="P57"/>
  <c r="T57"/>
  <c r="X57"/>
  <c r="D58"/>
  <c r="E58"/>
  <c r="F58"/>
  <c r="C58" s="1"/>
  <c r="G58"/>
  <c r="L58"/>
  <c r="P58"/>
  <c r="T58"/>
  <c r="X58"/>
  <c r="D59"/>
  <c r="C59" s="1"/>
  <c r="E59"/>
  <c r="G59"/>
  <c r="L59"/>
  <c r="P59"/>
  <c r="T59"/>
  <c r="X59"/>
  <c r="D60"/>
  <c r="C60" s="1"/>
  <c r="E60"/>
  <c r="F60"/>
  <c r="G60"/>
  <c r="L60"/>
  <c r="P60"/>
  <c r="T60"/>
  <c r="X60"/>
  <c r="D61"/>
  <c r="C61" s="1"/>
  <c r="E61"/>
  <c r="G61"/>
  <c r="L61"/>
  <c r="P61"/>
  <c r="T61"/>
  <c r="X61"/>
  <c r="H9" i="9"/>
  <c r="J9"/>
  <c r="M9"/>
  <c r="N9"/>
  <c r="Q9"/>
  <c r="R9"/>
  <c r="B10"/>
  <c r="C10"/>
  <c r="D10"/>
  <c r="E10"/>
  <c r="E9" s="1"/>
  <c r="F10"/>
  <c r="F9" s="1"/>
  <c r="K10"/>
  <c r="K9" s="1"/>
  <c r="O10"/>
  <c r="C11"/>
  <c r="B11" s="1"/>
  <c r="D11"/>
  <c r="D9" s="1"/>
  <c r="E11"/>
  <c r="F11"/>
  <c r="K11"/>
  <c r="O11"/>
  <c r="O9" s="1"/>
  <c r="C12"/>
  <c r="B12" s="1"/>
  <c r="D12"/>
  <c r="E12"/>
  <c r="F12"/>
  <c r="K12"/>
  <c r="O12"/>
  <c r="C13"/>
  <c r="D13"/>
  <c r="B13" s="1"/>
  <c r="E13"/>
  <c r="F13"/>
  <c r="K13"/>
  <c r="O13"/>
  <c r="B14"/>
  <c r="C14"/>
  <c r="D14"/>
  <c r="E14"/>
  <c r="F14"/>
  <c r="K14"/>
  <c r="O14"/>
  <c r="C15"/>
  <c r="C9" s="1"/>
  <c r="B9" s="1"/>
  <c r="D15"/>
  <c r="E15"/>
  <c r="F15"/>
  <c r="K15"/>
  <c r="O15"/>
  <c r="C16"/>
  <c r="B16" s="1"/>
  <c r="D16"/>
  <c r="E16"/>
  <c r="F16"/>
  <c r="K16"/>
  <c r="O16"/>
  <c r="C17"/>
  <c r="D17"/>
  <c r="E17"/>
  <c r="B17" s="1"/>
  <c r="F17"/>
  <c r="K17"/>
  <c r="O17"/>
  <c r="B18"/>
  <c r="C18"/>
  <c r="D18"/>
  <c r="E18"/>
  <c r="F18"/>
  <c r="K18"/>
  <c r="O18"/>
  <c r="C19"/>
  <c r="B19" s="1"/>
  <c r="D19"/>
  <c r="E19"/>
  <c r="F19"/>
  <c r="K19"/>
  <c r="O19"/>
  <c r="C20"/>
  <c r="B20" s="1"/>
  <c r="D20"/>
  <c r="E20"/>
  <c r="F20"/>
  <c r="K20"/>
  <c r="O20"/>
  <c r="C21"/>
  <c r="D21"/>
  <c r="B21" s="1"/>
  <c r="E21"/>
  <c r="F21"/>
  <c r="K21"/>
  <c r="O21"/>
  <c r="B22"/>
  <c r="C22"/>
  <c r="D22"/>
  <c r="E22"/>
  <c r="F22"/>
  <c r="K22"/>
  <c r="O22"/>
  <c r="C23"/>
  <c r="B23" s="1"/>
  <c r="D23"/>
  <c r="E23"/>
  <c r="F23"/>
  <c r="K23"/>
  <c r="O23"/>
  <c r="C24"/>
  <c r="B24" s="1"/>
  <c r="D24"/>
  <c r="E24"/>
  <c r="F24"/>
  <c r="K24"/>
  <c r="O24"/>
  <c r="C25"/>
  <c r="D25"/>
  <c r="E25"/>
  <c r="B25" s="1"/>
  <c r="F25"/>
  <c r="K25"/>
  <c r="O25"/>
  <c r="B26"/>
  <c r="C26"/>
  <c r="D26"/>
  <c r="E26"/>
  <c r="F26"/>
  <c r="K26"/>
  <c r="O26"/>
  <c r="H13" i="35"/>
  <c r="C17"/>
  <c r="C15" s="1"/>
  <c r="C13" s="1"/>
  <c r="C20"/>
  <c r="C27"/>
  <c r="C31"/>
  <c r="D31"/>
  <c r="D13" s="1"/>
  <c r="E31"/>
  <c r="E13" s="1"/>
  <c r="C47"/>
  <c r="D47"/>
  <c r="E47"/>
  <c r="F47"/>
  <c r="D12" i="4" l="1"/>
  <c r="M37" i="5"/>
  <c r="M41"/>
  <c r="M46"/>
  <c r="M54"/>
  <c r="M32"/>
  <c r="M35"/>
  <c r="M40"/>
  <c r="M45"/>
  <c r="M49"/>
  <c r="M51"/>
  <c r="M55"/>
  <c r="M60"/>
  <c r="M62"/>
  <c r="M36"/>
  <c r="M39"/>
  <c r="M44"/>
  <c r="M47"/>
  <c r="M34"/>
  <c r="M38"/>
  <c r="M42"/>
  <c r="M48"/>
  <c r="M50"/>
  <c r="M52"/>
  <c r="M59"/>
  <c r="M61"/>
  <c r="M63"/>
  <c r="B21" i="41"/>
  <c r="B13" i="40"/>
  <c r="D11"/>
  <c r="D9" s="1"/>
  <c r="H14" i="28"/>
  <c r="D33" i="36"/>
  <c r="D13"/>
  <c r="J15"/>
  <c r="L12" i="3"/>
  <c r="B9" i="22"/>
  <c r="E15" i="36"/>
  <c r="G17" i="26"/>
  <c r="D15"/>
  <c r="K11" i="42"/>
  <c r="H33" i="41"/>
  <c r="F9" i="40"/>
  <c r="F15" i="37"/>
  <c r="F83" i="36"/>
  <c r="E11" i="24"/>
  <c r="C14" i="20"/>
  <c r="I10" i="2"/>
  <c r="B12" i="18"/>
  <c r="G37" i="26"/>
  <c r="AA8" i="38"/>
  <c r="G30" i="3"/>
  <c r="E12"/>
  <c r="G27" i="1"/>
  <c r="J13" i="41"/>
  <c r="B11" i="40"/>
  <c r="O8" i="38"/>
  <c r="E8"/>
  <c r="AJ8"/>
  <c r="F74" i="36"/>
  <c r="N66"/>
  <c r="Q30" i="3"/>
  <c r="C19" i="24"/>
  <c r="C9" i="17"/>
  <c r="C11" i="14"/>
  <c r="C11" i="42"/>
  <c r="L30" i="8"/>
  <c r="G9" i="40"/>
  <c r="B58" i="38"/>
  <c r="U8"/>
  <c r="L8"/>
  <c r="F13" i="37"/>
  <c r="F49" i="36"/>
  <c r="K33"/>
  <c r="K13" s="1"/>
  <c r="B11" i="32"/>
  <c r="B9" s="1"/>
  <c r="L30" i="3"/>
  <c r="G27" i="29"/>
  <c r="G9"/>
  <c r="G50" i="28"/>
  <c r="C27" i="24"/>
  <c r="C13" s="1"/>
  <c r="B11" i="21"/>
  <c r="B9" i="16"/>
  <c r="K30" i="5"/>
  <c r="K18"/>
  <c r="K23"/>
  <c r="K26"/>
  <c r="K29"/>
  <c r="K16"/>
  <c r="K25"/>
  <c r="G44" i="28"/>
  <c r="N44"/>
  <c r="G42" i="1"/>
  <c r="G46"/>
  <c r="G53"/>
  <c r="G60"/>
  <c r="G38"/>
  <c r="G49"/>
  <c r="G34"/>
  <c r="G45"/>
  <c r="G59"/>
  <c r="G37"/>
  <c r="G41"/>
  <c r="G48"/>
  <c r="G33"/>
  <c r="G44"/>
  <c r="G58"/>
  <c r="G62"/>
  <c r="G36"/>
  <c r="G40"/>
  <c r="G47"/>
  <c r="G51"/>
  <c r="G31"/>
  <c r="G43"/>
  <c r="G54"/>
  <c r="G61"/>
  <c r="G35"/>
  <c r="G39"/>
  <c r="G50"/>
  <c r="C51" i="8"/>
  <c r="M53" i="5"/>
  <c r="G12" i="8"/>
  <c r="C12" i="4"/>
  <c r="O13" i="41"/>
  <c r="W26" i="38"/>
  <c r="W8" s="1"/>
  <c r="B22"/>
  <c r="AM8"/>
  <c r="F17" i="37"/>
  <c r="B13"/>
  <c r="F63" i="36"/>
  <c r="H13"/>
  <c r="U30" i="3"/>
  <c r="J50" i="28"/>
  <c r="C14"/>
  <c r="G44" i="26"/>
  <c r="K15"/>
  <c r="C47" i="24"/>
  <c r="N33" i="36"/>
  <c r="M13"/>
  <c r="N13" s="1"/>
  <c r="M16" i="28"/>
  <c r="N21"/>
  <c r="C18" i="8"/>
  <c r="P30"/>
  <c r="E12"/>
  <c r="H11" i="42"/>
  <c r="S26" i="38"/>
  <c r="S8" s="1"/>
  <c r="F26"/>
  <c r="B10" i="31"/>
  <c r="O67" i="28"/>
  <c r="P67" s="1"/>
  <c r="D13" i="24"/>
  <c r="B9" i="13"/>
  <c r="C14" i="10"/>
  <c r="K14" i="5"/>
  <c r="M18"/>
  <c r="M23"/>
  <c r="M26"/>
  <c r="M29"/>
  <c r="M16"/>
  <c r="M20"/>
  <c r="E12"/>
  <c r="M25"/>
  <c r="M14"/>
  <c r="M30"/>
  <c r="C14" i="8"/>
  <c r="L12"/>
  <c r="V8" i="38"/>
  <c r="X8"/>
  <c r="F10"/>
  <c r="F8" s="1"/>
  <c r="F84" i="36"/>
  <c r="F68"/>
  <c r="R33"/>
  <c r="C8" i="23"/>
  <c r="B9" i="19"/>
  <c r="E34" i="8"/>
  <c r="C34" s="1"/>
  <c r="C30" s="1"/>
  <c r="D14"/>
  <c r="D12" s="1"/>
  <c r="C18" i="43"/>
  <c r="C18" i="42"/>
  <c r="B18" s="1"/>
  <c r="G11"/>
  <c r="D11" s="1"/>
  <c r="B57" i="41"/>
  <c r="B55" s="1"/>
  <c r="D38"/>
  <c r="D21"/>
  <c r="D15" s="1"/>
  <c r="B84" i="36"/>
  <c r="E44"/>
  <c r="E33"/>
  <c r="H41" i="3"/>
  <c r="H30" s="1"/>
  <c r="E34"/>
  <c r="C34" s="1"/>
  <c r="C32"/>
  <c r="G70" i="28"/>
  <c r="G52"/>
  <c r="G48"/>
  <c r="M37"/>
  <c r="J33" i="26"/>
  <c r="K33" s="1"/>
  <c r="F21"/>
  <c r="F15" s="1"/>
  <c r="C69" i="24"/>
  <c r="D10" i="2"/>
  <c r="J10" s="1"/>
  <c r="C21" i="8"/>
  <c r="C16"/>
  <c r="F25" i="6"/>
  <c r="F23"/>
  <c r="F21"/>
  <c r="F19"/>
  <c r="F17"/>
  <c r="F15"/>
  <c r="F13"/>
  <c r="F11"/>
  <c r="F9"/>
  <c r="I36" i="5"/>
  <c r="C32"/>
  <c r="K28"/>
  <c r="B36" i="42"/>
  <c r="B35" i="41"/>
  <c r="J33"/>
  <c r="C33" s="1"/>
  <c r="C29"/>
  <c r="C15" s="1"/>
  <c r="C13" s="1"/>
  <c r="B19" i="40"/>
  <c r="B10" i="39"/>
  <c r="B9" s="1"/>
  <c r="G46" i="38"/>
  <c r="B46" s="1"/>
  <c r="K41"/>
  <c r="B41" s="1"/>
  <c r="B26" s="1"/>
  <c r="H26"/>
  <c r="D26" s="1"/>
  <c r="D8" s="1"/>
  <c r="F30" i="37"/>
  <c r="F80" i="36"/>
  <c r="F79"/>
  <c r="F78"/>
  <c r="F62"/>
  <c r="B45"/>
  <c r="B44" s="1"/>
  <c r="B23"/>
  <c r="B21" s="1"/>
  <c r="B15" s="1"/>
  <c r="J21"/>
  <c r="E51" i="3"/>
  <c r="C47"/>
  <c r="C19"/>
  <c r="C18" s="1"/>
  <c r="G82" i="28"/>
  <c r="G78"/>
  <c r="G74"/>
  <c r="J70"/>
  <c r="N64"/>
  <c r="N53"/>
  <c r="J52"/>
  <c r="M50"/>
  <c r="N49"/>
  <c r="J48"/>
  <c r="G47"/>
  <c r="S49" i="26"/>
  <c r="G38"/>
  <c r="V33"/>
  <c r="W33" s="1"/>
  <c r="C36" i="24"/>
  <c r="C35" s="1"/>
  <c r="C31" s="1"/>
  <c r="C29"/>
  <c r="D41" i="8"/>
  <c r="C41" s="1"/>
  <c r="G25" i="6"/>
  <c r="G23"/>
  <c r="G21"/>
  <c r="G19"/>
  <c r="G17"/>
  <c r="G15"/>
  <c r="G13"/>
  <c r="G11"/>
  <c r="G9"/>
  <c r="B35" i="42"/>
  <c r="H38" i="41"/>
  <c r="B38" s="1"/>
  <c r="H29"/>
  <c r="B29" s="1"/>
  <c r="B17" i="38"/>
  <c r="B15" s="1"/>
  <c r="B10" s="1"/>
  <c r="G44" i="36"/>
  <c r="G33" s="1"/>
  <c r="G13" s="1"/>
  <c r="C15" i="3"/>
  <c r="C14" s="1"/>
  <c r="C12" s="1"/>
  <c r="J82" i="28"/>
  <c r="J78"/>
  <c r="J74"/>
  <c r="G55"/>
  <c r="L52"/>
  <c r="L48"/>
  <c r="L33" i="26"/>
  <c r="O33" s="1"/>
  <c r="C67" i="24"/>
  <c r="C65" s="1"/>
  <c r="C44"/>
  <c r="C42" s="1"/>
  <c r="L33" i="41"/>
  <c r="L13" s="1"/>
  <c r="B30" i="38"/>
  <c r="B29" s="1"/>
  <c r="G13" i="37"/>
  <c r="J13" s="1"/>
  <c r="E66" i="36"/>
  <c r="B66" s="1"/>
  <c r="C33" i="34"/>
  <c r="G33" s="1"/>
  <c r="D54" i="26"/>
  <c r="G54" s="1"/>
  <c r="G51"/>
  <c r="X33"/>
  <c r="AA33" s="1"/>
  <c r="C13" i="1"/>
  <c r="D8" i="6"/>
  <c r="C23" i="43"/>
  <c r="D33" i="41"/>
  <c r="C73" i="40"/>
  <c r="C9" s="1"/>
  <c r="B9" s="1"/>
  <c r="D58" i="38"/>
  <c r="N47" i="36"/>
  <c r="I33"/>
  <c r="Q13"/>
  <c r="R13" s="1"/>
  <c r="N82" i="28"/>
  <c r="N78"/>
  <c r="N74"/>
  <c r="G46" i="26"/>
  <c r="K21"/>
  <c r="D47" i="24"/>
  <c r="D31" s="1"/>
  <c r="E51" i="8"/>
  <c r="F24" i="6"/>
  <c r="F22"/>
  <c r="F20"/>
  <c r="F18"/>
  <c r="F16"/>
  <c r="F14"/>
  <c r="F12"/>
  <c r="F8"/>
  <c r="I53" i="5"/>
  <c r="I43"/>
  <c r="L34" i="3"/>
  <c r="N85" i="28"/>
  <c r="G84"/>
  <c r="G80"/>
  <c r="G76"/>
  <c r="N69"/>
  <c r="G67"/>
  <c r="J65"/>
  <c r="G64"/>
  <c r="N54"/>
  <c r="G53"/>
  <c r="G49"/>
  <c r="N47"/>
  <c r="J37"/>
  <c r="G36"/>
  <c r="G28"/>
  <c r="G21"/>
  <c r="F15" i="27"/>
  <c r="G39" i="26"/>
  <c r="P33"/>
  <c r="S33" s="1"/>
  <c r="B15" i="9"/>
  <c r="G24" i="6"/>
  <c r="G22"/>
  <c r="G20"/>
  <c r="G18"/>
  <c r="G16"/>
  <c r="G14"/>
  <c r="G12"/>
  <c r="G10"/>
  <c r="B35" i="36"/>
  <c r="B29"/>
  <c r="F29" s="1"/>
  <c r="E41" i="3"/>
  <c r="C41" s="1"/>
  <c r="J64" i="28"/>
  <c r="G63"/>
  <c r="J53"/>
  <c r="J49"/>
  <c r="G35"/>
  <c r="D49" i="26"/>
  <c r="G49" s="1"/>
  <c r="G30"/>
  <c r="G29" s="1"/>
  <c r="C12" i="25"/>
  <c r="C11" s="1"/>
  <c r="B58" i="41"/>
  <c r="B94" i="40"/>
  <c r="B73" s="1"/>
  <c r="C11" i="24" l="1"/>
  <c r="K37" i="5"/>
  <c r="K41"/>
  <c r="K46"/>
  <c r="K35"/>
  <c r="K40"/>
  <c r="K45"/>
  <c r="K49"/>
  <c r="K51"/>
  <c r="K55"/>
  <c r="K60"/>
  <c r="K62"/>
  <c r="K39"/>
  <c r="K44"/>
  <c r="K47"/>
  <c r="K54"/>
  <c r="K34"/>
  <c r="K38"/>
  <c r="K42"/>
  <c r="K48"/>
  <c r="K50"/>
  <c r="K52"/>
  <c r="K59"/>
  <c r="K61"/>
  <c r="K63"/>
  <c r="M14" i="28"/>
  <c r="J14" s="1"/>
  <c r="N16"/>
  <c r="D33" i="26"/>
  <c r="G33" s="1"/>
  <c r="E30" i="3"/>
  <c r="C30" s="1"/>
  <c r="K26" i="38"/>
  <c r="K8" s="1"/>
  <c r="G21" i="26"/>
  <c r="B8" i="38"/>
  <c r="E30" i="8"/>
  <c r="K43" i="5"/>
  <c r="C13" i="34"/>
  <c r="G13" s="1"/>
  <c r="F15" i="36"/>
  <c r="E13"/>
  <c r="H8" i="38"/>
  <c r="F21" i="36"/>
  <c r="B33" i="41"/>
  <c r="D13"/>
  <c r="D11" i="24"/>
  <c r="G16" i="28"/>
  <c r="B11" i="42"/>
  <c r="F45" i="36"/>
  <c r="G22" i="1"/>
  <c r="G29"/>
  <c r="G13"/>
  <c r="G28"/>
  <c r="E13"/>
  <c r="G17"/>
  <c r="G24"/>
  <c r="C11"/>
  <c r="G15"/>
  <c r="K53" i="5"/>
  <c r="D30" i="8"/>
  <c r="C12"/>
  <c r="C12" i="5"/>
  <c r="B33" i="36"/>
  <c r="B13" s="1"/>
  <c r="K36" i="5"/>
  <c r="G26" i="38"/>
  <c r="G8" s="1"/>
  <c r="J44" i="36"/>
  <c r="H15" i="41"/>
  <c r="K32" i="5"/>
  <c r="J33" i="36"/>
  <c r="I13"/>
  <c r="J13" s="1"/>
  <c r="N50" i="28"/>
  <c r="L50"/>
  <c r="E11" i="42"/>
  <c r="G19" i="1"/>
  <c r="G15" i="26"/>
  <c r="L37" i="28"/>
  <c r="G37"/>
  <c r="M33"/>
  <c r="N37"/>
  <c r="F23" i="36"/>
  <c r="F66"/>
  <c r="F44"/>
  <c r="C13" i="43"/>
  <c r="G12" i="5"/>
  <c r="F35" i="36"/>
  <c r="F33" l="1"/>
  <c r="H13" i="41"/>
  <c r="B13" s="1"/>
  <c r="B15"/>
  <c r="G24" i="5"/>
  <c r="G34"/>
  <c r="G48"/>
  <c r="G50"/>
  <c r="G52"/>
  <c r="G59"/>
  <c r="G61"/>
  <c r="G63"/>
  <c r="G37"/>
  <c r="G26"/>
  <c r="G35"/>
  <c r="G49"/>
  <c r="G51"/>
  <c r="G60"/>
  <c r="G62"/>
  <c r="G44"/>
  <c r="G47"/>
  <c r="G54"/>
  <c r="G53"/>
  <c r="G32"/>
  <c r="G28"/>
  <c r="G20"/>
  <c r="G36"/>
  <c r="G43"/>
  <c r="G14"/>
  <c r="N33" i="28"/>
  <c r="O33"/>
  <c r="G33"/>
  <c r="L33"/>
  <c r="J33"/>
  <c r="F13" i="36"/>
  <c r="E14" i="28"/>
  <c r="G14" s="1"/>
  <c r="N14"/>
  <c r="L14"/>
  <c r="E35" i="1"/>
  <c r="E39"/>
  <c r="E50"/>
  <c r="E66"/>
  <c r="E70"/>
  <c r="E74"/>
  <c r="E78"/>
  <c r="E82"/>
  <c r="E22"/>
  <c r="E42"/>
  <c r="E46"/>
  <c r="E53"/>
  <c r="E60"/>
  <c r="E38"/>
  <c r="E49"/>
  <c r="E69"/>
  <c r="E73"/>
  <c r="E77"/>
  <c r="E81"/>
  <c r="E34"/>
  <c r="E45"/>
  <c r="E59"/>
  <c r="E37"/>
  <c r="E41"/>
  <c r="E48"/>
  <c r="E68"/>
  <c r="E72"/>
  <c r="E76"/>
  <c r="E80"/>
  <c r="E33"/>
  <c r="E44"/>
  <c r="E58"/>
  <c r="E62"/>
  <c r="E11"/>
  <c r="G11" s="1"/>
  <c r="E17"/>
  <c r="E36"/>
  <c r="E40"/>
  <c r="E51"/>
  <c r="E67"/>
  <c r="E71"/>
  <c r="E75"/>
  <c r="E79"/>
  <c r="E24"/>
  <c r="E43"/>
  <c r="E54"/>
  <c r="E61"/>
  <c r="E31"/>
  <c r="E27"/>
  <c r="E19"/>
  <c r="E47"/>
  <c r="E15"/>
  <c r="E64"/>
  <c r="E52"/>
  <c r="P33" i="28" l="1"/>
  <c r="O14"/>
  <c r="P14" s="1"/>
</calcChain>
</file>

<file path=xl/sharedStrings.xml><?xml version="1.0" encoding="utf-8"?>
<sst xmlns="http://schemas.openxmlformats.org/spreadsheetml/2006/main" count="3591" uniqueCount="985">
  <si>
    <t>UNIVERSIDAD AUTONOMA DE NAYARIT</t>
  </si>
  <si>
    <t>POBLACION ESCOLAR DE LA UNIVERSIDAD Y DISTRIBUCION</t>
  </si>
  <si>
    <t>PORCENTUAL DE LA MATRICULA POR ESCUELA. CICLO ESCOLAR 1995/1996.</t>
  </si>
  <si>
    <t>CUADRO No. 1</t>
  </si>
  <si>
    <t>% RESPECTO</t>
  </si>
  <si>
    <t xml:space="preserve">  NIVEL  Y  ESCUELA</t>
  </si>
  <si>
    <t>ESCOLAR</t>
  </si>
  <si>
    <t xml:space="preserve">  UNIVERSIDAD</t>
  </si>
  <si>
    <t>AL NIVEL</t>
  </si>
  <si>
    <t xml:space="preserve">  NIVEL POSGRADO</t>
  </si>
  <si>
    <t xml:space="preserve">  DOCTORADO</t>
  </si>
  <si>
    <t xml:space="preserve">   CIENCIAS AGRICOLAS Y FORESTALES</t>
  </si>
  <si>
    <t xml:space="preserve">   CIENCIAS PECUARIAS</t>
  </si>
  <si>
    <t xml:space="preserve">  MAESTRIA</t>
  </si>
  <si>
    <t xml:space="preserve">   CIENCIAS ODONTOLOGICAS</t>
  </si>
  <si>
    <t xml:space="preserve">   DERECHO PUBLICO</t>
  </si>
  <si>
    <t xml:space="preserve">   HORTICULTURA TROPICAL</t>
  </si>
  <si>
    <t xml:space="preserve">   INGENIERIA PESQUERA</t>
  </si>
  <si>
    <t xml:space="preserve">  ESPECIALIDAD</t>
  </si>
  <si>
    <t xml:space="preserve">   ENDODONCIA</t>
  </si>
  <si>
    <t xml:space="preserve">   PROD. ANIMAL BOVINOS TROPICO SECO</t>
  </si>
  <si>
    <t xml:space="preserve">  NIVEL LICENCIATURA</t>
  </si>
  <si>
    <t xml:space="preserve">   AGRICULTURA *</t>
  </si>
  <si>
    <t xml:space="preserve">   CIENCIAS DE LA EDUCACION</t>
  </si>
  <si>
    <t xml:space="preserve">   CIENCIAS E INGENIERIAS</t>
  </si>
  <si>
    <t xml:space="preserve">         TRONCO COMUN</t>
  </si>
  <si>
    <t>**</t>
  </si>
  <si>
    <t xml:space="preserve">         CONTROL Y COMPUTACION</t>
  </si>
  <si>
    <t xml:space="preserve">         ELECTRONICA</t>
  </si>
  <si>
    <t xml:space="preserve">         QUIMICO INDUSTRIAL</t>
  </si>
  <si>
    <t xml:space="preserve">         QUIMICO FARMACO-BIOLOGO</t>
  </si>
  <si>
    <t xml:space="preserve">         MECANICA</t>
  </si>
  <si>
    <t xml:space="preserve">   COMERCIO Y ADMINISTRACION</t>
  </si>
  <si>
    <t xml:space="preserve">         ADMINISTRACION</t>
  </si>
  <si>
    <t xml:space="preserve">         CONTADURIA</t>
  </si>
  <si>
    <t xml:space="preserve">   DERECHO</t>
  </si>
  <si>
    <t xml:space="preserve">   ECONOMIA</t>
  </si>
  <si>
    <t xml:space="preserve">         ECONOMIA</t>
  </si>
  <si>
    <t xml:space="preserve">         INFORMATICA Y ESTADISTICAS</t>
  </si>
  <si>
    <t xml:space="preserve">   ENFERMERIA Y OBSTETRICIA ****</t>
  </si>
  <si>
    <t xml:space="preserve">         PESQUERO</t>
  </si>
  <si>
    <t xml:space="preserve">         TECNOLOGIAS DE CAPTURAS</t>
  </si>
  <si>
    <t xml:space="preserve">         RECURSOS ACUATICOS</t>
  </si>
  <si>
    <t xml:space="preserve">         ADMON. DE EMPRESAS PESQUERAS</t>
  </si>
  <si>
    <t xml:space="preserve">   MATEMATICA EDUCATIVA</t>
  </si>
  <si>
    <t xml:space="preserve">   MEDICINA HUMANA</t>
  </si>
  <si>
    <t xml:space="preserve">   MEDICINA VETERINARIA Y ZOOTECNIA</t>
  </si>
  <si>
    <t xml:space="preserve">   ODONTOLOGIA</t>
  </si>
  <si>
    <t xml:space="preserve">   TURISMO</t>
  </si>
  <si>
    <t xml:space="preserve">  NIVEL MEDIO SUPERIOR</t>
  </si>
  <si>
    <t xml:space="preserve">   PREPA No. 1  TEPIC</t>
  </si>
  <si>
    <t xml:space="preserve">   PREPA No. 2  SANTIAGO IXCUINTLA</t>
  </si>
  <si>
    <t xml:space="preserve">   PREPA No. 3  ACAPONETA</t>
  </si>
  <si>
    <t xml:space="preserve">   PREPA No. 4  TECUALA</t>
  </si>
  <si>
    <t xml:space="preserve">   PREPA No. 5  TUXPAN</t>
  </si>
  <si>
    <t xml:space="preserve">   PREPA No. 6  IXTLAN DEL RIO</t>
  </si>
  <si>
    <t xml:space="preserve">   PREPA No. 7  COMPOSTELA</t>
  </si>
  <si>
    <t xml:space="preserve">   PREPA No. 8  AHUACATLAN</t>
  </si>
  <si>
    <t xml:space="preserve">   PREPA No. 9  VILLA HIDALGO</t>
  </si>
  <si>
    <t xml:space="preserve">   PREPA No. 10 VALLE DE BANDERAS</t>
  </si>
  <si>
    <t xml:space="preserve">   PREPA No. 11 RUIZ</t>
  </si>
  <si>
    <t xml:space="preserve">   PREPA No. 12 SAN BLAS</t>
  </si>
  <si>
    <t xml:space="preserve">   PREPA No. 13 TEPIC</t>
  </si>
  <si>
    <t xml:space="preserve">   PREPA No. 14 TEPIC</t>
  </si>
  <si>
    <t xml:space="preserve">   PREPA No. 15 PUENTE DE CAMOTLAN </t>
  </si>
  <si>
    <t xml:space="preserve">   ENFERMERIA Y OBSTETRICIA</t>
  </si>
  <si>
    <t xml:space="preserve">   MUSICA ***</t>
  </si>
  <si>
    <t xml:space="preserve"> *     INCLUYE 28 ALUMNOS EN EL SISTEMA SEMIESCOLARIZADO 22 HOMBRES Y 6 MUJERES.</t>
  </si>
  <si>
    <t xml:space="preserve">       UAN-UIP</t>
  </si>
  <si>
    <t xml:space="preserve"> **   CORRESPONDEN AL TRONCO COMUN PARA ESTE CICLO ESCOLAR.</t>
  </si>
  <si>
    <t xml:space="preserve"> *** CORRESPONDE A INSTRUCTOR DE MUSICA (MEDIA TERMINAL).</t>
  </si>
  <si>
    <t xml:space="preserve"> **** INCLUYE 45 ALUMNOS DEL CURSO COMPLEMENTARIO.</t>
  </si>
  <si>
    <t xml:space="preserve"> </t>
  </si>
  <si>
    <t xml:space="preserve">  % RESPECTO</t>
  </si>
  <si>
    <t xml:space="preserve">  POBLACION </t>
  </si>
  <si>
    <t>ASPIRANTES, INSCRITOS E INDICE DE ACEPTACION A PRIMER GRADO EN POSGRADO,</t>
  </si>
  <si>
    <t>LICENCIATURA Y MEDIO SUPERIOR CICLO ESCOLAR 1995/1996.</t>
  </si>
  <si>
    <t>CUADRO No. 2</t>
  </si>
  <si>
    <t xml:space="preserve">     ASPIRANTES</t>
  </si>
  <si>
    <t xml:space="preserve">       INSCRITOS  EN</t>
  </si>
  <si>
    <t xml:space="preserve">              INDICE DE </t>
  </si>
  <si>
    <t>NIVEL Y ESCUELA</t>
  </si>
  <si>
    <t xml:space="preserve">             LA UAN</t>
  </si>
  <si>
    <t xml:space="preserve">            ACEPTACION</t>
  </si>
  <si>
    <t>A</t>
  </si>
  <si>
    <t>B</t>
  </si>
  <si>
    <t>C</t>
  </si>
  <si>
    <t>UNIVERSIDAD</t>
  </si>
  <si>
    <t>NIVEL POSGRADO</t>
  </si>
  <si>
    <t>DOCTORADO</t>
  </si>
  <si>
    <t xml:space="preserve">  CIENCIAS AGRICOLAS Y FORESTALES</t>
  </si>
  <si>
    <t xml:space="preserve">  CIENCIAS PECUARIAS</t>
  </si>
  <si>
    <t xml:space="preserve">MAESTRIA </t>
  </si>
  <si>
    <t xml:space="preserve">  CIENCIAS ODONTOLOGICAS</t>
  </si>
  <si>
    <t xml:space="preserve">  DERECHO PUBLICO</t>
  </si>
  <si>
    <t xml:space="preserve">  HORTICULTURA TROPICAL</t>
  </si>
  <si>
    <t xml:space="preserve">  INGENIERIA PESQUERA</t>
  </si>
  <si>
    <t>ESPECIALIDAD</t>
  </si>
  <si>
    <t xml:space="preserve">  ENDODONCIA</t>
  </si>
  <si>
    <t xml:space="preserve">  PROD. ANIMAL BOVINOS TROPICO </t>
  </si>
  <si>
    <t>NIVEL LICENCIATURA</t>
  </si>
  <si>
    <t>AGRICULTURA</t>
  </si>
  <si>
    <t>CIENCIAS DE LA EDUCACION</t>
  </si>
  <si>
    <t>CIENCIAS E INGENIERIAS</t>
  </si>
  <si>
    <t>COMERCIO Y ADMINISTRACION</t>
  </si>
  <si>
    <t>DERECHO</t>
  </si>
  <si>
    <t>ECONOMIA</t>
  </si>
  <si>
    <t>ENFERMERIA Y OBSTETRICIA</t>
  </si>
  <si>
    <t>INGENIERIA PESQUERA</t>
  </si>
  <si>
    <t>MATEMATICA EDUCATIVA</t>
  </si>
  <si>
    <t>MEDICINA HUMANA</t>
  </si>
  <si>
    <t>MEDICINA VETERINARIA Y ZOOTECNIA</t>
  </si>
  <si>
    <t>ODONTOLOGIA</t>
  </si>
  <si>
    <t>TURISMO</t>
  </si>
  <si>
    <t>NIVEL MEDIO SUPERIOR</t>
  </si>
  <si>
    <t>PREPA. Nº 1 TEPIC</t>
  </si>
  <si>
    <t>PREPA. Nº 2 SANTIAGO IXCUINTLA</t>
  </si>
  <si>
    <t>PREPA. Nº 3 ACAPONETA</t>
  </si>
  <si>
    <t>PREPA. Nº 4 TECUALA</t>
  </si>
  <si>
    <t>PREPA. Nº 5 TUXPAN</t>
  </si>
  <si>
    <t>PREPA. Nº 6 IXTLAN DEL RIO</t>
  </si>
  <si>
    <t>PREPA. Nº 7 COMPOSTELA</t>
  </si>
  <si>
    <t>PREPA. Nº 8 AHUACATLAN</t>
  </si>
  <si>
    <t>PREPA. Nº 9 VILLA HIDALGO</t>
  </si>
  <si>
    <t>PREPA. Nº 10 VALLE DE BANDERAS</t>
  </si>
  <si>
    <t>PREPA. Nº 11 RUIZ</t>
  </si>
  <si>
    <t>PREPA. Nº 12 SAN BLAS</t>
  </si>
  <si>
    <t>PREPA. Nº 13 TEPIC</t>
  </si>
  <si>
    <t>PREPA. Nº 14 TEPIC</t>
  </si>
  <si>
    <t>PREPA. Nº 15 PUNTE DE CAMOTLAN</t>
  </si>
  <si>
    <t>MUSICA</t>
  </si>
  <si>
    <t>A:     DONDE SE ENCUENTRA LA INSTITUCION.</t>
  </si>
  <si>
    <t>B: ASPIRANTES Y ESTUDIANTES PROVENIENTES DE OTRAS ENTIDADES FEDERATIVAS.</t>
  </si>
  <si>
    <t>C: ASPIRANTES Y ESTUDIANTES PROVENIENTES DE OTROS PAISES.</t>
  </si>
  <si>
    <t xml:space="preserve">POBLACION ESCOLAR POR SEXO, GRADO, ESCUELA  Y NIVEL. CICLO ESCOLAR 1995/1996. </t>
  </si>
  <si>
    <t>CUADRO No. 3</t>
  </si>
  <si>
    <t/>
  </si>
  <si>
    <t>POBLACION  ESCOLAR  POR  SEXO  Y  GRADO</t>
  </si>
  <si>
    <t xml:space="preserve">    S U M A</t>
  </si>
  <si>
    <t xml:space="preserve">     PRIMERO</t>
  </si>
  <si>
    <t xml:space="preserve">         SEGUNDO</t>
  </si>
  <si>
    <t xml:space="preserve">     TERCERO</t>
  </si>
  <si>
    <t xml:space="preserve">      CUARTO</t>
  </si>
  <si>
    <t xml:space="preserve">      QUINTO</t>
  </si>
  <si>
    <t xml:space="preserve"> TOTAL</t>
  </si>
  <si>
    <t xml:space="preserve">     H</t>
  </si>
  <si>
    <t xml:space="preserve">     M</t>
  </si>
  <si>
    <t>TOTAL</t>
  </si>
  <si>
    <t xml:space="preserve">   H</t>
  </si>
  <si>
    <t xml:space="preserve">   M</t>
  </si>
  <si>
    <t xml:space="preserve">    H</t>
  </si>
  <si>
    <t xml:space="preserve">    M</t>
  </si>
  <si>
    <t xml:space="preserve">   AGRICULTURA*</t>
  </si>
  <si>
    <t xml:space="preserve">   ENFERMERIA Y OBSTETRICIA ***</t>
  </si>
  <si>
    <t xml:space="preserve">         ING. PESQUERO</t>
  </si>
  <si>
    <t xml:space="preserve">         TECNOLOGIA DE CAPTURAS</t>
  </si>
  <si>
    <t xml:space="preserve">         ADMON. DE EMP. PESQUERAS</t>
  </si>
  <si>
    <t>*    INCLUYE 28 ALUMNOS EN EL SISTEMA SEMIESCOLARIZADO 22 HOMBRES Y 6 MUJERES.</t>
  </si>
  <si>
    <t>**   CORRESPONDEN AL TRONCO COMUN EN CADA ESCUELA.</t>
  </si>
  <si>
    <t>***  INCLUYE 45 ALUMNAS DEL CURSO COMPLEMENTARIO DE NUEVO INGRESO.</t>
  </si>
  <si>
    <t xml:space="preserve">     UAN-UIP</t>
  </si>
  <si>
    <t xml:space="preserve">POBLACION ESCOLAR POR SEXO, GRADO, ESCUELA DEL  NIVEL MEDIO SUPERIOR. CICLO ESCOLAR 1995/1996. </t>
  </si>
  <si>
    <t>CUADRO No. 3A</t>
  </si>
  <si>
    <t>CUADRO No. 4</t>
  </si>
  <si>
    <t xml:space="preserve">         S U M A</t>
  </si>
  <si>
    <t xml:space="preserve">           PRIMERO</t>
  </si>
  <si>
    <t xml:space="preserve">         TERCERO</t>
  </si>
  <si>
    <t xml:space="preserve">    PREPA No. 1  TEPIC</t>
  </si>
  <si>
    <t xml:space="preserve">    PREPA No. 2  SANTIAGO IXCUINTLA</t>
  </si>
  <si>
    <t xml:space="preserve">    PREPA No. 3  ACAPONETA</t>
  </si>
  <si>
    <t xml:space="preserve">    PREPA No. 4  TECUALA</t>
  </si>
  <si>
    <t xml:space="preserve">    PREPA No. 5  TUXPAN</t>
  </si>
  <si>
    <t xml:space="preserve">    PREPA No. 6  IXTLAN DEL RIO</t>
  </si>
  <si>
    <t xml:space="preserve">    PREPA No. 7  COMPOSTELA</t>
  </si>
  <si>
    <t xml:space="preserve">    PREPA No. 8  AHUACATLAN</t>
  </si>
  <si>
    <t xml:space="preserve">    PREPA No. 9  VILLA HIDALGO</t>
  </si>
  <si>
    <t xml:space="preserve">    PREPA No. 10 VALLE DE BANDERAS</t>
  </si>
  <si>
    <t xml:space="preserve">    PREPA No. 11 RUIZ</t>
  </si>
  <si>
    <t xml:space="preserve">    PREPA No. 12 SAN BLAS</t>
  </si>
  <si>
    <t xml:space="preserve">    PREPA No. 13 TEPIC</t>
  </si>
  <si>
    <t xml:space="preserve">    PREPA No. 14 TEPIC</t>
  </si>
  <si>
    <t xml:space="preserve">    PREPA No. 15 PUENTE DE CAMOTLAN </t>
  </si>
  <si>
    <t xml:space="preserve">    ENFERMERIA Y OBSTETRICIA</t>
  </si>
  <si>
    <t xml:space="preserve">    MUSICA ***</t>
  </si>
  <si>
    <t>*** CORRESPONDE A INSTRUCTOR DE MUSICA (MEDIA TERMINAL)</t>
  </si>
  <si>
    <t>UAN.UIP</t>
  </si>
  <si>
    <t>DISTRIBUCION PORCENTUAL DE ALUMNOS DE PRIMER GRADO, EN RELACION</t>
  </si>
  <si>
    <t>CON LA MATRICULA DE LA UNIVERSIDAD, DEL NIVEL Y DE LA ESCUELA. CICLO ESCOLAR 1995/1996.</t>
  </si>
  <si>
    <t>CUADRO No. 5</t>
  </si>
  <si>
    <t xml:space="preserve">                     P  R  I  M  E  R        G  R  A  D  O</t>
  </si>
  <si>
    <t>POBLACION</t>
  </si>
  <si>
    <t xml:space="preserve">   NUMERO DE</t>
  </si>
  <si>
    <t xml:space="preserve"> % RESPECTO </t>
  </si>
  <si>
    <t xml:space="preserve">    % RESPECTO A </t>
  </si>
  <si>
    <t xml:space="preserve">% RESPECTO </t>
  </si>
  <si>
    <t xml:space="preserve"> % RESP. AL 1ER.</t>
  </si>
  <si>
    <t xml:space="preserve">   ALUMNOS</t>
  </si>
  <si>
    <t>LA ESCUELA</t>
  </si>
  <si>
    <t>GRADO DEL NIVEL</t>
  </si>
  <si>
    <t xml:space="preserve">         TEC. CAPTURAS</t>
  </si>
  <si>
    <t xml:space="preserve">         ADMON. EMPRESAS PESQUERAS</t>
  </si>
  <si>
    <t xml:space="preserve">              UAN-UIP</t>
  </si>
  <si>
    <t>**    CORRESPONDEN AL TRONCO COMUN EN CADA ESCUELA.</t>
  </si>
  <si>
    <t>***   INCLUYE 45 ALUMNAS DEL CURSO COMPLEMENTARIO.</t>
  </si>
  <si>
    <t>CUADRO No. 4A</t>
  </si>
  <si>
    <t>P  R  I  M  E  R        G  R  A  D  O</t>
  </si>
  <si>
    <t xml:space="preserve">      NUMERO DE</t>
  </si>
  <si>
    <t xml:space="preserve">% RESPECTO A </t>
  </si>
  <si>
    <t xml:space="preserve">    ESCOLAR</t>
  </si>
  <si>
    <t xml:space="preserve">       ALUMNOS</t>
  </si>
  <si>
    <t>UAN-UIP</t>
  </si>
  <si>
    <t>MATRICULA DEL NIVEL MEDIO SUPERIOR POR BACHILLERATO Y GRADO. CICLO ESCOLAR 1995/1996.</t>
  </si>
  <si>
    <t xml:space="preserve">CUADRO No. 7 </t>
  </si>
  <si>
    <t xml:space="preserve">                    TRONCO   COMUN</t>
  </si>
  <si>
    <t xml:space="preserve">                                    B  A  C  H  I  L  L  E  R  A  T  O</t>
  </si>
  <si>
    <t xml:space="preserve">    POBLACION</t>
  </si>
  <si>
    <t>PRIMER</t>
  </si>
  <si>
    <t>SEGUNDO</t>
  </si>
  <si>
    <t xml:space="preserve">                                       T  E  R  C  E  R       G  R  A  D  O</t>
  </si>
  <si>
    <t xml:space="preserve">     ESCOLAR</t>
  </si>
  <si>
    <t>GRADO</t>
  </si>
  <si>
    <t xml:space="preserve">  FISICO-MATEM.</t>
  </si>
  <si>
    <t xml:space="preserve">   C. SOCIALES</t>
  </si>
  <si>
    <t xml:space="preserve">   C. BIOLOGICAS</t>
  </si>
  <si>
    <t xml:space="preserve">    PREPA No. 8  AHUCATLAN</t>
  </si>
  <si>
    <t xml:space="preserve">      UAN-UIP</t>
  </si>
  <si>
    <t>POBLACION ESCOLAR DE PRIMER INGRESO, REINGRESO Y REPETIDOR, DEL</t>
  </si>
  <si>
    <t>NIVEL SUPERIOR, POR ESCUELA Y GRADO. CICLO ESCOLAR 1995/1996.</t>
  </si>
  <si>
    <t>CUADRO No. 8</t>
  </si>
  <si>
    <t xml:space="preserve">              S        U        M        A</t>
  </si>
  <si>
    <t xml:space="preserve"> P  R  I  M  E  R  O </t>
  </si>
  <si>
    <t xml:space="preserve">          S  E  G  U  N  D  O</t>
  </si>
  <si>
    <t xml:space="preserve">          T  E  R  C  E  R  O</t>
  </si>
  <si>
    <t xml:space="preserve">           C  U  A  R  T  O</t>
  </si>
  <si>
    <t xml:space="preserve">Q  U  I  N  T  O         </t>
  </si>
  <si>
    <t xml:space="preserve">  NIVEL  Y  ESCUELA  </t>
  </si>
  <si>
    <t>REIN-</t>
  </si>
  <si>
    <t>REPE-</t>
  </si>
  <si>
    <t>SUMA</t>
  </si>
  <si>
    <t xml:space="preserve">   SUMA</t>
  </si>
  <si>
    <t>INGRESO</t>
  </si>
  <si>
    <t>GRESO</t>
  </si>
  <si>
    <t>TIDOR</t>
  </si>
  <si>
    <t xml:space="preserve">    CIENCIAS AGRICOLAS Y FORESTALES</t>
  </si>
  <si>
    <t xml:space="preserve">    CIENCIAS PECUARIAS</t>
  </si>
  <si>
    <t xml:space="preserve">    CIENCIAS ODONTOLOGICAS</t>
  </si>
  <si>
    <t xml:space="preserve">    DERECHO </t>
  </si>
  <si>
    <t xml:space="preserve">    HORTICULTURA TROPICAL</t>
  </si>
  <si>
    <t xml:space="preserve">    INGENIERIA PESQUERA</t>
  </si>
  <si>
    <t xml:space="preserve">    ENDODONCIA</t>
  </si>
  <si>
    <t xml:space="preserve">    PROD. ANIMAL BOVINOS TROPICO SECO</t>
  </si>
  <si>
    <t xml:space="preserve">    AGRICULTURA  </t>
  </si>
  <si>
    <t xml:space="preserve">    CIENCIAS DE LA EDUCACION</t>
  </si>
  <si>
    <t xml:space="preserve">    CIENCIAS E INGENIERIAS</t>
  </si>
  <si>
    <t xml:space="preserve">        TRONCO COMUN</t>
  </si>
  <si>
    <t xml:space="preserve">        CONTROL Y COMPUTACION</t>
  </si>
  <si>
    <t xml:space="preserve">        ELECTRONICA</t>
  </si>
  <si>
    <t xml:space="preserve">        QUIMICO INDUSTRIAL</t>
  </si>
  <si>
    <t xml:space="preserve">        QUIMICO FARMACO-BIOLOGO</t>
  </si>
  <si>
    <t xml:space="preserve">        MECANICA</t>
  </si>
  <si>
    <t xml:space="preserve">    COMERCIO Y ADMINISTRACION</t>
  </si>
  <si>
    <t xml:space="preserve">        ADMINISTRACION</t>
  </si>
  <si>
    <t xml:space="preserve">        CONTADURIA</t>
  </si>
  <si>
    <t xml:space="preserve">    DERECHO</t>
  </si>
  <si>
    <t xml:space="preserve">    ECONOMIA</t>
  </si>
  <si>
    <t xml:space="preserve">        ECONOMIA</t>
  </si>
  <si>
    <t xml:space="preserve">        INFORMATICA Y ESTADISTICA</t>
  </si>
  <si>
    <t xml:space="preserve">        PESQUERO</t>
  </si>
  <si>
    <t xml:space="preserve">        TECNOLOGIAS DE CAPTURAS</t>
  </si>
  <si>
    <t xml:space="preserve">        RECURSOS ACUATICOS</t>
  </si>
  <si>
    <t xml:space="preserve">        ADMON. EMPRESAS PESQUERAS</t>
  </si>
  <si>
    <t xml:space="preserve">    MATEMATICA EDUCATIVA</t>
  </si>
  <si>
    <t xml:space="preserve">    MEDICINA HUMANA</t>
  </si>
  <si>
    <t xml:space="preserve">    MEDICINA VETERINARIA Y ZOOTECNIA</t>
  </si>
  <si>
    <t xml:space="preserve">    ODONTOLOGIA</t>
  </si>
  <si>
    <t xml:space="preserve">    TURISMO</t>
  </si>
  <si>
    <t xml:space="preserve">           UAN-UIP</t>
  </si>
  <si>
    <t>POBLACION ESCOLAR DE PRIMER INGRESO, REINGRESO Y REPETIDOR, POR</t>
  </si>
  <si>
    <t>NIVEL, ESCUELA Y GRADO. CICLO ESCOLAR 1995/1996.</t>
  </si>
  <si>
    <t>CUADRO No. 9</t>
  </si>
  <si>
    <t xml:space="preserve">                     S        U        M        A</t>
  </si>
  <si>
    <t xml:space="preserve">               P  R  I  M  E  R  O </t>
  </si>
  <si>
    <t xml:space="preserve">               S  E  G  U  N  D  O</t>
  </si>
  <si>
    <t xml:space="preserve">              T  E  R  C  E  R  O</t>
  </si>
  <si>
    <t xml:space="preserve">    MUSICA *</t>
  </si>
  <si>
    <t xml:space="preserve">ALUMNOS INSCRITOS A PRIMER GRADO AL NIVEL POSGRADO Y LICENCIATURA </t>
  </si>
  <si>
    <t>POR INSTITUCIONES DE PROCEDENCIA. CICLO ESCOLAR 1995/1996.</t>
  </si>
  <si>
    <t>CUADRO No. 10</t>
  </si>
  <si>
    <t>PROVENIENTES</t>
  </si>
  <si>
    <t xml:space="preserve">DE LAS </t>
  </si>
  <si>
    <t xml:space="preserve"> PROVENIENTES  DE  OTRAS  INSTITUCIONES</t>
  </si>
  <si>
    <t xml:space="preserve">  E  S  C  U  E  L  A   </t>
  </si>
  <si>
    <t>ESCUELAS</t>
  </si>
  <si>
    <t xml:space="preserve">    DEL ESTADO DE NAYARIT</t>
  </si>
  <si>
    <t xml:space="preserve">        DE  OTRAS  ENTIDADES</t>
  </si>
  <si>
    <t>DE LA U.A.N.</t>
  </si>
  <si>
    <t>FEDERAL</t>
  </si>
  <si>
    <t>PRIVADA</t>
  </si>
  <si>
    <t xml:space="preserve">   OTROS</t>
  </si>
  <si>
    <t xml:space="preserve">  FEDERAL</t>
  </si>
  <si>
    <t xml:space="preserve"> ESTATAL</t>
  </si>
  <si>
    <t xml:space="preserve"> PRIVADA </t>
  </si>
  <si>
    <t>AUTONOMA</t>
  </si>
  <si>
    <t>OTROS</t>
  </si>
  <si>
    <t>EXTRAN.</t>
  </si>
  <si>
    <t xml:space="preserve">    AGRICULTURA</t>
  </si>
  <si>
    <t xml:space="preserve">    CIENCIAS E INGENIERIAS </t>
  </si>
  <si>
    <t>*</t>
  </si>
  <si>
    <t xml:space="preserve">      TRONCO COMUN</t>
  </si>
  <si>
    <t xml:space="preserve">      CONTROL Y COMPUTACION</t>
  </si>
  <si>
    <t xml:space="preserve">      ELECTRONICA</t>
  </si>
  <si>
    <t xml:space="preserve">      QUIMICO INDUSTRIAL</t>
  </si>
  <si>
    <t xml:space="preserve">      QUIMICO FARMACO-BIOLOGO</t>
  </si>
  <si>
    <t xml:space="preserve">      MECANICA</t>
  </si>
  <si>
    <t xml:space="preserve">      ADMINISTRACION</t>
  </si>
  <si>
    <t xml:space="preserve">      CONTADURIA</t>
  </si>
  <si>
    <t xml:space="preserve">      ECONOMIA </t>
  </si>
  <si>
    <t xml:space="preserve">      INFORMATICA Y ESTADISTICAS</t>
  </si>
  <si>
    <t xml:space="preserve">    ENFERMERIA Y OBSTETRICIA*</t>
  </si>
  <si>
    <t xml:space="preserve">      PESQUERO</t>
  </si>
  <si>
    <t xml:space="preserve">      TECNOLOGIAS DE CAPTURAS</t>
  </si>
  <si>
    <t xml:space="preserve">      RECURSOS ACUATICOS</t>
  </si>
  <si>
    <t xml:space="preserve">      ADMON. DE EMPRESAS PESQUERAS</t>
  </si>
  <si>
    <t xml:space="preserve">    MEDICINA HUMANA </t>
  </si>
  <si>
    <t>*   CORRESPONDEN AL TRONCO COMUN PARA ESTE CICLO ESCOLAR.</t>
  </si>
  <si>
    <t xml:space="preserve">            UAN-UIP</t>
  </si>
  <si>
    <t>** INCLUYE 45 ALUMNOS DEL CURSO COMPLEMENTARIO.</t>
  </si>
  <si>
    <t xml:space="preserve">ALUMNOS INSCRITOS A PRIMER GRADO AL NIVEL MEDIO SUPERIOR </t>
  </si>
  <si>
    <t>PROVENIENTES DE INSTITUCIONES EDUCATIVAS DEL ESTADO DE NAYARIT</t>
  </si>
  <si>
    <t>Y OTRAS ENTIDADES FEDERATIVAS. CICLO ESCOLAR 1995/1996.</t>
  </si>
  <si>
    <t>CUADRO No. 11</t>
  </si>
  <si>
    <t xml:space="preserve">    </t>
  </si>
  <si>
    <t>INSTITUCIONES        EDUCATIVAS</t>
  </si>
  <si>
    <t xml:space="preserve">     DEL ESTADO DE NAYARIT</t>
  </si>
  <si>
    <t xml:space="preserve">     DE OTRAS ENTIDADES</t>
  </si>
  <si>
    <t>ESTATAL</t>
  </si>
  <si>
    <t xml:space="preserve">    ENFERMERIA Y OBSTETRICIA </t>
  </si>
  <si>
    <t xml:space="preserve">POBLACION ESCOLAR SEGUN ENTIDAD FEDERATIVA DE NACIMIENTO DEL NIVEL POSGRADO POR ESCUELA, DE PRIMER INGRESO Y </t>
  </si>
  <si>
    <t>Y REINGRESO.  CICLO ESCOLAR 1995/1996.</t>
  </si>
  <si>
    <t>CUADRO Nº 12</t>
  </si>
  <si>
    <t xml:space="preserve">     DOCTORADO</t>
  </si>
  <si>
    <t xml:space="preserve">      M A E S T R I A</t>
  </si>
  <si>
    <t>ENTIDAD FEDERATIVA</t>
  </si>
  <si>
    <t>POR</t>
  </si>
  <si>
    <t>CIENCIAS</t>
  </si>
  <si>
    <t>HORT.</t>
  </si>
  <si>
    <t xml:space="preserve">ING. </t>
  </si>
  <si>
    <t>ENDODON-</t>
  </si>
  <si>
    <t>PROD.</t>
  </si>
  <si>
    <t>EDO.</t>
  </si>
  <si>
    <t>AGRICOLAS</t>
  </si>
  <si>
    <t>PECUARIAS</t>
  </si>
  <si>
    <t>ODONTOLOG.</t>
  </si>
  <si>
    <t>PUBLICO</t>
  </si>
  <si>
    <t>TROPICAL</t>
  </si>
  <si>
    <t>PESQUERA</t>
  </si>
  <si>
    <t>CIA.</t>
  </si>
  <si>
    <t>ANIMAL</t>
  </si>
  <si>
    <t>1º INGR.</t>
  </si>
  <si>
    <t>REING.</t>
  </si>
  <si>
    <t>1º ING.</t>
  </si>
  <si>
    <t>TOTAL NIVEL POSGRADO</t>
  </si>
  <si>
    <t>TOTAL ESCUELA</t>
  </si>
  <si>
    <t xml:space="preserve">  AGUASCALIENTES</t>
  </si>
  <si>
    <t xml:space="preserve">  BAJA CALIFORNIA NORTE</t>
  </si>
  <si>
    <t xml:space="preserve">  BAJA CALIFORNIA SUR</t>
  </si>
  <si>
    <t xml:space="preserve">  CAMPECHE</t>
  </si>
  <si>
    <t xml:space="preserve">  COAHUILA</t>
  </si>
  <si>
    <t xml:space="preserve">  CHIHUAHUA</t>
  </si>
  <si>
    <t xml:space="preserve">  COLIMA</t>
  </si>
  <si>
    <t xml:space="preserve">  CHIAPAS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</si>
  <si>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</si>
  <si>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</si>
  <si>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</si>
  <si>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</si>
  <si>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</si>
  <si>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</si>
  <si>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ESTADO DE MEXICO</t>
  </si>
  <si>
    <t xml:space="preserve">  MICHOACAN</t>
  </si>
  <si>
    <t xml:space="preserve">  MORELOS</t>
  </si>
  <si>
    <t xml:space="preserve">  NAYARIT</t>
  </si>
  <si>
    <t xml:space="preserve">  NUEVO LEON</t>
  </si>
  <si>
    <t xml:space="preserve">  OAXACA</t>
  </si>
  <si>
    <t xml:space="preserve">  PUEBLA</t>
  </si>
  <si>
    <t xml:space="preserve">  QUERETARO</t>
  </si>
  <si>
    <t xml:space="preserve">  QUINTANA ROO</t>
  </si>
  <si>
    <t xml:space="preserve">  SAN LUIS POTOSI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</si>
  <si>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</si>
  <si>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</si>
  <si>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</si>
  <si>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</si>
  <si>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</si>
  <si>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</si>
  <si>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YUCATAN</t>
  </si>
  <si>
    <t xml:space="preserve">  ZACATECAS</t>
  </si>
  <si>
    <t xml:space="preserve">  EXTRANJEROS</t>
  </si>
  <si>
    <t xml:space="preserve"> *  PERTENECEN AL TRONCO COMUN</t>
  </si>
  <si>
    <t xml:space="preserve">POBLACION ESCOLAR SEGUN ENTIDAD FEDERATIVA DE NACIMIENTO DEL NIVEL LICENCIATURA POR ESCUELA, DE PRIMER INGRESO Y </t>
  </si>
  <si>
    <t>CUADRO Nº 13</t>
  </si>
  <si>
    <t>CIENCIAS DE</t>
  </si>
  <si>
    <t xml:space="preserve">               CIENCIAS E INGENIERIAS</t>
  </si>
  <si>
    <t xml:space="preserve">   COMERCIO Y ADMON.</t>
  </si>
  <si>
    <t xml:space="preserve"> DERECHO</t>
  </si>
  <si>
    <t xml:space="preserve">ENFERMERIA </t>
  </si>
  <si>
    <t xml:space="preserve">  INGENIERIA   PESQUERA</t>
  </si>
  <si>
    <t>MATEMATICA</t>
  </si>
  <si>
    <t xml:space="preserve">  MEDICINA </t>
  </si>
  <si>
    <t xml:space="preserve"> MED. VET.</t>
  </si>
  <si>
    <t xml:space="preserve">   ODONTO-</t>
  </si>
  <si>
    <t>T U R I S M O</t>
  </si>
  <si>
    <t xml:space="preserve">  POR</t>
  </si>
  <si>
    <t>LA EDUC.</t>
  </si>
  <si>
    <t>ING. Q.</t>
  </si>
  <si>
    <t xml:space="preserve">ING.CON. </t>
  </si>
  <si>
    <t>ING.</t>
  </si>
  <si>
    <t>LIC.</t>
  </si>
  <si>
    <t>INF. Y</t>
  </si>
  <si>
    <t xml:space="preserve">   Y OBST.</t>
  </si>
  <si>
    <t>PES-</t>
  </si>
  <si>
    <t>TEC.DE</t>
  </si>
  <si>
    <t>RECUR.</t>
  </si>
  <si>
    <t>ADMON.</t>
  </si>
  <si>
    <t>EDUCATIVA</t>
  </si>
  <si>
    <t xml:space="preserve">    HUMANA</t>
  </si>
  <si>
    <t>Y ZOOTECNIA</t>
  </si>
  <si>
    <t xml:space="preserve">   LOGIA</t>
  </si>
  <si>
    <t xml:space="preserve"> EDO.</t>
  </si>
  <si>
    <t xml:space="preserve"> *</t>
  </si>
  <si>
    <t>INDST.</t>
  </si>
  <si>
    <t>COMPUT.</t>
  </si>
  <si>
    <t>ELECT.</t>
  </si>
  <si>
    <t>F.BIOL.</t>
  </si>
  <si>
    <t>MECN.</t>
  </si>
  <si>
    <t xml:space="preserve">   *</t>
  </si>
  <si>
    <t>CONT.</t>
  </si>
  <si>
    <t xml:space="preserve">    *</t>
  </si>
  <si>
    <t>ECON.</t>
  </si>
  <si>
    <t>EST</t>
  </si>
  <si>
    <t>QUERA</t>
  </si>
  <si>
    <t>CAPT.</t>
  </si>
  <si>
    <t>ACUAT.</t>
  </si>
  <si>
    <t>E. PESQ.</t>
  </si>
  <si>
    <t>REIN.</t>
  </si>
  <si>
    <t>POBLACION ESCOLAR SEGÚN ENTIDAD FEDERATIVA DE NACIMIENTO DEL NIVEL MEDIO SUPERIOR POR ESCUELA DE PRIMER INGRESO Y REINGRESO.CICLO ESCOLAR 1995/1996.</t>
  </si>
  <si>
    <t>POBLACION ESCOLAR SEGUN ENTIDAD FEDERATIVA DONDE CURSARON EL ANTECEDENTE DE ESTUDIO, DEL NIVEL MEDIO SUPERIOR POR ESCUELA DE PRIMER INGRESO Y REINGRESO. CICLO ESCOLAR 1995/1996.</t>
  </si>
  <si>
    <t>CUADRO No.14</t>
  </si>
  <si>
    <t>CUADRO No. 12</t>
  </si>
  <si>
    <t xml:space="preserve">  PREPA 1</t>
  </si>
  <si>
    <t xml:space="preserve">  PREPA 2</t>
  </si>
  <si>
    <t xml:space="preserve">  PREPA 3</t>
  </si>
  <si>
    <t xml:space="preserve">  PREPA 4</t>
  </si>
  <si>
    <t xml:space="preserve">  PREPA 5</t>
  </si>
  <si>
    <t xml:space="preserve">  PREPA 6</t>
  </si>
  <si>
    <t xml:space="preserve">  PREPA 7</t>
  </si>
  <si>
    <t xml:space="preserve">  PREPA 8</t>
  </si>
  <si>
    <t xml:space="preserve">  PREPA 9</t>
  </si>
  <si>
    <t xml:space="preserve"> PREPA 10</t>
  </si>
  <si>
    <t>PREPA 11</t>
  </si>
  <si>
    <t>PREPA 12</t>
  </si>
  <si>
    <t xml:space="preserve">  PREPA 13</t>
  </si>
  <si>
    <t>PREPA 14</t>
  </si>
  <si>
    <t>PREPA 15 *</t>
  </si>
  <si>
    <t>ENF. Y OBST.</t>
  </si>
  <si>
    <t xml:space="preserve">ESCUELA </t>
  </si>
  <si>
    <t xml:space="preserve">   TEPIC</t>
  </si>
  <si>
    <t xml:space="preserve">  SANTIAGO </t>
  </si>
  <si>
    <t xml:space="preserve"> ACAPONETA</t>
  </si>
  <si>
    <t xml:space="preserve">  TECUALA</t>
  </si>
  <si>
    <t xml:space="preserve">  TUXPAN</t>
  </si>
  <si>
    <t xml:space="preserve">  IXTLAN</t>
  </si>
  <si>
    <t xml:space="preserve">  COMPOS-</t>
  </si>
  <si>
    <t xml:space="preserve">   AHUACA-</t>
  </si>
  <si>
    <t xml:space="preserve"> VILLA HGO.</t>
  </si>
  <si>
    <t xml:space="preserve"> VALLE DE</t>
  </si>
  <si>
    <t xml:space="preserve">    RUIZ</t>
  </si>
  <si>
    <t xml:space="preserve">  SAN BLAS</t>
  </si>
  <si>
    <t>PUENTE DE</t>
  </si>
  <si>
    <t>DE MUSICA</t>
  </si>
  <si>
    <t xml:space="preserve">  IXCUINTLA</t>
  </si>
  <si>
    <t xml:space="preserve">  TELA</t>
  </si>
  <si>
    <t xml:space="preserve">   TLAN</t>
  </si>
  <si>
    <t xml:space="preserve"> BANDERAS</t>
  </si>
  <si>
    <t>CAMOTLAN</t>
  </si>
  <si>
    <t>POBLACION ESCOLAR SEGUN ENTIDAD FEDERATIVA DONDE CURSARON EL ANTECEDENTE DE ESTUDIO DEL NIVEL POSGRADO</t>
  </si>
  <si>
    <t>POR ESCUELA, DE PRIMER INGRESO Y REINGRESO. CICLO ESCOLAR 1995/1996.</t>
  </si>
  <si>
    <t>CUADRO Nº 15</t>
  </si>
  <si>
    <t xml:space="preserve">         UAN-UIP</t>
  </si>
  <si>
    <t>POBLACION ESCOLAR SEGUN ENTIDAD FEDERATIVA DONDE CURSARON EL ANTECEDENTE DE ESTUDIO DEL NIVEL LICENCIATURA POR ESCUELA,</t>
  </si>
  <si>
    <t>DE PRIMER INGRESO Y REINGRESO.  CICLO ESCOLAR 1995/1996.</t>
  </si>
  <si>
    <t>CUADRO Nº 16</t>
  </si>
  <si>
    <t>ECONOMÍA</t>
  </si>
  <si>
    <t xml:space="preserve">  TURISMO</t>
  </si>
  <si>
    <t xml:space="preserve">  TRONCO</t>
  </si>
  <si>
    <t xml:space="preserve">  COMUN</t>
  </si>
  <si>
    <t>UNIVERSIDAD AUTÓNOMA DE NAYARIT</t>
  </si>
  <si>
    <t>POBLACIÓN ESCOLAR SEGÚN ENTIDAD FEDERATIVA DONDE CURSARON EL ANTECEDENTE DE ESTUDIO, DEL NIVEL MEDIO SUPERIOR POR ESCUELA DE PRIMER INGRESO Y REINGRESO. CICLO ESCOLAR 1995/1996.</t>
  </si>
  <si>
    <t>CUADRO No. 17</t>
  </si>
  <si>
    <t xml:space="preserve">  PREPA 10</t>
  </si>
  <si>
    <t xml:space="preserve">  PREPA 11</t>
  </si>
  <si>
    <t xml:space="preserve">  PREPA 12</t>
  </si>
  <si>
    <t xml:space="preserve">   PREPA 14</t>
  </si>
  <si>
    <t xml:space="preserve">  PREPA 15 *</t>
  </si>
  <si>
    <t xml:space="preserve">  ESCUELA </t>
  </si>
  <si>
    <t xml:space="preserve">     ENTIDAD FEDERATIVA</t>
  </si>
  <si>
    <t xml:space="preserve"> PUENTE DE</t>
  </si>
  <si>
    <t xml:space="preserve">  DE MUSICA</t>
  </si>
  <si>
    <t xml:space="preserve">    EDO.</t>
  </si>
  <si>
    <t xml:space="preserve"> CAMOTLAN</t>
  </si>
  <si>
    <t>POBLACION ESCOLAR SEGUN MUNICIPIO DE NACIMIENTO DEL NIVEL POSGRADO POR ESCUELA,</t>
  </si>
  <si>
    <t>DE PRIMER INGRESO Y REINGRESO. CICLO ESCOLAR 1995/1996.</t>
  </si>
  <si>
    <t>CUADRO Nº 18</t>
  </si>
  <si>
    <t xml:space="preserve">  ACAPONETA</t>
  </si>
  <si>
    <t xml:space="preserve">  AHUACATLAN</t>
  </si>
  <si>
    <t xml:space="preserve">  AMATLAN DE CAÑAS</t>
  </si>
  <si>
    <t xml:space="preserve">  COMPOSTELA</t>
  </si>
  <si>
    <t xml:space="preserve">  BAHIA DE BANDERAS</t>
  </si>
  <si>
    <t xml:space="preserve">  EL NAYAR</t>
  </si>
  <si>
    <t xml:space="preserve">  HUAJICORI</t>
  </si>
  <si>
    <t xml:space="preserve">  IXTLAN DEL RIO</t>
  </si>
  <si>
    <t xml:space="preserve">  JALA</t>
  </si>
  <si>
    <t xml:space="preserve">  LA YESCA</t>
  </si>
  <si>
    <t xml:space="preserve">  ROSAMORADA</t>
  </si>
  <si>
    <t xml:space="preserve">  RUIZ</t>
  </si>
  <si>
    <t xml:space="preserve">  SANTIAGO IXCUINTLA</t>
  </si>
  <si>
    <t xml:space="preserve">  STA. MARIA DEL ORO</t>
  </si>
  <si>
    <t xml:space="preserve">  SAN PEDRO LAGUNILLAS</t>
  </si>
  <si>
    <t xml:space="preserve">  TEPIC</t>
  </si>
  <si>
    <t xml:space="preserve">  XALISCO</t>
  </si>
  <si>
    <t xml:space="preserve">  OTROS</t>
  </si>
  <si>
    <t>POBLACION ESCOLAR SEGUN MUNICIPIO DE NACIMIENTO DEL NIVEL LICENCIATURA POR ESCUELA,</t>
  </si>
  <si>
    <t>CUADRO Nº 19</t>
  </si>
  <si>
    <t>POBLACION ESCOLAR SEGUN MUNICIPIO DE NACIMIENTO, DEL NIVEL MEDIO SUPERIOR POR ESCUELA DE PRIMER INGRESO Y REINGRESO. CICLO ESCOLAR 1994/1995.</t>
  </si>
  <si>
    <t>POBLACION ESCOLAR SEGÚN MUNICIPIO, DE NACIMIENTO, DEL NIVEL MEDIO SUPERIOR POR ESCUELA DE PRIMER INGRESO Y REINGRESO . CICLO ESCOLAR 1995/1996.</t>
  </si>
  <si>
    <t>CUADRO No. 14</t>
  </si>
  <si>
    <t>CUADRO No.20</t>
  </si>
  <si>
    <t xml:space="preserve">  </t>
  </si>
  <si>
    <t xml:space="preserve">    PREPA 1</t>
  </si>
  <si>
    <t xml:space="preserve">    PREPA 2</t>
  </si>
  <si>
    <t xml:space="preserve">    PREPA 3</t>
  </si>
  <si>
    <t xml:space="preserve">    PREPA 4</t>
  </si>
  <si>
    <t>PREPA 5</t>
  </si>
  <si>
    <t xml:space="preserve">    PREPA 6</t>
  </si>
  <si>
    <t xml:space="preserve">    PREPA 7</t>
  </si>
  <si>
    <t xml:space="preserve">    PREPA 8</t>
  </si>
  <si>
    <t xml:space="preserve">    PREPA 9</t>
  </si>
  <si>
    <t xml:space="preserve">    PREPA 10</t>
  </si>
  <si>
    <t xml:space="preserve"> PREPA 13</t>
  </si>
  <si>
    <t xml:space="preserve">  PREPA 14</t>
  </si>
  <si>
    <t xml:space="preserve">  PREPA 15 </t>
  </si>
  <si>
    <t xml:space="preserve"> ESCUELA</t>
  </si>
  <si>
    <t xml:space="preserve">      M U N I C I P I O </t>
  </si>
  <si>
    <t xml:space="preserve">     TEPIC</t>
  </si>
  <si>
    <t xml:space="preserve">   SANTIAGO </t>
  </si>
  <si>
    <t>ACAPONETA</t>
  </si>
  <si>
    <t>TECUALA</t>
  </si>
  <si>
    <t>TUXPAN</t>
  </si>
  <si>
    <t xml:space="preserve">    IXTLAN</t>
  </si>
  <si>
    <t xml:space="preserve">   COMPOS-</t>
  </si>
  <si>
    <t xml:space="preserve">   VILLA HGO.</t>
  </si>
  <si>
    <t xml:space="preserve">   VALLE DE</t>
  </si>
  <si>
    <t xml:space="preserve">      RUIZ</t>
  </si>
  <si>
    <t xml:space="preserve">    SAN BLAS</t>
  </si>
  <si>
    <t xml:space="preserve">PUENTE DE </t>
  </si>
  <si>
    <t xml:space="preserve">      TEPIC</t>
  </si>
  <si>
    <t xml:space="preserve"> DE MUSICA</t>
  </si>
  <si>
    <t xml:space="preserve"> MPIO.</t>
  </si>
  <si>
    <t xml:space="preserve">   IXCUINTLA</t>
  </si>
  <si>
    <t xml:space="preserve">   TELA</t>
  </si>
  <si>
    <t xml:space="preserve">   BANDERAS</t>
  </si>
  <si>
    <t xml:space="preserve">  SANTIAGO IXCUNTLA</t>
  </si>
  <si>
    <t xml:space="preserve">  SANTA MARIA DEL ORO</t>
  </si>
  <si>
    <t>POBLACION ESCOLAR SEGUN MUNICIPIO DONDE CURSARON EL ANTECEDENTE DE ESTUDIO DEL NIVEL POSGRADO POR ESCUELA,</t>
  </si>
  <si>
    <t>CUADRO Nº 21</t>
  </si>
  <si>
    <t>POBLACION ESCOLAR SEGUN MUNICIPIO DONDE CURSARON EL ANTECEDENTE DE ESTUDIO DEL NIVEL LICENCIATURA POR ESCUELA,</t>
  </si>
  <si>
    <t>CUADRO Nº 22</t>
  </si>
  <si>
    <t xml:space="preserve">   UAN-UIP</t>
  </si>
  <si>
    <t>PROBLACIÓN ESCOLAR SEGÚN MUNICIPIO DONDE CURSARON EL ANTECEDENTE DE ESTUDIO, DEL NIVEL MEDIO SUPERIOR POR ESCUELA DE PRIMER INGRESO Y REINGRESO. CICLO ESCOLAR 1995/1996</t>
  </si>
  <si>
    <t>CUADRO No. 23</t>
  </si>
  <si>
    <t xml:space="preserve">    PREPA 5</t>
  </si>
  <si>
    <t xml:space="preserve">    PREPA 11</t>
  </si>
  <si>
    <t xml:space="preserve">    PREPA 12</t>
  </si>
  <si>
    <t xml:space="preserve">    PREPA 13</t>
  </si>
  <si>
    <t xml:space="preserve">    TECUALA</t>
  </si>
  <si>
    <t xml:space="preserve">    TUXPAN</t>
  </si>
  <si>
    <t>POBLACION ESCOLAR POR NIVEL, ESCUELA, EDAD Y SEXO. CICLO ESCOLAR 1995/1996.</t>
  </si>
  <si>
    <t>CUADRO No. 24</t>
  </si>
  <si>
    <t xml:space="preserve">     S  U  M  A</t>
  </si>
  <si>
    <t xml:space="preserve">    HASTA 15</t>
  </si>
  <si>
    <t>16</t>
  </si>
  <si>
    <t xml:space="preserve">         </t>
  </si>
  <si>
    <t>17</t>
  </si>
  <si>
    <t>18</t>
  </si>
  <si>
    <t xml:space="preserve">     19 </t>
  </si>
  <si>
    <t xml:space="preserve">    20 A 24</t>
  </si>
  <si>
    <t>25 O MAS</t>
  </si>
  <si>
    <t xml:space="preserve">  H</t>
  </si>
  <si>
    <t xml:space="preserve">  M</t>
  </si>
  <si>
    <t xml:space="preserve">    PREPA No. 10 VALLE DE BANDERAS </t>
  </si>
  <si>
    <t xml:space="preserve">    MUSICA</t>
  </si>
  <si>
    <t>POBLACION ESCOLAR POR NIVEL MEDIO SUPERIOR, ESCUELA, EDAD Y SEXO. CICLO ESCOLAR 1995/1996.</t>
  </si>
  <si>
    <t>CUADRO No. 25</t>
  </si>
  <si>
    <t>POBLACION ESCOLAR, NUMERO DE GRUPOS Y PROMEDIO DE ALUMNOS POR GRUPO, POR</t>
  </si>
  <si>
    <t>MATRICULA DE PRIMER GRADO POR NIVEL, ESCUELA, EDAD Y SEXO. CICLO 1992/1993.</t>
  </si>
  <si>
    <t>CUADRO No. 26</t>
  </si>
  <si>
    <t xml:space="preserve">T  O  T  A  L </t>
  </si>
  <si>
    <t xml:space="preserve">      P R I M E R O</t>
  </si>
  <si>
    <t xml:space="preserve">   S  E  G  U  N  D  O</t>
  </si>
  <si>
    <t xml:space="preserve">   T  E  R  C  E  R  O</t>
  </si>
  <si>
    <t xml:space="preserve">     C  U  A  R  T  O</t>
  </si>
  <si>
    <t xml:space="preserve">     Q  U  I  N  T  O</t>
  </si>
  <si>
    <t>PROMEDIO</t>
  </si>
  <si>
    <t xml:space="preserve">POBLACION </t>
  </si>
  <si>
    <t>No.</t>
  </si>
  <si>
    <t>ALUMNOS</t>
  </si>
  <si>
    <t xml:space="preserve">  No. </t>
  </si>
  <si>
    <t>GPOS.</t>
  </si>
  <si>
    <t>POR GPO.</t>
  </si>
  <si>
    <t xml:space="preserve">  GPOS.</t>
  </si>
  <si>
    <t xml:space="preserve">   DOCTORADO</t>
  </si>
  <si>
    <t xml:space="preserve">     CIENCIAS AGRICOLAS Y FORESTALES</t>
  </si>
  <si>
    <t xml:space="preserve">     CIENCIAS PECUARIAS</t>
  </si>
  <si>
    <t xml:space="preserve">   MAESTRIA</t>
  </si>
  <si>
    <t xml:space="preserve">     CIENCIAS ODONTOLOGICAS</t>
  </si>
  <si>
    <t xml:space="preserve">     DERECHO PUBLICO</t>
  </si>
  <si>
    <t xml:space="preserve">     HORTICULTURA TROPICAL</t>
  </si>
  <si>
    <t xml:space="preserve">     INGENIERIA PESQUERA</t>
  </si>
  <si>
    <t xml:space="preserve">   ESPECIALIDAD</t>
  </si>
  <si>
    <t xml:space="preserve">     ENDODONCIA</t>
  </si>
  <si>
    <t xml:space="preserve">     PRODUCCION ANIMAL BOVINOS</t>
  </si>
  <si>
    <t xml:space="preserve">   </t>
  </si>
  <si>
    <t xml:space="preserve">      ECONOMIA</t>
  </si>
  <si>
    <t xml:space="preserve">      INFORMATICA Y ESTADISTICA</t>
  </si>
  <si>
    <t>POBLACION ESCOLAR, NUMERO DE GRUPOS Y PROMEDIO DE ALUMNOS POR GRUPO, POR NIVEL MEDIO SUPERIOR</t>
  </si>
  <si>
    <t>POR ESCUELA Y GRADO. CICLO ESCOLAR 1995/1996.</t>
  </si>
  <si>
    <t>CUADRO No. 27</t>
  </si>
  <si>
    <t xml:space="preserve">                T  O  T  A  L </t>
  </si>
  <si>
    <t xml:space="preserve">               P R I M E R O</t>
  </si>
  <si>
    <t xml:space="preserve">             S  E  G  U  N  D  O</t>
  </si>
  <si>
    <t xml:space="preserve">             T  E  R  C  E  R  O</t>
  </si>
  <si>
    <t xml:space="preserve">  No.</t>
  </si>
  <si>
    <t xml:space="preserve">    PREPA No. 6 IXTLAN DEL RIO</t>
  </si>
  <si>
    <t xml:space="preserve">    PREPA No. 15 PUENTE DE CAMOTLAN</t>
  </si>
  <si>
    <t>INDICES ABSOLUTOS Y RELATIVOS DE APROBACION, REPROBACION Y DESERCION</t>
  </si>
  <si>
    <t>ESCOLAR, POR NIVEL EDUCATIVO Y ESCUELA. CICLO ESCOLAR 1994/1995.</t>
  </si>
  <si>
    <t>CUADRO Nº 28</t>
  </si>
  <si>
    <t xml:space="preserve">                      R E P R O B A C I O N</t>
  </si>
  <si>
    <t xml:space="preserve">          R E P R O B A C I O N</t>
  </si>
  <si>
    <t xml:space="preserve">  DESERCION ESCOLAR</t>
  </si>
  <si>
    <t>PRESENT.</t>
  </si>
  <si>
    <t xml:space="preserve"> INDICE</t>
  </si>
  <si>
    <t xml:space="preserve">ALUMNOS QUE NO PRESENTAN </t>
  </si>
  <si>
    <t xml:space="preserve">  NIVEL   Y  ESCUELA</t>
  </si>
  <si>
    <t>DE TODAS LAS</t>
  </si>
  <si>
    <t xml:space="preserve">   DE 1 A 3</t>
  </si>
  <si>
    <t xml:space="preserve">  INDICE</t>
  </si>
  <si>
    <t xml:space="preserve">  MAS DE </t>
  </si>
  <si>
    <t xml:space="preserve">   INDICE</t>
  </si>
  <si>
    <t xml:space="preserve">EXAMENES </t>
  </si>
  <si>
    <t xml:space="preserve">    %</t>
  </si>
  <si>
    <t>NINGUN EXAMEN FINAL.</t>
  </si>
  <si>
    <t>MATERIAS</t>
  </si>
  <si>
    <t xml:space="preserve">       %</t>
  </si>
  <si>
    <t xml:space="preserve">   MATERIAS</t>
  </si>
  <si>
    <t xml:space="preserve">      %</t>
  </si>
  <si>
    <t xml:space="preserve">  3 MAT.</t>
  </si>
  <si>
    <t xml:space="preserve">        %</t>
  </si>
  <si>
    <t>FINALES</t>
  </si>
  <si>
    <t xml:space="preserve">  ABSOLUTA</t>
  </si>
  <si>
    <t xml:space="preserve">  RELATIVA</t>
  </si>
  <si>
    <t xml:space="preserve">    DERECHO PUBLICO</t>
  </si>
  <si>
    <t xml:space="preserve">    ODONTOPEDIATRIA</t>
  </si>
  <si>
    <t xml:space="preserve">    CIENCIA DE LA EDUCACION</t>
  </si>
  <si>
    <t xml:space="preserve">       TRONCO COMUN</t>
  </si>
  <si>
    <t xml:space="preserve">       QUIMICO INDUSTRIAL</t>
  </si>
  <si>
    <t xml:space="preserve">       CONTROL Y COMPUTACION</t>
  </si>
  <si>
    <t xml:space="preserve">       ELECTRONICA</t>
  </si>
  <si>
    <t xml:space="preserve">       QUIMICO FARMACO-BIOLOGO</t>
  </si>
  <si>
    <t xml:space="preserve">       MECANICA</t>
  </si>
  <si>
    <t xml:space="preserve">       CONTADOR PUBLICO Y AUDITOR</t>
  </si>
  <si>
    <t xml:space="preserve">       ADMINISTRACION</t>
  </si>
  <si>
    <t xml:space="preserve">       CONTADURIA</t>
  </si>
  <si>
    <t xml:space="preserve">               UAN-UIP</t>
  </si>
  <si>
    <t>MATRICULA TOTAL, ALUMNOS DE PRIMER GRADO Y</t>
  </si>
  <si>
    <t>EGRESADOS POR SEXO, NIVEL Y ESCUELA. CICLO ESCOLAR 1995/1996.</t>
  </si>
  <si>
    <t>CUADRO No. 29</t>
  </si>
  <si>
    <t xml:space="preserve">  ALUMNOS</t>
  </si>
  <si>
    <t>EGRESADOS  1994/1995</t>
  </si>
  <si>
    <t xml:space="preserve"> PRIMER</t>
  </si>
  <si>
    <t xml:space="preserve">    GRADO</t>
  </si>
  <si>
    <t xml:space="preserve">  SUMA</t>
  </si>
  <si>
    <t xml:space="preserve"> HOMBRES</t>
  </si>
  <si>
    <t xml:space="preserve">  MUJERES</t>
  </si>
  <si>
    <t xml:space="preserve">    AGRICULTURA*</t>
  </si>
  <si>
    <t xml:space="preserve">      CONTADOR PUBLICO Y AUDITOR *</t>
  </si>
  <si>
    <t>* ULTIMA GENERACION QUE EGRESA DE LA CARRERA DE CONTADOR PUBLICO Y AUDITOR.</t>
  </si>
  <si>
    <t>CUADRO No. 30</t>
  </si>
  <si>
    <t xml:space="preserve">      EGRESADOS  1994/1995</t>
  </si>
  <si>
    <t xml:space="preserve">    PREPA No. 14 TEPIC </t>
  </si>
  <si>
    <t>*      INCLUYE 18 ALUMNOS EN EL SISTEMA SEMIESCOLARIZADO 14 HOMBRE Y 4 MUJERES, 10 EN 1º AÑO. Y 3 EN 2º AÑO, Y 5 EN 3º AÑO.</t>
  </si>
  <si>
    <t xml:space="preserve">    UAN-UIP</t>
  </si>
  <si>
    <t>**   CORRESPONDEN AL TRONCO COMUN PARA ESTE CICLO ESCOLAR.</t>
  </si>
  <si>
    <t xml:space="preserve">EGRESADOS DEL NIVEL MEDIO SUPERIOR, POR SEXO Y BACHILLERATO. </t>
  </si>
  <si>
    <t>CICLO ESCOLAR 1994/1995.</t>
  </si>
  <si>
    <t>CUADRO No. 31</t>
  </si>
  <si>
    <t xml:space="preserve">         B   A   C   H   I   L   L  E   R   A   T   O</t>
  </si>
  <si>
    <t xml:space="preserve">  E S C U E L A S</t>
  </si>
  <si>
    <t>C. SOCIALES Y ADVAS.</t>
  </si>
  <si>
    <t xml:space="preserve">   CIENCIAS BIOLOGICAS</t>
  </si>
  <si>
    <t xml:space="preserve">       F. MATEMATICO</t>
  </si>
  <si>
    <t xml:space="preserve">  TOTAL</t>
  </si>
  <si>
    <t xml:space="preserve">      H</t>
  </si>
  <si>
    <t xml:space="preserve">      M</t>
  </si>
  <si>
    <t xml:space="preserve">                                                                                                                                                                                      </t>
  </si>
  <si>
    <t xml:space="preserve">    PREPA No. 13 TEPIC      </t>
  </si>
  <si>
    <t xml:space="preserve">   PREPA No. 15 PTE. DE CAMOTLAN</t>
  </si>
  <si>
    <t xml:space="preserve">TITULADOS POR SEXO, EN LAS ESCUELAS DEL NIVEL POSGRADO, LICENCIATURA Y MEDIO TERMINAL, </t>
  </si>
  <si>
    <t>DEL CICLO ESCOLAR 1994/1995.</t>
  </si>
  <si>
    <t>CUADRO No. 32</t>
  </si>
  <si>
    <t xml:space="preserve">   T I T U L A D O S</t>
  </si>
  <si>
    <t xml:space="preserve">    E S C U E L A S</t>
  </si>
  <si>
    <t xml:space="preserve">TOTAL DE </t>
  </si>
  <si>
    <t>TITULADOS</t>
  </si>
  <si>
    <t xml:space="preserve">    HOMBRES</t>
  </si>
  <si>
    <t xml:space="preserve">    MUJERES</t>
  </si>
  <si>
    <t xml:space="preserve">  NIVEL MEDIO TERMINAL</t>
  </si>
  <si>
    <t xml:space="preserve">DISTRIBUCION DE PRESTADORES DE SERVICIO SOCIAL, POR NIVEL DE ESTUDIOS DEL  </t>
  </si>
  <si>
    <t>1o DE ENERO AL 29 DE DICIEMBRE DE 1995.</t>
  </si>
  <si>
    <t>CUADRO No. 33</t>
  </si>
  <si>
    <t>SECTOR</t>
  </si>
  <si>
    <t xml:space="preserve">INST. DE </t>
  </si>
  <si>
    <t>PRIVADO</t>
  </si>
  <si>
    <t>SOCIAL</t>
  </si>
  <si>
    <t>ORIGEN</t>
  </si>
  <si>
    <t>POBLACION ESCOLAR, NUMERO DE MAESTROS</t>
  </si>
  <si>
    <t>Y PROMEDIO DE ALUMNOS POR MAESTRO.</t>
  </si>
  <si>
    <t>CICLO ESCOLAR 1995/1996</t>
  </si>
  <si>
    <t>CUADRO No. 34</t>
  </si>
  <si>
    <t xml:space="preserve">  NIVEL  Y   ESCUELA</t>
  </si>
  <si>
    <t xml:space="preserve">   POBLACION</t>
  </si>
  <si>
    <t xml:space="preserve">     NUMERO</t>
  </si>
  <si>
    <t>ALUMNOS POR</t>
  </si>
  <si>
    <t xml:space="preserve">   ESCOLAR</t>
  </si>
  <si>
    <t>DE MAESTROS</t>
  </si>
  <si>
    <t>MAESTRO</t>
  </si>
  <si>
    <t xml:space="preserve">     CIENCIAS AGRICOLAS Y FORESTALES ****</t>
  </si>
  <si>
    <t xml:space="preserve">     CIENCIAS PECUARIAS ****</t>
  </si>
  <si>
    <t xml:space="preserve">     HORTICULTURA TROPICAL ****</t>
  </si>
  <si>
    <t xml:space="preserve">    AGRICULTURA ****</t>
  </si>
  <si>
    <t xml:space="preserve">    CIENCIAS E INGENIERAS</t>
  </si>
  <si>
    <t xml:space="preserve">    COMERCIO Y ADMINISTRACION </t>
  </si>
  <si>
    <t xml:space="preserve">        ADMON. DE EMPRESAS PESQUERAS</t>
  </si>
  <si>
    <t xml:space="preserve">    PREPA No. 1 TEPIC</t>
  </si>
  <si>
    <t xml:space="preserve">    PREPA No. 2 SANTIAGO IXCUINTLA</t>
  </si>
  <si>
    <t xml:space="preserve">    PREPA No. 3 ACAPONETA</t>
  </si>
  <si>
    <t xml:space="preserve">    PREPA No. 4 TECUALA</t>
  </si>
  <si>
    <t xml:space="preserve">    PREPA No. 5 TUXPAN</t>
  </si>
  <si>
    <t xml:space="preserve">    PREPA No. 7 COMPOSTELA</t>
  </si>
  <si>
    <t xml:space="preserve">    PREPA No. 8 AHUACATLAN</t>
  </si>
  <si>
    <t xml:space="preserve">    PREPA No. 9 VILLA HIDALGO</t>
  </si>
  <si>
    <t xml:space="preserve">    PREPA NO. 10 VALLE DE BANDERAS</t>
  </si>
  <si>
    <t xml:space="preserve">    ENFERMERIA Y OBSTETRICIA***</t>
  </si>
  <si>
    <t xml:space="preserve">  *      SE REFIERE A PLAZAS NO A PERSONAS FISICAS.</t>
  </si>
  <si>
    <t xml:space="preserve"> **     CORRESPONDEN AL TRONCO COMUN.</t>
  </si>
  <si>
    <t>***    MISMOS DOCENTES PARA EL NIVEL LICENCIATURA.</t>
  </si>
  <si>
    <t>****</t>
  </si>
  <si>
    <t xml:space="preserve">    PERSONAL DOCENTE PARTICIPA EN LA LICENCIATURA Y POSGRADO.</t>
  </si>
  <si>
    <t>NÚMERO DE COMPUTADORAS Y PROPORCIÓN POR ALUMNO</t>
  </si>
  <si>
    <t>CLASIFICADOS POR NIVEL EDUCATIVO Y ESCUELA. CICLO ESCOLAR 1995/1996</t>
  </si>
  <si>
    <t>CUADRO Nº 35</t>
  </si>
  <si>
    <t>ALUMNOS POR COMPUTADORA</t>
  </si>
  <si>
    <t>COMPUTADORAS</t>
  </si>
  <si>
    <t>IMPRESORAS</t>
  </si>
  <si>
    <t>PARTICIPACIÓN</t>
  </si>
  <si>
    <t xml:space="preserve">RESPECTO </t>
  </si>
  <si>
    <t>RESPECTO</t>
  </si>
  <si>
    <t>RESPECTO A</t>
  </si>
  <si>
    <t>PORCENTUAL</t>
  </si>
  <si>
    <t>A LA UAN</t>
  </si>
  <si>
    <t>DISTRIBUCION ABSOLUTA Y RELATIVA DE LA PLANTA DOCENTE POR SEXO, NIVEL Y ESCUELA. CICLO ESCOLAR 1995/1996.</t>
  </si>
  <si>
    <t>CUADRO No. 36</t>
  </si>
  <si>
    <t xml:space="preserve"> T O T A L</t>
  </si>
  <si>
    <t>TIEMPO  COMPLETO</t>
  </si>
  <si>
    <t xml:space="preserve">  MEDIO TIEMPO</t>
  </si>
  <si>
    <t xml:space="preserve">  POR HORAS</t>
  </si>
  <si>
    <t xml:space="preserve"> MUJERES</t>
  </si>
  <si>
    <t xml:space="preserve"> SUMA</t>
  </si>
  <si>
    <t>HOMBRES</t>
  </si>
  <si>
    <t>MUJERES</t>
  </si>
  <si>
    <t>ABS</t>
  </si>
  <si>
    <t>%</t>
  </si>
  <si>
    <t xml:space="preserve">  ABS</t>
  </si>
  <si>
    <t xml:space="preserve">   ABS</t>
  </si>
  <si>
    <t xml:space="preserve">    ECONOMIA**</t>
  </si>
  <si>
    <t>CUADRO No. 36-A</t>
  </si>
  <si>
    <t>* SE REFIERE A PLAZAS NO A PERSONAS FÍSICAS</t>
  </si>
  <si>
    <t>** MISMOS DOCENTES PARA LAS LICENCIATURAS DE LAS ESCUELAS</t>
  </si>
  <si>
    <t>*** MISMOS DOCENTES PARA EL NIVEL LICENCIATURA</t>
  </si>
  <si>
    <t>GRADO ACADEMICO DEL PERSONAL DOCENTE POR NIVEL Y CATEGORIA. CICLO ESCOLAR 1995/1996.</t>
  </si>
  <si>
    <t>CUADRO No. 37</t>
  </si>
  <si>
    <t xml:space="preserve">     T O T A L</t>
  </si>
  <si>
    <t xml:space="preserve">         DOCTORADO</t>
  </si>
  <si>
    <t xml:space="preserve">             MAESTRIA</t>
  </si>
  <si>
    <t xml:space="preserve">      ESPECIALIZACION</t>
  </si>
  <si>
    <t xml:space="preserve">              TITULADOS</t>
  </si>
  <si>
    <t xml:space="preserve">               PASANTES </t>
  </si>
  <si>
    <t xml:space="preserve">  NORMAL SUPERIOR</t>
  </si>
  <si>
    <t xml:space="preserve">      NORMAL PRIMARIA</t>
  </si>
  <si>
    <t xml:space="preserve">          CAPACITACION</t>
  </si>
  <si>
    <t>O T R O S</t>
  </si>
  <si>
    <t xml:space="preserve">  NIVEL Y ESCUELA</t>
  </si>
  <si>
    <t>TC</t>
  </si>
  <si>
    <t>MT</t>
  </si>
  <si>
    <t>PH</t>
  </si>
  <si>
    <t xml:space="preserve">     INGENIERIA PESQUERA ****</t>
  </si>
  <si>
    <t xml:space="preserve">     ENDODONCIA ****</t>
  </si>
  <si>
    <t xml:space="preserve">     TRONCO COMUN</t>
  </si>
  <si>
    <t xml:space="preserve">     CONTROL Y COMPUTACION</t>
  </si>
  <si>
    <t xml:space="preserve">     ELECTRONICA</t>
  </si>
  <si>
    <t xml:space="preserve">     QUIMICO INDUSTRIAL</t>
  </si>
  <si>
    <t xml:space="preserve">     QUIMICO FARMACO-BIOLOGO</t>
  </si>
  <si>
    <t xml:space="preserve">     MECANICA</t>
  </si>
  <si>
    <t xml:space="preserve">     PESQUERO</t>
  </si>
  <si>
    <t xml:space="preserve">     TECNOLOGIAS DE CAPTURAS</t>
  </si>
  <si>
    <t xml:space="preserve">     RECURSOS ACUATICOS</t>
  </si>
  <si>
    <t xml:space="preserve">     ADMON. DE EMPRESAS PESQUERAS</t>
  </si>
  <si>
    <t xml:space="preserve">    PREPA ABIERTA TEPIC</t>
  </si>
  <si>
    <t xml:space="preserve">    PREPA No. 15 PUENTE DE CAMOTLAN *</t>
  </si>
  <si>
    <t xml:space="preserve">  *  EXTENSION DE PREPARATORIA No. 1 DE LA U.A.N.</t>
  </si>
  <si>
    <t xml:space="preserve"> ** LICENCIATURA QUE OFRECE LA ESCUELA DE ECONOMIA A PARTIR DE FEBRERO DE 1992.</t>
  </si>
  <si>
    <t>CUADRO No. 37-A</t>
  </si>
  <si>
    <t>PERSONAL DIRECTIVO , DOCENTE, ADMINISTRATIVO,</t>
  </si>
  <si>
    <t xml:space="preserve">DE INTENDENCIA Y MANTENIMIENTO, DISTRIBUIDOS POR FUNCION Y </t>
  </si>
  <si>
    <t>DEPENDENCIA UNIVERSITARIA. CICLO ESCOLAR 1995/1996.*</t>
  </si>
  <si>
    <t>CUADRO Nº 38</t>
  </si>
  <si>
    <t xml:space="preserve">              DISTRIBUCION        DEL        PERSONAL</t>
  </si>
  <si>
    <t>ESCUELAS Y DEPENDENCIAS</t>
  </si>
  <si>
    <t xml:space="preserve">    TOTAL</t>
  </si>
  <si>
    <t>DIRECTIVO</t>
  </si>
  <si>
    <t xml:space="preserve">   DOCENTE</t>
  </si>
  <si>
    <t xml:space="preserve"> ADMVO.</t>
  </si>
  <si>
    <t xml:space="preserve"> INT. Y MANT.</t>
  </si>
  <si>
    <t>FUNCION: DOCENCIA</t>
  </si>
  <si>
    <t xml:space="preserve">     CONTADURIA</t>
  </si>
  <si>
    <t xml:space="preserve">     ADMINISTRACION</t>
  </si>
  <si>
    <t xml:space="preserve">    ECONOMIA***</t>
  </si>
  <si>
    <t xml:space="preserve">     ECONOMIA</t>
  </si>
  <si>
    <t xml:space="preserve">     INFORMATICA Y ESTADISTICA</t>
  </si>
  <si>
    <t xml:space="preserve">    ENFERMERIA Y OBSTETRICIA****</t>
  </si>
  <si>
    <t xml:space="preserve">    DEPENDENCIAS ADMINISTRATIVAS</t>
  </si>
  <si>
    <t xml:space="preserve">          FUNCION : INVESTIGACION</t>
  </si>
  <si>
    <t xml:space="preserve">    COORDINACION DE INVEST. CIENTIFICA</t>
  </si>
  <si>
    <t xml:space="preserve">          FUNCION : DIFUSION Y EXTENSION</t>
  </si>
  <si>
    <t xml:space="preserve">    UNIDAD DE SEG. DE EGRESADDOS</t>
  </si>
  <si>
    <t xml:space="preserve">    DIFUSION CULTURAL</t>
  </si>
  <si>
    <t xml:space="preserve">    DESARROLLO DE LA COMUNIDAD</t>
  </si>
  <si>
    <t xml:space="preserve">    DEPARTAMENTO DE BECAS</t>
  </si>
  <si>
    <t xml:space="preserve">    DIRECCION DE SERVICIO SOCIAL</t>
  </si>
  <si>
    <t xml:space="preserve">    BIBLIOTECA CENTRAL</t>
  </si>
  <si>
    <t xml:space="preserve">    BUFETE JURIDICO</t>
  </si>
  <si>
    <t xml:space="preserve">    DEPTO. ACTIVIDADES DEPORTIVAS Y RECREATIVAS</t>
  </si>
  <si>
    <t xml:space="preserve">    DEPARTAMENTO DE VOLUNTARIADO</t>
  </si>
  <si>
    <t xml:space="preserve">    DEPARTAMENTO DE RELACIONES PUBLICAS</t>
  </si>
  <si>
    <t xml:space="preserve">    SERVICIOS ASISTENCIALES</t>
  </si>
  <si>
    <t xml:space="preserve">    CENTRO INT. DE COMPUTO E IDIOMAS</t>
  </si>
  <si>
    <t xml:space="preserve">          FUNCION : ADMINISTRACION</t>
  </si>
  <si>
    <t xml:space="preserve">    RECTORIA</t>
  </si>
  <si>
    <t xml:space="preserve">    SECRETARIA GENERAL</t>
  </si>
  <si>
    <t xml:space="preserve">    TESORERIA</t>
  </si>
  <si>
    <t xml:space="preserve">    OFICIALIA MAYOR</t>
  </si>
  <si>
    <t xml:space="preserve">    DIRECCION DE PERSONAL</t>
  </si>
  <si>
    <t xml:space="preserve">    UNIDAD INST. DE PLANEACION</t>
  </si>
  <si>
    <t xml:space="preserve">    COORD. GENERAL DE ENSEÑANZA</t>
  </si>
  <si>
    <t xml:space="preserve">    DEPARTAMENTO ESCOLAR</t>
  </si>
  <si>
    <t xml:space="preserve">    DIRECCION DE NIVEL MEDIO SUPERIOR</t>
  </si>
  <si>
    <t xml:space="preserve">    CONTRALORIA GENERAL</t>
  </si>
  <si>
    <t xml:space="preserve">    DEPTO. DE CONTROL Y EVALUACION</t>
  </si>
  <si>
    <t xml:space="preserve">    ORGANIZACIONES SINDICALES</t>
  </si>
  <si>
    <t xml:space="preserve">    PROYECTOS ESTRATEGICOS</t>
  </si>
  <si>
    <t>FUENTE: DIRECCION DE PERSONAL DE LA U.A.N.</t>
  </si>
  <si>
    <t xml:space="preserve">   *    DATOS A DICIEMBRE DE 1994.</t>
  </si>
  <si>
    <t xml:space="preserve">  **   SE REFIERE A PLAZAS NO A PERSONAS FISICAS.</t>
  </si>
  <si>
    <t xml:space="preserve"> ***  MISMO PERSONAL PARA LAS LICENCIATURAS DE LA ESCUELA.</t>
  </si>
  <si>
    <t>**** MISMO PERSONAL PARA EL NIVEL SUPERIOR.</t>
  </si>
  <si>
    <t>PERSONAL DIRECTIVO, DOCENTE, ADMINISTRATIVO, DE INTENDENCIA Y</t>
  </si>
  <si>
    <t>MANTENIMIENTO POR SEXO, NIVEL Y ESCUELA. CICLO ESCOLAR 1995/1996 *</t>
  </si>
  <si>
    <t>CUADRO No. 39</t>
  </si>
  <si>
    <t xml:space="preserve">   T   O   T   A   L</t>
  </si>
  <si>
    <t xml:space="preserve">  D I R E C T I V O</t>
  </si>
  <si>
    <t xml:space="preserve">   D  O  C  E  N  T  E </t>
  </si>
  <si>
    <t xml:space="preserve">  ADMINISTRATIVO</t>
  </si>
  <si>
    <t xml:space="preserve">  INTENDENC. Y MANT.</t>
  </si>
  <si>
    <t>HOM-</t>
  </si>
  <si>
    <t>MU-</t>
  </si>
  <si>
    <t>BRES</t>
  </si>
  <si>
    <t>JERES</t>
  </si>
  <si>
    <t xml:space="preserve">    PRODUCCION ANIMAL BOVINOS</t>
  </si>
  <si>
    <t xml:space="preserve">      ADMINISTRACION </t>
  </si>
  <si>
    <t>PERSONAL DIRECTIVO, DOCENTE, ADMINISTRATIVO Y DE INTENDENCIA Y MANTENIMIENTO,</t>
  </si>
  <si>
    <t>POR SEXO Y DEPENDENCIA UNIVERSITARIA. CICLO ESCOLAR 1995/1996.*</t>
  </si>
  <si>
    <t>CUADRO No. 40</t>
  </si>
  <si>
    <t>T  O  T  A  L</t>
  </si>
  <si>
    <t xml:space="preserve"> D I R E C T I V O</t>
  </si>
  <si>
    <t xml:space="preserve">   D O C E N T E </t>
  </si>
  <si>
    <t xml:space="preserve">   ADMINISTRATIVO</t>
  </si>
  <si>
    <t xml:space="preserve">    INTENDENC. Y MANT</t>
  </si>
  <si>
    <t xml:space="preserve">  D E P A R T A M E N T O S</t>
  </si>
  <si>
    <t>DEPENDENCIAS ADMINISTRATIVAS</t>
  </si>
  <si>
    <t xml:space="preserve">           FUNCION:INVESTIGACION </t>
  </si>
  <si>
    <t xml:space="preserve">    COORD. DE INVEST. CIENTIFICA</t>
  </si>
  <si>
    <t xml:space="preserve">        FUNCION: DIFUSION Y EXTENSION</t>
  </si>
  <si>
    <t xml:space="preserve">    UNIDAD DE SEG, DE EGRESADOS</t>
  </si>
  <si>
    <t xml:space="preserve">    DEPTO. DESARROLLO DE LA COMUNIDAD</t>
  </si>
  <si>
    <t xml:space="preserve">    DEPTO. ACT. DEPORTIVAS Y RECREATIVAS</t>
  </si>
  <si>
    <t xml:space="preserve">    DEPARTAMENTO RELAC. PUBLICAS</t>
  </si>
  <si>
    <t xml:space="preserve">    CENTRO INTEGRAL DE COMPUTO E IDIOMAS</t>
  </si>
  <si>
    <t xml:space="preserve">           FUNCION: ADMINISTRACION</t>
  </si>
  <si>
    <t xml:space="preserve">    DIRECCION DE ESC. PREPARATORIAS</t>
  </si>
  <si>
    <t xml:space="preserve">    DEPTO. CONTROL Y EVALUACION</t>
  </si>
  <si>
    <t xml:space="preserve">PERSONAL DIRECTIVO, DOCENTE, ADMINISTRATIVO, DE INTENDENCIA Y MANTENIMIENTO </t>
  </si>
  <si>
    <t>POR SEXO, NIVEL Y DEPENDENCIA. CICLO 1995/1996.*</t>
  </si>
  <si>
    <t>CUADRO No. 41</t>
  </si>
  <si>
    <t xml:space="preserve">         T O T A L</t>
  </si>
  <si>
    <t xml:space="preserve">       DIRECTIVO</t>
  </si>
  <si>
    <t xml:space="preserve">          DOCENTE</t>
  </si>
  <si>
    <t xml:space="preserve"> ADMINISTRATIVO</t>
  </si>
  <si>
    <t xml:space="preserve">   INT. Y MANTENIM.</t>
  </si>
  <si>
    <t>NIVEL  Y  ESCUELA</t>
  </si>
  <si>
    <t xml:space="preserve"> M</t>
  </si>
  <si>
    <t xml:space="preserve">  DEPENDENCIAS UNIVERSITARIAS</t>
  </si>
  <si>
    <t xml:space="preserve"> UAN-UIP</t>
  </si>
  <si>
    <t xml:space="preserve">     *    DATOS A DICIEMBRE DE 1994.</t>
  </si>
  <si>
    <t xml:space="preserve">    **  SE REFIERE A PLAZAS NO A PERSONAS FISICAS.</t>
  </si>
  <si>
    <t>INDICE</t>
  </si>
  <si>
    <t>Pág.</t>
  </si>
  <si>
    <t>INTRODUCCION</t>
  </si>
  <si>
    <t>PRIMERA PARTE.- CUADROS ESTADÍSITICOS</t>
  </si>
  <si>
    <t>CUADRO No. 6</t>
  </si>
  <si>
    <t>CUADRO No. 7</t>
  </si>
  <si>
    <t>CUADRO No. 13</t>
  </si>
  <si>
    <t>CUADRO No. 15</t>
  </si>
  <si>
    <t>CUADRO No. 16</t>
  </si>
  <si>
    <t>CUADRO No. 18</t>
  </si>
  <si>
    <t>CUADRO No. 19</t>
  </si>
  <si>
    <t>CUADRO No. 20</t>
  </si>
  <si>
    <t>CUADRO No. 21</t>
  </si>
  <si>
    <t>CUADRO No. 22</t>
  </si>
  <si>
    <t>CUADRO No. 28</t>
  </si>
  <si>
    <t>CUADRO No. 35</t>
  </si>
  <si>
    <t>CUADRO No. 35 BIS</t>
  </si>
  <si>
    <t>CUADRO No. 38</t>
  </si>
  <si>
    <t>1995 - 1996</t>
  </si>
  <si>
    <t>POBLACION ESCOLAR DE LA UNIVERSIDAD Y DISTRIBUCION PORCENTUAL DE LA MATRICULA POR ESCUELA. CICLO ESCOLAR 1995/1996.</t>
  </si>
  <si>
    <t>ASPIRANTES, INSCRITOS E INDICE DE ACEPTACION A PRIMER GRADO EN POSGRADO, LICENCIATURA Y MEDIO SUPERIOR CICLO ESCOLAR 1995/1996.</t>
  </si>
  <si>
    <t>POBLACION ESCOLAR POR SEXO, GRADO, ESCUELA  Y NIVEL. CICLO ESCOLAR 1995/1996.</t>
  </si>
  <si>
    <t>DISTRIBUCION PORCENTUAL DE ALUMNOS DE PRIMER GRADO, EN RELACION CON LA MATRICULA DE LA UNIVERSIDAD, DEL NIVEL Y DE LA ESCUELA. CICLO ESCOLAR 1995/1996.</t>
  </si>
  <si>
    <t>POBLACION ESCOLAR DE PRIMER INGRESO, REINGRESO Y REPETIDOR, DEL NIVEL SUPERIOR, POR ESCUELA Y GRADO. CICLO ESCOLAR 1995/1996.</t>
  </si>
  <si>
    <t>POBLACION ESCOLAR DE PRIMER INGRESO, REINGRESO Y REPETIDOR, POR NIVEL, ESCUELA Y GRADO. CICLO ESCOLAR 1995/1996.</t>
  </si>
  <si>
    <t>ALUMNOS INSCRITOS A PRIMER GRADO AL NIVEL POSGRADO Y LICENCIATURA POR INSTITUCIONES DE PROCEDENCIA. CICLO ESCOLAR 1995/1996.</t>
  </si>
  <si>
    <t>ALUMNOS INSCRITOS A PRIMER GRADO AL NIVEL MEDIO SUPERIOR PROVENIENTES DE INSTITUCIONES EDUCATIVAS DEL ESTADO DE NAYARIT Y OTRAS ENTIDADES FEDERATIVAS. CICLO ESCOLAR 1995/1996.</t>
  </si>
  <si>
    <t xml:space="preserve">POBLACION ESCOLAR SEGUN ENTIDAD FEDERATIVA DE NACIMIENTO DEL NIVEL POSGRADO POR ESCUELA, DE PRIMER INGRESO Y REINGRESO.  CICLO ESCOLAR 1995/1996. </t>
  </si>
  <si>
    <t>POBLACION ESCOLAR SEGUN ENTIDAD FEDERATIVA DE NACIMIENTO DEL NIVEL LICENCIATURA POR ESCUELA, DE PRIMER INGRESO Y REINGRESO.  CICLO ESCOLAR 1995/1996.</t>
  </si>
  <si>
    <t>POBLACION ESCOLAR SEGÚN ENTIDAD FEDERATIVA DE NACIMIENTO DEL NIVEL MEDIO SUPERIOR POR ESCUELA DE PRIMER INGRESO Y REINGRESO.CICLO ESCOLAR 1995/1996</t>
  </si>
  <si>
    <t>POBLACION ESCOLAR SEGUN ENTIDAD FEDERATIVA DONDE CURSARON EL ANTECEDENTE DE ESTUDIO DEL NIVEL POSGRADO POR ESCUELA, DE PRIMER INGRESO Y REINGRESO. CICLO ESCOLAR 1995/1996.</t>
  </si>
  <si>
    <t>POBLACION ESCOLAR SEGUN ENTIDAD FEDERATIVA DONDE CURSARON EL ANTECEDENTE DE ESTUDIO DEL NIVEL LICENCIATURA POR ESCUELA, DE PRIMER INGRESO Y REINGRESO.  CICLO ESCOLAR 1995/1996.</t>
  </si>
  <si>
    <t>POBLACION ESCOLAR SEGUN MUNICIPIO DE NACIMIENTO DEL NIVEL POSGRADO POR ESCUELA, DE PRIMER INGRESO Y REINGRESO. CICLO ESCOLAR 1995/1996.</t>
  </si>
  <si>
    <t>POBLACION ESCOLAR SEGUN MUNICIPIO DE NACIMIENTO DEL NIVEL LICENCIATURA POR ESCUELA, DE PRIMER INGRESO Y REINGRESO. CICLO ESCOLAR 1995/1996.</t>
  </si>
  <si>
    <t>POBLACION ESCOLAR SEGUN MUNICIPIO DONDE CURSARON EL ANTECEDENTE DE ESTUDIO DEL NIVEL POSGRADO POR ESCUELA, DE PRIMER INGRESO Y REINGRESO.  CICLO ESCOLAR 1995/1996.</t>
  </si>
  <si>
    <t>POBLACION ESCOLAR SEGUN MUNICIPIO DONDE CURSARON EL ANTECEDENTE DE ESTUDIO DEL NIVEL LICENCIATURA POR ESCUELA, DE PRIMER INGRESO Y REINGRESO. CICLO ESCOLAR 1995/1996.</t>
  </si>
  <si>
    <t>POBLACION ESCOLAR, NUMERO DE GRUPOS Y PROMEDIO DE ALUMNOS POR GRUPO, POR NIVEL, ESCUELA Y GRADO. CICLO ESCOLAR 1995/1996.</t>
  </si>
  <si>
    <t>POBLACION ESCOLAR, NUMERO DE GRUPOS Y PROMEDIO DE ALUMNOS POR GRUPO, POR NIVEL MEDIO SUPERIOR POR ESCUELA Y GRADO. CICLO ESCOLAR 1995/1996.</t>
  </si>
  <si>
    <t>INDICES ABSOLUTOS Y RELATIVOS DE APROBACION, REPROBACION Y DESERCION ESCOLAR, POR NIVEL EDUCATIVO Y ESCUELA. CICLO ESCOLAR 1994/1995.</t>
  </si>
  <si>
    <t>MATRICULA TOTAL, ALUMNOS DE PRIMER GRADO Y EGRESADOS POR SEXO, NIVEL Y ESCUELA. CICLO ESCOLAR 1995/1996.</t>
  </si>
  <si>
    <t>EGRESADOS DEL NIVEL MEDIO SUPERIOR, POR SEXO Y BACHILLERATO. CICLO ESCOLAR 1994/1995.</t>
  </si>
  <si>
    <t>TITULADOS POR SEXO, EN LAS ESCUELAS DEL NIVEL POSGRADO, LICENCIATURA Y MEDIO TERMINAL, DEL CICLO ESCOLAR 1994/1995.</t>
  </si>
  <si>
    <t>DISTRIBUCION DE PRESTADORES DE SERVICIO SOCIAL, POR NIVEL DE ESTUDIOS DEL 1o DE ENERO AL 29 DE DICIEMBRE DE 1995.</t>
  </si>
  <si>
    <t>NÚMERO DE COMPUTADORAS Y PROPORCIÓN POR ALUMNO CLASIFICADOS POR NIVEL EDUCATIVO Y ESCUELA. CICLO ESCOLAR 1995/1996</t>
  </si>
  <si>
    <t>PERSONAL DIRECTIVO , DOCENTE, ADMINISTRATIVO, DE INTENDENCIA Y MANTENIMIENTO, DISTRIBUIDOS POR FUNCION Y DEPENDENCIA UNIVERSITARIA. CICLO ESCOLAR 1995/1996.*</t>
  </si>
  <si>
    <t>PERSONAL DIRECTIVO, DOCENTE, ADMINISTRATIVO, DE INTENDENCIA Y MANTENIMIENTO POR SEXO, NIVEL Y ESCUELA. CICLO ESCOLAR 1995/1996 *</t>
  </si>
  <si>
    <t>PERSONAL DIRECTIVO, DOCENTE, ADMINISTRATIVO Y DE INTENDENCIA Y MANTENIMIENTO, POR SEXO Y DEPENDENCIA UNIVERSITARIA. CICLO ESCOLAR 1995/1996.*</t>
  </si>
  <si>
    <t>PERSONAL DIRECTIVO, DOCENTE, ADMINISTRATIVO, DE INTENDENCIA Y MANTENIMIENTO POR SEXO, NIVEL Y DEPENDENCIA. CICLO 1995/1996.*</t>
  </si>
  <si>
    <t>CUADRO No. 37-a</t>
  </si>
  <si>
    <t>CUADRO No. 36-a</t>
  </si>
  <si>
    <t>POBLACION ESCOLAR, NUMERO DE MAESTROS Y PROMEDIO DE ALUMNOS POR MAESTRO. CICLO ESCOLAR 1995/1996</t>
  </si>
  <si>
    <t>MANUAL DE ESTADÍSTICA BÁSICA No. 16</t>
  </si>
  <si>
    <t xml:space="preserve"> APROBACION</t>
  </si>
</sst>
</file>

<file path=xl/styles.xml><?xml version="1.0" encoding="utf-8"?>
<styleSheet xmlns="http://schemas.openxmlformats.org/spreadsheetml/2006/main">
  <numFmts count="6">
    <numFmt numFmtId="168" formatCode="_(&quot;N$&quot;* #,##0_);_(&quot;N$&quot;* \(#,##0\);_(&quot;N$&quot;* &quot;-&quot;_);_(@_)"/>
    <numFmt numFmtId="170" formatCode="_(&quot;N$&quot;* #,##0.00_);_(&quot;N$&quot;* \(#,##0.00\);_(&quot;N$&quot;* &quot;-&quot;??_);_(@_)"/>
    <numFmt numFmtId="178" formatCode="0.0_)"/>
    <numFmt numFmtId="179" formatCode="0_)"/>
    <numFmt numFmtId="180" formatCode="0.00_)"/>
    <numFmt numFmtId="182" formatCode="#,##0.0"/>
  </numFmts>
  <fonts count="42">
    <font>
      <i/>
      <sz val="8"/>
      <name val="Helv"/>
    </font>
    <font>
      <sz val="10"/>
      <name val="Arial"/>
    </font>
    <font>
      <b/>
      <i/>
      <sz val="8"/>
      <name val="Helv"/>
    </font>
    <font>
      <b/>
      <i/>
      <sz val="7"/>
      <name val="Helv"/>
    </font>
    <font>
      <i/>
      <sz val="7"/>
      <name val="Helv"/>
    </font>
    <font>
      <i/>
      <u/>
      <sz val="7"/>
      <name val="Helv"/>
    </font>
    <font>
      <sz val="7"/>
      <name val="Helv"/>
    </font>
    <font>
      <i/>
      <sz val="8"/>
      <name val="Helv"/>
    </font>
    <font>
      <b/>
      <i/>
      <sz val="7"/>
      <name val="Times New Roman"/>
    </font>
    <font>
      <b/>
      <sz val="7"/>
      <name val="Helv"/>
    </font>
    <font>
      <b/>
      <i/>
      <sz val="8"/>
      <color indexed="10"/>
      <name val="Helv"/>
    </font>
    <font>
      <b/>
      <i/>
      <u val="double"/>
      <sz val="8"/>
      <name val="Helv"/>
    </font>
    <font>
      <i/>
      <u/>
      <sz val="8"/>
      <name val="Helv"/>
    </font>
    <font>
      <sz val="8"/>
      <name val="Helv"/>
    </font>
    <font>
      <b/>
      <sz val="8"/>
      <name val="Helv"/>
    </font>
    <font>
      <b/>
      <i/>
      <u/>
      <sz val="7"/>
      <name val="Helv"/>
    </font>
    <font>
      <b/>
      <i/>
      <u/>
      <sz val="8"/>
      <name val="Helv"/>
    </font>
    <font>
      <b/>
      <i/>
      <sz val="14"/>
      <name val="Times New Roman"/>
    </font>
    <font>
      <b/>
      <u/>
      <sz val="7"/>
      <name val="Helv"/>
    </font>
    <font>
      <i/>
      <sz val="6"/>
      <name val="Times New Roman"/>
    </font>
    <font>
      <sz val="5"/>
      <name val="Helv"/>
    </font>
    <font>
      <b/>
      <i/>
      <sz val="6"/>
      <name val="Times New Roman"/>
    </font>
    <font>
      <b/>
      <i/>
      <u/>
      <sz val="6"/>
      <name val="Times New Roman"/>
    </font>
    <font>
      <i/>
      <u/>
      <sz val="6"/>
      <name val="Times New Roman"/>
    </font>
    <font>
      <b/>
      <sz val="5"/>
      <name val="Helv"/>
    </font>
    <font>
      <b/>
      <sz val="6"/>
      <name val="Helv"/>
    </font>
    <font>
      <sz val="6"/>
      <name val="Helv"/>
    </font>
    <font>
      <b/>
      <u/>
      <sz val="6"/>
      <name val="Helv"/>
    </font>
    <font>
      <u/>
      <sz val="6"/>
      <name val="Helv"/>
    </font>
    <font>
      <b/>
      <i/>
      <sz val="6"/>
      <name val="Helv"/>
    </font>
    <font>
      <i/>
      <u/>
      <sz val="6"/>
      <name val="Helv"/>
    </font>
    <font>
      <i/>
      <sz val="6"/>
      <name val="Helv"/>
    </font>
    <font>
      <i/>
      <sz val="5"/>
      <name val="Helv"/>
    </font>
    <font>
      <b/>
      <i/>
      <sz val="5"/>
      <name val="Helv"/>
    </font>
    <font>
      <i/>
      <sz val="7"/>
      <name val="Times New Roman"/>
    </font>
    <font>
      <b/>
      <i/>
      <sz val="8"/>
      <name val="Times New Roman"/>
    </font>
    <font>
      <i/>
      <sz val="8"/>
      <name val="Times New Roman"/>
    </font>
    <font>
      <sz val="10"/>
      <name val="Helv"/>
    </font>
    <font>
      <sz val="10"/>
      <name val="Courier"/>
    </font>
    <font>
      <i/>
      <sz val="10"/>
      <name val="Helv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lightGray">
        <f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gray125">
        <fgColor indexed="8"/>
      </patternFill>
    </fill>
  </fills>
  <borders count="7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8">
    <xf numFmtId="0" fontId="0" fillId="0" borderId="0"/>
    <xf numFmtId="0" fontId="6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" fillId="0" borderId="0"/>
    <xf numFmtId="179" fontId="7" fillId="0" borderId="0"/>
    <xf numFmtId="179" fontId="7" fillId="0" borderId="0"/>
    <xf numFmtId="179" fontId="7" fillId="0" borderId="0"/>
    <xf numFmtId="0" fontId="13" fillId="0" borderId="0"/>
    <xf numFmtId="179" fontId="34" fillId="0" borderId="0"/>
    <xf numFmtId="0" fontId="1" fillId="0" borderId="0"/>
  </cellStyleXfs>
  <cellXfs count="2648">
    <xf numFmtId="0" fontId="0" fillId="0" borderId="0" xfId="0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0" fontId="5" fillId="0" borderId="3" xfId="0" applyFont="1" applyBorder="1"/>
    <xf numFmtId="0" fontId="5" fillId="0" borderId="4" xfId="0" applyFont="1" applyBorder="1"/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 applyAlignment="1" applyProtection="1">
      <alignment horizontal="left"/>
    </xf>
    <xf numFmtId="0" fontId="2" fillId="0" borderId="5" xfId="0" applyFont="1" applyBorder="1"/>
    <xf numFmtId="0" fontId="4" fillId="0" borderId="1" xfId="0" applyFont="1" applyBorder="1"/>
    <xf numFmtId="0" fontId="3" fillId="0" borderId="5" xfId="0" applyFont="1" applyBorder="1"/>
    <xf numFmtId="0" fontId="3" fillId="0" borderId="5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0" fillId="0" borderId="5" xfId="0" applyBorder="1"/>
    <xf numFmtId="0" fontId="0" fillId="0" borderId="1" xfId="0" applyBorder="1"/>
    <xf numFmtId="0" fontId="4" fillId="0" borderId="5" xfId="0" applyFont="1" applyBorder="1"/>
    <xf numFmtId="0" fontId="4" fillId="0" borderId="0" xfId="0" applyFont="1" applyAlignment="1" applyProtection="1">
      <alignment horizontal="left"/>
    </xf>
    <xf numFmtId="0" fontId="2" fillId="3" borderId="1" xfId="0" applyFont="1" applyFill="1" applyBorder="1"/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center"/>
    </xf>
    <xf numFmtId="0" fontId="2" fillId="3" borderId="5" xfId="0" applyFont="1" applyFill="1" applyBorder="1"/>
    <xf numFmtId="0" fontId="4" fillId="3" borderId="5" xfId="0" applyFont="1" applyFill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178" fontId="2" fillId="0" borderId="6" xfId="0" applyNumberFormat="1" applyFont="1" applyBorder="1" applyAlignment="1" applyProtection="1">
      <alignment horizontal="center"/>
    </xf>
    <xf numFmtId="178" fontId="2" fillId="0" borderId="5" xfId="0" applyNumberFormat="1" applyFont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8" fontId="3" fillId="0" borderId="6" xfId="0" applyNumberFormat="1" applyFont="1" applyBorder="1" applyAlignment="1" applyProtection="1">
      <alignment horizontal="center"/>
    </xf>
    <xf numFmtId="178" fontId="3" fillId="0" borderId="5" xfId="0" applyNumberFormat="1" applyFont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178" fontId="4" fillId="0" borderId="6" xfId="0" applyNumberFormat="1" applyFont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178" fontId="4" fillId="0" borderId="5" xfId="0" applyNumberFormat="1" applyFont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178" fontId="4" fillId="3" borderId="6" xfId="0" applyNumberFormat="1" applyFont="1" applyFill="1" applyBorder="1" applyAlignment="1" applyProtection="1">
      <alignment horizontal="center"/>
    </xf>
    <xf numFmtId="178" fontId="4" fillId="3" borderId="5" xfId="0" applyNumberFormat="1" applyFont="1" applyFill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11" xfId="0" applyFont="1" applyFill="1" applyBorder="1"/>
    <xf numFmtId="0" fontId="2" fillId="3" borderId="0" xfId="0" applyFont="1" applyFill="1" applyBorder="1" applyAlignment="1" applyProtection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0" fillId="0" borderId="11" xfId="0" applyBorder="1"/>
    <xf numFmtId="0" fontId="4" fillId="0" borderId="15" xfId="0" applyFont="1" applyBorder="1"/>
    <xf numFmtId="0" fontId="0" fillId="0" borderId="13" xfId="0" applyBorder="1"/>
    <xf numFmtId="0" fontId="0" fillId="0" borderId="14" xfId="0" applyBorder="1"/>
    <xf numFmtId="0" fontId="4" fillId="0" borderId="14" xfId="0" applyFont="1" applyBorder="1"/>
    <xf numFmtId="0" fontId="0" fillId="4" borderId="13" xfId="0" applyFill="1" applyBorder="1"/>
    <xf numFmtId="0" fontId="0" fillId="4" borderId="14" xfId="0" applyFill="1" applyBorder="1"/>
    <xf numFmtId="0" fontId="4" fillId="4" borderId="14" xfId="0" applyFont="1" applyFill="1" applyBorder="1"/>
    <xf numFmtId="0" fontId="3" fillId="0" borderId="14" xfId="0" applyFont="1" applyBorder="1"/>
    <xf numFmtId="0" fontId="2" fillId="0" borderId="14" xfId="0" applyFont="1" applyBorder="1"/>
    <xf numFmtId="0" fontId="0" fillId="0" borderId="16" xfId="0" applyBorder="1"/>
    <xf numFmtId="0" fontId="4" fillId="0" borderId="17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78" fontId="4" fillId="0" borderId="18" xfId="0" applyNumberFormat="1" applyFont="1" applyBorder="1" applyAlignment="1" applyProtection="1">
      <alignment horizontal="center"/>
    </xf>
    <xf numFmtId="0" fontId="4" fillId="0" borderId="19" xfId="0" applyFont="1" applyBorder="1"/>
    <xf numFmtId="0" fontId="2" fillId="0" borderId="0" xfId="1" applyFont="1" applyAlignment="1" applyProtection="1">
      <alignment horizontal="left"/>
    </xf>
    <xf numFmtId="0" fontId="6" fillId="0" borderId="0" xfId="1"/>
    <xf numFmtId="0" fontId="2" fillId="0" borderId="0" xfId="1" applyFont="1"/>
    <xf numFmtId="0" fontId="7" fillId="0" borderId="0" xfId="1" applyFont="1"/>
    <xf numFmtId="0" fontId="6" fillId="3" borderId="20" xfId="1" applyFill="1" applyBorder="1"/>
    <xf numFmtId="0" fontId="2" fillId="3" borderId="4" xfId="1" applyFont="1" applyFill="1" applyBorder="1"/>
    <xf numFmtId="0" fontId="2" fillId="3" borderId="20" xfId="1" applyFont="1" applyFill="1" applyBorder="1" applyAlignment="1" applyProtection="1">
      <alignment horizontal="left"/>
    </xf>
    <xf numFmtId="0" fontId="7" fillId="3" borderId="3" xfId="1" applyFont="1" applyFill="1" applyBorder="1"/>
    <xf numFmtId="0" fontId="6" fillId="3" borderId="2" xfId="1" applyFill="1" applyBorder="1"/>
    <xf numFmtId="0" fontId="2" fillId="3" borderId="0" xfId="1" applyFont="1" applyFill="1" applyAlignment="1" applyProtection="1">
      <alignment horizontal="left"/>
    </xf>
    <xf numFmtId="0" fontId="2" fillId="3" borderId="21" xfId="1" applyFont="1" applyFill="1" applyBorder="1"/>
    <xf numFmtId="0" fontId="2" fillId="3" borderId="6" xfId="1" applyFont="1" applyFill="1" applyBorder="1"/>
    <xf numFmtId="0" fontId="2" fillId="3" borderId="21" xfId="1" applyFont="1" applyFill="1" applyBorder="1" applyAlignment="1" applyProtection="1">
      <alignment horizontal="left"/>
    </xf>
    <xf numFmtId="0" fontId="7" fillId="3" borderId="5" xfId="1" applyFont="1" applyFill="1" applyBorder="1"/>
    <xf numFmtId="0" fontId="6" fillId="3" borderId="21" xfId="1" applyFill="1" applyBorder="1"/>
    <xf numFmtId="0" fontId="7" fillId="3" borderId="0" xfId="1" applyFont="1" applyFill="1"/>
    <xf numFmtId="0" fontId="7" fillId="3" borderId="22" xfId="1" applyFont="1" applyFill="1" applyBorder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0" fontId="7" fillId="3" borderId="2" xfId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>
      <alignment horizontal="center"/>
    </xf>
    <xf numFmtId="0" fontId="6" fillId="0" borderId="2" xfId="1" applyBorder="1"/>
    <xf numFmtId="0" fontId="6" fillId="0" borderId="4" xfId="1" applyBorder="1"/>
    <xf numFmtId="0" fontId="6" fillId="0" borderId="22" xfId="1" applyBorder="1"/>
    <xf numFmtId="179" fontId="6" fillId="0" borderId="4" xfId="1" applyNumberFormat="1" applyBorder="1" applyProtection="1"/>
    <xf numFmtId="0" fontId="6" fillId="0" borderId="3" xfId="1" applyBorder="1"/>
    <xf numFmtId="0" fontId="6" fillId="0" borderId="21" xfId="1" applyBorder="1"/>
    <xf numFmtId="0" fontId="2" fillId="0" borderId="6" xfId="1" applyFont="1" applyBorder="1" applyAlignment="1" applyProtection="1">
      <alignment horizontal="left"/>
    </xf>
    <xf numFmtId="0" fontId="2" fillId="0" borderId="23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178" fontId="2" fillId="0" borderId="6" xfId="1" applyNumberFormat="1" applyFont="1" applyBorder="1" applyAlignment="1" applyProtection="1">
      <alignment horizontal="center"/>
    </xf>
    <xf numFmtId="178" fontId="2" fillId="0" borderId="23" xfId="1" applyNumberFormat="1" applyFont="1" applyBorder="1" applyAlignment="1" applyProtection="1">
      <alignment horizontal="center"/>
    </xf>
    <xf numFmtId="178" fontId="7" fillId="0" borderId="5" xfId="1" applyNumberFormat="1" applyFont="1" applyBorder="1" applyAlignment="1" applyProtection="1">
      <alignment horizontal="center"/>
    </xf>
    <xf numFmtId="0" fontId="2" fillId="0" borderId="23" xfId="1" applyFont="1" applyBorder="1" applyAlignment="1">
      <alignment horizontal="center"/>
    </xf>
    <xf numFmtId="179" fontId="2" fillId="0" borderId="6" xfId="1" applyNumberFormat="1" applyFont="1" applyBorder="1" applyAlignment="1" applyProtection="1">
      <alignment horizontal="center"/>
    </xf>
    <xf numFmtId="0" fontId="8" fillId="0" borderId="6" xfId="1" applyFont="1" applyBorder="1" applyAlignment="1" applyProtection="1">
      <alignment horizontal="left"/>
    </xf>
    <xf numFmtId="0" fontId="9" fillId="0" borderId="21" xfId="1" applyFont="1" applyBorder="1" applyAlignment="1" applyProtection="1">
      <alignment horizontal="center"/>
    </xf>
    <xf numFmtId="0" fontId="9" fillId="0" borderId="23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23" xfId="1" applyFont="1" applyBorder="1" applyAlignment="1" applyProtection="1">
      <alignment horizontal="center"/>
    </xf>
    <xf numFmtId="178" fontId="9" fillId="0" borderId="6" xfId="1" applyNumberFormat="1" applyFont="1" applyBorder="1" applyAlignment="1" applyProtection="1">
      <alignment horizontal="center"/>
    </xf>
    <xf numFmtId="178" fontId="9" fillId="0" borderId="23" xfId="1" applyNumberFormat="1" applyFont="1" applyBorder="1" applyAlignment="1" applyProtection="1">
      <alignment horizontal="center"/>
    </xf>
    <xf numFmtId="178" fontId="9" fillId="0" borderId="5" xfId="1" applyNumberFormat="1" applyFont="1" applyBorder="1" applyAlignment="1" applyProtection="1">
      <alignment horizontal="center"/>
    </xf>
    <xf numFmtId="0" fontId="6" fillId="0" borderId="6" xfId="1" applyBorder="1" applyAlignment="1" applyProtection="1">
      <alignment horizontal="left"/>
    </xf>
    <xf numFmtId="0" fontId="9" fillId="0" borderId="5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178" fontId="9" fillId="0" borderId="21" xfId="1" applyNumberFormat="1" applyFont="1" applyBorder="1" applyAlignment="1" applyProtection="1">
      <alignment horizontal="center"/>
    </xf>
    <xf numFmtId="0" fontId="8" fillId="0" borderId="23" xfId="1" applyFont="1" applyBorder="1" applyAlignment="1" applyProtection="1">
      <alignment horizontal="center"/>
    </xf>
    <xf numFmtId="0" fontId="8" fillId="0" borderId="23" xfId="1" applyFont="1" applyBorder="1" applyAlignment="1">
      <alignment horizontal="center"/>
    </xf>
    <xf numFmtId="179" fontId="8" fillId="0" borderId="6" xfId="1" applyNumberFormat="1" applyFont="1" applyBorder="1" applyAlignment="1" applyProtection="1">
      <alignment horizontal="center"/>
    </xf>
    <xf numFmtId="0" fontId="8" fillId="0" borderId="6" xfId="1" applyFont="1" applyBorder="1" applyAlignment="1" applyProtection="1">
      <alignment horizontal="center"/>
    </xf>
    <xf numFmtId="178" fontId="8" fillId="0" borderId="6" xfId="1" applyNumberFormat="1" applyFont="1" applyBorder="1" applyAlignment="1" applyProtection="1">
      <alignment horizontal="center"/>
    </xf>
    <xf numFmtId="178" fontId="8" fillId="0" borderId="23" xfId="1" applyNumberFormat="1" applyFont="1" applyBorder="1" applyAlignment="1" applyProtection="1">
      <alignment horizontal="center"/>
    </xf>
    <xf numFmtId="178" fontId="8" fillId="0" borderId="5" xfId="1" applyNumberFormat="1" applyFont="1" applyBorder="1" applyAlignment="1" applyProtection="1">
      <alignment horizontal="center"/>
    </xf>
    <xf numFmtId="0" fontId="9" fillId="0" borderId="0" xfId="1" applyFont="1"/>
    <xf numFmtId="0" fontId="6" fillId="0" borderId="23" xfId="1" applyBorder="1" applyAlignment="1" applyProtection="1">
      <alignment horizontal="center"/>
    </xf>
    <xf numFmtId="0" fontId="6" fillId="0" borderId="23" xfId="1" applyBorder="1" applyAlignment="1">
      <alignment horizontal="center"/>
    </xf>
    <xf numFmtId="0" fontId="6" fillId="0" borderId="6" xfId="1" applyBorder="1" applyAlignment="1">
      <alignment horizontal="center"/>
    </xf>
    <xf numFmtId="0" fontId="6" fillId="0" borderId="5" xfId="1" applyBorder="1" applyAlignment="1">
      <alignment horizontal="center"/>
    </xf>
    <xf numFmtId="178" fontId="6" fillId="0" borderId="6" xfId="1" applyNumberFormat="1" applyBorder="1" applyAlignment="1" applyProtection="1">
      <alignment horizontal="center"/>
    </xf>
    <xf numFmtId="179" fontId="6" fillId="0" borderId="6" xfId="1" applyNumberFormat="1" applyBorder="1" applyAlignment="1" applyProtection="1">
      <alignment horizontal="center"/>
    </xf>
    <xf numFmtId="178" fontId="6" fillId="0" borderId="23" xfId="1" applyNumberFormat="1" applyBorder="1" applyAlignment="1" applyProtection="1">
      <alignment horizontal="center"/>
    </xf>
    <xf numFmtId="178" fontId="6" fillId="0" borderId="5" xfId="1" applyNumberFormat="1" applyBorder="1" applyAlignment="1" applyProtection="1">
      <alignment horizontal="center"/>
    </xf>
    <xf numFmtId="0" fontId="6" fillId="0" borderId="6" xfId="1" applyBorder="1" applyAlignment="1" applyProtection="1">
      <alignment horizontal="center"/>
    </xf>
    <xf numFmtId="0" fontId="8" fillId="0" borderId="6" xfId="1" applyFont="1" applyBorder="1" applyAlignment="1">
      <alignment horizontal="center"/>
    </xf>
    <xf numFmtId="178" fontId="2" fillId="0" borderId="5" xfId="1" applyNumberFormat="1" applyFont="1" applyBorder="1" applyAlignment="1" applyProtection="1">
      <alignment horizontal="center"/>
    </xf>
    <xf numFmtId="0" fontId="6" fillId="0" borderId="5" xfId="1" applyBorder="1" applyAlignment="1" applyProtection="1">
      <alignment horizontal="left"/>
    </xf>
    <xf numFmtId="0" fontId="6" fillId="0" borderId="5" xfId="1" applyBorder="1" applyAlignment="1" applyProtection="1">
      <alignment horizontal="center"/>
    </xf>
    <xf numFmtId="179" fontId="6" fillId="0" borderId="5" xfId="1" applyNumberFormat="1" applyBorder="1" applyAlignment="1" applyProtection="1">
      <alignment horizontal="center"/>
    </xf>
    <xf numFmtId="0" fontId="6" fillId="0" borderId="0" xfId="1" applyAlignment="1" applyProtection="1">
      <alignment horizontal="left"/>
    </xf>
    <xf numFmtId="179" fontId="6" fillId="0" borderId="0" xfId="1" applyNumberFormat="1" applyProtection="1"/>
    <xf numFmtId="178" fontId="6" fillId="0" borderId="0" xfId="1" applyNumberFormat="1" applyProtection="1"/>
    <xf numFmtId="179" fontId="2" fillId="0" borderId="0" xfId="2" applyFont="1" applyAlignment="1" applyProtection="1">
      <alignment horizontal="left"/>
    </xf>
    <xf numFmtId="179" fontId="7" fillId="0" borderId="0" xfId="2"/>
    <xf numFmtId="179" fontId="10" fillId="0" borderId="0" xfId="2" applyFont="1"/>
    <xf numFmtId="179" fontId="2" fillId="0" borderId="0" xfId="2" applyFont="1"/>
    <xf numFmtId="179" fontId="3" fillId="0" borderId="0" xfId="2" applyFont="1" applyAlignment="1" applyProtection="1">
      <alignment horizontal="left"/>
    </xf>
    <xf numFmtId="179" fontId="7" fillId="0" borderId="0" xfId="2" applyAlignment="1" applyProtection="1">
      <alignment horizontal="left"/>
    </xf>
    <xf numFmtId="179" fontId="7" fillId="3" borderId="20" xfId="2" applyFill="1" applyBorder="1"/>
    <xf numFmtId="179" fontId="3" fillId="3" borderId="3" xfId="2" applyFont="1" applyFill="1" applyBorder="1"/>
    <xf numFmtId="179" fontId="3" fillId="3" borderId="4" xfId="2" applyFont="1" applyFill="1" applyBorder="1"/>
    <xf numFmtId="179" fontId="2" fillId="3" borderId="3" xfId="2" applyFont="1" applyFill="1" applyBorder="1"/>
    <xf numFmtId="179" fontId="2" fillId="3" borderId="24" xfId="2" applyFont="1" applyFill="1" applyBorder="1"/>
    <xf numFmtId="179" fontId="7" fillId="3" borderId="24" xfId="2" applyFill="1" applyBorder="1"/>
    <xf numFmtId="179" fontId="3" fillId="3" borderId="24" xfId="2" applyFont="1" applyFill="1" applyBorder="1"/>
    <xf numFmtId="179" fontId="2" fillId="3" borderId="24" xfId="2" applyFont="1" applyFill="1" applyBorder="1" applyAlignment="1" applyProtection="1">
      <alignment horizontal="left"/>
    </xf>
    <xf numFmtId="179" fontId="7" fillId="2" borderId="3" xfId="2" applyFill="1" applyBorder="1"/>
    <xf numFmtId="179" fontId="4" fillId="0" borderId="0" xfId="2" applyFont="1"/>
    <xf numFmtId="179" fontId="7" fillId="3" borderId="2" xfId="2" applyFill="1" applyBorder="1"/>
    <xf numFmtId="179" fontId="3" fillId="3" borderId="1" xfId="2" applyFont="1" applyFill="1" applyBorder="1" applyAlignment="1" applyProtection="1">
      <alignment horizontal="left"/>
    </xf>
    <xf numFmtId="179" fontId="3" fillId="3" borderId="0" xfId="2" applyFont="1" applyFill="1"/>
    <xf numFmtId="179" fontId="3" fillId="3" borderId="1" xfId="2" applyFont="1" applyFill="1" applyBorder="1"/>
    <xf numFmtId="179" fontId="4" fillId="2" borderId="1" xfId="2" applyFont="1" applyFill="1" applyBorder="1"/>
    <xf numFmtId="179" fontId="2" fillId="3" borderId="1" xfId="2" applyFont="1" applyFill="1" applyBorder="1" applyAlignment="1" applyProtection="1">
      <alignment horizontal="left"/>
    </xf>
    <xf numFmtId="179" fontId="2" fillId="3" borderId="0" xfId="2" applyFont="1" applyFill="1"/>
    <xf numFmtId="179" fontId="2" fillId="3" borderId="1" xfId="2" applyFont="1" applyFill="1" applyBorder="1"/>
    <xf numFmtId="179" fontId="2" fillId="3" borderId="0" xfId="2" applyFont="1" applyFill="1" applyAlignment="1" applyProtection="1">
      <alignment horizontal="left"/>
    </xf>
    <xf numFmtId="179" fontId="7" fillId="3" borderId="0" xfId="2" applyFill="1"/>
    <xf numFmtId="179" fontId="7" fillId="3" borderId="21" xfId="2" applyFill="1" applyBorder="1"/>
    <xf numFmtId="179" fontId="3" fillId="3" borderId="5" xfId="2" applyFont="1" applyFill="1" applyBorder="1" applyAlignment="1" applyProtection="1">
      <alignment horizontal="left"/>
    </xf>
    <xf numFmtId="179" fontId="2" fillId="3" borderId="6" xfId="2" applyFont="1" applyFill="1" applyBorder="1" applyAlignment="1" applyProtection="1">
      <alignment horizontal="left"/>
    </xf>
    <xf numFmtId="179" fontId="2" fillId="3" borderId="5" xfId="2" applyFont="1" applyFill="1" applyBorder="1"/>
    <xf numFmtId="179" fontId="3" fillId="3" borderId="25" xfId="2" applyFont="1" applyFill="1" applyBorder="1" applyAlignment="1" applyProtection="1">
      <alignment horizontal="left"/>
    </xf>
    <xf numFmtId="179" fontId="3" fillId="3" borderId="25" xfId="2" applyFont="1" applyFill="1" applyBorder="1"/>
    <xf numFmtId="179" fontId="3" fillId="3" borderId="24" xfId="2" applyFont="1" applyFill="1" applyBorder="1" applyAlignment="1" applyProtection="1">
      <alignment horizontal="left"/>
    </xf>
    <xf numFmtId="179" fontId="4" fillId="2" borderId="25" xfId="2" applyFont="1" applyFill="1" applyBorder="1"/>
    <xf numFmtId="179" fontId="7" fillId="0" borderId="20" xfId="2" applyBorder="1"/>
    <xf numFmtId="179" fontId="3" fillId="0" borderId="3" xfId="2" applyFont="1" applyBorder="1"/>
    <xf numFmtId="179" fontId="3" fillId="0" borderId="4" xfId="2" applyFont="1" applyBorder="1"/>
    <xf numFmtId="179" fontId="4" fillId="0" borderId="3" xfId="2" applyFont="1" applyBorder="1"/>
    <xf numFmtId="178" fontId="7" fillId="0" borderId="0" xfId="2" applyNumberFormat="1" applyProtection="1"/>
    <xf numFmtId="179" fontId="7" fillId="0" borderId="21" xfId="2" applyBorder="1"/>
    <xf numFmtId="179" fontId="2" fillId="0" borderId="5" xfId="2" applyFont="1" applyBorder="1" applyAlignment="1" applyProtection="1">
      <alignment horizontal="left"/>
    </xf>
    <xf numFmtId="179" fontId="2" fillId="0" borderId="24" xfId="2" applyFont="1" applyBorder="1" applyAlignment="1" applyProtection="1">
      <alignment horizontal="center"/>
    </xf>
    <xf numFmtId="179" fontId="2" fillId="0" borderId="25" xfId="2" applyFont="1" applyBorder="1" applyAlignment="1">
      <alignment horizontal="center"/>
    </xf>
    <xf numFmtId="179" fontId="2" fillId="0" borderId="25" xfId="2" applyFont="1" applyBorder="1" applyAlignment="1" applyProtection="1">
      <alignment horizontal="center"/>
    </xf>
    <xf numFmtId="179" fontId="2" fillId="0" borderId="5" xfId="2" applyFont="1" applyBorder="1" applyAlignment="1">
      <alignment horizontal="center"/>
    </xf>
    <xf numFmtId="179" fontId="4" fillId="0" borderId="1" xfId="2" applyFont="1" applyBorder="1"/>
    <xf numFmtId="179" fontId="2" fillId="0" borderId="5" xfId="2" applyFont="1" applyBorder="1"/>
    <xf numFmtId="179" fontId="2" fillId="0" borderId="6" xfId="2" applyFont="1" applyBorder="1" applyAlignment="1">
      <alignment horizontal="center"/>
    </xf>
    <xf numFmtId="179" fontId="3" fillId="0" borderId="5" xfId="2" applyFont="1" applyBorder="1" applyAlignment="1" applyProtection="1">
      <alignment horizontal="left"/>
    </xf>
    <xf numFmtId="179" fontId="3" fillId="0" borderId="6" xfId="2" applyFont="1" applyBorder="1" applyAlignment="1" applyProtection="1">
      <alignment horizontal="center"/>
    </xf>
    <xf numFmtId="179" fontId="3" fillId="0" borderId="5" xfId="2" applyFont="1" applyBorder="1" applyAlignment="1">
      <alignment horizontal="center"/>
    </xf>
    <xf numFmtId="179" fontId="3" fillId="0" borderId="5" xfId="2" applyFont="1" applyBorder="1" applyAlignment="1" applyProtection="1">
      <alignment horizontal="center"/>
    </xf>
    <xf numFmtId="179" fontId="4" fillId="0" borderId="5" xfId="2" applyFont="1" applyBorder="1" applyAlignment="1" applyProtection="1">
      <alignment horizontal="left"/>
    </xf>
    <xf numFmtId="179" fontId="4" fillId="0" borderId="6" xfId="2" applyFont="1" applyBorder="1" applyAlignment="1" applyProtection="1">
      <alignment horizontal="center"/>
    </xf>
    <xf numFmtId="179" fontId="4" fillId="0" borderId="5" xfId="2" applyFont="1" applyBorder="1" applyAlignment="1">
      <alignment horizontal="center"/>
    </xf>
    <xf numFmtId="179" fontId="4" fillId="0" borderId="5" xfId="2" applyNumberFormat="1" applyFont="1" applyBorder="1" applyAlignment="1" applyProtection="1">
      <alignment horizontal="center"/>
    </xf>
    <xf numFmtId="179" fontId="4" fillId="0" borderId="5" xfId="2" applyFont="1" applyBorder="1" applyAlignment="1" applyProtection="1">
      <alignment horizontal="center"/>
    </xf>
    <xf numFmtId="179" fontId="4" fillId="0" borderId="6" xfId="2" applyFont="1" applyBorder="1" applyAlignment="1">
      <alignment horizontal="center"/>
    </xf>
    <xf numFmtId="179" fontId="7" fillId="0" borderId="5" xfId="2" applyBorder="1" applyAlignment="1">
      <alignment horizontal="center"/>
    </xf>
    <xf numFmtId="179" fontId="7" fillId="0" borderId="1" xfId="2" applyBorder="1"/>
    <xf numFmtId="179" fontId="3" fillId="0" borderId="6" xfId="2" applyFont="1" applyBorder="1" applyAlignment="1">
      <alignment horizontal="center"/>
    </xf>
    <xf numFmtId="179" fontId="3" fillId="0" borderId="5" xfId="2" applyFont="1" applyBorder="1"/>
    <xf numFmtId="179" fontId="2" fillId="0" borderId="6" xfId="2" applyFont="1" applyBorder="1" applyAlignment="1" applyProtection="1">
      <alignment horizontal="center"/>
    </xf>
    <xf numFmtId="179" fontId="2" fillId="0" borderId="5" xfId="2" applyFont="1" applyBorder="1" applyAlignment="1" applyProtection="1">
      <alignment horizontal="center"/>
    </xf>
    <xf numFmtId="179" fontId="4" fillId="0" borderId="5" xfId="2" applyFont="1" applyBorder="1"/>
    <xf numFmtId="179" fontId="7" fillId="4" borderId="21" xfId="2" applyFill="1" applyBorder="1"/>
    <xf numFmtId="179" fontId="4" fillId="3" borderId="5" xfId="2" applyFont="1" applyFill="1" applyBorder="1" applyAlignment="1" applyProtection="1">
      <alignment horizontal="left"/>
    </xf>
    <xf numFmtId="179" fontId="4" fillId="3" borderId="6" xfId="2" applyFont="1" applyFill="1" applyBorder="1" applyAlignment="1" applyProtection="1">
      <alignment horizontal="center"/>
    </xf>
    <xf numFmtId="179" fontId="4" fillId="3" borderId="5" xfId="2" applyFont="1" applyFill="1" applyBorder="1" applyAlignment="1" applyProtection="1">
      <alignment horizontal="center"/>
    </xf>
    <xf numFmtId="179" fontId="4" fillId="3" borderId="5" xfId="2" applyNumberFormat="1" applyFont="1" applyFill="1" applyBorder="1" applyAlignment="1" applyProtection="1">
      <alignment horizontal="center"/>
    </xf>
    <xf numFmtId="179" fontId="4" fillId="3" borderId="5" xfId="2" applyFont="1" applyFill="1" applyBorder="1" applyAlignment="1">
      <alignment horizontal="center"/>
    </xf>
    <xf numFmtId="179" fontId="4" fillId="3" borderId="6" xfId="2" applyFont="1" applyFill="1" applyBorder="1" applyAlignment="1">
      <alignment horizontal="center"/>
    </xf>
    <xf numFmtId="179" fontId="7" fillId="3" borderId="5" xfId="2" applyFill="1" applyBorder="1" applyAlignment="1">
      <alignment horizontal="center"/>
    </xf>
    <xf numFmtId="179" fontId="3" fillId="0" borderId="5" xfId="2" applyNumberFormat="1" applyFont="1" applyBorder="1" applyAlignment="1" applyProtection="1">
      <alignment horizontal="center"/>
    </xf>
    <xf numFmtId="179" fontId="3" fillId="0" borderId="1" xfId="2" applyFont="1" applyBorder="1"/>
    <xf numFmtId="179" fontId="7" fillId="4" borderId="0" xfId="2" applyFill="1" applyAlignment="1">
      <alignment horizontal="center"/>
    </xf>
    <xf numFmtId="179" fontId="3" fillId="3" borderId="5" xfId="2" applyFont="1" applyFill="1" applyBorder="1" applyAlignment="1" applyProtection="1">
      <alignment horizontal="center"/>
    </xf>
    <xf numFmtId="179" fontId="3" fillId="3" borderId="5" xfId="2" applyFont="1" applyFill="1" applyBorder="1" applyAlignment="1">
      <alignment horizontal="center"/>
    </xf>
    <xf numFmtId="179" fontId="7" fillId="5" borderId="21" xfId="2" applyFill="1" applyBorder="1"/>
    <xf numFmtId="179" fontId="4" fillId="5" borderId="5" xfId="2" applyFont="1" applyFill="1" applyBorder="1" applyAlignment="1" applyProtection="1">
      <alignment horizontal="left"/>
    </xf>
    <xf numFmtId="179" fontId="4" fillId="5" borderId="6" xfId="2" applyFont="1" applyFill="1" applyBorder="1" applyAlignment="1" applyProtection="1">
      <alignment horizontal="center"/>
    </xf>
    <xf numFmtId="179" fontId="4" fillId="5" borderId="5" xfId="2" applyFont="1" applyFill="1" applyBorder="1" applyAlignment="1" applyProtection="1">
      <alignment horizontal="center"/>
    </xf>
    <xf numFmtId="179" fontId="4" fillId="5" borderId="5" xfId="2" applyNumberFormat="1" applyFont="1" applyFill="1" applyBorder="1" applyAlignment="1" applyProtection="1">
      <alignment horizontal="center"/>
    </xf>
    <xf numFmtId="179" fontId="4" fillId="5" borderId="5" xfId="2" applyFont="1" applyFill="1" applyBorder="1" applyAlignment="1">
      <alignment horizontal="center"/>
    </xf>
    <xf numFmtId="179" fontId="4" fillId="5" borderId="6" xfId="2" applyFont="1" applyFill="1" applyBorder="1" applyAlignment="1">
      <alignment horizontal="center"/>
    </xf>
    <xf numFmtId="179" fontId="7" fillId="5" borderId="5" xfId="2" applyFill="1" applyBorder="1" applyAlignment="1">
      <alignment horizontal="center"/>
    </xf>
    <xf numFmtId="179" fontId="7" fillId="6" borderId="1" xfId="2" applyFill="1" applyBorder="1"/>
    <xf numFmtId="179" fontId="7" fillId="0" borderId="5" xfId="2" applyBorder="1" applyAlignment="1" applyProtection="1">
      <alignment horizontal="center"/>
    </xf>
    <xf numFmtId="179" fontId="7" fillId="0" borderId="2" xfId="2" applyBorder="1"/>
    <xf numFmtId="179" fontId="4" fillId="0" borderId="1" xfId="2" applyFont="1" applyBorder="1" applyAlignment="1" applyProtection="1">
      <alignment horizontal="left"/>
    </xf>
    <xf numFmtId="179" fontId="4" fillId="0" borderId="0" xfId="2" applyFont="1" applyAlignment="1" applyProtection="1">
      <alignment horizontal="center"/>
    </xf>
    <xf numFmtId="179" fontId="4" fillId="0" borderId="1" xfId="2" applyFont="1" applyBorder="1" applyAlignment="1">
      <alignment horizontal="center"/>
    </xf>
    <xf numFmtId="179" fontId="4" fillId="0" borderId="1" xfId="2" applyNumberFormat="1" applyFont="1" applyBorder="1" applyAlignment="1" applyProtection="1">
      <alignment horizontal="center"/>
    </xf>
    <xf numFmtId="179" fontId="4" fillId="0" borderId="1" xfId="2" applyFont="1" applyBorder="1" applyAlignment="1" applyProtection="1">
      <alignment horizontal="center"/>
    </xf>
    <xf numFmtId="179" fontId="4" fillId="0" borderId="0" xfId="2" applyFont="1" applyAlignment="1" applyProtection="1">
      <alignment horizontal="left"/>
    </xf>
    <xf numFmtId="179" fontId="4" fillId="0" borderId="0" xfId="2" applyNumberFormat="1" applyFont="1" applyProtection="1"/>
    <xf numFmtId="179" fontId="2" fillId="0" borderId="0" xfId="3" applyFont="1" applyAlignment="1" applyProtection="1">
      <alignment horizontal="left"/>
    </xf>
    <xf numFmtId="179" fontId="2" fillId="0" borderId="0" xfId="3" applyFont="1"/>
    <xf numFmtId="179" fontId="10" fillId="0" borderId="0" xfId="3" applyFont="1"/>
    <xf numFmtId="179" fontId="7" fillId="0" borderId="0" xfId="3"/>
    <xf numFmtId="179" fontId="3" fillId="0" borderId="0" xfId="3" applyFont="1"/>
    <xf numFmtId="179" fontId="7" fillId="0" borderId="0" xfId="3" applyBorder="1"/>
    <xf numFmtId="179" fontId="11" fillId="0" borderId="0" xfId="3" applyFont="1"/>
    <xf numFmtId="179" fontId="3" fillId="0" borderId="18" xfId="3" applyFont="1" applyFill="1" applyBorder="1"/>
    <xf numFmtId="179" fontId="4" fillId="2" borderId="3" xfId="3" applyFont="1" applyFill="1" applyBorder="1"/>
    <xf numFmtId="179" fontId="2" fillId="2" borderId="2" xfId="3" applyFont="1" applyFill="1" applyBorder="1"/>
    <xf numFmtId="179" fontId="3" fillId="4" borderId="26" xfId="3" applyFont="1" applyFill="1" applyBorder="1" applyAlignment="1" applyProtection="1">
      <alignment horizontal="left"/>
    </xf>
    <xf numFmtId="179" fontId="3" fillId="4" borderId="1" xfId="3" applyFont="1" applyFill="1" applyBorder="1" applyAlignment="1" applyProtection="1">
      <alignment horizontal="center"/>
    </xf>
    <xf numFmtId="179" fontId="3" fillId="4" borderId="0" xfId="3" applyFont="1" applyFill="1" applyBorder="1" applyAlignment="1" applyProtection="1">
      <alignment horizontal="left"/>
    </xf>
    <xf numFmtId="179" fontId="3" fillId="4" borderId="0" xfId="3" applyFont="1" applyFill="1" applyBorder="1"/>
    <xf numFmtId="179" fontId="3" fillId="4" borderId="1" xfId="3" applyFont="1" applyFill="1" applyBorder="1"/>
    <xf numFmtId="179" fontId="3" fillId="4" borderId="12" xfId="3" applyFont="1" applyFill="1" applyBorder="1"/>
    <xf numFmtId="179" fontId="3" fillId="4" borderId="3" xfId="3" applyFont="1" applyFill="1" applyBorder="1" applyAlignment="1" applyProtection="1">
      <alignment horizontal="left"/>
    </xf>
    <xf numFmtId="179" fontId="3" fillId="4" borderId="3" xfId="3" applyFont="1" applyFill="1" applyBorder="1"/>
    <xf numFmtId="179" fontId="3" fillId="4" borderId="15" xfId="3" applyFont="1" applyFill="1" applyBorder="1" applyAlignment="1" applyProtection="1">
      <alignment horizontal="left"/>
    </xf>
    <xf numFmtId="179" fontId="4" fillId="2" borderId="1" xfId="3" applyFont="1" applyFill="1" applyBorder="1"/>
    <xf numFmtId="179" fontId="7" fillId="0" borderId="20" xfId="3" applyBorder="1"/>
    <xf numFmtId="179" fontId="7" fillId="0" borderId="27" xfId="3" applyBorder="1"/>
    <xf numFmtId="179" fontId="7" fillId="0" borderId="3" xfId="3" applyBorder="1"/>
    <xf numFmtId="179" fontId="7" fillId="0" borderId="15" xfId="3" applyBorder="1"/>
    <xf numFmtId="179" fontId="7" fillId="0" borderId="1" xfId="3" applyBorder="1"/>
    <xf numFmtId="179" fontId="7" fillId="0" borderId="2" xfId="3" applyBorder="1"/>
    <xf numFmtId="179" fontId="2" fillId="0" borderId="26" xfId="3" applyFont="1" applyBorder="1" applyAlignment="1" applyProtection="1">
      <alignment horizontal="left"/>
    </xf>
    <xf numFmtId="179" fontId="2" fillId="0" borderId="1" xfId="3" applyFont="1" applyBorder="1" applyProtection="1"/>
    <xf numFmtId="179" fontId="2" fillId="0" borderId="1" xfId="3" applyFont="1" applyBorder="1"/>
    <xf numFmtId="179" fontId="7" fillId="0" borderId="1" xfId="3" applyBorder="1" applyProtection="1"/>
    <xf numFmtId="179" fontId="2" fillId="0" borderId="12" xfId="3" applyFont="1" applyBorder="1" applyProtection="1"/>
    <xf numFmtId="178" fontId="7" fillId="0" borderId="0" xfId="3" applyNumberFormat="1" applyProtection="1"/>
    <xf numFmtId="179" fontId="7" fillId="0" borderId="26" xfId="3" applyBorder="1"/>
    <xf numFmtId="179" fontId="7" fillId="0" borderId="12" xfId="3" applyBorder="1"/>
    <xf numFmtId="179" fontId="7" fillId="0" borderId="27" xfId="3" applyBorder="1" applyAlignment="1" applyProtection="1">
      <alignment horizontal="left"/>
    </xf>
    <xf numFmtId="179" fontId="7" fillId="0" borderId="3" xfId="3" applyBorder="1" applyProtection="1"/>
    <xf numFmtId="179" fontId="7" fillId="0" borderId="3" xfId="3" applyNumberFormat="1" applyBorder="1" applyProtection="1"/>
    <xf numFmtId="179" fontId="7" fillId="0" borderId="15" xfId="3" applyBorder="1" applyProtection="1"/>
    <xf numFmtId="179" fontId="7" fillId="0" borderId="28" xfId="3" applyBorder="1" applyAlignment="1" applyProtection="1">
      <alignment horizontal="left"/>
    </xf>
    <xf numFmtId="179" fontId="7" fillId="0" borderId="29" xfId="3" applyBorder="1" applyProtection="1"/>
    <xf numFmtId="179" fontId="7" fillId="0" borderId="29" xfId="3" applyBorder="1"/>
    <xf numFmtId="179" fontId="7" fillId="0" borderId="30" xfId="3" applyBorder="1" applyProtection="1"/>
    <xf numFmtId="179" fontId="7" fillId="0" borderId="31" xfId="3" applyBorder="1"/>
    <xf numFmtId="179" fontId="7" fillId="0" borderId="6" xfId="3" applyBorder="1"/>
    <xf numFmtId="179" fontId="7" fillId="0" borderId="5" xfId="3" applyBorder="1"/>
    <xf numFmtId="179" fontId="7" fillId="0" borderId="4" xfId="3" applyBorder="1"/>
    <xf numFmtId="179" fontId="7" fillId="0" borderId="0" xfId="3" applyAlignment="1" applyProtection="1">
      <alignment horizontal="left"/>
    </xf>
    <xf numFmtId="179" fontId="2" fillId="0" borderId="0" xfId="4" applyFont="1" applyAlignment="1" applyProtection="1">
      <alignment horizontal="left"/>
    </xf>
    <xf numFmtId="179" fontId="7" fillId="0" borderId="0" xfId="4"/>
    <xf numFmtId="179" fontId="3" fillId="0" borderId="0" xfId="4" applyFont="1"/>
    <xf numFmtId="179" fontId="4" fillId="0" borderId="0" xfId="4" applyFont="1"/>
    <xf numFmtId="179" fontId="2" fillId="0" borderId="0" xfId="4" applyFont="1"/>
    <xf numFmtId="179" fontId="3" fillId="0" borderId="0" xfId="4" applyFont="1" applyAlignment="1" applyProtection="1">
      <alignment horizontal="left"/>
    </xf>
    <xf numFmtId="179" fontId="7" fillId="0" borderId="0" xfId="4" applyAlignment="1" applyProtection="1">
      <alignment horizontal="left"/>
    </xf>
    <xf numFmtId="179" fontId="7" fillId="3" borderId="20" xfId="4" applyFill="1" applyBorder="1"/>
    <xf numFmtId="179" fontId="2" fillId="3" borderId="3" xfId="4" applyFont="1" applyFill="1" applyBorder="1"/>
    <xf numFmtId="179" fontId="2" fillId="3" borderId="4" xfId="4" applyFont="1" applyFill="1" applyBorder="1"/>
    <xf numFmtId="179" fontId="7" fillId="3" borderId="4" xfId="4" applyFill="1" applyBorder="1"/>
    <xf numFmtId="179" fontId="2" fillId="3" borderId="4" xfId="4" applyFont="1" applyFill="1" applyBorder="1" applyAlignment="1" applyProtection="1">
      <alignment horizontal="left"/>
    </xf>
    <xf numFmtId="179" fontId="7" fillId="3" borderId="3" xfId="4" applyFill="1" applyBorder="1"/>
    <xf numFmtId="179" fontId="7" fillId="3" borderId="2" xfId="4" applyFill="1" applyBorder="1"/>
    <xf numFmtId="179" fontId="2" fillId="3" borderId="1" xfId="4" applyFont="1" applyFill="1" applyBorder="1"/>
    <xf numFmtId="179" fontId="2" fillId="3" borderId="0" xfId="4" applyFont="1" applyFill="1"/>
    <xf numFmtId="179" fontId="2" fillId="3" borderId="1" xfId="4" applyFont="1" applyFill="1" applyBorder="1" applyAlignment="1" applyProtection="1">
      <alignment horizontal="left"/>
    </xf>
    <xf numFmtId="179" fontId="2" fillId="3" borderId="0" xfId="4" applyFont="1" applyFill="1" applyAlignment="1" applyProtection="1">
      <alignment horizontal="center"/>
    </xf>
    <xf numFmtId="179" fontId="3" fillId="3" borderId="0" xfId="4" applyFont="1" applyFill="1" applyAlignment="1" applyProtection="1">
      <alignment horizontal="center"/>
    </xf>
    <xf numFmtId="179" fontId="3" fillId="3" borderId="1" xfId="4" applyFont="1" applyFill="1" applyBorder="1"/>
    <xf numFmtId="179" fontId="3" fillId="3" borderId="0" xfId="4" applyFont="1" applyFill="1" applyAlignment="1" applyProtection="1">
      <alignment horizontal="left"/>
    </xf>
    <xf numFmtId="179" fontId="4" fillId="3" borderId="1" xfId="4" applyFont="1" applyFill="1" applyBorder="1"/>
    <xf numFmtId="179" fontId="7" fillId="3" borderId="21" xfId="4" applyFill="1" applyBorder="1"/>
    <xf numFmtId="179" fontId="2" fillId="3" borderId="5" xfId="4" applyFont="1" applyFill="1" applyBorder="1"/>
    <xf numFmtId="179" fontId="2" fillId="3" borderId="6" xfId="4" applyFont="1" applyFill="1" applyBorder="1" applyAlignment="1" applyProtection="1">
      <alignment horizontal="center"/>
    </xf>
    <xf numFmtId="179" fontId="3" fillId="3" borderId="6" xfId="4" applyFont="1" applyFill="1" applyBorder="1" applyAlignment="1" applyProtection="1">
      <alignment horizontal="center"/>
    </xf>
    <xf numFmtId="179" fontId="3" fillId="3" borderId="5" xfId="4" applyFont="1" applyFill="1" applyBorder="1"/>
    <xf numFmtId="179" fontId="3" fillId="3" borderId="6" xfId="4" applyFont="1" applyFill="1" applyBorder="1" applyAlignment="1" applyProtection="1">
      <alignment horizontal="left"/>
    </xf>
    <xf numFmtId="179" fontId="4" fillId="3" borderId="5" xfId="4" applyFont="1" applyFill="1" applyBorder="1"/>
    <xf numFmtId="179" fontId="7" fillId="0" borderId="20" xfId="4" applyBorder="1"/>
    <xf numFmtId="179" fontId="7" fillId="0" borderId="3" xfId="4" applyBorder="1"/>
    <xf numFmtId="179" fontId="7" fillId="0" borderId="4" xfId="4" applyBorder="1"/>
    <xf numFmtId="179" fontId="7" fillId="0" borderId="21" xfId="4" applyBorder="1"/>
    <xf numFmtId="179" fontId="2" fillId="0" borderId="5" xfId="4" applyFont="1" applyBorder="1" applyAlignment="1" applyProtection="1">
      <alignment horizontal="left"/>
    </xf>
    <xf numFmtId="179" fontId="2" fillId="0" borderId="6" xfId="4" applyNumberFormat="1" applyFont="1" applyBorder="1" applyProtection="1"/>
    <xf numFmtId="179" fontId="2" fillId="0" borderId="5" xfId="4" applyFont="1" applyBorder="1"/>
    <xf numFmtId="178" fontId="2" fillId="0" borderId="6" xfId="4" applyNumberFormat="1" applyFont="1" applyBorder="1" applyProtection="1"/>
    <xf numFmtId="179" fontId="7" fillId="0" borderId="5" xfId="4" applyBorder="1"/>
    <xf numFmtId="178" fontId="7" fillId="0" borderId="6" xfId="4" applyNumberFormat="1" applyBorder="1" applyProtection="1"/>
    <xf numFmtId="179" fontId="2" fillId="0" borderId="6" xfId="4" applyFont="1" applyBorder="1"/>
    <xf numFmtId="179" fontId="7" fillId="0" borderId="6" xfId="4" applyBorder="1"/>
    <xf numFmtId="179" fontId="3" fillId="0" borderId="5" xfId="4" applyFont="1" applyBorder="1" applyAlignment="1" applyProtection="1">
      <alignment horizontal="left"/>
    </xf>
    <xf numFmtId="179" fontId="3" fillId="0" borderId="6" xfId="4" applyFont="1" applyBorder="1" applyProtection="1"/>
    <xf numFmtId="179" fontId="3" fillId="0" borderId="5" xfId="4" applyFont="1" applyBorder="1"/>
    <xf numFmtId="178" fontId="3" fillId="0" borderId="6" xfId="4" applyNumberFormat="1" applyFont="1" applyBorder="1" applyProtection="1"/>
    <xf numFmtId="179" fontId="4" fillId="0" borderId="5" xfId="4" applyFont="1" applyBorder="1"/>
    <xf numFmtId="179" fontId="4" fillId="0" borderId="5" xfId="4" applyFont="1" applyBorder="1" applyAlignment="1" applyProtection="1">
      <alignment horizontal="left"/>
    </xf>
    <xf numFmtId="179" fontId="4" fillId="0" borderId="6" xfId="4" applyFont="1" applyBorder="1" applyProtection="1"/>
    <xf numFmtId="179" fontId="4" fillId="0" borderId="6" xfId="4" applyFont="1" applyBorder="1"/>
    <xf numFmtId="178" fontId="4" fillId="0" borderId="6" xfId="4" applyNumberFormat="1" applyFont="1" applyBorder="1" applyProtection="1"/>
    <xf numFmtId="179" fontId="7" fillId="0" borderId="0" xfId="4" applyNumberFormat="1" applyProtection="1"/>
    <xf numFmtId="179" fontId="7" fillId="0" borderId="6" xfId="4" applyBorder="1" applyProtection="1"/>
    <xf numFmtId="179" fontId="7" fillId="0" borderId="6" xfId="4" applyFill="1" applyBorder="1"/>
    <xf numFmtId="179" fontId="3" fillId="0" borderId="6" xfId="4" applyFont="1" applyBorder="1"/>
    <xf numFmtId="179" fontId="2" fillId="0" borderId="6" xfId="4" applyFont="1" applyBorder="1" applyProtection="1"/>
    <xf numFmtId="178" fontId="7" fillId="0" borderId="0" xfId="4" applyNumberFormat="1" applyProtection="1"/>
    <xf numFmtId="179" fontId="4" fillId="0" borderId="6" xfId="4" applyNumberFormat="1" applyFont="1" applyBorder="1" applyProtection="1"/>
    <xf numFmtId="180" fontId="7" fillId="0" borderId="5" xfId="4" applyNumberFormat="1" applyBorder="1" applyProtection="1"/>
    <xf numFmtId="179" fontId="7" fillId="4" borderId="21" xfId="4" applyFill="1" applyBorder="1"/>
    <xf numFmtId="179" fontId="4" fillId="3" borderId="5" xfId="4" applyFont="1" applyFill="1" applyBorder="1" applyAlignment="1" applyProtection="1">
      <alignment horizontal="left"/>
    </xf>
    <xf numFmtId="179" fontId="4" fillId="3" borderId="6" xfId="4" applyFont="1" applyFill="1" applyBorder="1" applyProtection="1"/>
    <xf numFmtId="178" fontId="4" fillId="3" borderId="6" xfId="4" applyNumberFormat="1" applyFont="1" applyFill="1" applyBorder="1" applyProtection="1"/>
    <xf numFmtId="179" fontId="7" fillId="4" borderId="5" xfId="4" applyFill="1" applyBorder="1"/>
    <xf numFmtId="179" fontId="4" fillId="3" borderId="6" xfId="4" applyFont="1" applyFill="1" applyBorder="1"/>
    <xf numFmtId="179" fontId="4" fillId="3" borderId="6" xfId="4" applyNumberFormat="1" applyFont="1" applyFill="1" applyBorder="1" applyProtection="1"/>
    <xf numFmtId="180" fontId="7" fillId="4" borderId="5" xfId="4" applyNumberFormat="1" applyFill="1" applyBorder="1" applyProtection="1"/>
    <xf numFmtId="179" fontId="7" fillId="0" borderId="2" xfId="4" applyBorder="1"/>
    <xf numFmtId="179" fontId="4" fillId="0" borderId="1" xfId="4" applyFont="1" applyBorder="1" applyAlignment="1" applyProtection="1">
      <alignment horizontal="left"/>
    </xf>
    <xf numFmtId="179" fontId="4" fillId="0" borderId="0" xfId="4" applyFont="1" applyProtection="1"/>
    <xf numFmtId="179" fontId="4" fillId="0" borderId="1" xfId="4" applyFont="1" applyBorder="1"/>
    <xf numFmtId="178" fontId="4" fillId="0" borderId="0" xfId="4" applyNumberFormat="1" applyFont="1" applyProtection="1"/>
    <xf numFmtId="179" fontId="7" fillId="0" borderId="1" xfId="4" applyBorder="1"/>
    <xf numFmtId="179" fontId="4" fillId="0" borderId="0" xfId="4" applyFont="1" applyAlignment="1" applyProtection="1">
      <alignment horizontal="left"/>
    </xf>
    <xf numFmtId="179" fontId="2" fillId="0" borderId="0" xfId="5" applyFont="1" applyAlignment="1" applyProtection="1">
      <alignment horizontal="left"/>
    </xf>
    <xf numFmtId="179" fontId="2" fillId="0" borderId="0" xfId="5" applyFont="1"/>
    <xf numFmtId="179" fontId="7" fillId="0" borderId="0" xfId="5"/>
    <xf numFmtId="179" fontId="7" fillId="0" borderId="0" xfId="5" applyAlignment="1" applyProtection="1">
      <alignment horizontal="left"/>
    </xf>
    <xf numFmtId="179" fontId="3" fillId="0" borderId="0" xfId="5" applyFont="1" applyAlignment="1" applyProtection="1">
      <alignment horizontal="left"/>
    </xf>
    <xf numFmtId="179" fontId="7" fillId="3" borderId="7" xfId="5" applyFill="1" applyBorder="1"/>
    <xf numFmtId="179" fontId="7" fillId="3" borderId="32" xfId="5" applyFill="1" applyBorder="1"/>
    <xf numFmtId="179" fontId="2" fillId="3" borderId="11" xfId="5" applyFont="1" applyFill="1" applyBorder="1" applyAlignment="1" applyProtection="1">
      <alignment horizontal="left"/>
    </xf>
    <xf numFmtId="179" fontId="2" fillId="3" borderId="33" xfId="5" applyFont="1" applyFill="1" applyBorder="1" applyAlignment="1" applyProtection="1">
      <alignment horizontal="center"/>
    </xf>
    <xf numFmtId="179" fontId="3" fillId="3" borderId="4" xfId="5" applyFont="1" applyFill="1" applyBorder="1" applyAlignment="1" applyProtection="1">
      <alignment horizontal="center"/>
    </xf>
    <xf numFmtId="179" fontId="3" fillId="3" borderId="32" xfId="5" applyFont="1" applyFill="1" applyBorder="1" applyAlignment="1" applyProtection="1">
      <alignment horizontal="center"/>
    </xf>
    <xf numFmtId="179" fontId="3" fillId="4" borderId="32" xfId="5" applyFont="1" applyFill="1" applyBorder="1" applyAlignment="1" applyProtection="1">
      <alignment horizontal="center"/>
    </xf>
    <xf numFmtId="179" fontId="3" fillId="3" borderId="32" xfId="5" applyFont="1" applyFill="1" applyBorder="1" applyAlignment="1" applyProtection="1">
      <alignment horizontal="left"/>
    </xf>
    <xf numFmtId="179" fontId="12" fillId="0" borderId="0" xfId="5" applyFont="1"/>
    <xf numFmtId="179" fontId="2" fillId="3" borderId="16" xfId="5" applyFont="1" applyFill="1" applyBorder="1"/>
    <xf numFmtId="179" fontId="2" fillId="3" borderId="34" xfId="5" applyFont="1" applyFill="1" applyBorder="1" applyAlignment="1" applyProtection="1">
      <alignment horizontal="center"/>
    </xf>
    <xf numFmtId="179" fontId="3" fillId="3" borderId="18" xfId="5" applyFont="1" applyFill="1" applyBorder="1" applyAlignment="1" applyProtection="1">
      <alignment horizontal="center"/>
    </xf>
    <xf numFmtId="179" fontId="3" fillId="3" borderId="34" xfId="5" applyFont="1" applyFill="1" applyBorder="1" applyAlignment="1" applyProtection="1">
      <alignment horizontal="center"/>
    </xf>
    <xf numFmtId="179" fontId="3" fillId="3" borderId="34" xfId="5" applyFont="1" applyFill="1" applyBorder="1" applyAlignment="1" applyProtection="1">
      <alignment horizontal="left"/>
    </xf>
    <xf numFmtId="179" fontId="2" fillId="0" borderId="13" xfId="5" applyFont="1" applyBorder="1" applyAlignment="1" applyProtection="1">
      <alignment horizontal="left"/>
    </xf>
    <xf numFmtId="179" fontId="2" fillId="0" borderId="35" xfId="5" applyFont="1" applyBorder="1" applyProtection="1"/>
    <xf numFmtId="179" fontId="2" fillId="0" borderId="6" xfId="5" applyFont="1" applyBorder="1" applyProtection="1"/>
    <xf numFmtId="178" fontId="2" fillId="0" borderId="35" xfId="5" applyNumberFormat="1" applyFont="1" applyBorder="1" applyProtection="1"/>
    <xf numFmtId="178" fontId="2" fillId="0" borderId="6" xfId="5" applyNumberFormat="1" applyFont="1" applyBorder="1" applyProtection="1"/>
    <xf numFmtId="179" fontId="4" fillId="0" borderId="13" xfId="5" applyFont="1" applyBorder="1" applyAlignment="1" applyProtection="1">
      <alignment horizontal="left"/>
    </xf>
    <xf numFmtId="179" fontId="4" fillId="0" borderId="35" xfId="5" applyFont="1" applyBorder="1" applyProtection="1"/>
    <xf numFmtId="179" fontId="4" fillId="0" borderId="6" xfId="5" applyNumberFormat="1" applyFont="1" applyBorder="1" applyProtection="1"/>
    <xf numFmtId="178" fontId="4" fillId="0" borderId="35" xfId="5" applyNumberFormat="1" applyFont="1" applyBorder="1" applyProtection="1"/>
    <xf numFmtId="178" fontId="4" fillId="0" borderId="6" xfId="5" applyNumberFormat="1" applyFont="1" applyBorder="1" applyProtection="1"/>
    <xf numFmtId="179" fontId="7" fillId="0" borderId="0" xfId="5" applyNumberFormat="1" applyProtection="1"/>
    <xf numFmtId="179" fontId="4" fillId="0" borderId="6" xfId="5" applyFont="1" applyBorder="1" applyProtection="1"/>
    <xf numFmtId="179" fontId="4" fillId="0" borderId="16" xfId="5" applyFont="1" applyBorder="1" applyAlignment="1" applyProtection="1">
      <alignment horizontal="left"/>
    </xf>
    <xf numFmtId="179" fontId="4" fillId="0" borderId="34" xfId="5" applyFont="1" applyBorder="1" applyProtection="1"/>
    <xf numFmtId="179" fontId="4" fillId="0" borderId="18" xfId="5" applyFont="1" applyBorder="1" applyProtection="1"/>
    <xf numFmtId="178" fontId="4" fillId="0" borderId="34" xfId="5" applyNumberFormat="1" applyFont="1" applyBorder="1" applyProtection="1"/>
    <xf numFmtId="178" fontId="4" fillId="0" borderId="18" xfId="5" applyNumberFormat="1" applyFont="1" applyBorder="1" applyProtection="1"/>
    <xf numFmtId="179" fontId="4" fillId="0" borderId="0" xfId="5" applyFont="1"/>
    <xf numFmtId="178" fontId="7" fillId="0" borderId="0" xfId="5" applyNumberFormat="1" applyProtection="1"/>
    <xf numFmtId="0" fontId="2" fillId="0" borderId="0" xfId="6" applyFont="1" applyAlignment="1" applyProtection="1">
      <alignment horizontal="left"/>
    </xf>
    <xf numFmtId="0" fontId="13" fillId="0" borderId="0" xfId="6"/>
    <xf numFmtId="0" fontId="2" fillId="0" borderId="0" xfId="6" applyFont="1"/>
    <xf numFmtId="0" fontId="3" fillId="0" borderId="0" xfId="6" applyFont="1" applyAlignment="1" applyProtection="1">
      <alignment horizontal="left"/>
    </xf>
    <xf numFmtId="0" fontId="13" fillId="3" borderId="20" xfId="6" applyFill="1" applyBorder="1"/>
    <xf numFmtId="0" fontId="2" fillId="3" borderId="4" xfId="6" applyFont="1" applyFill="1" applyBorder="1"/>
    <xf numFmtId="0" fontId="2" fillId="3" borderId="3" xfId="6" applyFont="1" applyFill="1" applyBorder="1"/>
    <xf numFmtId="0" fontId="2" fillId="3" borderId="4" xfId="6" applyFont="1" applyFill="1" applyBorder="1" applyAlignment="1">
      <alignment horizontal="center"/>
    </xf>
    <xf numFmtId="0" fontId="2" fillId="3" borderId="36" xfId="6" applyFont="1" applyFill="1" applyBorder="1" applyAlignment="1">
      <alignment horizontal="center"/>
    </xf>
    <xf numFmtId="0" fontId="14" fillId="3" borderId="4" xfId="6" applyFont="1" applyFill="1" applyBorder="1" applyAlignment="1">
      <alignment horizontal="center"/>
    </xf>
    <xf numFmtId="0" fontId="13" fillId="3" borderId="3" xfId="6" applyFill="1" applyBorder="1" applyAlignment="1">
      <alignment horizontal="center"/>
    </xf>
    <xf numFmtId="0" fontId="13" fillId="3" borderId="2" xfId="6" applyFill="1" applyBorder="1"/>
    <xf numFmtId="0" fontId="2" fillId="3" borderId="0" xfId="6" applyFont="1" applyFill="1"/>
    <xf numFmtId="0" fontId="2" fillId="3" borderId="1" xfId="6" applyFont="1" applyFill="1" applyBorder="1"/>
    <xf numFmtId="0" fontId="2" fillId="3" borderId="0" xfId="6" applyFont="1" applyFill="1" applyBorder="1"/>
    <xf numFmtId="0" fontId="2" fillId="3" borderId="13" xfId="6" applyFont="1" applyFill="1" applyBorder="1" applyAlignment="1" applyProtection="1">
      <alignment horizontal="center"/>
    </xf>
    <xf numFmtId="0" fontId="2" fillId="3" borderId="0" xfId="6" applyFont="1" applyFill="1" applyAlignment="1">
      <alignment horizontal="center"/>
    </xf>
    <xf numFmtId="0" fontId="2" fillId="3" borderId="0" xfId="6" applyFont="1" applyFill="1" applyBorder="1" applyAlignment="1">
      <alignment horizontal="center"/>
    </xf>
    <xf numFmtId="0" fontId="2" fillId="3" borderId="11" xfId="6" applyFont="1" applyFill="1" applyBorder="1" applyAlignment="1" applyProtection="1">
      <alignment horizontal="center"/>
    </xf>
    <xf numFmtId="0" fontId="14" fillId="3" borderId="0" xfId="6" applyFont="1" applyFill="1" applyAlignment="1">
      <alignment horizontal="center"/>
    </xf>
    <xf numFmtId="0" fontId="13" fillId="3" borderId="1" xfId="6" applyFill="1" applyBorder="1" applyAlignment="1">
      <alignment horizontal="center"/>
    </xf>
    <xf numFmtId="0" fontId="2" fillId="3" borderId="0" xfId="6" applyFont="1" applyFill="1" applyAlignment="1" applyProtection="1">
      <alignment horizontal="left"/>
    </xf>
    <xf numFmtId="0" fontId="2" fillId="3" borderId="4" xfId="6" applyFont="1" applyFill="1" applyBorder="1" applyAlignment="1" applyProtection="1">
      <alignment horizontal="center"/>
    </xf>
    <xf numFmtId="0" fontId="3" fillId="3" borderId="6" xfId="6" applyFont="1" applyFill="1" applyBorder="1" applyAlignment="1">
      <alignment horizontal="center"/>
    </xf>
    <xf numFmtId="0" fontId="13" fillId="3" borderId="6" xfId="6" applyFill="1" applyBorder="1" applyAlignment="1">
      <alignment horizontal="center"/>
    </xf>
    <xf numFmtId="0" fontId="13" fillId="3" borderId="5" xfId="6" applyFill="1" applyBorder="1" applyAlignment="1">
      <alignment horizontal="center"/>
    </xf>
    <xf numFmtId="0" fontId="13" fillId="3" borderId="21" xfId="6" applyFill="1" applyBorder="1"/>
    <xf numFmtId="0" fontId="2" fillId="3" borderId="6" xfId="6" applyFont="1" applyFill="1" applyBorder="1"/>
    <xf numFmtId="0" fontId="2" fillId="3" borderId="5" xfId="6" applyFont="1" applyFill="1" applyBorder="1"/>
    <xf numFmtId="0" fontId="2" fillId="3" borderId="6" xfId="6" applyFont="1" applyFill="1" applyBorder="1" applyAlignment="1" applyProtection="1">
      <alignment horizontal="left"/>
    </xf>
    <xf numFmtId="0" fontId="2" fillId="3" borderId="6" xfId="6" applyFont="1" applyFill="1" applyBorder="1" applyAlignment="1" applyProtection="1">
      <alignment horizontal="center"/>
    </xf>
    <xf numFmtId="0" fontId="3" fillId="3" borderId="13" xfId="6" applyFont="1" applyFill="1" applyBorder="1" applyAlignment="1" applyProtection="1">
      <alignment horizontal="left"/>
    </xf>
    <xf numFmtId="0" fontId="14" fillId="3" borderId="5" xfId="6" applyFont="1" applyFill="1" applyBorder="1"/>
    <xf numFmtId="0" fontId="3" fillId="3" borderId="6" xfId="6" applyFont="1" applyFill="1" applyBorder="1" applyAlignment="1" applyProtection="1">
      <alignment horizontal="left"/>
    </xf>
    <xf numFmtId="0" fontId="13" fillId="3" borderId="5" xfId="6" applyFill="1" applyBorder="1"/>
    <xf numFmtId="0" fontId="13" fillId="0" borderId="20" xfId="6" applyBorder="1"/>
    <xf numFmtId="0" fontId="2" fillId="0" borderId="4" xfId="6" applyFont="1" applyBorder="1"/>
    <xf numFmtId="0" fontId="2" fillId="0" borderId="3" xfId="6" applyFont="1" applyBorder="1"/>
    <xf numFmtId="0" fontId="14" fillId="0" borderId="3" xfId="6" applyFont="1" applyBorder="1"/>
    <xf numFmtId="0" fontId="14" fillId="0" borderId="4" xfId="6" applyFont="1" applyBorder="1"/>
    <xf numFmtId="0" fontId="13" fillId="0" borderId="3" xfId="6" applyBorder="1"/>
    <xf numFmtId="0" fontId="13" fillId="0" borderId="21" xfId="6" applyBorder="1"/>
    <xf numFmtId="0" fontId="2" fillId="0" borderId="6" xfId="6" applyFont="1" applyBorder="1" applyAlignment="1" applyProtection="1">
      <alignment horizontal="left"/>
    </xf>
    <xf numFmtId="0" fontId="2" fillId="0" borderId="5" xfId="6" applyFont="1" applyBorder="1"/>
    <xf numFmtId="0" fontId="2" fillId="0" borderId="6" xfId="6" applyFont="1" applyBorder="1" applyProtection="1"/>
    <xf numFmtId="0" fontId="13" fillId="0" borderId="5" xfId="6" applyBorder="1"/>
    <xf numFmtId="0" fontId="13" fillId="0" borderId="6" xfId="6" applyBorder="1"/>
    <xf numFmtId="0" fontId="13" fillId="0" borderId="6" xfId="6" applyBorder="1" applyAlignment="1" applyProtection="1">
      <alignment horizontal="left"/>
    </xf>
    <xf numFmtId="0" fontId="13" fillId="0" borderId="6" xfId="6" applyBorder="1" applyProtection="1"/>
    <xf numFmtId="0" fontId="13" fillId="0" borderId="2" xfId="6" applyBorder="1"/>
    <xf numFmtId="0" fontId="13" fillId="0" borderId="0" xfId="6" applyAlignment="1" applyProtection="1">
      <alignment horizontal="left"/>
    </xf>
    <xf numFmtId="0" fontId="13" fillId="0" borderId="1" xfId="6" applyBorder="1"/>
    <xf numFmtId="0" fontId="13" fillId="0" borderId="0" xfId="6" applyProtection="1"/>
    <xf numFmtId="0" fontId="7" fillId="0" borderId="0" xfId="6" applyFont="1" applyAlignment="1" applyProtection="1">
      <alignment horizontal="left"/>
    </xf>
    <xf numFmtId="0" fontId="7" fillId="0" borderId="0" xfId="6" applyFont="1"/>
    <xf numFmtId="0" fontId="0" fillId="2" borderId="20" xfId="0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4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 applyAlignment="1" applyProtection="1">
      <alignment horizontal="left"/>
    </xf>
    <xf numFmtId="0" fontId="3" fillId="4" borderId="9" xfId="0" applyFont="1" applyFill="1" applyBorder="1"/>
    <xf numFmtId="0" fontId="3" fillId="4" borderId="9" xfId="0" applyFont="1" applyFill="1" applyBorder="1" applyAlignment="1" applyProtection="1">
      <alignment horizontal="center"/>
    </xf>
    <xf numFmtId="0" fontId="4" fillId="4" borderId="9" xfId="0" applyFont="1" applyFill="1" applyBorder="1"/>
    <xf numFmtId="0" fontId="3" fillId="4" borderId="10" xfId="0" applyFont="1" applyFill="1" applyBorder="1"/>
    <xf numFmtId="0" fontId="4" fillId="4" borderId="11" xfId="0" applyFont="1" applyFill="1" applyBorder="1"/>
    <xf numFmtId="0" fontId="3" fillId="4" borderId="1" xfId="0" applyFont="1" applyFill="1" applyBorder="1"/>
    <xf numFmtId="0" fontId="3" fillId="4" borderId="0" xfId="0" applyFont="1" applyFill="1" applyBorder="1"/>
    <xf numFmtId="0" fontId="3" fillId="4" borderId="12" xfId="0" applyFont="1" applyFill="1" applyBorder="1"/>
    <xf numFmtId="0" fontId="3" fillId="4" borderId="1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3" xfId="0" applyFont="1" applyFill="1" applyBorder="1"/>
    <xf numFmtId="0" fontId="3" fillId="4" borderId="1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4" borderId="16" xfId="0" applyFont="1" applyFill="1" applyBorder="1"/>
    <xf numFmtId="0" fontId="3" fillId="4" borderId="17" xfId="0" applyFont="1" applyFill="1" applyBorder="1"/>
    <xf numFmtId="0" fontId="3" fillId="4" borderId="17" xfId="0" applyFont="1" applyFill="1" applyBorder="1" applyAlignment="1" applyProtection="1">
      <alignment horizontal="center"/>
    </xf>
    <xf numFmtId="0" fontId="3" fillId="4" borderId="18" xfId="0" applyFont="1" applyFill="1" applyBorder="1"/>
    <xf numFmtId="0" fontId="3" fillId="4" borderId="18" xfId="0" applyFont="1" applyFill="1" applyBorder="1" applyAlignment="1" applyProtection="1">
      <alignment horizontal="center"/>
    </xf>
    <xf numFmtId="0" fontId="3" fillId="4" borderId="19" xfId="0" applyFont="1" applyFill="1" applyBorder="1"/>
    <xf numFmtId="0" fontId="4" fillId="0" borderId="21" xfId="0" applyFont="1" applyBorder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6" xfId="0" applyFont="1" applyBorder="1"/>
    <xf numFmtId="179" fontId="3" fillId="0" borderId="5" xfId="0" applyNumberFormat="1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79" fontId="4" fillId="0" borderId="5" xfId="0" applyNumberFormat="1" applyFont="1" applyBorder="1" applyProtection="1"/>
    <xf numFmtId="179" fontId="4" fillId="0" borderId="6" xfId="0" applyNumberFormat="1" applyFont="1" applyBorder="1" applyProtection="1"/>
    <xf numFmtId="178" fontId="4" fillId="0" borderId="5" xfId="0" applyNumberFormat="1" applyFont="1" applyBorder="1" applyProtection="1"/>
    <xf numFmtId="0" fontId="4" fillId="4" borderId="21" xfId="0" applyFont="1" applyFill="1" applyBorder="1"/>
    <xf numFmtId="0" fontId="4" fillId="3" borderId="5" xfId="0" applyFont="1" applyFill="1" applyBorder="1" applyProtection="1"/>
    <xf numFmtId="179" fontId="4" fillId="3" borderId="5" xfId="0" applyNumberFormat="1" applyFont="1" applyFill="1" applyBorder="1" applyProtection="1"/>
    <xf numFmtId="179" fontId="4" fillId="3" borderId="6" xfId="0" applyNumberFormat="1" applyFont="1" applyFill="1" applyBorder="1" applyProtection="1"/>
    <xf numFmtId="0" fontId="4" fillId="3" borderId="5" xfId="0" applyFont="1" applyFill="1" applyBorder="1"/>
    <xf numFmtId="0" fontId="4" fillId="3" borderId="6" xfId="0" applyFont="1" applyFill="1" applyBorder="1"/>
    <xf numFmtId="0" fontId="4" fillId="4" borderId="5" xfId="0" applyFont="1" applyFill="1" applyBorder="1"/>
    <xf numFmtId="0" fontId="4" fillId="3" borderId="6" xfId="0" applyFont="1" applyFill="1" applyBorder="1" applyProtection="1"/>
    <xf numFmtId="0" fontId="3" fillId="4" borderId="5" xfId="0" applyFont="1" applyFill="1" applyBorder="1" applyAlignment="1" applyProtection="1">
      <alignment horizontal="left"/>
    </xf>
    <xf numFmtId="0" fontId="3" fillId="4" borderId="5" xfId="0" applyFont="1" applyFill="1" applyBorder="1" applyProtection="1"/>
    <xf numFmtId="179" fontId="3" fillId="4" borderId="5" xfId="0" applyNumberFormat="1" applyFont="1" applyFill="1" applyBorder="1" applyProtection="1"/>
    <xf numFmtId="179" fontId="3" fillId="4" borderId="6" xfId="0" applyNumberFormat="1" applyFont="1" applyFill="1" applyBorder="1" applyProtection="1"/>
    <xf numFmtId="0" fontId="3" fillId="4" borderId="5" xfId="0" applyFont="1" applyFill="1" applyBorder="1"/>
    <xf numFmtId="0" fontId="3" fillId="4" borderId="6" xfId="0" applyFont="1" applyFill="1" applyBorder="1" applyProtection="1"/>
    <xf numFmtId="0" fontId="3" fillId="4" borderId="6" xfId="0" applyFont="1" applyFill="1" applyBorder="1"/>
    <xf numFmtId="0" fontId="3" fillId="0" borderId="6" xfId="0" applyFont="1" applyBorder="1"/>
    <xf numFmtId="179" fontId="3" fillId="0" borderId="6" xfId="0" applyNumberFormat="1" applyFont="1" applyBorder="1" applyProtection="1"/>
    <xf numFmtId="179" fontId="4" fillId="0" borderId="0" xfId="0" applyNumberFormat="1" applyFont="1" applyProtection="1"/>
    <xf numFmtId="179" fontId="2" fillId="0" borderId="0" xfId="0" applyNumberFormat="1" applyFont="1" applyProtection="1"/>
    <xf numFmtId="0" fontId="3" fillId="3" borderId="37" xfId="0" applyFont="1" applyFill="1" applyBorder="1"/>
    <xf numFmtId="0" fontId="3" fillId="3" borderId="9" xfId="0" applyFont="1" applyFill="1" applyBorder="1" applyAlignment="1" applyProtection="1">
      <alignment horizontal="left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/>
    <xf numFmtId="0" fontId="3" fillId="3" borderId="26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5" xfId="0" applyFont="1" applyFill="1" applyBorder="1"/>
    <xf numFmtId="0" fontId="3" fillId="3" borderId="26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" xfId="0" applyFont="1" applyFill="1" applyBorder="1"/>
    <xf numFmtId="0" fontId="3" fillId="3" borderId="12" xfId="0" applyFont="1" applyFill="1" applyBorder="1" applyAlignment="1" applyProtection="1">
      <alignment horizontal="center"/>
    </xf>
    <xf numFmtId="0" fontId="3" fillId="3" borderId="38" xfId="0" applyFont="1" applyFill="1" applyBorder="1"/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/>
    <xf numFmtId="0" fontId="3" fillId="3" borderId="17" xfId="0" applyFont="1" applyFill="1" applyBorder="1"/>
    <xf numFmtId="0" fontId="3" fillId="3" borderId="19" xfId="0" applyFont="1" applyFill="1" applyBorder="1" applyAlignment="1" applyProtection="1">
      <alignment horizontal="center"/>
    </xf>
    <xf numFmtId="0" fontId="2" fillId="0" borderId="5" xfId="0" applyFont="1" applyBorder="1" applyProtection="1"/>
    <xf numFmtId="179" fontId="2" fillId="0" borderId="5" xfId="0" applyNumberFormat="1" applyFont="1" applyBorder="1" applyProtection="1"/>
    <xf numFmtId="0" fontId="2" fillId="0" borderId="6" xfId="0" applyFont="1" applyBorder="1" applyProtection="1"/>
    <xf numFmtId="0" fontId="0" fillId="3" borderId="2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0" fontId="2" fillId="3" borderId="1" xfId="0" applyFont="1" applyFill="1" applyBorder="1" applyAlignment="1" applyProtection="1">
      <alignment horizontal="left"/>
    </xf>
    <xf numFmtId="0" fontId="2" fillId="3" borderId="0" xfId="0" applyFont="1" applyFill="1"/>
    <xf numFmtId="0" fontId="3" fillId="3" borderId="1" xfId="0" applyFont="1" applyFill="1" applyBorder="1" applyAlignment="1" applyProtection="1">
      <alignment horizontal="left"/>
    </xf>
    <xf numFmtId="0" fontId="0" fillId="3" borderId="0" xfId="0" applyFill="1"/>
    <xf numFmtId="0" fontId="0" fillId="3" borderId="1" xfId="0" applyFill="1" applyBorder="1"/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2" fillId="3" borderId="4" xfId="0" applyFont="1" applyFill="1" applyBorder="1" applyAlignment="1" applyProtection="1">
      <alignment horizontal="left"/>
    </xf>
    <xf numFmtId="0" fontId="2" fillId="3" borderId="3" xfId="0" applyFont="1" applyFill="1" applyBorder="1"/>
    <xf numFmtId="0" fontId="2" fillId="3" borderId="4" xfId="0" applyFont="1" applyFill="1" applyBorder="1"/>
    <xf numFmtId="0" fontId="0" fillId="3" borderId="21" xfId="0" applyFill="1" applyBorder="1"/>
    <xf numFmtId="0" fontId="2" fillId="3" borderId="6" xfId="0" applyFont="1" applyFill="1" applyBorder="1"/>
    <xf numFmtId="0" fontId="3" fillId="3" borderId="5" xfId="0" applyFont="1" applyFill="1" applyBorder="1" applyAlignment="1" applyProtection="1">
      <alignment horizontal="left"/>
    </xf>
    <xf numFmtId="0" fontId="3" fillId="3" borderId="25" xfId="0" applyFont="1" applyFill="1" applyBorder="1" applyAlignment="1" applyProtection="1">
      <alignment horizontal="left"/>
    </xf>
    <xf numFmtId="0" fontId="3" fillId="3" borderId="24" xfId="0" applyFont="1" applyFill="1" applyBorder="1" applyAlignment="1" applyProtection="1">
      <alignment horizontal="left"/>
    </xf>
    <xf numFmtId="0" fontId="3" fillId="3" borderId="39" xfId="0" applyFont="1" applyFill="1" applyBorder="1" applyAlignment="1" applyProtection="1">
      <alignment horizontal="left"/>
    </xf>
    <xf numFmtId="0" fontId="0" fillId="0" borderId="20" xfId="0" applyBorder="1"/>
    <xf numFmtId="0" fontId="0" fillId="0" borderId="22" xfId="0" applyBorder="1"/>
    <xf numFmtId="0" fontId="0" fillId="0" borderId="40" xfId="0" applyBorder="1"/>
    <xf numFmtId="0" fontId="0" fillId="0" borderId="21" xfId="0" applyBorder="1"/>
    <xf numFmtId="0" fontId="2" fillId="0" borderId="5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23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0" fillId="0" borderId="5" xfId="0" applyBorder="1" applyAlignment="1" applyProtection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4" borderId="21" xfId="0" applyFill="1" applyBorder="1"/>
    <xf numFmtId="0" fontId="4" fillId="3" borderId="2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3" xfId="0" applyFont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17" fillId="0" borderId="0" xfId="0" applyFont="1"/>
    <xf numFmtId="0" fontId="2" fillId="3" borderId="3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9" xfId="0" applyFont="1" applyFill="1" applyBorder="1" applyAlignment="1" applyProtection="1">
      <alignment horizontal="left"/>
    </xf>
    <xf numFmtId="0" fontId="2" fillId="3" borderId="10" xfId="0" applyFont="1" applyFill="1" applyBorder="1"/>
    <xf numFmtId="0" fontId="2" fillId="3" borderId="26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left"/>
    </xf>
    <xf numFmtId="0" fontId="0" fillId="2" borderId="5" xfId="0" applyFill="1" applyBorder="1"/>
    <xf numFmtId="0" fontId="2" fillId="3" borderId="38" xfId="0" applyFont="1" applyFill="1" applyBorder="1"/>
    <xf numFmtId="0" fontId="2" fillId="3" borderId="17" xfId="0" applyFont="1" applyFill="1" applyBorder="1"/>
    <xf numFmtId="0" fontId="3" fillId="3" borderId="29" xfId="0" applyFont="1" applyFill="1" applyBorder="1" applyAlignment="1" applyProtection="1">
      <alignment horizontal="center"/>
    </xf>
    <xf numFmtId="0" fontId="3" fillId="3" borderId="30" xfId="0" applyFont="1" applyFill="1" applyBorder="1" applyAlignment="1" applyProtection="1">
      <alignment horizontal="center"/>
    </xf>
    <xf numFmtId="0" fontId="0" fillId="2" borderId="25" xfId="0" applyFill="1" applyBorder="1"/>
    <xf numFmtId="0" fontId="0" fillId="0" borderId="3" xfId="0" applyBorder="1"/>
    <xf numFmtId="179" fontId="0" fillId="0" borderId="5" xfId="0" applyNumberFormat="1" applyBorder="1" applyProtection="1"/>
    <xf numFmtId="179" fontId="0" fillId="0" borderId="0" xfId="0" applyNumberFormat="1" applyProtection="1"/>
    <xf numFmtId="0" fontId="0" fillId="0" borderId="1" xfId="0" applyBorder="1" applyAlignment="1" applyProtection="1">
      <alignment horizontal="left"/>
    </xf>
    <xf numFmtId="0" fontId="2" fillId="0" borderId="0" xfId="7" applyFont="1" applyAlignment="1" applyProtection="1">
      <alignment horizontal="left"/>
    </xf>
    <xf numFmtId="0" fontId="2" fillId="0" borderId="0" xfId="7" applyFont="1"/>
    <xf numFmtId="0" fontId="6" fillId="0" borderId="0" xfId="7"/>
    <xf numFmtId="0" fontId="9" fillId="0" borderId="0" xfId="7" applyFont="1"/>
    <xf numFmtId="0" fontId="9" fillId="4" borderId="20" xfId="7" applyFont="1" applyFill="1" applyBorder="1"/>
    <xf numFmtId="0" fontId="9" fillId="4" borderId="22" xfId="7" applyFont="1" applyFill="1" applyBorder="1" applyAlignment="1" applyProtection="1">
      <alignment horizontal="left"/>
    </xf>
    <xf numFmtId="0" fontId="9" fillId="4" borderId="22" xfId="7" applyFont="1" applyFill="1" applyBorder="1"/>
    <xf numFmtId="0" fontId="9" fillId="4" borderId="31" xfId="7" applyFont="1" applyFill="1" applyBorder="1" applyAlignment="1" applyProtection="1">
      <alignment horizontal="left"/>
    </xf>
    <xf numFmtId="0" fontId="9" fillId="4" borderId="24" xfId="7" applyFont="1" applyFill="1" applyBorder="1"/>
    <xf numFmtId="0" fontId="9" fillId="4" borderId="25" xfId="7" applyFont="1" applyFill="1" applyBorder="1"/>
    <xf numFmtId="0" fontId="9" fillId="4" borderId="31" xfId="7" applyFont="1" applyFill="1" applyBorder="1"/>
    <xf numFmtId="0" fontId="9" fillId="4" borderId="24" xfId="7" applyFont="1" applyFill="1" applyBorder="1" applyAlignment="1" applyProtection="1">
      <alignment horizontal="left"/>
    </xf>
    <xf numFmtId="0" fontId="18" fillId="4" borderId="24" xfId="7" applyFont="1" applyFill="1" applyBorder="1"/>
    <xf numFmtId="0" fontId="6" fillId="2" borderId="1" xfId="7" applyFill="1" applyBorder="1"/>
    <xf numFmtId="0" fontId="9" fillId="4" borderId="2" xfId="7" applyFont="1" applyFill="1" applyBorder="1" applyAlignment="1" applyProtection="1">
      <alignment horizontal="left"/>
    </xf>
    <xf numFmtId="0" fontId="9" fillId="4" borderId="40" xfId="7" applyFont="1" applyFill="1" applyBorder="1" applyAlignment="1" applyProtection="1">
      <alignment horizontal="left"/>
    </xf>
    <xf numFmtId="0" fontId="9" fillId="4" borderId="40" xfId="7" applyFont="1" applyFill="1" applyBorder="1"/>
    <xf numFmtId="0" fontId="9" fillId="4" borderId="1" xfId="7" applyFont="1" applyFill="1" applyBorder="1"/>
    <xf numFmtId="0" fontId="9" fillId="4" borderId="0" xfId="7" applyFont="1" applyFill="1" applyAlignment="1" applyProtection="1">
      <alignment horizontal="left"/>
    </xf>
    <xf numFmtId="0" fontId="9" fillId="4" borderId="2" xfId="7" applyFont="1" applyFill="1" applyBorder="1"/>
    <xf numFmtId="0" fontId="9" fillId="4" borderId="27" xfId="7" applyFont="1" applyFill="1" applyBorder="1" applyAlignment="1" applyProtection="1">
      <alignment horizontal="left"/>
    </xf>
    <xf numFmtId="0" fontId="9" fillId="4" borderId="1" xfId="7" applyFont="1" applyFill="1" applyBorder="1" applyAlignment="1" applyProtection="1">
      <alignment horizontal="left"/>
    </xf>
    <xf numFmtId="0" fontId="9" fillId="4" borderId="26" xfId="7" applyFont="1" applyFill="1" applyBorder="1" applyAlignment="1" applyProtection="1">
      <alignment horizontal="left"/>
    </xf>
    <xf numFmtId="0" fontId="9" fillId="4" borderId="21" xfId="7" applyFont="1" applyFill="1" applyBorder="1"/>
    <xf numFmtId="0" fontId="9" fillId="4" borderId="23" xfId="7" applyFont="1" applyFill="1" applyBorder="1"/>
    <xf numFmtId="0" fontId="9" fillId="4" borderId="21" xfId="7" applyFont="1" applyFill="1" applyBorder="1" applyAlignment="1" applyProtection="1">
      <alignment horizontal="left"/>
    </xf>
    <xf numFmtId="0" fontId="9" fillId="4" borderId="5" xfId="7" applyFont="1" applyFill="1" applyBorder="1"/>
    <xf numFmtId="0" fontId="9" fillId="4" borderId="23" xfId="7" applyFont="1" applyFill="1" applyBorder="1" applyAlignment="1" applyProtection="1">
      <alignment horizontal="left"/>
    </xf>
    <xf numFmtId="0" fontId="9" fillId="4" borderId="5" xfId="7" applyFont="1" applyFill="1" applyBorder="1" applyAlignment="1" applyProtection="1">
      <alignment horizontal="left"/>
    </xf>
    <xf numFmtId="0" fontId="9" fillId="4" borderId="6" xfId="7" applyFont="1" applyFill="1" applyBorder="1" applyAlignment="1" applyProtection="1">
      <alignment horizontal="left"/>
    </xf>
    <xf numFmtId="0" fontId="9" fillId="4" borderId="41" xfId="7" applyFont="1" applyFill="1" applyBorder="1" applyAlignment="1" applyProtection="1">
      <alignment horizontal="left"/>
    </xf>
    <xf numFmtId="0" fontId="9" fillId="0" borderId="20" xfId="7" applyFont="1" applyBorder="1"/>
    <xf numFmtId="0" fontId="9" fillId="0" borderId="22" xfId="7" applyFont="1" applyBorder="1" applyAlignment="1">
      <alignment horizontal="center"/>
    </xf>
    <xf numFmtId="0" fontId="9" fillId="0" borderId="20" xfId="7" applyFont="1" applyBorder="1" applyAlignment="1">
      <alignment horizontal="center"/>
    </xf>
    <xf numFmtId="0" fontId="9" fillId="0" borderId="3" xfId="7" applyFont="1" applyBorder="1" applyAlignment="1">
      <alignment horizontal="center"/>
    </xf>
    <xf numFmtId="0" fontId="6" fillId="0" borderId="3" xfId="7" applyBorder="1" applyAlignment="1">
      <alignment horizontal="center"/>
    </xf>
    <xf numFmtId="0" fontId="6" fillId="0" borderId="4" xfId="7" applyBorder="1" applyAlignment="1">
      <alignment horizontal="center"/>
    </xf>
    <xf numFmtId="0" fontId="9" fillId="0" borderId="4" xfId="7" applyFont="1" applyBorder="1" applyAlignment="1">
      <alignment horizontal="center"/>
    </xf>
    <xf numFmtId="0" fontId="9" fillId="2" borderId="20" xfId="7" applyFont="1" applyFill="1" applyBorder="1" applyAlignment="1">
      <alignment horizontal="center"/>
    </xf>
    <xf numFmtId="0" fontId="9" fillId="0" borderId="27" xfId="7" applyFont="1" applyBorder="1" applyAlignment="1">
      <alignment horizontal="center"/>
    </xf>
    <xf numFmtId="0" fontId="18" fillId="0" borderId="21" xfId="7" applyFont="1" applyBorder="1" applyAlignment="1" applyProtection="1">
      <alignment horizontal="left"/>
    </xf>
    <xf numFmtId="0" fontId="18" fillId="0" borderId="23" xfId="7" applyFont="1" applyBorder="1" applyAlignment="1" applyProtection="1">
      <alignment horizontal="center"/>
    </xf>
    <xf numFmtId="0" fontId="18" fillId="0" borderId="23" xfId="7" applyFont="1" applyBorder="1" applyAlignment="1">
      <alignment horizontal="center"/>
    </xf>
    <xf numFmtId="0" fontId="18" fillId="0" borderId="21" xfId="7" applyFont="1" applyBorder="1" applyAlignment="1" applyProtection="1">
      <alignment horizontal="center"/>
    </xf>
    <xf numFmtId="0" fontId="18" fillId="0" borderId="5" xfId="7" applyFont="1" applyBorder="1" applyAlignment="1">
      <alignment horizontal="center"/>
    </xf>
    <xf numFmtId="0" fontId="18" fillId="6" borderId="23" xfId="7" applyFont="1" applyFill="1" applyBorder="1" applyAlignment="1">
      <alignment horizontal="center"/>
    </xf>
    <xf numFmtId="0" fontId="6" fillId="0" borderId="5" xfId="7" applyBorder="1" applyAlignment="1" applyProtection="1">
      <alignment horizontal="center"/>
    </xf>
    <xf numFmtId="0" fontId="6" fillId="0" borderId="6" xfId="7" applyBorder="1" applyAlignment="1" applyProtection="1">
      <alignment horizontal="center"/>
    </xf>
    <xf numFmtId="0" fontId="18" fillId="0" borderId="5" xfId="7" applyFont="1" applyBorder="1" applyAlignment="1" applyProtection="1">
      <alignment horizontal="center"/>
    </xf>
    <xf numFmtId="0" fontId="18" fillId="0" borderId="6" xfId="7" applyFont="1" applyBorder="1" applyAlignment="1" applyProtection="1">
      <alignment horizontal="center"/>
    </xf>
    <xf numFmtId="0" fontId="18" fillId="2" borderId="21" xfId="7" applyFont="1" applyFill="1" applyBorder="1" applyAlignment="1">
      <alignment horizontal="center"/>
    </xf>
    <xf numFmtId="0" fontId="18" fillId="0" borderId="41" xfId="7" applyFont="1" applyBorder="1" applyAlignment="1" applyProtection="1">
      <alignment horizontal="center"/>
    </xf>
    <xf numFmtId="0" fontId="9" fillId="0" borderId="2" xfId="7" applyFont="1" applyBorder="1"/>
    <xf numFmtId="0" fontId="9" fillId="0" borderId="40" xfId="7" applyFont="1" applyBorder="1" applyAlignment="1">
      <alignment horizontal="center"/>
    </xf>
    <xf numFmtId="0" fontId="9" fillId="0" borderId="2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0" fontId="9" fillId="6" borderId="40" xfId="7" applyFont="1" applyFill="1" applyBorder="1" applyAlignment="1">
      <alignment horizontal="center"/>
    </xf>
    <xf numFmtId="0" fontId="9" fillId="0" borderId="0" xfId="7" applyFont="1" applyAlignment="1">
      <alignment horizontal="center"/>
    </xf>
    <xf numFmtId="0" fontId="18" fillId="0" borderId="40" xfId="7" applyFont="1" applyBorder="1" applyAlignment="1">
      <alignment horizontal="center"/>
    </xf>
    <xf numFmtId="0" fontId="18" fillId="0" borderId="0" xfId="7" applyFont="1" applyAlignment="1">
      <alignment horizontal="center"/>
    </xf>
    <xf numFmtId="0" fontId="9" fillId="2" borderId="2" xfId="7" applyFont="1" applyFill="1" applyBorder="1" applyAlignment="1">
      <alignment horizontal="center"/>
    </xf>
    <xf numFmtId="0" fontId="9" fillId="0" borderId="26" xfId="7" applyFont="1" applyBorder="1" applyAlignment="1">
      <alignment horizontal="center"/>
    </xf>
    <xf numFmtId="0" fontId="18" fillId="0" borderId="2" xfId="7" applyFont="1" applyBorder="1" applyAlignment="1" applyProtection="1">
      <alignment horizontal="left"/>
    </xf>
    <xf numFmtId="0" fontId="18" fillId="0" borderId="2" xfId="7" applyFont="1" applyBorder="1" applyAlignment="1" applyProtection="1">
      <alignment horizontal="center"/>
    </xf>
    <xf numFmtId="0" fontId="18" fillId="0" borderId="1" xfId="7" applyFont="1" applyBorder="1" applyAlignment="1">
      <alignment horizontal="center"/>
    </xf>
    <xf numFmtId="0" fontId="18" fillId="0" borderId="40" xfId="7" applyFont="1" applyBorder="1" applyAlignment="1" applyProtection="1">
      <alignment horizontal="center"/>
    </xf>
    <xf numFmtId="0" fontId="18" fillId="6" borderId="40" xfId="7" applyFont="1" applyFill="1" applyBorder="1" applyAlignment="1">
      <alignment horizontal="center"/>
    </xf>
    <xf numFmtId="0" fontId="18" fillId="0" borderId="1" xfId="7" applyFont="1" applyBorder="1" applyAlignment="1" applyProtection="1">
      <alignment horizontal="center"/>
    </xf>
    <xf numFmtId="0" fontId="18" fillId="0" borderId="0" xfId="7" applyFont="1" applyAlignment="1" applyProtection="1">
      <alignment horizontal="center"/>
    </xf>
    <xf numFmtId="0" fontId="18" fillId="2" borderId="2" xfId="7" applyFont="1" applyFill="1" applyBorder="1" applyAlignment="1">
      <alignment horizontal="center"/>
    </xf>
    <xf numFmtId="0" fontId="18" fillId="0" borderId="26" xfId="7" applyFont="1" applyBorder="1" applyAlignment="1" applyProtection="1">
      <alignment horizontal="center"/>
    </xf>
    <xf numFmtId="0" fontId="6" fillId="0" borderId="2" xfId="7" applyBorder="1"/>
    <xf numFmtId="0" fontId="6" fillId="0" borderId="40" xfId="7" applyBorder="1" applyAlignment="1">
      <alignment horizontal="center"/>
    </xf>
    <xf numFmtId="0" fontId="19" fillId="0" borderId="40" xfId="7" applyFont="1" applyBorder="1" applyAlignment="1">
      <alignment horizontal="center"/>
    </xf>
    <xf numFmtId="0" fontId="19" fillId="0" borderId="2" xfId="7" applyFont="1" applyBorder="1" applyAlignment="1">
      <alignment horizontal="center"/>
    </xf>
    <xf numFmtId="0" fontId="19" fillId="0" borderId="1" xfId="7" applyFont="1" applyBorder="1" applyAlignment="1">
      <alignment horizontal="center"/>
    </xf>
    <xf numFmtId="0" fontId="19" fillId="6" borderId="40" xfId="7" applyFont="1" applyFill="1" applyBorder="1" applyAlignment="1">
      <alignment horizontal="center"/>
    </xf>
    <xf numFmtId="0" fontId="19" fillId="0" borderId="0" xfId="7" applyFont="1" applyAlignment="1">
      <alignment horizontal="center"/>
    </xf>
    <xf numFmtId="0" fontId="19" fillId="2" borderId="2" xfId="7" applyFont="1" applyFill="1" applyBorder="1" applyAlignment="1">
      <alignment horizontal="center"/>
    </xf>
    <xf numFmtId="0" fontId="19" fillId="0" borderId="41" xfId="7" applyFont="1" applyBorder="1" applyAlignment="1">
      <alignment horizontal="center"/>
    </xf>
    <xf numFmtId="0" fontId="20" fillId="0" borderId="39" xfId="7" applyFont="1" applyBorder="1" applyAlignment="1" applyProtection="1">
      <alignment horizontal="left"/>
    </xf>
    <xf numFmtId="0" fontId="20" fillId="0" borderId="39" xfId="7" applyFont="1" applyBorder="1" applyAlignment="1" applyProtection="1">
      <alignment horizontal="center"/>
    </xf>
    <xf numFmtId="0" fontId="20" fillId="0" borderId="39" xfId="7" applyFont="1" applyBorder="1" applyAlignment="1">
      <alignment horizontal="center"/>
    </xf>
    <xf numFmtId="0" fontId="20" fillId="0" borderId="31" xfId="7" applyFont="1" applyBorder="1" applyAlignment="1">
      <alignment horizontal="center"/>
    </xf>
    <xf numFmtId="0" fontId="20" fillId="0" borderId="25" xfId="7" applyFont="1" applyBorder="1" applyAlignment="1">
      <alignment horizontal="center"/>
    </xf>
    <xf numFmtId="0" fontId="20" fillId="6" borderId="39" xfId="7" applyFont="1" applyFill="1" applyBorder="1" applyAlignment="1">
      <alignment horizontal="center"/>
    </xf>
    <xf numFmtId="0" fontId="20" fillId="2" borderId="39" xfId="7" applyFont="1" applyFill="1" applyBorder="1" applyAlignment="1">
      <alignment horizontal="center"/>
    </xf>
    <xf numFmtId="0" fontId="20" fillId="0" borderId="31" xfId="7" applyFont="1" applyBorder="1" applyAlignment="1" applyProtection="1">
      <alignment horizontal="center"/>
    </xf>
    <xf numFmtId="0" fontId="20" fillId="0" borderId="0" xfId="7" applyFont="1"/>
    <xf numFmtId="0" fontId="20" fillId="6" borderId="0" xfId="7" applyFont="1" applyFill="1"/>
    <xf numFmtId="0" fontId="20" fillId="0" borderId="0" xfId="7" applyFont="1" applyAlignment="1" applyProtection="1">
      <alignment horizontal="left"/>
    </xf>
    <xf numFmtId="0" fontId="2" fillId="0" borderId="0" xfId="8" applyFont="1" applyAlignment="1" applyProtection="1">
      <alignment horizontal="left"/>
    </xf>
    <xf numFmtId="0" fontId="2" fillId="0" borderId="0" xfId="8" applyFont="1"/>
    <xf numFmtId="0" fontId="6" fillId="0" borderId="0" xfId="8"/>
    <xf numFmtId="0" fontId="9" fillId="0" borderId="0" xfId="8" applyFont="1"/>
    <xf numFmtId="0" fontId="21" fillId="3" borderId="20" xfId="8" applyFont="1" applyFill="1" applyBorder="1"/>
    <xf numFmtId="0" fontId="21" fillId="3" borderId="22" xfId="8" applyFont="1" applyFill="1" applyBorder="1" applyAlignment="1" applyProtection="1">
      <alignment horizontal="left"/>
    </xf>
    <xf numFmtId="0" fontId="22" fillId="3" borderId="4" xfId="8" applyFont="1" applyFill="1" applyBorder="1" applyAlignment="1" applyProtection="1">
      <alignment horizontal="left"/>
    </xf>
    <xf numFmtId="0" fontId="22" fillId="3" borderId="4" xfId="8" applyFont="1" applyFill="1" applyBorder="1"/>
    <xf numFmtId="0" fontId="22" fillId="3" borderId="7" xfId="8" applyFont="1" applyFill="1" applyBorder="1" applyAlignment="1" applyProtection="1">
      <alignment horizontal="left"/>
    </xf>
    <xf numFmtId="0" fontId="22" fillId="3" borderId="10" xfId="8" applyFont="1" applyFill="1" applyBorder="1"/>
    <xf numFmtId="0" fontId="22" fillId="3" borderId="3" xfId="8" applyFont="1" applyFill="1" applyBorder="1"/>
    <xf numFmtId="0" fontId="22" fillId="3" borderId="20" xfId="8" applyFont="1" applyFill="1" applyBorder="1" applyAlignment="1" applyProtection="1">
      <alignment horizontal="left"/>
    </xf>
    <xf numFmtId="0" fontId="9" fillId="2" borderId="0" xfId="8" applyFont="1" applyFill="1"/>
    <xf numFmtId="0" fontId="21" fillId="3" borderId="2" xfId="8" applyFont="1" applyFill="1" applyBorder="1" applyAlignment="1" applyProtection="1">
      <alignment horizontal="left"/>
    </xf>
    <xf numFmtId="0" fontId="21" fillId="3" borderId="40" xfId="8" applyFont="1" applyFill="1" applyBorder="1" applyAlignment="1" applyProtection="1">
      <alignment horizontal="left"/>
    </xf>
    <xf numFmtId="0" fontId="21" fillId="3" borderId="0" xfId="8" applyFont="1" applyFill="1"/>
    <xf numFmtId="0" fontId="22" fillId="3" borderId="11" xfId="8" applyFont="1" applyFill="1" applyBorder="1" applyAlignment="1" applyProtection="1">
      <alignment horizontal="left"/>
    </xf>
    <xf numFmtId="0" fontId="22" fillId="3" borderId="12" xfId="8" applyFont="1" applyFill="1" applyBorder="1"/>
    <xf numFmtId="0" fontId="21" fillId="3" borderId="0" xfId="8" applyFont="1" applyFill="1" applyBorder="1"/>
    <xf numFmtId="0" fontId="21" fillId="3" borderId="32" xfId="8" applyFont="1" applyFill="1" applyBorder="1" applyAlignment="1" applyProtection="1">
      <alignment horizontal="left"/>
    </xf>
    <xf numFmtId="0" fontId="21" fillId="3" borderId="0" xfId="8" applyFont="1" applyFill="1" applyBorder="1" applyAlignment="1" applyProtection="1">
      <alignment horizontal="left"/>
    </xf>
    <xf numFmtId="0" fontId="21" fillId="3" borderId="7" xfId="8" applyFont="1" applyFill="1" applyBorder="1"/>
    <xf numFmtId="0" fontId="21" fillId="3" borderId="9" xfId="8" applyFont="1" applyFill="1" applyBorder="1"/>
    <xf numFmtId="0" fontId="21" fillId="3" borderId="10" xfId="8" applyFont="1" applyFill="1" applyBorder="1"/>
    <xf numFmtId="0" fontId="21" fillId="3" borderId="7" xfId="8" applyFont="1" applyFill="1" applyBorder="1" applyAlignment="1" applyProtection="1">
      <alignment horizontal="left"/>
    </xf>
    <xf numFmtId="0" fontId="22" fillId="3" borderId="32" xfId="8" applyFont="1" applyFill="1" applyBorder="1"/>
    <xf numFmtId="0" fontId="6" fillId="3" borderId="0" xfId="8" applyFill="1" applyBorder="1"/>
    <xf numFmtId="0" fontId="21" fillId="3" borderId="0" xfId="8" applyFont="1" applyFill="1" applyAlignment="1" applyProtection="1">
      <alignment horizontal="left"/>
    </xf>
    <xf numFmtId="0" fontId="22" fillId="3" borderId="2" xfId="8" applyFont="1" applyFill="1" applyBorder="1" applyAlignment="1" applyProtection="1">
      <alignment horizontal="left"/>
    </xf>
    <xf numFmtId="0" fontId="22" fillId="3" borderId="0" xfId="8" applyFont="1" applyFill="1"/>
    <xf numFmtId="0" fontId="22" fillId="3" borderId="0" xfId="8" applyFont="1" applyFill="1" applyAlignment="1" applyProtection="1">
      <alignment horizontal="left"/>
    </xf>
    <xf numFmtId="0" fontId="21" fillId="3" borderId="2" xfId="8" applyFont="1" applyFill="1" applyBorder="1"/>
    <xf numFmtId="0" fontId="21" fillId="3" borderId="11" xfId="8" applyFont="1" applyFill="1" applyBorder="1"/>
    <xf numFmtId="0" fontId="21" fillId="3" borderId="12" xfId="8" applyFont="1" applyFill="1" applyBorder="1"/>
    <xf numFmtId="0" fontId="21" fillId="3" borderId="33" xfId="8" applyFont="1" applyFill="1" applyBorder="1" applyAlignment="1" applyProtection="1">
      <alignment horizontal="left"/>
    </xf>
    <xf numFmtId="179" fontId="21" fillId="3" borderId="33" xfId="8" applyNumberFormat="1" applyFont="1" applyFill="1" applyBorder="1" applyAlignment="1" applyProtection="1">
      <alignment horizontal="left"/>
    </xf>
    <xf numFmtId="0" fontId="21" fillId="3" borderId="12" xfId="8" applyFont="1" applyFill="1" applyBorder="1" applyAlignment="1" applyProtection="1">
      <alignment horizontal="left"/>
    </xf>
    <xf numFmtId="0" fontId="21" fillId="3" borderId="11" xfId="8" applyFont="1" applyFill="1" applyBorder="1" applyAlignment="1" applyProtection="1">
      <alignment horizontal="left"/>
    </xf>
    <xf numFmtId="0" fontId="21" fillId="3" borderId="21" xfId="8" applyFont="1" applyFill="1" applyBorder="1"/>
    <xf numFmtId="0" fontId="21" fillId="3" borderId="42" xfId="8" applyFont="1" applyFill="1" applyBorder="1" applyAlignment="1" applyProtection="1">
      <alignment horizontal="left"/>
    </xf>
    <xf numFmtId="0" fontId="21" fillId="3" borderId="43" xfId="8" applyFont="1" applyFill="1" applyBorder="1" applyAlignment="1" applyProtection="1">
      <alignment horizontal="left"/>
    </xf>
    <xf numFmtId="0" fontId="21" fillId="3" borderId="44" xfId="8" applyFont="1" applyFill="1" applyBorder="1" applyAlignment="1" applyProtection="1">
      <alignment horizontal="left"/>
    </xf>
    <xf numFmtId="179" fontId="21" fillId="3" borderId="42" xfId="8" applyNumberFormat="1" applyFont="1" applyFill="1" applyBorder="1" applyAlignment="1" applyProtection="1">
      <alignment horizontal="left"/>
    </xf>
    <xf numFmtId="179" fontId="21" fillId="3" borderId="43" xfId="8" applyNumberFormat="1" applyFont="1" applyFill="1" applyBorder="1" applyAlignment="1" applyProtection="1">
      <alignment horizontal="left"/>
    </xf>
    <xf numFmtId="179" fontId="21" fillId="3" borderId="45" xfId="8" applyNumberFormat="1" applyFont="1" applyFill="1" applyBorder="1" applyAlignment="1" applyProtection="1">
      <alignment horizontal="left"/>
    </xf>
    <xf numFmtId="0" fontId="21" fillId="3" borderId="45" xfId="8" applyFont="1" applyFill="1" applyBorder="1" applyAlignment="1" applyProtection="1">
      <alignment horizontal="left"/>
    </xf>
    <xf numFmtId="0" fontId="21" fillId="0" borderId="2" xfId="8" applyFont="1" applyBorder="1" applyAlignment="1" applyProtection="1">
      <alignment horizontal="left"/>
    </xf>
    <xf numFmtId="0" fontId="22" fillId="0" borderId="2" xfId="8" applyFont="1" applyBorder="1" applyProtection="1"/>
    <xf numFmtId="0" fontId="22" fillId="0" borderId="33" xfId="8" applyFont="1" applyBorder="1" applyProtection="1"/>
    <xf numFmtId="0" fontId="22" fillId="0" borderId="0" xfId="8" applyFont="1"/>
    <xf numFmtId="0" fontId="22" fillId="0" borderId="12" xfId="8" applyFont="1" applyBorder="1"/>
    <xf numFmtId="0" fontId="22" fillId="0" borderId="33" xfId="8" applyFont="1" applyBorder="1"/>
    <xf numFmtId="0" fontId="22" fillId="0" borderId="11" xfId="8" applyFont="1" applyBorder="1" applyProtection="1"/>
    <xf numFmtId="0" fontId="22" fillId="0" borderId="11" xfId="8" applyFont="1" applyBorder="1"/>
    <xf numFmtId="0" fontId="22" fillId="0" borderId="0" xfId="8" applyFont="1" applyProtection="1"/>
    <xf numFmtId="0" fontId="22" fillId="0" borderId="0" xfId="8" applyFont="1" applyBorder="1"/>
    <xf numFmtId="0" fontId="22" fillId="0" borderId="2" xfId="8" applyFont="1" applyBorder="1" applyAlignment="1" applyProtection="1">
      <alignment horizontal="left"/>
    </xf>
    <xf numFmtId="0" fontId="22" fillId="0" borderId="2" xfId="8" applyFont="1" applyBorder="1"/>
    <xf numFmtId="0" fontId="22" fillId="0" borderId="12" xfId="8" applyFont="1" applyBorder="1" applyProtection="1"/>
    <xf numFmtId="0" fontId="21" fillId="0" borderId="11" xfId="8" applyFont="1" applyBorder="1" applyProtection="1"/>
    <xf numFmtId="0" fontId="22" fillId="0" borderId="0" xfId="8" applyFont="1" applyBorder="1" applyProtection="1"/>
    <xf numFmtId="0" fontId="21" fillId="0" borderId="2" xfId="8" applyFont="1" applyBorder="1"/>
    <xf numFmtId="0" fontId="21" fillId="0" borderId="34" xfId="8" applyFont="1" applyBorder="1"/>
    <xf numFmtId="0" fontId="19" fillId="0" borderId="0" xfId="8" applyFont="1"/>
    <xf numFmtId="0" fontId="19" fillId="0" borderId="33" xfId="8" applyFont="1" applyBorder="1"/>
    <xf numFmtId="0" fontId="6" fillId="0" borderId="12" xfId="8" applyBorder="1"/>
    <xf numFmtId="0" fontId="6" fillId="0" borderId="34" xfId="8" applyBorder="1"/>
    <xf numFmtId="0" fontId="21" fillId="0" borderId="0" xfId="8" applyFont="1"/>
    <xf numFmtId="0" fontId="19" fillId="0" borderId="16" xfId="8" applyFont="1" applyBorder="1"/>
    <xf numFmtId="0" fontId="19" fillId="0" borderId="19" xfId="8" applyFont="1" applyBorder="1"/>
    <xf numFmtId="0" fontId="21" fillId="0" borderId="16" xfId="8" applyFont="1" applyBorder="1"/>
    <xf numFmtId="0" fontId="21" fillId="0" borderId="11" xfId="8" applyFont="1" applyBorder="1"/>
    <xf numFmtId="0" fontId="19" fillId="0" borderId="34" xfId="8" applyFont="1" applyBorder="1"/>
    <xf numFmtId="0" fontId="19" fillId="0" borderId="0" xfId="8" applyFont="1" applyBorder="1"/>
    <xf numFmtId="0" fontId="23" fillId="0" borderId="11" xfId="8" applyFont="1" applyBorder="1"/>
    <xf numFmtId="0" fontId="19" fillId="0" borderId="11" xfId="8" applyFont="1" applyBorder="1"/>
    <xf numFmtId="0" fontId="21" fillId="0" borderId="33" xfId="8" applyFont="1" applyBorder="1"/>
    <xf numFmtId="0" fontId="6" fillId="0" borderId="11" xfId="8" applyBorder="1"/>
    <xf numFmtId="0" fontId="24" fillId="0" borderId="33" xfId="8" applyFont="1" applyBorder="1"/>
    <xf numFmtId="0" fontId="20" fillId="0" borderId="39" xfId="8" applyFont="1" applyBorder="1" applyAlignment="1" applyProtection="1">
      <alignment horizontal="left"/>
    </xf>
    <xf numFmtId="0" fontId="20" fillId="0" borderId="39" xfId="8" applyFont="1" applyBorder="1" applyProtection="1"/>
    <xf numFmtId="0" fontId="20" fillId="0" borderId="23" xfId="8" applyFont="1" applyBorder="1"/>
    <xf numFmtId="179" fontId="20" fillId="0" borderId="31" xfId="8" applyNumberFormat="1" applyFont="1" applyBorder="1" applyProtection="1"/>
    <xf numFmtId="0" fontId="20" fillId="0" borderId="46" xfId="8" applyFont="1" applyBorder="1"/>
    <xf numFmtId="0" fontId="20" fillId="0" borderId="47" xfId="8" applyFont="1" applyBorder="1"/>
    <xf numFmtId="0" fontId="20" fillId="0" borderId="25" xfId="8" applyFont="1" applyBorder="1"/>
    <xf numFmtId="0" fontId="20" fillId="0" borderId="39" xfId="8" applyFont="1" applyBorder="1"/>
    <xf numFmtId="179" fontId="20" fillId="0" borderId="48" xfId="8" applyNumberFormat="1" applyFont="1" applyBorder="1" applyProtection="1"/>
    <xf numFmtId="0" fontId="20" fillId="0" borderId="23" xfId="8" applyFont="1" applyBorder="1" applyProtection="1"/>
    <xf numFmtId="0" fontId="20" fillId="0" borderId="21" xfId="8" applyFont="1" applyBorder="1"/>
    <xf numFmtId="0" fontId="20" fillId="0" borderId="49" xfId="8" applyFont="1" applyBorder="1" applyProtection="1"/>
    <xf numFmtId="0" fontId="20" fillId="0" borderId="41" xfId="8" applyFont="1" applyBorder="1"/>
    <xf numFmtId="0" fontId="20" fillId="0" borderId="50" xfId="8" applyFont="1" applyBorder="1"/>
    <xf numFmtId="0" fontId="20" fillId="0" borderId="5" xfId="8" applyFont="1" applyBorder="1"/>
    <xf numFmtId="0" fontId="20" fillId="0" borderId="31" xfId="8" applyFont="1" applyBorder="1"/>
    <xf numFmtId="0" fontId="20" fillId="0" borderId="48" xfId="8" applyFont="1" applyBorder="1"/>
    <xf numFmtId="0" fontId="20" fillId="0" borderId="24" xfId="8" applyFont="1" applyBorder="1"/>
    <xf numFmtId="0" fontId="20" fillId="0" borderId="51" xfId="8" applyFont="1" applyBorder="1"/>
    <xf numFmtId="0" fontId="20" fillId="0" borderId="49" xfId="8" applyFont="1" applyBorder="1"/>
    <xf numFmtId="0" fontId="20" fillId="0" borderId="6" xfId="8" applyFont="1" applyBorder="1"/>
    <xf numFmtId="0" fontId="20" fillId="0" borderId="25" xfId="8" applyFont="1" applyBorder="1" applyProtection="1"/>
    <xf numFmtId="179" fontId="20" fillId="0" borderId="39" xfId="8" applyNumberFormat="1" applyFont="1" applyBorder="1" applyProtection="1"/>
    <xf numFmtId="179" fontId="20" fillId="0" borderId="23" xfId="8" applyNumberFormat="1" applyFont="1" applyBorder="1" applyProtection="1"/>
    <xf numFmtId="0" fontId="20" fillId="0" borderId="6" xfId="8" applyFont="1" applyBorder="1" applyProtection="1"/>
    <xf numFmtId="0" fontId="20" fillId="0" borderId="28" xfId="8" applyFont="1" applyBorder="1"/>
    <xf numFmtId="0" fontId="20" fillId="0" borderId="52" xfId="8" applyFont="1" applyBorder="1"/>
    <xf numFmtId="0" fontId="20" fillId="0" borderId="48" xfId="8" applyFont="1" applyBorder="1" applyProtection="1"/>
    <xf numFmtId="0" fontId="20" fillId="0" borderId="5" xfId="8" applyFont="1" applyBorder="1" applyProtection="1"/>
    <xf numFmtId="0" fontId="20" fillId="0" borderId="53" xfId="8" applyFont="1" applyBorder="1"/>
    <xf numFmtId="0" fontId="20" fillId="0" borderId="54" xfId="8" applyFont="1" applyBorder="1"/>
    <xf numFmtId="0" fontId="20" fillId="0" borderId="54" xfId="8" applyFont="1" applyBorder="1" applyProtection="1"/>
    <xf numFmtId="0" fontId="20" fillId="0" borderId="53" xfId="8" applyFont="1" applyBorder="1" applyProtection="1"/>
    <xf numFmtId="0" fontId="20" fillId="0" borderId="31" xfId="8" applyFont="1" applyBorder="1" applyProtection="1"/>
    <xf numFmtId="178" fontId="20" fillId="0" borderId="39" xfId="8" applyNumberFormat="1" applyFont="1" applyBorder="1" applyProtection="1"/>
    <xf numFmtId="0" fontId="20" fillId="0" borderId="0" xfId="8" applyFont="1"/>
    <xf numFmtId="0" fontId="20" fillId="0" borderId="0" xfId="8" applyFont="1" applyAlignment="1" applyProtection="1">
      <alignment horizontal="left"/>
    </xf>
    <xf numFmtId="0" fontId="7" fillId="0" borderId="0" xfId="8" applyFont="1"/>
    <xf numFmtId="0" fontId="7" fillId="0" borderId="0" xfId="9" applyFont="1" applyAlignment="1" applyProtection="1">
      <alignment horizontal="left"/>
    </xf>
    <xf numFmtId="0" fontId="2" fillId="0" borderId="0" xfId="9" applyFont="1"/>
    <xf numFmtId="0" fontId="14" fillId="0" borderId="0" xfId="9" applyFont="1"/>
    <xf numFmtId="0" fontId="13" fillId="0" borderId="0" xfId="9"/>
    <xf numFmtId="0" fontId="7" fillId="0" borderId="0" xfId="9" applyFont="1"/>
    <xf numFmtId="0" fontId="9" fillId="0" borderId="0" xfId="9" applyFont="1"/>
    <xf numFmtId="0" fontId="9" fillId="0" borderId="0" xfId="9" applyFont="1" applyAlignment="1" applyProtection="1">
      <alignment horizontal="left"/>
    </xf>
    <xf numFmtId="0" fontId="25" fillId="2" borderId="20" xfId="9" applyFont="1" applyFill="1" applyBorder="1"/>
    <xf numFmtId="0" fontId="21" fillId="4" borderId="4" xfId="9" applyFont="1" applyFill="1" applyBorder="1" applyAlignment="1" applyProtection="1">
      <alignment horizontal="left"/>
    </xf>
    <xf numFmtId="0" fontId="21" fillId="4" borderId="22" xfId="9" applyFont="1" applyFill="1" applyBorder="1" applyAlignment="1" applyProtection="1">
      <alignment horizontal="left"/>
    </xf>
    <xf numFmtId="0" fontId="21" fillId="4" borderId="22" xfId="9" applyFont="1" applyFill="1" applyBorder="1"/>
    <xf numFmtId="0" fontId="22" fillId="4" borderId="4" xfId="9" applyFont="1" applyFill="1" applyBorder="1" applyAlignment="1" applyProtection="1">
      <alignment horizontal="left"/>
    </xf>
    <xf numFmtId="0" fontId="22" fillId="4" borderId="3" xfId="9" applyFont="1" applyFill="1" applyBorder="1"/>
    <xf numFmtId="0" fontId="22" fillId="4" borderId="22" xfId="9" applyFont="1" applyFill="1" applyBorder="1"/>
    <xf numFmtId="0" fontId="22" fillId="4" borderId="4" xfId="9" applyFont="1" applyFill="1" applyBorder="1"/>
    <xf numFmtId="0" fontId="22" fillId="4" borderId="20" xfId="9" applyFont="1" applyFill="1" applyBorder="1"/>
    <xf numFmtId="0" fontId="22" fillId="4" borderId="7" xfId="9" applyFont="1" applyFill="1" applyBorder="1" applyAlignment="1" applyProtection="1">
      <alignment horizontal="left"/>
    </xf>
    <xf numFmtId="0" fontId="22" fillId="4" borderId="10" xfId="9" applyFont="1" applyFill="1" applyBorder="1"/>
    <xf numFmtId="0" fontId="25" fillId="4" borderId="20" xfId="9" applyFont="1" applyFill="1" applyBorder="1"/>
    <xf numFmtId="0" fontId="22" fillId="4" borderId="36" xfId="9" applyFont="1" applyFill="1" applyBorder="1" applyAlignment="1" applyProtection="1">
      <alignment horizontal="left"/>
    </xf>
    <xf numFmtId="0" fontId="21" fillId="2" borderId="3" xfId="9" applyFont="1" applyFill="1" applyBorder="1"/>
    <xf numFmtId="0" fontId="9" fillId="2" borderId="2" xfId="9" applyFont="1" applyFill="1" applyBorder="1"/>
    <xf numFmtId="0" fontId="21" fillId="4" borderId="0" xfId="9" applyFont="1" applyFill="1" applyAlignment="1" applyProtection="1">
      <alignment horizontal="left"/>
    </xf>
    <xf numFmtId="0" fontId="21" fillId="4" borderId="40" xfId="9" applyFont="1" applyFill="1" applyBorder="1" applyAlignment="1" applyProtection="1">
      <alignment horizontal="center"/>
    </xf>
    <xf numFmtId="0" fontId="21" fillId="4" borderId="40" xfId="9" applyFont="1" applyFill="1" applyBorder="1"/>
    <xf numFmtId="0" fontId="21" fillId="4" borderId="1" xfId="9" applyFont="1" applyFill="1" applyBorder="1"/>
    <xf numFmtId="0" fontId="21" fillId="4" borderId="0" xfId="9" applyFont="1" applyFill="1"/>
    <xf numFmtId="0" fontId="21" fillId="4" borderId="2" xfId="9" applyFont="1" applyFill="1" applyBorder="1"/>
    <xf numFmtId="0" fontId="21" fillId="4" borderId="11" xfId="9" applyFont="1" applyFill="1" applyBorder="1" applyAlignment="1" applyProtection="1">
      <alignment horizontal="left"/>
    </xf>
    <xf numFmtId="0" fontId="21" fillId="4" borderId="12" xfId="9" applyFont="1" applyFill="1" applyBorder="1"/>
    <xf numFmtId="0" fontId="25" fillId="4" borderId="2" xfId="9" applyFont="1" applyFill="1" applyBorder="1"/>
    <xf numFmtId="0" fontId="22" fillId="4" borderId="11" xfId="9" applyFont="1" applyFill="1" applyBorder="1" applyAlignment="1" applyProtection="1">
      <alignment horizontal="left"/>
    </xf>
    <xf numFmtId="0" fontId="22" fillId="4" borderId="1" xfId="9" applyFont="1" applyFill="1" applyBorder="1"/>
    <xf numFmtId="0" fontId="21" fillId="2" borderId="1" xfId="9" applyFont="1" applyFill="1" applyBorder="1"/>
    <xf numFmtId="0" fontId="25" fillId="2" borderId="2" xfId="9" applyFont="1" applyFill="1" applyBorder="1"/>
    <xf numFmtId="0" fontId="21" fillId="4" borderId="40" xfId="9" applyFont="1" applyFill="1" applyBorder="1" applyAlignment="1" applyProtection="1">
      <alignment horizontal="left"/>
    </xf>
    <xf numFmtId="0" fontId="21" fillId="4" borderId="11" xfId="9" applyFont="1" applyFill="1" applyBorder="1"/>
    <xf numFmtId="0" fontId="19" fillId="4" borderId="0" xfId="9" applyFont="1" applyFill="1"/>
    <xf numFmtId="0" fontId="25" fillId="2" borderId="21" xfId="9" applyFont="1" applyFill="1" applyBorder="1"/>
    <xf numFmtId="0" fontId="21" fillId="4" borderId="6" xfId="9" applyFont="1" applyFill="1" applyBorder="1"/>
    <xf numFmtId="0" fontId="21" fillId="4" borderId="23" xfId="9" applyFont="1" applyFill="1" applyBorder="1"/>
    <xf numFmtId="0" fontId="21" fillId="4" borderId="6" xfId="9" applyFont="1" applyFill="1" applyBorder="1" applyAlignment="1" applyProtection="1">
      <alignment horizontal="left"/>
    </xf>
    <xf numFmtId="0" fontId="21" fillId="4" borderId="5" xfId="9" applyFont="1" applyFill="1" applyBorder="1" applyAlignment="1" applyProtection="1">
      <alignment horizontal="left"/>
    </xf>
    <xf numFmtId="179" fontId="21" fillId="4" borderId="23" xfId="9" applyNumberFormat="1" applyFont="1" applyFill="1" applyBorder="1" applyProtection="1"/>
    <xf numFmtId="0" fontId="21" fillId="4" borderId="21" xfId="9" applyFont="1" applyFill="1" applyBorder="1"/>
    <xf numFmtId="0" fontId="21" fillId="4" borderId="16" xfId="9" applyFont="1" applyFill="1" applyBorder="1" applyAlignment="1" applyProtection="1">
      <alignment horizontal="left"/>
    </xf>
    <xf numFmtId="0" fontId="21" fillId="4" borderId="19" xfId="9" applyFont="1" applyFill="1" applyBorder="1" applyAlignment="1" applyProtection="1">
      <alignment horizontal="left"/>
    </xf>
    <xf numFmtId="0" fontId="21" fillId="4" borderId="5" xfId="9" applyFont="1" applyFill="1" applyBorder="1"/>
    <xf numFmtId="0" fontId="21" fillId="4" borderId="13" xfId="9" applyFont="1" applyFill="1" applyBorder="1" applyAlignment="1" applyProtection="1">
      <alignment horizontal="left"/>
    </xf>
    <xf numFmtId="0" fontId="26" fillId="0" borderId="2" xfId="9" applyFont="1" applyBorder="1"/>
    <xf numFmtId="0" fontId="19" fillId="0" borderId="0" xfId="9" applyFont="1"/>
    <xf numFmtId="0" fontId="19" fillId="0" borderId="40" xfId="9" applyFont="1" applyBorder="1" applyAlignment="1">
      <alignment horizontal="center"/>
    </xf>
    <xf numFmtId="0" fontId="19" fillId="0" borderId="22" xfId="9" applyFont="1" applyFill="1" applyBorder="1" applyAlignment="1">
      <alignment horizontal="center"/>
    </xf>
    <xf numFmtId="0" fontId="19" fillId="0" borderId="40" xfId="9" applyFont="1" applyBorder="1" applyAlignment="1" applyProtection="1">
      <alignment horizontal="center"/>
    </xf>
    <xf numFmtId="179" fontId="19" fillId="2" borderId="22" xfId="9" applyNumberFormat="1" applyFont="1" applyFill="1" applyBorder="1" applyAlignment="1" applyProtection="1">
      <alignment horizontal="center"/>
    </xf>
    <xf numFmtId="179" fontId="19" fillId="0" borderId="40" xfId="9" applyNumberFormat="1" applyFont="1" applyBorder="1" applyAlignment="1" applyProtection="1">
      <alignment horizontal="center"/>
    </xf>
    <xf numFmtId="0" fontId="19" fillId="2" borderId="22" xfId="9" applyFont="1" applyFill="1" applyBorder="1" applyAlignment="1">
      <alignment horizontal="center"/>
    </xf>
    <xf numFmtId="0" fontId="19" fillId="0" borderId="22" xfId="9" applyFont="1" applyBorder="1" applyAlignment="1">
      <alignment horizontal="center"/>
    </xf>
    <xf numFmtId="0" fontId="19" fillId="2" borderId="40" xfId="9" applyFont="1" applyFill="1" applyBorder="1" applyAlignment="1">
      <alignment horizontal="center"/>
    </xf>
    <xf numFmtId="0" fontId="26" fillId="2" borderId="40" xfId="9" applyFont="1" applyFill="1" applyBorder="1" applyAlignment="1">
      <alignment horizontal="center"/>
    </xf>
    <xf numFmtId="0" fontId="13" fillId="0" borderId="40" xfId="9" applyBorder="1" applyAlignment="1">
      <alignment horizontal="center"/>
    </xf>
    <xf numFmtId="0" fontId="13" fillId="2" borderId="1" xfId="9" applyFill="1" applyBorder="1"/>
    <xf numFmtId="0" fontId="22" fillId="0" borderId="0" xfId="9" applyFont="1" applyAlignment="1" applyProtection="1">
      <alignment horizontal="left"/>
    </xf>
    <xf numFmtId="0" fontId="21" fillId="0" borderId="23" xfId="9" applyFont="1" applyBorder="1" applyAlignment="1" applyProtection="1">
      <alignment horizontal="center"/>
    </xf>
    <xf numFmtId="0" fontId="22" fillId="0" borderId="23" xfId="9" applyFont="1" applyFill="1" applyBorder="1" applyAlignment="1">
      <alignment horizontal="center"/>
    </xf>
    <xf numFmtId="0" fontId="22" fillId="0" borderId="23" xfId="9" applyFont="1" applyBorder="1" applyAlignment="1">
      <alignment horizontal="center"/>
    </xf>
    <xf numFmtId="0" fontId="22" fillId="0" borderId="23" xfId="9" applyFont="1" applyBorder="1" applyAlignment="1" applyProtection="1">
      <alignment horizontal="center"/>
    </xf>
    <xf numFmtId="0" fontId="22" fillId="2" borderId="40" xfId="9" applyFont="1" applyFill="1" applyBorder="1" applyAlignment="1">
      <alignment horizontal="center"/>
    </xf>
    <xf numFmtId="0" fontId="22" fillId="2" borderId="23" xfId="9" applyFont="1" applyFill="1" applyBorder="1" applyAlignment="1">
      <alignment horizontal="center"/>
    </xf>
    <xf numFmtId="0" fontId="26" fillId="2" borderId="23" xfId="9" applyFont="1" applyFill="1" applyBorder="1" applyAlignment="1">
      <alignment horizontal="center"/>
    </xf>
    <xf numFmtId="0" fontId="19" fillId="0" borderId="23" xfId="9" applyFont="1" applyBorder="1" applyAlignment="1">
      <alignment horizontal="center"/>
    </xf>
    <xf numFmtId="0" fontId="23" fillId="0" borderId="23" xfId="9" applyFont="1" applyBorder="1" applyAlignment="1" applyProtection="1">
      <alignment horizontal="center"/>
    </xf>
    <xf numFmtId="0" fontId="21" fillId="0" borderId="0" xfId="9" applyFont="1"/>
    <xf numFmtId="0" fontId="21" fillId="0" borderId="40" xfId="9" applyFont="1" applyBorder="1" applyAlignment="1">
      <alignment horizontal="center"/>
    </xf>
    <xf numFmtId="0" fontId="21" fillId="0" borderId="40" xfId="9" applyFont="1" applyFill="1" applyBorder="1" applyAlignment="1">
      <alignment horizontal="center"/>
    </xf>
    <xf numFmtId="0" fontId="21" fillId="2" borderId="40" xfId="9" applyFont="1" applyFill="1" applyBorder="1" applyAlignment="1">
      <alignment horizontal="center"/>
    </xf>
    <xf numFmtId="0" fontId="22" fillId="0" borderId="40" xfId="9" applyFont="1" applyBorder="1" applyAlignment="1">
      <alignment horizontal="center"/>
    </xf>
    <xf numFmtId="0" fontId="22" fillId="0" borderId="40" xfId="9" applyFont="1" applyFill="1" applyBorder="1" applyAlignment="1">
      <alignment horizontal="center"/>
    </xf>
    <xf numFmtId="0" fontId="22" fillId="0" borderId="40" xfId="9" applyFont="1" applyBorder="1" applyAlignment="1" applyProtection="1">
      <alignment horizontal="center"/>
    </xf>
    <xf numFmtId="0" fontId="22" fillId="2" borderId="40" xfId="9" applyFont="1" applyFill="1" applyBorder="1" applyAlignment="1" applyProtection="1">
      <alignment horizontal="center"/>
    </xf>
    <xf numFmtId="0" fontId="23" fillId="0" borderId="40" xfId="9" applyFont="1" applyBorder="1" applyAlignment="1" applyProtection="1">
      <alignment horizontal="center"/>
    </xf>
    <xf numFmtId="0" fontId="19" fillId="0" borderId="40" xfId="9" applyFont="1" applyFill="1" applyBorder="1" applyAlignment="1">
      <alignment horizontal="center"/>
    </xf>
    <xf numFmtId="0" fontId="19" fillId="2" borderId="23" xfId="9" applyFont="1" applyFill="1" applyBorder="1" applyAlignment="1">
      <alignment horizontal="center"/>
    </xf>
    <xf numFmtId="0" fontId="6" fillId="0" borderId="40" xfId="9" applyFont="1" applyBorder="1" applyAlignment="1">
      <alignment horizontal="center"/>
    </xf>
    <xf numFmtId="0" fontId="6" fillId="2" borderId="1" xfId="9" applyFont="1" applyFill="1" applyBorder="1"/>
    <xf numFmtId="0" fontId="6" fillId="0" borderId="0" xfId="9" applyFont="1"/>
    <xf numFmtId="0" fontId="26" fillId="0" borderId="39" xfId="9" applyFont="1" applyBorder="1"/>
    <xf numFmtId="0" fontId="26" fillId="0" borderId="39" xfId="9" applyFont="1" applyBorder="1" applyAlignment="1" applyProtection="1">
      <alignment horizontal="left"/>
    </xf>
    <xf numFmtId="0" fontId="26" fillId="0" borderId="39" xfId="9" applyFont="1" applyBorder="1" applyAlignment="1" applyProtection="1">
      <alignment horizontal="center"/>
    </xf>
    <xf numFmtId="0" fontId="26" fillId="0" borderId="39" xfId="9" applyFont="1" applyFill="1" applyBorder="1" applyAlignment="1">
      <alignment horizontal="center"/>
    </xf>
    <xf numFmtId="0" fontId="26" fillId="0" borderId="39" xfId="9" applyFont="1" applyBorder="1" applyAlignment="1">
      <alignment horizontal="center"/>
    </xf>
    <xf numFmtId="179" fontId="26" fillId="0" borderId="39" xfId="9" applyNumberFormat="1" applyFont="1" applyBorder="1" applyAlignment="1" applyProtection="1">
      <alignment horizontal="center"/>
    </xf>
    <xf numFmtId="179" fontId="26" fillId="2" borderId="39" xfId="9" applyNumberFormat="1" applyFont="1" applyFill="1" applyBorder="1" applyAlignment="1" applyProtection="1">
      <alignment horizontal="center"/>
    </xf>
    <xf numFmtId="0" fontId="26" fillId="2" borderId="39" xfId="9" applyFont="1" applyFill="1" applyBorder="1" applyAlignment="1">
      <alignment horizontal="center"/>
    </xf>
    <xf numFmtId="0" fontId="13" fillId="0" borderId="25" xfId="9" applyBorder="1" applyAlignment="1">
      <alignment horizontal="center"/>
    </xf>
    <xf numFmtId="0" fontId="13" fillId="0" borderId="5" xfId="9" applyBorder="1" applyAlignment="1">
      <alignment horizontal="center"/>
    </xf>
    <xf numFmtId="0" fontId="13" fillId="0" borderId="5" xfId="9" applyBorder="1" applyAlignment="1" applyProtection="1">
      <alignment horizontal="center"/>
    </xf>
    <xf numFmtId="0" fontId="26" fillId="0" borderId="0" xfId="9" applyFont="1" applyAlignment="1">
      <alignment horizontal="center"/>
    </xf>
    <xf numFmtId="178" fontId="26" fillId="2" borderId="39" xfId="9" applyNumberFormat="1" applyFont="1" applyFill="1" applyBorder="1" applyAlignment="1" applyProtection="1">
      <alignment horizontal="center"/>
    </xf>
    <xf numFmtId="178" fontId="26" fillId="0" borderId="39" xfId="9" applyNumberFormat="1" applyFont="1" applyBorder="1" applyAlignment="1" applyProtection="1">
      <alignment horizontal="center"/>
    </xf>
    <xf numFmtId="0" fontId="13" fillId="2" borderId="5" xfId="9" applyFill="1" applyBorder="1"/>
    <xf numFmtId="0" fontId="6" fillId="0" borderId="0" xfId="9" applyFont="1" applyFill="1"/>
    <xf numFmtId="0" fontId="2" fillId="0" borderId="0" xfId="10" applyFont="1" applyAlignment="1" applyProtection="1">
      <alignment horizontal="left"/>
    </xf>
    <xf numFmtId="0" fontId="2" fillId="0" borderId="0" xfId="10" applyFont="1"/>
    <xf numFmtId="0" fontId="6" fillId="0" borderId="0" xfId="10"/>
    <xf numFmtId="0" fontId="9" fillId="0" borderId="0" xfId="10" applyFont="1"/>
    <xf numFmtId="0" fontId="9" fillId="4" borderId="20" xfId="10" applyFont="1" applyFill="1" applyBorder="1"/>
    <xf numFmtId="0" fontId="9" fillId="4" borderId="20" xfId="10" applyFont="1" applyFill="1" applyBorder="1" applyAlignment="1" applyProtection="1">
      <alignment horizontal="left"/>
    </xf>
    <xf numFmtId="0" fontId="9" fillId="4" borderId="3" xfId="10" applyFont="1" applyFill="1" applyBorder="1"/>
    <xf numFmtId="0" fontId="9" fillId="4" borderId="31" xfId="10" applyFont="1" applyFill="1" applyBorder="1" applyAlignment="1" applyProtection="1">
      <alignment horizontal="left"/>
    </xf>
    <xf numFmtId="0" fontId="9" fillId="4" borderId="24" xfId="10" applyFont="1" applyFill="1" applyBorder="1"/>
    <xf numFmtId="0" fontId="9" fillId="4" borderId="25" xfId="10" applyFont="1" applyFill="1" applyBorder="1"/>
    <xf numFmtId="0" fontId="9" fillId="4" borderId="22" xfId="10" applyFont="1" applyFill="1" applyBorder="1"/>
    <xf numFmtId="0" fontId="9" fillId="4" borderId="31" xfId="10" applyFont="1" applyFill="1" applyBorder="1"/>
    <xf numFmtId="0" fontId="9" fillId="4" borderId="24" xfId="10" applyFont="1" applyFill="1" applyBorder="1" applyAlignment="1" applyProtection="1">
      <alignment horizontal="left"/>
    </xf>
    <xf numFmtId="0" fontId="18" fillId="4" borderId="24" xfId="10" applyFont="1" applyFill="1" applyBorder="1"/>
    <xf numFmtId="0" fontId="6" fillId="0" borderId="3" xfId="10" applyFill="1" applyBorder="1"/>
    <xf numFmtId="0" fontId="9" fillId="4" borderId="2" xfId="10" applyFont="1" applyFill="1" applyBorder="1" applyAlignment="1" applyProtection="1">
      <alignment horizontal="left"/>
    </xf>
    <xf numFmtId="0" fontId="9" fillId="4" borderId="1" xfId="10" applyFont="1" applyFill="1" applyBorder="1"/>
    <xf numFmtId="0" fontId="9" fillId="4" borderId="22" xfId="10" applyFont="1" applyFill="1" applyBorder="1" applyAlignment="1" applyProtection="1">
      <alignment horizontal="left"/>
    </xf>
    <xf numFmtId="0" fontId="9" fillId="4" borderId="1" xfId="10" applyFont="1" applyFill="1" applyBorder="1" applyAlignment="1" applyProtection="1">
      <alignment horizontal="left"/>
    </xf>
    <xf numFmtId="0" fontId="9" fillId="4" borderId="40" xfId="10" applyFont="1" applyFill="1" applyBorder="1"/>
    <xf numFmtId="0" fontId="6" fillId="0" borderId="1" xfId="10" applyFill="1" applyBorder="1"/>
    <xf numFmtId="0" fontId="9" fillId="4" borderId="2" xfId="10" applyFont="1" applyFill="1" applyBorder="1"/>
    <xf numFmtId="0" fontId="9" fillId="4" borderId="40" xfId="10" applyFont="1" applyFill="1" applyBorder="1" applyAlignment="1" applyProtection="1">
      <alignment horizontal="left"/>
    </xf>
    <xf numFmtId="0" fontId="9" fillId="4" borderId="21" xfId="10" applyFont="1" applyFill="1" applyBorder="1"/>
    <xf numFmtId="0" fontId="9" fillId="4" borderId="23" xfId="10" applyFont="1" applyFill="1" applyBorder="1" applyAlignment="1" applyProtection="1">
      <alignment horizontal="left"/>
    </xf>
    <xf numFmtId="0" fontId="9" fillId="4" borderId="5" xfId="10" applyFont="1" applyFill="1" applyBorder="1" applyAlignment="1" applyProtection="1">
      <alignment horizontal="left"/>
    </xf>
    <xf numFmtId="0" fontId="9" fillId="0" borderId="22" xfId="10" applyFont="1" applyBorder="1"/>
    <xf numFmtId="0" fontId="9" fillId="0" borderId="20" xfId="10" applyFont="1" applyBorder="1"/>
    <xf numFmtId="0" fontId="9" fillId="0" borderId="3" xfId="10" applyFont="1" applyBorder="1"/>
    <xf numFmtId="0" fontId="9" fillId="0" borderId="22" xfId="10" applyFont="1" applyBorder="1" applyAlignment="1">
      <alignment horizontal="center"/>
    </xf>
    <xf numFmtId="0" fontId="6" fillId="0" borderId="22" xfId="10" applyBorder="1" applyAlignment="1">
      <alignment horizontal="center"/>
    </xf>
    <xf numFmtId="0" fontId="9" fillId="2" borderId="22" xfId="10" applyFont="1" applyFill="1" applyBorder="1" applyAlignment="1">
      <alignment horizontal="center"/>
    </xf>
    <xf numFmtId="0" fontId="6" fillId="0" borderId="39" xfId="10" applyFill="1" applyBorder="1"/>
    <xf numFmtId="0" fontId="18" fillId="0" borderId="23" xfId="10" applyFont="1" applyBorder="1" applyAlignment="1" applyProtection="1">
      <alignment horizontal="left"/>
    </xf>
    <xf numFmtId="0" fontId="18" fillId="0" borderId="21" xfId="10" applyFont="1" applyBorder="1" applyProtection="1"/>
    <xf numFmtId="0" fontId="18" fillId="0" borderId="5" xfId="10" applyFont="1" applyBorder="1"/>
    <xf numFmtId="0" fontId="18" fillId="0" borderId="23" xfId="10" applyFont="1" applyBorder="1" applyAlignment="1" applyProtection="1">
      <alignment horizontal="center"/>
    </xf>
    <xf numFmtId="0" fontId="18" fillId="0" borderId="23" xfId="10" applyFont="1" applyBorder="1" applyAlignment="1">
      <alignment horizontal="center"/>
    </xf>
    <xf numFmtId="0" fontId="18" fillId="6" borderId="23" xfId="10" applyFont="1" applyFill="1" applyBorder="1" applyAlignment="1">
      <alignment horizontal="center"/>
    </xf>
    <xf numFmtId="0" fontId="6" fillId="0" borderId="23" xfId="10" applyBorder="1" applyAlignment="1" applyProtection="1">
      <alignment horizontal="center"/>
    </xf>
    <xf numFmtId="0" fontId="18" fillId="2" borderId="23" xfId="10" applyFont="1" applyFill="1" applyBorder="1" applyAlignment="1">
      <alignment horizontal="center"/>
    </xf>
    <xf numFmtId="0" fontId="6" fillId="0" borderId="40" xfId="10" applyFill="1" applyBorder="1"/>
    <xf numFmtId="0" fontId="9" fillId="0" borderId="2" xfId="10" applyFont="1" applyBorder="1"/>
    <xf numFmtId="0" fontId="9" fillId="0" borderId="1" xfId="10" applyFont="1" applyBorder="1"/>
    <xf numFmtId="0" fontId="9" fillId="0" borderId="40" xfId="10" applyFont="1" applyBorder="1" applyAlignment="1">
      <alignment horizontal="center"/>
    </xf>
    <xf numFmtId="0" fontId="9" fillId="6" borderId="40" xfId="10" applyFont="1" applyFill="1" applyBorder="1" applyAlignment="1">
      <alignment horizontal="center"/>
    </xf>
    <xf numFmtId="0" fontId="18" fillId="0" borderId="40" xfId="10" applyFont="1" applyBorder="1" applyAlignment="1">
      <alignment horizontal="center"/>
    </xf>
    <xf numFmtId="0" fontId="9" fillId="2" borderId="40" xfId="10" applyFont="1" applyFill="1" applyBorder="1" applyAlignment="1">
      <alignment horizontal="center"/>
    </xf>
    <xf numFmtId="0" fontId="18" fillId="0" borderId="2" xfId="10" applyFont="1" applyBorder="1" applyAlignment="1" applyProtection="1">
      <alignment horizontal="left"/>
    </xf>
    <xf numFmtId="0" fontId="18" fillId="0" borderId="2" xfId="10" applyFont="1" applyBorder="1"/>
    <xf numFmtId="0" fontId="18" fillId="0" borderId="1" xfId="10" applyFont="1" applyBorder="1"/>
    <xf numFmtId="0" fontId="18" fillId="0" borderId="40" xfId="10" applyFont="1" applyBorder="1" applyAlignment="1" applyProtection="1">
      <alignment horizontal="center"/>
    </xf>
    <xf numFmtId="0" fontId="18" fillId="6" borderId="40" xfId="10" applyFont="1" applyFill="1" applyBorder="1" applyAlignment="1">
      <alignment horizontal="center"/>
    </xf>
    <xf numFmtId="0" fontId="18" fillId="2" borderId="40" xfId="10" applyFont="1" applyFill="1" applyBorder="1" applyAlignment="1">
      <alignment horizontal="center"/>
    </xf>
    <xf numFmtId="0" fontId="6" fillId="0" borderId="2" xfId="10" applyBorder="1"/>
    <xf numFmtId="0" fontId="19" fillId="0" borderId="5" xfId="10" applyFont="1" applyBorder="1"/>
    <xf numFmtId="0" fontId="19" fillId="0" borderId="40" xfId="10" applyFont="1" applyBorder="1" applyAlignment="1">
      <alignment horizontal="center"/>
    </xf>
    <xf numFmtId="0" fontId="19" fillId="6" borderId="40" xfId="10" applyFont="1" applyFill="1" applyBorder="1" applyAlignment="1">
      <alignment horizontal="center"/>
    </xf>
    <xf numFmtId="0" fontId="19" fillId="2" borderId="40" xfId="10" applyFont="1" applyFill="1" applyBorder="1" applyAlignment="1">
      <alignment horizontal="center"/>
    </xf>
    <xf numFmtId="0" fontId="6" fillId="0" borderId="39" xfId="10" applyBorder="1" applyAlignment="1" applyProtection="1">
      <alignment horizontal="left"/>
    </xf>
    <xf numFmtId="0" fontId="6" fillId="0" borderId="31" xfId="10" applyBorder="1"/>
    <xf numFmtId="0" fontId="6" fillId="0" borderId="25" xfId="10" applyBorder="1"/>
    <xf numFmtId="0" fontId="6" fillId="0" borderId="31" xfId="10" applyBorder="1" applyAlignment="1">
      <alignment horizontal="center"/>
    </xf>
    <xf numFmtId="0" fontId="6" fillId="0" borderId="25" xfId="10" applyBorder="1" applyAlignment="1">
      <alignment horizontal="center"/>
    </xf>
    <xf numFmtId="0" fontId="6" fillId="0" borderId="39" xfId="10" applyBorder="1" applyAlignment="1">
      <alignment horizontal="center"/>
    </xf>
    <xf numFmtId="0" fontId="6" fillId="6" borderId="39" xfId="10" applyFill="1" applyBorder="1" applyAlignment="1">
      <alignment horizontal="center"/>
    </xf>
    <xf numFmtId="0" fontId="6" fillId="2" borderId="39" xfId="10" applyFill="1" applyBorder="1" applyAlignment="1">
      <alignment horizontal="center"/>
    </xf>
    <xf numFmtId="0" fontId="6" fillId="0" borderId="31" xfId="10" applyBorder="1" applyProtection="1"/>
    <xf numFmtId="0" fontId="6" fillId="0" borderId="39" xfId="10" applyBorder="1" applyAlignment="1" applyProtection="1">
      <alignment horizontal="center"/>
    </xf>
    <xf numFmtId="0" fontId="6" fillId="0" borderId="31" xfId="10" applyBorder="1" applyAlignment="1" applyProtection="1">
      <alignment horizontal="center"/>
    </xf>
    <xf numFmtId="0" fontId="6" fillId="0" borderId="5" xfId="10" applyFill="1" applyBorder="1"/>
    <xf numFmtId="0" fontId="6" fillId="6" borderId="0" xfId="10" applyFill="1"/>
    <xf numFmtId="0" fontId="6" fillId="0" borderId="0" xfId="10" applyAlignment="1" applyProtection="1">
      <alignment horizontal="left"/>
    </xf>
    <xf numFmtId="0" fontId="2" fillId="0" borderId="0" xfId="11" applyFont="1" applyAlignment="1" applyProtection="1">
      <alignment horizontal="left"/>
    </xf>
    <xf numFmtId="0" fontId="2" fillId="0" borderId="0" xfId="11" applyFont="1"/>
    <xf numFmtId="0" fontId="6" fillId="0" borderId="0" xfId="11"/>
    <xf numFmtId="0" fontId="9" fillId="0" borderId="0" xfId="11" applyFont="1"/>
    <xf numFmtId="0" fontId="21" fillId="3" borderId="20" xfId="11" applyFont="1" applyFill="1" applyBorder="1"/>
    <xf numFmtId="0" fontId="21" fillId="3" borderId="20" xfId="11" applyFont="1" applyFill="1" applyBorder="1" applyAlignment="1" applyProtection="1">
      <alignment horizontal="left"/>
    </xf>
    <xf numFmtId="0" fontId="22" fillId="3" borderId="7" xfId="11" applyFont="1" applyFill="1" applyBorder="1" applyAlignment="1" applyProtection="1">
      <alignment horizontal="left"/>
    </xf>
    <xf numFmtId="0" fontId="22" fillId="3" borderId="10" xfId="11" applyFont="1" applyFill="1" applyBorder="1"/>
    <xf numFmtId="0" fontId="22" fillId="3" borderId="4" xfId="11" applyFont="1" applyFill="1" applyBorder="1" applyAlignment="1" applyProtection="1">
      <alignment horizontal="left"/>
    </xf>
    <xf numFmtId="0" fontId="22" fillId="3" borderId="4" xfId="11" applyFont="1" applyFill="1" applyBorder="1"/>
    <xf numFmtId="0" fontId="22" fillId="3" borderId="9" xfId="11" applyFont="1" applyFill="1" applyBorder="1"/>
    <xf numFmtId="0" fontId="22" fillId="3" borderId="7" xfId="11" applyFont="1" applyFill="1" applyBorder="1"/>
    <xf numFmtId="0" fontId="9" fillId="2" borderId="0" xfId="11" applyFont="1" applyFill="1"/>
    <xf numFmtId="0" fontId="21" fillId="3" borderId="2" xfId="11" applyFont="1" applyFill="1" applyBorder="1" applyAlignment="1" applyProtection="1">
      <alignment horizontal="left"/>
    </xf>
    <xf numFmtId="0" fontId="21" fillId="3" borderId="11" xfId="11" applyFont="1" applyFill="1" applyBorder="1"/>
    <xf numFmtId="0" fontId="21" fillId="3" borderId="12" xfId="11" applyFont="1" applyFill="1" applyBorder="1"/>
    <xf numFmtId="0" fontId="22" fillId="3" borderId="0" xfId="11" applyFont="1" applyFill="1" applyAlignment="1" applyProtection="1">
      <alignment horizontal="left"/>
    </xf>
    <xf numFmtId="0" fontId="22" fillId="3" borderId="0" xfId="11" applyFont="1" applyFill="1" applyBorder="1"/>
    <xf numFmtId="0" fontId="21" fillId="3" borderId="26" xfId="11" applyFont="1" applyFill="1" applyBorder="1"/>
    <xf numFmtId="0" fontId="21" fillId="3" borderId="1" xfId="11" applyFont="1" applyFill="1" applyBorder="1" applyAlignment="1" applyProtection="1">
      <alignment horizontal="left"/>
    </xf>
    <xf numFmtId="0" fontId="21" fillId="3" borderId="12" xfId="11" applyFont="1" applyFill="1" applyBorder="1" applyAlignment="1" applyProtection="1">
      <alignment horizontal="left"/>
    </xf>
    <xf numFmtId="0" fontId="21" fillId="3" borderId="55" xfId="11" applyFont="1" applyFill="1" applyBorder="1" applyAlignment="1" applyProtection="1">
      <alignment horizontal="left"/>
    </xf>
    <xf numFmtId="0" fontId="21" fillId="3" borderId="2" xfId="11" applyFont="1" applyFill="1" applyBorder="1"/>
    <xf numFmtId="0" fontId="22" fillId="3" borderId="11" xfId="11" applyFont="1" applyFill="1" applyBorder="1" applyAlignment="1" applyProtection="1">
      <alignment horizontal="left"/>
    </xf>
    <xf numFmtId="0" fontId="21" fillId="3" borderId="0" xfId="11" applyFont="1" applyFill="1" applyBorder="1"/>
    <xf numFmtId="0" fontId="21" fillId="3" borderId="11" xfId="11" applyFont="1" applyFill="1" applyBorder="1" applyAlignment="1" applyProtection="1">
      <alignment horizontal="left"/>
    </xf>
    <xf numFmtId="0" fontId="6" fillId="3" borderId="1" xfId="11" applyFill="1" applyBorder="1"/>
    <xf numFmtId="0" fontId="22" fillId="3" borderId="12" xfId="11" applyFont="1" applyFill="1" applyBorder="1"/>
    <xf numFmtId="0" fontId="21" fillId="3" borderId="0" xfId="11" applyFont="1" applyFill="1"/>
    <xf numFmtId="0" fontId="21" fillId="3" borderId="26" xfId="11" applyFont="1" applyFill="1" applyBorder="1" applyAlignment="1" applyProtection="1">
      <alignment horizontal="left"/>
    </xf>
    <xf numFmtId="179" fontId="21" fillId="3" borderId="12" xfId="11" applyNumberFormat="1" applyFont="1" applyFill="1" applyBorder="1" applyAlignment="1" applyProtection="1">
      <alignment horizontal="left"/>
    </xf>
    <xf numFmtId="0" fontId="21" fillId="3" borderId="21" xfId="11" applyFont="1" applyFill="1" applyBorder="1"/>
    <xf numFmtId="0" fontId="21" fillId="3" borderId="13" xfId="11" applyFont="1" applyFill="1" applyBorder="1" applyAlignment="1" applyProtection="1">
      <alignment horizontal="left"/>
    </xf>
    <xf numFmtId="0" fontId="21" fillId="3" borderId="14" xfId="11" applyFont="1" applyFill="1" applyBorder="1" applyAlignment="1" applyProtection="1">
      <alignment horizontal="left"/>
    </xf>
    <xf numFmtId="0" fontId="21" fillId="3" borderId="6" xfId="11" applyFont="1" applyFill="1" applyBorder="1" applyAlignment="1" applyProtection="1">
      <alignment horizontal="left"/>
    </xf>
    <xf numFmtId="0" fontId="21" fillId="3" borderId="41" xfId="11" applyFont="1" applyFill="1" applyBorder="1" applyAlignment="1" applyProtection="1">
      <alignment horizontal="left"/>
    </xf>
    <xf numFmtId="179" fontId="21" fillId="3" borderId="5" xfId="11" applyNumberFormat="1" applyFont="1" applyFill="1" applyBorder="1" applyAlignment="1" applyProtection="1">
      <alignment horizontal="left"/>
    </xf>
    <xf numFmtId="179" fontId="21" fillId="3" borderId="14" xfId="11" applyNumberFormat="1" applyFont="1" applyFill="1" applyBorder="1" applyAlignment="1" applyProtection="1">
      <alignment horizontal="left"/>
    </xf>
    <xf numFmtId="0" fontId="21" fillId="3" borderId="21" xfId="11" applyFont="1" applyFill="1" applyBorder="1" applyAlignment="1" applyProtection="1">
      <alignment horizontal="left"/>
    </xf>
    <xf numFmtId="0" fontId="21" fillId="3" borderId="50" xfId="11" applyFont="1" applyFill="1" applyBorder="1" applyAlignment="1" applyProtection="1">
      <alignment horizontal="left"/>
    </xf>
    <xf numFmtId="179" fontId="21" fillId="3" borderId="23" xfId="11" applyNumberFormat="1" applyFont="1" applyFill="1" applyBorder="1" applyAlignment="1" applyProtection="1">
      <alignment horizontal="left"/>
    </xf>
    <xf numFmtId="179" fontId="21" fillId="3" borderId="6" xfId="11" applyNumberFormat="1" applyFont="1" applyFill="1" applyBorder="1" applyAlignment="1" applyProtection="1">
      <alignment horizontal="left"/>
    </xf>
    <xf numFmtId="0" fontId="25" fillId="0" borderId="2" xfId="11" applyFont="1" applyBorder="1" applyAlignment="1" applyProtection="1">
      <alignment horizontal="left"/>
    </xf>
    <xf numFmtId="0" fontId="27" fillId="0" borderId="2" xfId="11" applyFont="1" applyBorder="1" applyProtection="1"/>
    <xf numFmtId="0" fontId="27" fillId="0" borderId="11" xfId="11" applyFont="1" applyBorder="1" applyProtection="1"/>
    <xf numFmtId="0" fontId="27" fillId="0" borderId="12" xfId="11" applyFont="1" applyBorder="1"/>
    <xf numFmtId="0" fontId="28" fillId="0" borderId="0" xfId="11" applyFont="1" applyProtection="1"/>
    <xf numFmtId="0" fontId="27" fillId="0" borderId="0" xfId="11" applyFont="1" applyBorder="1"/>
    <xf numFmtId="0" fontId="27" fillId="0" borderId="11" xfId="11" applyFont="1" applyBorder="1"/>
    <xf numFmtId="0" fontId="27" fillId="0" borderId="0" xfId="11" applyFont="1" applyBorder="1" applyProtection="1"/>
    <xf numFmtId="0" fontId="28" fillId="0" borderId="0" xfId="11" applyFont="1" applyBorder="1" applyProtection="1"/>
    <xf numFmtId="0" fontId="28" fillId="0" borderId="11" xfId="11" applyFont="1" applyBorder="1" applyProtection="1"/>
    <xf numFmtId="0" fontId="28" fillId="0" borderId="11" xfId="11" applyFont="1" applyBorder="1"/>
    <xf numFmtId="0" fontId="28" fillId="0" borderId="0" xfId="11" applyFont="1" applyBorder="1"/>
    <xf numFmtId="0" fontId="28" fillId="0" borderId="12" xfId="11" applyFont="1" applyBorder="1"/>
    <xf numFmtId="0" fontId="25" fillId="0" borderId="12" xfId="11" applyFont="1" applyBorder="1"/>
    <xf numFmtId="0" fontId="27" fillId="0" borderId="2" xfId="11" applyFont="1" applyBorder="1" applyAlignment="1" applyProtection="1">
      <alignment horizontal="left"/>
    </xf>
    <xf numFmtId="0" fontId="27" fillId="0" borderId="2" xfId="11" applyFont="1" applyBorder="1"/>
    <xf numFmtId="0" fontId="27" fillId="0" borderId="12" xfId="11" applyFont="1" applyBorder="1" applyProtection="1"/>
    <xf numFmtId="0" fontId="28" fillId="0" borderId="12" xfId="11" applyFont="1" applyBorder="1" applyProtection="1"/>
    <xf numFmtId="0" fontId="26" fillId="0" borderId="39" xfId="11" applyFont="1" applyBorder="1" applyAlignment="1" applyProtection="1">
      <alignment horizontal="left"/>
    </xf>
    <xf numFmtId="0" fontId="26" fillId="0" borderId="39" xfId="11" applyFont="1" applyBorder="1" applyProtection="1"/>
    <xf numFmtId="0" fontId="26" fillId="0" borderId="23" xfId="11" applyFont="1" applyBorder="1"/>
    <xf numFmtId="179" fontId="26" fillId="0" borderId="23" xfId="11" applyNumberFormat="1" applyFont="1" applyBorder="1" applyProtection="1"/>
    <xf numFmtId="0" fontId="26" fillId="0" borderId="39" xfId="11" applyFont="1" applyBorder="1"/>
    <xf numFmtId="0" fontId="26" fillId="0" borderId="6" xfId="11" applyFont="1" applyBorder="1"/>
    <xf numFmtId="0" fontId="26" fillId="0" borderId="21" xfId="11" applyFont="1" applyBorder="1"/>
    <xf numFmtId="0" fontId="26" fillId="0" borderId="28" xfId="11" applyFont="1" applyBorder="1"/>
    <xf numFmtId="0" fontId="26" fillId="0" borderId="56" xfId="11" applyFont="1" applyBorder="1"/>
    <xf numFmtId="0" fontId="26" fillId="0" borderId="57" xfId="11" applyFont="1" applyBorder="1"/>
    <xf numFmtId="0" fontId="26" fillId="0" borderId="52" xfId="11" applyFont="1" applyBorder="1"/>
    <xf numFmtId="0" fontId="26" fillId="0" borderId="5" xfId="11" applyFont="1" applyBorder="1"/>
    <xf numFmtId="0" fontId="26" fillId="0" borderId="23" xfId="11" applyFont="1" applyBorder="1" applyProtection="1"/>
    <xf numFmtId="0" fontId="26" fillId="0" borderId="21" xfId="11" applyFont="1" applyBorder="1" applyAlignment="1" applyProtection="1">
      <alignment horizontal="left"/>
    </xf>
    <xf numFmtId="179" fontId="26" fillId="0" borderId="39" xfId="11" applyNumberFormat="1" applyFont="1" applyBorder="1" applyProtection="1"/>
    <xf numFmtId="0" fontId="26" fillId="0" borderId="21" xfId="11" applyFont="1" applyBorder="1" applyProtection="1"/>
    <xf numFmtId="0" fontId="26" fillId="0" borderId="25" xfId="11" applyFont="1" applyBorder="1"/>
    <xf numFmtId="0" fontId="26" fillId="0" borderId="31" xfId="11" applyFont="1" applyBorder="1"/>
    <xf numFmtId="0" fontId="26" fillId="0" borderId="31" xfId="11" applyFont="1" applyBorder="1" applyProtection="1"/>
    <xf numFmtId="0" fontId="26" fillId="0" borderId="6" xfId="11" applyFont="1" applyBorder="1" applyProtection="1"/>
    <xf numFmtId="0" fontId="26" fillId="0" borderId="5" xfId="11" applyFont="1" applyBorder="1" applyProtection="1"/>
    <xf numFmtId="0" fontId="26" fillId="0" borderId="0" xfId="11" applyFont="1"/>
    <xf numFmtId="0" fontId="26" fillId="0" borderId="0" xfId="11" applyFont="1" applyAlignment="1" applyProtection="1">
      <alignment horizontal="left"/>
    </xf>
    <xf numFmtId="0" fontId="7" fillId="0" borderId="0" xfId="12" applyFont="1" applyAlignment="1" applyProtection="1">
      <alignment horizontal="left"/>
    </xf>
    <xf numFmtId="0" fontId="2" fillId="0" borderId="0" xfId="12" applyFont="1"/>
    <xf numFmtId="0" fontId="14" fillId="0" borderId="0" xfId="12" applyFont="1"/>
    <xf numFmtId="0" fontId="13" fillId="0" borderId="0" xfId="12"/>
    <xf numFmtId="0" fontId="7" fillId="0" borderId="0" xfId="12" applyFont="1"/>
    <xf numFmtId="0" fontId="25" fillId="2" borderId="20" xfId="12" applyFont="1" applyFill="1" applyBorder="1"/>
    <xf numFmtId="0" fontId="21" fillId="3" borderId="4" xfId="12" applyFont="1" applyFill="1" applyBorder="1" applyAlignment="1" applyProtection="1">
      <alignment horizontal="left"/>
    </xf>
    <xf numFmtId="0" fontId="21" fillId="3" borderId="20" xfId="12" applyFont="1" applyFill="1" applyBorder="1" applyAlignment="1" applyProtection="1">
      <alignment horizontal="left"/>
    </xf>
    <xf numFmtId="0" fontId="22" fillId="3" borderId="7" xfId="12" applyFont="1" applyFill="1" applyBorder="1" applyAlignment="1" applyProtection="1">
      <alignment horizontal="left"/>
    </xf>
    <xf numFmtId="0" fontId="22" fillId="3" borderId="10" xfId="12" applyFont="1" applyFill="1" applyBorder="1"/>
    <xf numFmtId="0" fontId="22" fillId="3" borderId="4" xfId="12" applyFont="1" applyFill="1" applyBorder="1" applyAlignment="1" applyProtection="1">
      <alignment horizontal="left"/>
    </xf>
    <xf numFmtId="0" fontId="22" fillId="3" borderId="4" xfId="12" applyFont="1" applyFill="1" applyBorder="1"/>
    <xf numFmtId="0" fontId="9" fillId="2" borderId="2" xfId="12" applyFont="1" applyFill="1" applyBorder="1"/>
    <xf numFmtId="0" fontId="21" fillId="3" borderId="0" xfId="12" applyFont="1" applyFill="1" applyAlignment="1" applyProtection="1">
      <alignment horizontal="left"/>
    </xf>
    <xf numFmtId="0" fontId="21" fillId="3" borderId="2" xfId="12" applyFont="1" applyFill="1" applyBorder="1" applyAlignment="1" applyProtection="1">
      <alignment horizontal="center"/>
    </xf>
    <xf numFmtId="0" fontId="21" fillId="3" borderId="11" xfId="12" applyFont="1" applyFill="1" applyBorder="1" applyAlignment="1" applyProtection="1">
      <alignment horizontal="left"/>
    </xf>
    <xf numFmtId="0" fontId="21" fillId="3" borderId="12" xfId="12" applyFont="1" applyFill="1" applyBorder="1"/>
    <xf numFmtId="0" fontId="21" fillId="3" borderId="0" xfId="12" applyFont="1" applyFill="1"/>
    <xf numFmtId="0" fontId="22" fillId="3" borderId="11" xfId="12" applyFont="1" applyFill="1" applyBorder="1" applyAlignment="1" applyProtection="1">
      <alignment horizontal="left"/>
    </xf>
    <xf numFmtId="0" fontId="22" fillId="3" borderId="12" xfId="12" applyFont="1" applyFill="1" applyBorder="1"/>
    <xf numFmtId="0" fontId="25" fillId="2" borderId="2" xfId="12" applyFont="1" applyFill="1" applyBorder="1"/>
    <xf numFmtId="0" fontId="21" fillId="3" borderId="2" xfId="12" applyFont="1" applyFill="1" applyBorder="1" applyAlignment="1" applyProtection="1">
      <alignment horizontal="left"/>
    </xf>
    <xf numFmtId="0" fontId="21" fillId="3" borderId="11" xfId="12" applyFont="1" applyFill="1" applyBorder="1"/>
    <xf numFmtId="0" fontId="19" fillId="3" borderId="0" xfId="12" applyFont="1" applyFill="1"/>
    <xf numFmtId="0" fontId="25" fillId="2" borderId="21" xfId="12" applyFont="1" applyFill="1" applyBorder="1"/>
    <xf numFmtId="0" fontId="21" fillId="3" borderId="6" xfId="12" applyFont="1" applyFill="1" applyBorder="1"/>
    <xf numFmtId="0" fontId="21" fillId="3" borderId="2" xfId="12" applyFont="1" applyFill="1" applyBorder="1"/>
    <xf numFmtId="0" fontId="21" fillId="3" borderId="12" xfId="12" applyFont="1" applyFill="1" applyBorder="1" applyAlignment="1" applyProtection="1">
      <alignment horizontal="left"/>
    </xf>
    <xf numFmtId="0" fontId="21" fillId="3" borderId="6" xfId="12" applyFont="1" applyFill="1" applyBorder="1" applyAlignment="1" applyProtection="1">
      <alignment horizontal="left"/>
    </xf>
    <xf numFmtId="0" fontId="21" fillId="3" borderId="13" xfId="12" applyFont="1" applyFill="1" applyBorder="1" applyAlignment="1" applyProtection="1">
      <alignment horizontal="left"/>
    </xf>
    <xf numFmtId="0" fontId="21" fillId="3" borderId="14" xfId="12" applyFont="1" applyFill="1" applyBorder="1" applyAlignment="1" applyProtection="1">
      <alignment horizontal="left"/>
    </xf>
    <xf numFmtId="0" fontId="26" fillId="0" borderId="2" xfId="12" applyFont="1" applyBorder="1"/>
    <xf numFmtId="0" fontId="19" fillId="0" borderId="0" xfId="12" applyFont="1"/>
    <xf numFmtId="0" fontId="19" fillId="0" borderId="7" xfId="12" applyFont="1" applyBorder="1"/>
    <xf numFmtId="0" fontId="19" fillId="0" borderId="7" xfId="12" applyFont="1" applyBorder="1" applyAlignment="1" applyProtection="1">
      <alignment horizontal="left"/>
    </xf>
    <xf numFmtId="0" fontId="19" fillId="0" borderId="10" xfId="12" applyFont="1" applyBorder="1"/>
    <xf numFmtId="179" fontId="19" fillId="0" borderId="0" xfId="12" applyNumberFormat="1" applyFont="1" applyProtection="1"/>
    <xf numFmtId="0" fontId="19" fillId="0" borderId="11" xfId="12" applyFont="1" applyBorder="1"/>
    <xf numFmtId="0" fontId="19" fillId="0" borderId="12" xfId="12" applyFont="1" applyBorder="1"/>
    <xf numFmtId="0" fontId="13" fillId="0" borderId="11" xfId="12" applyBorder="1"/>
    <xf numFmtId="0" fontId="13" fillId="0" borderId="12" xfId="12" applyBorder="1"/>
    <xf numFmtId="0" fontId="22" fillId="0" borderId="0" xfId="12" applyFont="1" applyAlignment="1" applyProtection="1">
      <alignment horizontal="left"/>
    </xf>
    <xf numFmtId="0" fontId="21" fillId="0" borderId="11" xfId="12" applyFont="1" applyBorder="1" applyProtection="1"/>
    <xf numFmtId="0" fontId="22" fillId="0" borderId="11" xfId="12" applyFont="1" applyBorder="1"/>
    <xf numFmtId="0" fontId="22" fillId="0" borderId="12" xfId="12" applyFont="1" applyBorder="1" applyProtection="1"/>
    <xf numFmtId="0" fontId="22" fillId="0" borderId="0" xfId="12" applyFont="1"/>
    <xf numFmtId="0" fontId="22" fillId="0" borderId="0" xfId="12" applyFont="1" applyProtection="1"/>
    <xf numFmtId="0" fontId="23" fillId="0" borderId="12" xfId="12" applyFont="1" applyBorder="1" applyProtection="1"/>
    <xf numFmtId="0" fontId="21" fillId="0" borderId="0" xfId="12" applyFont="1"/>
    <xf numFmtId="0" fontId="21" fillId="0" borderId="11" xfId="12" applyFont="1" applyBorder="1"/>
    <xf numFmtId="0" fontId="21" fillId="0" borderId="12" xfId="12" applyFont="1" applyBorder="1"/>
    <xf numFmtId="0" fontId="22" fillId="0" borderId="11" xfId="12" applyFont="1" applyBorder="1" applyProtection="1"/>
    <xf numFmtId="0" fontId="19" fillId="0" borderId="16" xfId="12" applyFont="1" applyBorder="1"/>
    <xf numFmtId="0" fontId="19" fillId="0" borderId="19" xfId="12" applyFont="1" applyBorder="1"/>
    <xf numFmtId="0" fontId="6" fillId="0" borderId="16" xfId="12" applyFont="1" applyBorder="1"/>
    <xf numFmtId="0" fontId="6" fillId="0" borderId="19" xfId="12" applyFont="1" applyBorder="1"/>
    <xf numFmtId="0" fontId="6" fillId="0" borderId="0" xfId="12" applyFont="1"/>
    <xf numFmtId="0" fontId="26" fillId="0" borderId="39" xfId="12" applyFont="1" applyBorder="1"/>
    <xf numFmtId="0" fontId="26" fillId="0" borderId="39" xfId="12" applyFont="1" applyBorder="1" applyAlignment="1" applyProtection="1">
      <alignment horizontal="left"/>
    </xf>
    <xf numFmtId="0" fontId="26" fillId="0" borderId="21" xfId="12" applyFont="1" applyBorder="1" applyProtection="1"/>
    <xf numFmtId="0" fontId="26" fillId="0" borderId="38" xfId="12" applyFont="1" applyBorder="1"/>
    <xf numFmtId="179" fontId="26" fillId="0" borderId="58" xfId="12" applyNumberFormat="1" applyFont="1" applyBorder="1" applyProtection="1"/>
    <xf numFmtId="179" fontId="26" fillId="0" borderId="25" xfId="12" applyNumberFormat="1" applyFont="1" applyBorder="1" applyProtection="1"/>
    <xf numFmtId="179" fontId="26" fillId="0" borderId="39" xfId="12" applyNumberFormat="1" applyFont="1" applyBorder="1" applyProtection="1"/>
    <xf numFmtId="0" fontId="26" fillId="0" borderId="23" xfId="12" applyFont="1" applyBorder="1"/>
    <xf numFmtId="0" fontId="26" fillId="0" borderId="39" xfId="12" applyFont="1" applyBorder="1" applyProtection="1"/>
    <xf numFmtId="0" fontId="13" fillId="0" borderId="5" xfId="12" applyBorder="1"/>
    <xf numFmtId="0" fontId="26" fillId="0" borderId="23" xfId="12" applyFont="1" applyBorder="1" applyProtection="1"/>
    <xf numFmtId="179" fontId="26" fillId="0" borderId="23" xfId="12" applyNumberFormat="1" applyFont="1" applyBorder="1" applyProtection="1"/>
    <xf numFmtId="0" fontId="13" fillId="0" borderId="5" xfId="12" applyBorder="1" applyProtection="1"/>
    <xf numFmtId="0" fontId="26" fillId="0" borderId="0" xfId="12" applyFont="1"/>
    <xf numFmtId="178" fontId="26" fillId="0" borderId="39" xfId="12" applyNumberFormat="1" applyFont="1" applyBorder="1" applyProtection="1"/>
    <xf numFmtId="0" fontId="2" fillId="0" borderId="0" xfId="13" applyFont="1" applyAlignment="1" applyProtection="1">
      <alignment horizontal="left"/>
    </xf>
    <xf numFmtId="0" fontId="2" fillId="0" borderId="0" xfId="13" applyFont="1"/>
    <xf numFmtId="0" fontId="6" fillId="0" borderId="0" xfId="13"/>
    <xf numFmtId="0" fontId="9" fillId="0" borderId="0" xfId="13" applyFont="1"/>
    <xf numFmtId="0" fontId="9" fillId="4" borderId="20" xfId="13" applyFont="1" applyFill="1" applyBorder="1"/>
    <xf numFmtId="0" fontId="9" fillId="4" borderId="22" xfId="13" applyFont="1" applyFill="1" applyBorder="1" applyAlignment="1" applyProtection="1">
      <alignment horizontal="left"/>
    </xf>
    <xf numFmtId="0" fontId="9" fillId="4" borderId="22" xfId="13" applyFont="1" applyFill="1" applyBorder="1"/>
    <xf numFmtId="0" fontId="9" fillId="4" borderId="31" xfId="13" applyFont="1" applyFill="1" applyBorder="1" applyAlignment="1" applyProtection="1">
      <alignment horizontal="left"/>
    </xf>
    <xf numFmtId="0" fontId="9" fillId="4" borderId="24" xfId="13" applyFont="1" applyFill="1" applyBorder="1"/>
    <xf numFmtId="0" fontId="9" fillId="4" borderId="25" xfId="13" applyFont="1" applyFill="1" applyBorder="1"/>
    <xf numFmtId="0" fontId="9" fillId="4" borderId="39" xfId="13" applyFont="1" applyFill="1" applyBorder="1"/>
    <xf numFmtId="0" fontId="9" fillId="4" borderId="31" xfId="13" applyFont="1" applyFill="1" applyBorder="1"/>
    <xf numFmtId="0" fontId="9" fillId="4" borderId="24" xfId="13" applyFont="1" applyFill="1" applyBorder="1" applyAlignment="1" applyProtection="1">
      <alignment horizontal="left"/>
    </xf>
    <xf numFmtId="0" fontId="18" fillId="4" borderId="24" xfId="13" applyFont="1" applyFill="1" applyBorder="1"/>
    <xf numFmtId="0" fontId="6" fillId="4" borderId="1" xfId="13" applyFill="1" applyBorder="1"/>
    <xf numFmtId="0" fontId="9" fillId="4" borderId="2" xfId="13" applyFont="1" applyFill="1" applyBorder="1" applyAlignment="1" applyProtection="1">
      <alignment horizontal="left"/>
    </xf>
    <xf numFmtId="0" fontId="9" fillId="4" borderId="40" xfId="13" applyFont="1" applyFill="1" applyBorder="1" applyAlignment="1" applyProtection="1">
      <alignment horizontal="left"/>
    </xf>
    <xf numFmtId="0" fontId="9" fillId="4" borderId="40" xfId="13" applyFont="1" applyFill="1" applyBorder="1"/>
    <xf numFmtId="0" fontId="9" fillId="4" borderId="1" xfId="13" applyFont="1" applyFill="1" applyBorder="1"/>
    <xf numFmtId="0" fontId="9" fillId="4" borderId="1" xfId="13" applyFont="1" applyFill="1" applyBorder="1" applyAlignment="1" applyProtection="1">
      <alignment horizontal="left"/>
    </xf>
    <xf numFmtId="0" fontId="9" fillId="4" borderId="2" xfId="13" applyFont="1" applyFill="1" applyBorder="1"/>
    <xf numFmtId="0" fontId="9" fillId="4" borderId="21" xfId="13" applyFont="1" applyFill="1" applyBorder="1"/>
    <xf numFmtId="0" fontId="9" fillId="4" borderId="23" xfId="13" applyFont="1" applyFill="1" applyBorder="1"/>
    <xf numFmtId="0" fontId="9" fillId="4" borderId="21" xfId="13" applyFont="1" applyFill="1" applyBorder="1" applyAlignment="1" applyProtection="1">
      <alignment horizontal="left"/>
    </xf>
    <xf numFmtId="0" fontId="9" fillId="4" borderId="5" xfId="13" applyFont="1" applyFill="1" applyBorder="1"/>
    <xf numFmtId="0" fontId="9" fillId="4" borderId="23" xfId="13" applyFont="1" applyFill="1" applyBorder="1" applyAlignment="1" applyProtection="1">
      <alignment horizontal="left"/>
    </xf>
    <xf numFmtId="0" fontId="9" fillId="4" borderId="5" xfId="13" applyFont="1" applyFill="1" applyBorder="1" applyAlignment="1" applyProtection="1">
      <alignment horizontal="left"/>
    </xf>
    <xf numFmtId="0" fontId="9" fillId="0" borderId="20" xfId="13" applyFont="1" applyBorder="1"/>
    <xf numFmtId="0" fontId="9" fillId="0" borderId="22" xfId="13" applyFont="1" applyBorder="1" applyAlignment="1">
      <alignment horizontal="center"/>
    </xf>
    <xf numFmtId="0" fontId="9" fillId="0" borderId="20" xfId="13" applyFont="1" applyBorder="1" applyAlignment="1">
      <alignment horizontal="center"/>
    </xf>
    <xf numFmtId="0" fontId="9" fillId="0" borderId="3" xfId="13" applyFont="1" applyBorder="1" applyAlignment="1">
      <alignment horizontal="center"/>
    </xf>
    <xf numFmtId="0" fontId="6" fillId="0" borderId="3" xfId="13" applyBorder="1" applyAlignment="1">
      <alignment horizontal="center"/>
    </xf>
    <xf numFmtId="0" fontId="6" fillId="0" borderId="4" xfId="13" applyBorder="1" applyAlignment="1">
      <alignment horizontal="center"/>
    </xf>
    <xf numFmtId="0" fontId="9" fillId="2" borderId="22" xfId="13" applyFont="1" applyFill="1" applyBorder="1" applyAlignment="1">
      <alignment horizontal="center"/>
    </xf>
    <xf numFmtId="0" fontId="6" fillId="2" borderId="1" xfId="13" applyFill="1" applyBorder="1"/>
    <xf numFmtId="0" fontId="18" fillId="0" borderId="21" xfId="13" applyFont="1" applyBorder="1" applyAlignment="1" applyProtection="1">
      <alignment horizontal="left"/>
    </xf>
    <xf numFmtId="0" fontId="18" fillId="0" borderId="23" xfId="13" applyFont="1" applyBorder="1" applyAlignment="1" applyProtection="1">
      <alignment horizontal="center"/>
    </xf>
    <xf numFmtId="0" fontId="18" fillId="0" borderId="23" xfId="13" applyFont="1" applyBorder="1" applyAlignment="1">
      <alignment horizontal="center"/>
    </xf>
    <xf numFmtId="0" fontId="18" fillId="0" borderId="21" xfId="13" applyFont="1" applyBorder="1" applyAlignment="1" applyProtection="1">
      <alignment horizontal="center"/>
    </xf>
    <xf numFmtId="0" fontId="18" fillId="0" borderId="5" xfId="13" applyFont="1" applyBorder="1" applyAlignment="1">
      <alignment horizontal="center"/>
    </xf>
    <xf numFmtId="0" fontId="18" fillId="6" borderId="23" xfId="13" applyFont="1" applyFill="1" applyBorder="1" applyAlignment="1">
      <alignment horizontal="center"/>
    </xf>
    <xf numFmtId="0" fontId="6" fillId="0" borderId="5" xfId="13" applyBorder="1" applyAlignment="1" applyProtection="1">
      <alignment horizontal="center"/>
    </xf>
    <xf numFmtId="0" fontId="6" fillId="0" borderId="6" xfId="13" applyBorder="1" applyAlignment="1" applyProtection="1">
      <alignment horizontal="center"/>
    </xf>
    <xf numFmtId="0" fontId="18" fillId="0" borderId="5" xfId="13" applyFont="1" applyBorder="1" applyAlignment="1" applyProtection="1">
      <alignment horizontal="center"/>
    </xf>
    <xf numFmtId="0" fontId="18" fillId="2" borderId="23" xfId="13" applyFont="1" applyFill="1" applyBorder="1" applyAlignment="1">
      <alignment horizontal="center"/>
    </xf>
    <xf numFmtId="0" fontId="18" fillId="0" borderId="6" xfId="13" applyFont="1" applyBorder="1" applyAlignment="1" applyProtection="1">
      <alignment horizontal="center"/>
    </xf>
    <xf numFmtId="0" fontId="9" fillId="0" borderId="2" xfId="13" applyFont="1" applyBorder="1"/>
    <xf numFmtId="0" fontId="9" fillId="0" borderId="40" xfId="13" applyFont="1" applyBorder="1" applyAlignment="1">
      <alignment horizontal="center"/>
    </xf>
    <xf numFmtId="0" fontId="9" fillId="0" borderId="2" xfId="13" applyFont="1" applyBorder="1" applyAlignment="1">
      <alignment horizontal="center"/>
    </xf>
    <xf numFmtId="0" fontId="9" fillId="0" borderId="1" xfId="13" applyFont="1" applyBorder="1" applyAlignment="1">
      <alignment horizontal="center"/>
    </xf>
    <xf numFmtId="0" fontId="9" fillId="6" borderId="40" xfId="13" applyFont="1" applyFill="1" applyBorder="1" applyAlignment="1">
      <alignment horizontal="center"/>
    </xf>
    <xf numFmtId="0" fontId="18" fillId="0" borderId="40" xfId="13" applyFont="1" applyBorder="1" applyAlignment="1">
      <alignment horizontal="center"/>
    </xf>
    <xf numFmtId="0" fontId="9" fillId="2" borderId="40" xfId="13" applyFont="1" applyFill="1" applyBorder="1" applyAlignment="1">
      <alignment horizontal="center"/>
    </xf>
    <xf numFmtId="0" fontId="9" fillId="0" borderId="0" xfId="13" applyFont="1" applyAlignment="1">
      <alignment horizontal="center"/>
    </xf>
    <xf numFmtId="0" fontId="18" fillId="0" borderId="2" xfId="13" applyFont="1" applyBorder="1" applyAlignment="1" applyProtection="1">
      <alignment horizontal="left"/>
    </xf>
    <xf numFmtId="0" fontId="18" fillId="0" borderId="2" xfId="13" applyFont="1" applyBorder="1" applyAlignment="1" applyProtection="1">
      <alignment horizontal="center"/>
    </xf>
    <xf numFmtId="0" fontId="18" fillId="0" borderId="1" xfId="13" applyFont="1" applyBorder="1" applyAlignment="1">
      <alignment horizontal="center"/>
    </xf>
    <xf numFmtId="0" fontId="18" fillId="0" borderId="40" xfId="13" applyFont="1" applyBorder="1" applyAlignment="1" applyProtection="1">
      <alignment horizontal="center"/>
    </xf>
    <xf numFmtId="0" fontId="18" fillId="6" borderId="40" xfId="13" applyFont="1" applyFill="1" applyBorder="1" applyAlignment="1">
      <alignment horizontal="center"/>
    </xf>
    <xf numFmtId="0" fontId="18" fillId="0" borderId="1" xfId="13" applyFont="1" applyBorder="1" applyAlignment="1" applyProtection="1">
      <alignment horizontal="center"/>
    </xf>
    <xf numFmtId="0" fontId="18" fillId="2" borderId="40" xfId="13" applyFont="1" applyFill="1" applyBorder="1" applyAlignment="1">
      <alignment horizontal="center"/>
    </xf>
    <xf numFmtId="0" fontId="18" fillId="0" borderId="0" xfId="13" applyFont="1" applyAlignment="1" applyProtection="1">
      <alignment horizontal="center"/>
    </xf>
    <xf numFmtId="0" fontId="6" fillId="0" borderId="2" xfId="13" applyBorder="1"/>
    <xf numFmtId="0" fontId="6" fillId="0" borderId="40" xfId="13" applyBorder="1" applyAlignment="1">
      <alignment horizontal="center"/>
    </xf>
    <xf numFmtId="0" fontId="19" fillId="0" borderId="40" xfId="13" applyFont="1" applyBorder="1" applyAlignment="1">
      <alignment horizontal="center"/>
    </xf>
    <xf numFmtId="0" fontId="19" fillId="0" borderId="2" xfId="13" applyFont="1" applyBorder="1" applyAlignment="1">
      <alignment horizontal="center"/>
    </xf>
    <xf numFmtId="0" fontId="19" fillId="0" borderId="1" xfId="13" applyFont="1" applyBorder="1" applyAlignment="1">
      <alignment horizontal="center"/>
    </xf>
    <xf numFmtId="0" fontId="19" fillId="0" borderId="23" xfId="13" applyFont="1" applyBorder="1" applyAlignment="1">
      <alignment horizontal="center"/>
    </xf>
    <xf numFmtId="0" fontId="19" fillId="6" borderId="40" xfId="13" applyFont="1" applyFill="1" applyBorder="1" applyAlignment="1">
      <alignment horizontal="center"/>
    </xf>
    <xf numFmtId="0" fontId="19" fillId="2" borderId="40" xfId="13" applyFont="1" applyFill="1" applyBorder="1" applyAlignment="1">
      <alignment horizontal="center"/>
    </xf>
    <xf numFmtId="0" fontId="26" fillId="0" borderId="39" xfId="13" applyFont="1" applyBorder="1" applyAlignment="1" applyProtection="1">
      <alignment horizontal="left"/>
    </xf>
    <xf numFmtId="0" fontId="26" fillId="0" borderId="39" xfId="13" applyFont="1" applyBorder="1" applyAlignment="1" applyProtection="1">
      <alignment horizontal="center"/>
    </xf>
    <xf numFmtId="0" fontId="26" fillId="0" borderId="39" xfId="13" applyFont="1" applyBorder="1" applyAlignment="1">
      <alignment horizontal="center"/>
    </xf>
    <xf numFmtId="0" fontId="26" fillId="0" borderId="31" xfId="13" applyFont="1" applyBorder="1" applyAlignment="1">
      <alignment horizontal="center"/>
    </xf>
    <xf numFmtId="0" fontId="26" fillId="0" borderId="25" xfId="13" applyFont="1" applyBorder="1" applyAlignment="1">
      <alignment horizontal="center"/>
    </xf>
    <xf numFmtId="0" fontId="26" fillId="6" borderId="39" xfId="13" applyFont="1" applyFill="1" applyBorder="1" applyAlignment="1">
      <alignment horizontal="center"/>
    </xf>
    <xf numFmtId="0" fontId="26" fillId="2" borderId="39" xfId="13" applyFont="1" applyFill="1" applyBorder="1" applyAlignment="1">
      <alignment horizontal="center"/>
    </xf>
    <xf numFmtId="0" fontId="26" fillId="0" borderId="31" xfId="13" applyFont="1" applyBorder="1" applyAlignment="1" applyProtection="1">
      <alignment horizontal="center"/>
    </xf>
    <xf numFmtId="0" fontId="26" fillId="0" borderId="0" xfId="13" applyFont="1"/>
    <xf numFmtId="0" fontId="26" fillId="0" borderId="0" xfId="13" applyFont="1" applyAlignment="1" applyProtection="1">
      <alignment horizontal="left"/>
    </xf>
    <xf numFmtId="0" fontId="2" fillId="0" borderId="0" xfId="14" applyFont="1" applyAlignment="1" applyProtection="1">
      <alignment horizontal="left"/>
    </xf>
    <xf numFmtId="0" fontId="2" fillId="0" borderId="0" xfId="14" applyFont="1"/>
    <xf numFmtId="0" fontId="6" fillId="0" borderId="0" xfId="14"/>
    <xf numFmtId="0" fontId="9" fillId="0" borderId="0" xfId="14" applyFont="1"/>
    <xf numFmtId="0" fontId="21" fillId="3" borderId="20" xfId="14" applyFont="1" applyFill="1" applyBorder="1"/>
    <xf numFmtId="0" fontId="21" fillId="3" borderId="20" xfId="14" applyFont="1" applyFill="1" applyBorder="1" applyAlignment="1" applyProtection="1">
      <alignment horizontal="left"/>
    </xf>
    <xf numFmtId="0" fontId="22" fillId="3" borderId="7" xfId="14" applyFont="1" applyFill="1" applyBorder="1" applyAlignment="1" applyProtection="1">
      <alignment horizontal="left"/>
    </xf>
    <xf numFmtId="0" fontId="22" fillId="3" borderId="10" xfId="14" applyFont="1" applyFill="1" applyBorder="1"/>
    <xf numFmtId="0" fontId="22" fillId="3" borderId="4" xfId="14" applyFont="1" applyFill="1" applyBorder="1" applyAlignment="1" applyProtection="1">
      <alignment horizontal="left"/>
    </xf>
    <xf numFmtId="0" fontId="22" fillId="3" borderId="4" xfId="14" applyFont="1" applyFill="1" applyBorder="1"/>
    <xf numFmtId="0" fontId="22" fillId="3" borderId="9" xfId="14" applyFont="1" applyFill="1" applyBorder="1"/>
    <xf numFmtId="0" fontId="22" fillId="3" borderId="7" xfId="14" applyFont="1" applyFill="1" applyBorder="1"/>
    <xf numFmtId="0" fontId="21" fillId="3" borderId="2" xfId="14" applyFont="1" applyFill="1" applyBorder="1" applyAlignment="1" applyProtection="1">
      <alignment horizontal="left"/>
    </xf>
    <xf numFmtId="0" fontId="21" fillId="3" borderId="11" xfId="14" applyFont="1" applyFill="1" applyBorder="1"/>
    <xf numFmtId="0" fontId="21" fillId="3" borderId="12" xfId="14" applyFont="1" applyFill="1" applyBorder="1"/>
    <xf numFmtId="0" fontId="22" fillId="3" borderId="0" xfId="14" applyFont="1" applyFill="1" applyAlignment="1" applyProtection="1">
      <alignment horizontal="left"/>
    </xf>
    <xf numFmtId="0" fontId="22" fillId="3" borderId="0" xfId="14" applyFont="1" applyFill="1" applyBorder="1"/>
    <xf numFmtId="0" fontId="21" fillId="3" borderId="26" xfId="14" applyFont="1" applyFill="1" applyBorder="1"/>
    <xf numFmtId="0" fontId="21" fillId="3" borderId="1" xfId="14" applyFont="1" applyFill="1" applyBorder="1" applyAlignment="1" applyProtection="1">
      <alignment horizontal="left"/>
    </xf>
    <xf numFmtId="0" fontId="21" fillId="3" borderId="12" xfId="14" applyFont="1" applyFill="1" applyBorder="1" applyAlignment="1" applyProtection="1">
      <alignment horizontal="left"/>
    </xf>
    <xf numFmtId="0" fontId="21" fillId="3" borderId="2" xfId="14" applyFont="1" applyFill="1" applyBorder="1"/>
    <xf numFmtId="0" fontId="22" fillId="3" borderId="11" xfId="14" applyFont="1" applyFill="1" applyBorder="1" applyAlignment="1" applyProtection="1">
      <alignment horizontal="left"/>
    </xf>
    <xf numFmtId="0" fontId="21" fillId="3" borderId="11" xfId="14" applyFont="1" applyFill="1" applyBorder="1" applyAlignment="1" applyProtection="1">
      <alignment horizontal="left"/>
    </xf>
    <xf numFmtId="0" fontId="6" fillId="3" borderId="1" xfId="14" applyFill="1" applyBorder="1"/>
    <xf numFmtId="0" fontId="21" fillId="3" borderId="0" xfId="14" applyFont="1" applyFill="1" applyBorder="1" applyAlignment="1" applyProtection="1">
      <alignment horizontal="left"/>
    </xf>
    <xf numFmtId="0" fontId="22" fillId="3" borderId="12" xfId="14" applyFont="1" applyFill="1" applyBorder="1"/>
    <xf numFmtId="0" fontId="21" fillId="3" borderId="0" xfId="14" applyFont="1" applyFill="1"/>
    <xf numFmtId="0" fontId="21" fillId="3" borderId="0" xfId="14" applyFont="1" applyFill="1" applyBorder="1"/>
    <xf numFmtId="0" fontId="21" fillId="3" borderId="26" xfId="14" applyFont="1" applyFill="1" applyBorder="1" applyAlignment="1" applyProtection="1">
      <alignment horizontal="left"/>
    </xf>
    <xf numFmtId="179" fontId="21" fillId="3" borderId="12" xfId="14" applyNumberFormat="1" applyFont="1" applyFill="1" applyBorder="1" applyAlignment="1" applyProtection="1">
      <alignment horizontal="left"/>
    </xf>
    <xf numFmtId="0" fontId="21" fillId="3" borderId="21" xfId="14" applyFont="1" applyFill="1" applyBorder="1"/>
    <xf numFmtId="0" fontId="21" fillId="3" borderId="13" xfId="14" applyFont="1" applyFill="1" applyBorder="1" applyAlignment="1" applyProtection="1">
      <alignment horizontal="left"/>
    </xf>
    <xf numFmtId="0" fontId="21" fillId="3" borderId="14" xfId="14" applyFont="1" applyFill="1" applyBorder="1" applyAlignment="1" applyProtection="1">
      <alignment horizontal="left"/>
    </xf>
    <xf numFmtId="0" fontId="21" fillId="3" borderId="6" xfId="14" applyFont="1" applyFill="1" applyBorder="1" applyAlignment="1" applyProtection="1">
      <alignment horizontal="left"/>
    </xf>
    <xf numFmtId="0" fontId="21" fillId="3" borderId="41" xfId="14" applyFont="1" applyFill="1" applyBorder="1" applyAlignment="1" applyProtection="1">
      <alignment horizontal="left"/>
    </xf>
    <xf numFmtId="179" fontId="21" fillId="3" borderId="5" xfId="14" applyNumberFormat="1" applyFont="1" applyFill="1" applyBorder="1" applyAlignment="1" applyProtection="1">
      <alignment horizontal="left"/>
    </xf>
    <xf numFmtId="179" fontId="21" fillId="3" borderId="14" xfId="14" applyNumberFormat="1" applyFont="1" applyFill="1" applyBorder="1" applyAlignment="1" applyProtection="1">
      <alignment horizontal="left"/>
    </xf>
    <xf numFmtId="0" fontId="21" fillId="3" borderId="21" xfId="14" applyFont="1" applyFill="1" applyBorder="1" applyAlignment="1" applyProtection="1">
      <alignment horizontal="left"/>
    </xf>
    <xf numFmtId="179" fontId="21" fillId="3" borderId="23" xfId="14" applyNumberFormat="1" applyFont="1" applyFill="1" applyBorder="1" applyAlignment="1" applyProtection="1">
      <alignment horizontal="left"/>
    </xf>
    <xf numFmtId="179" fontId="21" fillId="3" borderId="6" xfId="14" applyNumberFormat="1" applyFont="1" applyFill="1" applyBorder="1" applyAlignment="1" applyProtection="1">
      <alignment horizontal="left"/>
    </xf>
    <xf numFmtId="0" fontId="21" fillId="0" borderId="2" xfId="14" applyFont="1" applyBorder="1" applyAlignment="1" applyProtection="1">
      <alignment horizontal="left"/>
    </xf>
    <xf numFmtId="0" fontId="22" fillId="0" borderId="2" xfId="14" applyFont="1" applyBorder="1" applyProtection="1"/>
    <xf numFmtId="0" fontId="22" fillId="0" borderId="11" xfId="14" applyFont="1" applyBorder="1" applyProtection="1"/>
    <xf numFmtId="0" fontId="22" fillId="0" borderId="12" xfId="14" applyFont="1" applyBorder="1"/>
    <xf numFmtId="0" fontId="23" fillId="0" borderId="0" xfId="14" applyFont="1" applyProtection="1"/>
    <xf numFmtId="0" fontId="22" fillId="0" borderId="0" xfId="14" applyFont="1" applyBorder="1"/>
    <xf numFmtId="0" fontId="22" fillId="0" borderId="11" xfId="14" applyFont="1" applyBorder="1"/>
    <xf numFmtId="0" fontId="22" fillId="0" borderId="0" xfId="14" applyFont="1" applyBorder="1" applyProtection="1"/>
    <xf numFmtId="0" fontId="23" fillId="0" borderId="0" xfId="14" applyFont="1" applyBorder="1" applyProtection="1"/>
    <xf numFmtId="0" fontId="23" fillId="0" borderId="11" xfId="14" applyFont="1" applyBorder="1" applyProtection="1"/>
    <xf numFmtId="0" fontId="23" fillId="0" borderId="11" xfId="14" applyFont="1" applyBorder="1"/>
    <xf numFmtId="0" fontId="23" fillId="0" borderId="0" xfId="14" applyFont="1" applyBorder="1"/>
    <xf numFmtId="0" fontId="23" fillId="0" borderId="12" xfId="14" applyFont="1" applyBorder="1"/>
    <xf numFmtId="0" fontId="21" fillId="0" borderId="12" xfId="14" applyFont="1" applyBorder="1"/>
    <xf numFmtId="0" fontId="22" fillId="0" borderId="2" xfId="14" applyFont="1" applyBorder="1" applyAlignment="1" applyProtection="1">
      <alignment horizontal="left"/>
    </xf>
    <xf numFmtId="0" fontId="22" fillId="0" borderId="2" xfId="14" applyFont="1" applyBorder="1"/>
    <xf numFmtId="0" fontId="22" fillId="0" borderId="12" xfId="14" applyFont="1" applyBorder="1" applyProtection="1"/>
    <xf numFmtId="0" fontId="19" fillId="0" borderId="12" xfId="14" applyFont="1" applyBorder="1" applyProtection="1"/>
    <xf numFmtId="0" fontId="23" fillId="0" borderId="12" xfId="14" applyFont="1" applyBorder="1" applyProtection="1"/>
    <xf numFmtId="0" fontId="26" fillId="0" borderId="39" xfId="14" applyFont="1" applyBorder="1" applyAlignment="1" applyProtection="1">
      <alignment horizontal="left"/>
    </xf>
    <xf numFmtId="0" fontId="26" fillId="0" borderId="31" xfId="14" applyFont="1" applyBorder="1" applyProtection="1"/>
    <xf numFmtId="0" fontId="26" fillId="0" borderId="28" xfId="14" applyFont="1" applyBorder="1" applyProtection="1"/>
    <xf numFmtId="179" fontId="26" fillId="0" borderId="52" xfId="14" applyNumberFormat="1" applyFont="1" applyBorder="1" applyProtection="1"/>
    <xf numFmtId="0" fontId="26" fillId="0" borderId="25" xfId="14" applyFont="1" applyBorder="1" applyProtection="1"/>
    <xf numFmtId="0" fontId="26" fillId="0" borderId="59" xfId="14" applyFont="1" applyBorder="1" applyProtection="1"/>
    <xf numFmtId="0" fontId="26" fillId="0" borderId="60" xfId="14" applyFont="1" applyBorder="1"/>
    <xf numFmtId="0" fontId="26" fillId="0" borderId="60" xfId="14" applyFont="1" applyBorder="1" applyProtection="1"/>
    <xf numFmtId="0" fontId="26" fillId="0" borderId="61" xfId="14" applyFont="1" applyBorder="1"/>
    <xf numFmtId="0" fontId="26" fillId="0" borderId="59" xfId="14" applyFont="1" applyBorder="1"/>
    <xf numFmtId="0" fontId="26" fillId="0" borderId="62" xfId="14" applyFont="1" applyBorder="1" applyProtection="1"/>
    <xf numFmtId="0" fontId="26" fillId="0" borderId="61" xfId="14" applyFont="1" applyBorder="1" applyProtection="1"/>
    <xf numFmtId="0" fontId="26" fillId="0" borderId="63" xfId="14" applyFont="1" applyBorder="1" applyProtection="1"/>
    <xf numFmtId="0" fontId="26" fillId="0" borderId="44" xfId="14" applyFont="1" applyBorder="1" applyProtection="1"/>
    <xf numFmtId="0" fontId="26" fillId="0" borderId="52" xfId="14" applyFont="1" applyBorder="1" applyProtection="1"/>
    <xf numFmtId="0" fontId="26" fillId="0" borderId="28" xfId="14" applyFont="1" applyBorder="1"/>
    <xf numFmtId="0" fontId="26" fillId="0" borderId="56" xfId="14" applyFont="1" applyBorder="1"/>
    <xf numFmtId="0" fontId="26" fillId="0" borderId="57" xfId="14" applyFont="1" applyBorder="1" applyProtection="1"/>
    <xf numFmtId="0" fontId="26" fillId="0" borderId="57" xfId="14" applyFont="1" applyBorder="1"/>
    <xf numFmtId="0" fontId="26" fillId="0" borderId="54" xfId="14" applyFont="1" applyBorder="1"/>
    <xf numFmtId="0" fontId="26" fillId="0" borderId="53" xfId="14" applyFont="1" applyBorder="1"/>
    <xf numFmtId="0" fontId="26" fillId="0" borderId="54" xfId="14" applyFont="1" applyBorder="1" applyProtection="1"/>
    <xf numFmtId="0" fontId="26" fillId="0" borderId="53" xfId="14" applyFont="1" applyBorder="1" applyProtection="1"/>
    <xf numFmtId="0" fontId="26" fillId="0" borderId="39" xfId="14" applyFont="1" applyBorder="1" applyProtection="1"/>
    <xf numFmtId="0" fontId="26" fillId="0" borderId="23" xfId="14" applyFont="1" applyBorder="1" applyProtection="1"/>
    <xf numFmtId="179" fontId="26" fillId="0" borderId="23" xfId="14" applyNumberFormat="1" applyFont="1" applyBorder="1" applyProtection="1"/>
    <xf numFmtId="0" fontId="26" fillId="0" borderId="23" xfId="14" applyFont="1" applyBorder="1"/>
    <xf numFmtId="0" fontId="26" fillId="0" borderId="6" xfId="14" applyFont="1" applyBorder="1" applyProtection="1"/>
    <xf numFmtId="0" fontId="26" fillId="0" borderId="21" xfId="14" applyFont="1" applyBorder="1"/>
    <xf numFmtId="0" fontId="26" fillId="0" borderId="47" xfId="14" applyFont="1" applyBorder="1" applyProtection="1"/>
    <xf numFmtId="179" fontId="26" fillId="0" borderId="39" xfId="14" applyNumberFormat="1" applyFont="1" applyBorder="1" applyProtection="1"/>
    <xf numFmtId="0" fontId="26" fillId="0" borderId="39" xfId="14" applyFont="1" applyBorder="1"/>
    <xf numFmtId="0" fontId="26" fillId="0" borderId="6" xfId="14" applyFont="1" applyBorder="1"/>
    <xf numFmtId="0" fontId="26" fillId="0" borderId="31" xfId="14" applyFont="1" applyBorder="1"/>
    <xf numFmtId="0" fontId="26" fillId="0" borderId="52" xfId="14" applyFont="1" applyBorder="1"/>
    <xf numFmtId="0" fontId="26" fillId="0" borderId="38" xfId="14" applyFont="1" applyBorder="1" applyProtection="1"/>
    <xf numFmtId="0" fontId="26" fillId="0" borderId="19" xfId="14" applyFont="1" applyBorder="1"/>
    <xf numFmtId="0" fontId="26" fillId="0" borderId="5" xfId="14" applyFont="1" applyBorder="1"/>
    <xf numFmtId="0" fontId="26" fillId="0" borderId="5" xfId="14" applyFont="1" applyBorder="1" applyProtection="1"/>
    <xf numFmtId="0" fontId="26" fillId="0" borderId="0" xfId="14" applyFont="1" applyProtection="1"/>
    <xf numFmtId="0" fontId="26" fillId="0" borderId="0" xfId="14" applyFont="1"/>
    <xf numFmtId="0" fontId="26" fillId="0" borderId="0" xfId="14" applyFont="1" applyAlignment="1" applyProtection="1">
      <alignment horizontal="left"/>
    </xf>
    <xf numFmtId="0" fontId="2" fillId="0" borderId="0" xfId="0" applyFont="1" applyBorder="1"/>
    <xf numFmtId="0" fontId="0" fillId="0" borderId="0" xfId="0" applyBorder="1"/>
    <xf numFmtId="0" fontId="0" fillId="4" borderId="37" xfId="0" applyFill="1" applyBorder="1"/>
    <xf numFmtId="0" fontId="0" fillId="4" borderId="8" xfId="0" applyFill="1" applyBorder="1"/>
    <xf numFmtId="0" fontId="0" fillId="4" borderId="64" xfId="0" applyFill="1" applyBorder="1"/>
    <xf numFmtId="0" fontId="0" fillId="4" borderId="9" xfId="0" applyFill="1" applyBorder="1"/>
    <xf numFmtId="0" fontId="0" fillId="4" borderId="7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21" fillId="2" borderId="20" xfId="0" applyFont="1" applyFill="1" applyBorder="1"/>
    <xf numFmtId="0" fontId="21" fillId="4" borderId="11" xfId="0" applyFont="1" applyFill="1" applyBorder="1" applyAlignment="1" applyProtection="1">
      <alignment horizontal="left"/>
    </xf>
    <xf numFmtId="0" fontId="21" fillId="4" borderId="40" xfId="0" applyFont="1" applyFill="1" applyBorder="1" applyAlignment="1" applyProtection="1">
      <alignment horizontal="center"/>
    </xf>
    <xf numFmtId="0" fontId="21" fillId="4" borderId="40" xfId="0" applyFont="1" applyFill="1" applyBorder="1"/>
    <xf numFmtId="0" fontId="22" fillId="4" borderId="65" xfId="0" applyFont="1" applyFill="1" applyBorder="1" applyAlignment="1" applyProtection="1">
      <alignment horizontal="left"/>
    </xf>
    <xf numFmtId="0" fontId="22" fillId="4" borderId="38" xfId="0" applyFont="1" applyFill="1" applyBorder="1"/>
    <xf numFmtId="0" fontId="22" fillId="4" borderId="66" xfId="0" applyFont="1" applyFill="1" applyBorder="1"/>
    <xf numFmtId="0" fontId="22" fillId="4" borderId="18" xfId="0" applyFont="1" applyFill="1" applyBorder="1" applyAlignment="1" applyProtection="1">
      <alignment horizontal="left"/>
    </xf>
    <xf numFmtId="0" fontId="22" fillId="4" borderId="18" xfId="0" applyFont="1" applyFill="1" applyBorder="1"/>
    <xf numFmtId="0" fontId="22" fillId="4" borderId="65" xfId="0" applyFont="1" applyFill="1" applyBorder="1"/>
    <xf numFmtId="0" fontId="22" fillId="4" borderId="16" xfId="0" applyFont="1" applyFill="1" applyBorder="1" applyAlignment="1" applyProtection="1">
      <alignment horizontal="left"/>
    </xf>
    <xf numFmtId="0" fontId="21" fillId="4" borderId="65" xfId="0" applyFont="1" applyFill="1" applyBorder="1"/>
    <xf numFmtId="0" fontId="21" fillId="4" borderId="16" xfId="0" applyFont="1" applyFill="1" applyBorder="1" applyAlignment="1" applyProtection="1">
      <alignment horizontal="left"/>
    </xf>
    <xf numFmtId="0" fontId="21" fillId="4" borderId="19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" fillId="4" borderId="11" xfId="0" applyFont="1" applyFill="1" applyBorder="1" applyAlignment="1" applyProtection="1">
      <alignment horizontal="left"/>
    </xf>
    <xf numFmtId="0" fontId="21" fillId="4" borderId="9" xfId="0" applyFont="1" applyFill="1" applyBorder="1" applyAlignment="1" applyProtection="1">
      <alignment horizontal="left"/>
    </xf>
    <xf numFmtId="0" fontId="21" fillId="4" borderId="37" xfId="0" applyFont="1" applyFill="1" applyBorder="1"/>
    <xf numFmtId="0" fontId="21" fillId="4" borderId="67" xfId="0" applyFont="1" applyFill="1" applyBorder="1"/>
    <xf numFmtId="0" fontId="21" fillId="4" borderId="9" xfId="0" applyFont="1" applyFill="1" applyBorder="1"/>
    <xf numFmtId="0" fontId="21" fillId="4" borderId="64" xfId="0" applyFont="1" applyFill="1" applyBorder="1"/>
    <xf numFmtId="0" fontId="21" fillId="4" borderId="7" xfId="0" applyFont="1" applyFill="1" applyBorder="1" applyAlignment="1" applyProtection="1">
      <alignment horizontal="left"/>
    </xf>
    <xf numFmtId="0" fontId="21" fillId="4" borderId="10" xfId="0" applyFont="1" applyFill="1" applyBorder="1"/>
    <xf numFmtId="0" fontId="21" fillId="4" borderId="11" xfId="0" applyFont="1" applyFill="1" applyBorder="1"/>
    <xf numFmtId="0" fontId="21" fillId="4" borderId="40" xfId="0" applyFont="1" applyFill="1" applyBorder="1" applyAlignment="1" applyProtection="1">
      <alignment horizontal="left"/>
    </xf>
    <xf numFmtId="0" fontId="21" fillId="4" borderId="2" xfId="0" applyFont="1" applyFill="1" applyBorder="1"/>
    <xf numFmtId="0" fontId="21" fillId="4" borderId="16" xfId="0" applyFont="1" applyFill="1" applyBorder="1"/>
    <xf numFmtId="0" fontId="21" fillId="4" borderId="12" xfId="0" applyFont="1" applyFill="1" applyBorder="1"/>
    <xf numFmtId="0" fontId="21" fillId="4" borderId="17" xfId="0" applyFont="1" applyFill="1" applyBorder="1"/>
    <xf numFmtId="0" fontId="21" fillId="4" borderId="18" xfId="0" applyFont="1" applyFill="1" applyBorder="1" applyAlignment="1" applyProtection="1">
      <alignment horizontal="left"/>
    </xf>
    <xf numFmtId="0" fontId="21" fillId="4" borderId="0" xfId="0" applyFont="1" applyFill="1" applyBorder="1"/>
    <xf numFmtId="0" fontId="21" fillId="4" borderId="18" xfId="0" applyFont="1" applyFill="1" applyBorder="1"/>
    <xf numFmtId="0" fontId="21" fillId="4" borderId="10" xfId="0" applyFont="1" applyFill="1" applyBorder="1" applyAlignment="1" applyProtection="1">
      <alignment horizontal="left"/>
    </xf>
    <xf numFmtId="179" fontId="21" fillId="4" borderId="1" xfId="0" applyNumberFormat="1" applyFont="1" applyFill="1" applyBorder="1" applyProtection="1"/>
    <xf numFmtId="0" fontId="21" fillId="4" borderId="0" xfId="0" applyFont="1" applyFill="1" applyBorder="1" applyAlignment="1" applyProtection="1">
      <alignment horizontal="left"/>
    </xf>
    <xf numFmtId="0" fontId="2" fillId="2" borderId="2" xfId="0" applyFont="1" applyFill="1" applyBorder="1"/>
    <xf numFmtId="0" fontId="2" fillId="4" borderId="13" xfId="0" applyFont="1" applyFill="1" applyBorder="1"/>
    <xf numFmtId="0" fontId="2" fillId="4" borderId="23" xfId="0" applyFont="1" applyFill="1" applyBorder="1"/>
    <xf numFmtId="0" fontId="2" fillId="4" borderId="0" xfId="0" applyFont="1" applyFill="1" applyBorder="1"/>
    <xf numFmtId="0" fontId="2" fillId="4" borderId="19" xfId="0" applyFont="1" applyFill="1" applyBorder="1"/>
    <xf numFmtId="0" fontId="2" fillId="4" borderId="1" xfId="0" applyFont="1" applyFill="1" applyBorder="1"/>
    <xf numFmtId="0" fontId="2" fillId="4" borderId="11" xfId="0" applyFont="1" applyFill="1" applyBorder="1"/>
    <xf numFmtId="0" fontId="2" fillId="4" borderId="6" xfId="0" applyFont="1" applyFill="1" applyBorder="1"/>
    <xf numFmtId="0" fontId="2" fillId="4" borderId="21" xfId="0" applyFont="1" applyFill="1" applyBorder="1"/>
    <xf numFmtId="0" fontId="2" fillId="4" borderId="14" xfId="0" applyFont="1" applyFill="1" applyBorder="1"/>
    <xf numFmtId="0" fontId="2" fillId="2" borderId="1" xfId="0" applyFont="1" applyFill="1" applyBorder="1"/>
    <xf numFmtId="0" fontId="29" fillId="0" borderId="2" xfId="0" applyFont="1" applyBorder="1"/>
    <xf numFmtId="0" fontId="29" fillId="0" borderId="11" xfId="0" applyFont="1" applyBorder="1"/>
    <xf numFmtId="0" fontId="29" fillId="0" borderId="22" xfId="0" applyFont="1" applyBorder="1"/>
    <xf numFmtId="0" fontId="29" fillId="2" borderId="2" xfId="0" applyFont="1" applyFill="1" applyBorder="1"/>
    <xf numFmtId="0" fontId="29" fillId="0" borderId="7" xfId="0" applyFont="1" applyBorder="1"/>
    <xf numFmtId="0" fontId="29" fillId="0" borderId="12" xfId="0" applyFont="1" applyBorder="1"/>
    <xf numFmtId="0" fontId="29" fillId="2" borderId="9" xfId="0" applyFont="1" applyFill="1" applyBorder="1"/>
    <xf numFmtId="0" fontId="29" fillId="0" borderId="9" xfId="0" applyFont="1" applyBorder="1"/>
    <xf numFmtId="0" fontId="29" fillId="2" borderId="0" xfId="0" applyFont="1" applyFill="1" applyBorder="1"/>
    <xf numFmtId="0" fontId="29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21" fillId="0" borderId="2" xfId="0" applyFont="1" applyBorder="1"/>
    <xf numFmtId="0" fontId="22" fillId="0" borderId="11" xfId="0" applyFont="1" applyBorder="1" applyAlignment="1" applyProtection="1">
      <alignment horizontal="left"/>
    </xf>
    <xf numFmtId="0" fontId="22" fillId="0" borderId="40" xfId="0" applyFont="1" applyBorder="1" applyProtection="1"/>
    <xf numFmtId="0" fontId="22" fillId="2" borderId="2" xfId="0" applyFont="1" applyFill="1" applyBorder="1"/>
    <xf numFmtId="0" fontId="22" fillId="0" borderId="12" xfId="0" applyFont="1" applyBorder="1" applyProtection="1"/>
    <xf numFmtId="179" fontId="22" fillId="2" borderId="0" xfId="0" applyNumberFormat="1" applyFont="1" applyFill="1" applyBorder="1" applyProtection="1"/>
    <xf numFmtId="179" fontId="22" fillId="0" borderId="0" xfId="0" applyNumberFormat="1" applyFont="1" applyBorder="1" applyProtection="1"/>
    <xf numFmtId="0" fontId="22" fillId="2" borderId="0" xfId="0" applyFont="1" applyFill="1" applyBorder="1"/>
    <xf numFmtId="0" fontId="22" fillId="0" borderId="0" xfId="0" applyFont="1" applyBorder="1"/>
    <xf numFmtId="0" fontId="22" fillId="0" borderId="11" xfId="0" applyFont="1" applyBorder="1"/>
    <xf numFmtId="0" fontId="22" fillId="0" borderId="0" xfId="0" applyFont="1" applyBorder="1" applyProtection="1"/>
    <xf numFmtId="0" fontId="21" fillId="0" borderId="11" xfId="0" applyFont="1" applyBorder="1"/>
    <xf numFmtId="0" fontId="21" fillId="0" borderId="40" xfId="0" applyFont="1" applyBorder="1"/>
    <xf numFmtId="0" fontId="21" fillId="0" borderId="12" xfId="0" applyFont="1" applyBorder="1"/>
    <xf numFmtId="0" fontId="21" fillId="2" borderId="0" xfId="0" applyFont="1" applyFill="1" applyBorder="1"/>
    <xf numFmtId="0" fontId="21" fillId="0" borderId="0" xfId="0" applyFont="1" applyBorder="1"/>
    <xf numFmtId="0" fontId="22" fillId="0" borderId="2" xfId="0" applyFont="1" applyBorder="1"/>
    <xf numFmtId="0" fontId="22" fillId="0" borderId="40" xfId="0" applyFont="1" applyBorder="1"/>
    <xf numFmtId="0" fontId="22" fillId="0" borderId="11" xfId="0" applyFont="1" applyBorder="1" applyProtection="1"/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0" fontId="30" fillId="0" borderId="2" xfId="0" applyFont="1" applyBorder="1"/>
    <xf numFmtId="0" fontId="30" fillId="0" borderId="11" xfId="0" applyFont="1" applyBorder="1"/>
    <xf numFmtId="0" fontId="30" fillId="0" borderId="40" xfId="0" applyFont="1" applyBorder="1"/>
    <xf numFmtId="0" fontId="30" fillId="2" borderId="21" xfId="0" applyFont="1" applyFill="1" applyBorder="1"/>
    <xf numFmtId="0" fontId="30" fillId="0" borderId="16" xfId="0" applyFont="1" applyBorder="1" applyAlignment="1" applyProtection="1">
      <alignment horizontal="left"/>
    </xf>
    <xf numFmtId="179" fontId="30" fillId="0" borderId="19" xfId="0" applyNumberFormat="1" applyFont="1" applyBorder="1" applyProtection="1"/>
    <xf numFmtId="179" fontId="30" fillId="2" borderId="18" xfId="0" applyNumberFormat="1" applyFont="1" applyFill="1" applyBorder="1" applyProtection="1"/>
    <xf numFmtId="179" fontId="30" fillId="0" borderId="18" xfId="0" applyNumberFormat="1" applyFont="1" applyBorder="1" applyProtection="1"/>
    <xf numFmtId="0" fontId="30" fillId="2" borderId="18" xfId="0" applyFont="1" applyFill="1" applyBorder="1"/>
    <xf numFmtId="0" fontId="30" fillId="0" borderId="18" xfId="0" applyFont="1" applyBorder="1"/>
    <xf numFmtId="0" fontId="30" fillId="0" borderId="19" xfId="0" applyFont="1" applyBorder="1"/>
    <xf numFmtId="0" fontId="30" fillId="2" borderId="6" xfId="0" applyFont="1" applyFill="1" applyBorder="1"/>
    <xf numFmtId="0" fontId="30" fillId="0" borderId="13" xfId="0" applyFont="1" applyBorder="1"/>
    <xf numFmtId="0" fontId="30" fillId="0" borderId="0" xfId="0" applyFont="1" applyBorder="1"/>
    <xf numFmtId="0" fontId="31" fillId="2" borderId="21" xfId="0" applyFont="1" applyFill="1" applyBorder="1"/>
    <xf numFmtId="0" fontId="31" fillId="0" borderId="13" xfId="0" applyFont="1" applyBorder="1"/>
    <xf numFmtId="0" fontId="31" fillId="0" borderId="0" xfId="0" applyFont="1" applyBorder="1"/>
    <xf numFmtId="0" fontId="31" fillId="2" borderId="2" xfId="0" applyFont="1" applyFill="1" applyBorder="1"/>
    <xf numFmtId="0" fontId="0" fillId="2" borderId="2" xfId="0" applyFill="1" applyBorder="1"/>
    <xf numFmtId="0" fontId="19" fillId="0" borderId="13" xfId="0" applyFont="1" applyBorder="1"/>
    <xf numFmtId="0" fontId="19" fillId="0" borderId="14" xfId="0" applyFont="1" applyBorder="1"/>
    <xf numFmtId="0" fontId="30" fillId="0" borderId="31" xfId="0" applyFont="1" applyBorder="1"/>
    <xf numFmtId="0" fontId="31" fillId="0" borderId="54" xfId="0" applyFont="1" applyBorder="1" applyAlignment="1" applyProtection="1">
      <alignment horizontal="left"/>
    </xf>
    <xf numFmtId="0" fontId="31" fillId="0" borderId="39" xfId="0" applyFont="1" applyBorder="1" applyProtection="1"/>
    <xf numFmtId="0" fontId="31" fillId="2" borderId="39" xfId="0" applyFont="1" applyFill="1" applyBorder="1"/>
    <xf numFmtId="0" fontId="31" fillId="0" borderId="23" xfId="0" applyFont="1" applyBorder="1" applyProtection="1"/>
    <xf numFmtId="179" fontId="31" fillId="0" borderId="23" xfId="0" applyNumberFormat="1" applyFont="1" applyBorder="1" applyProtection="1"/>
    <xf numFmtId="179" fontId="31" fillId="2" borderId="23" xfId="0" applyNumberFormat="1" applyFont="1" applyFill="1" applyBorder="1" applyProtection="1"/>
    <xf numFmtId="0" fontId="31" fillId="0" borderId="35" xfId="0" applyFont="1" applyBorder="1" applyProtection="1"/>
    <xf numFmtId="0" fontId="31" fillId="0" borderId="41" xfId="0" applyFont="1" applyBorder="1" applyProtection="1"/>
    <xf numFmtId="0" fontId="31" fillId="2" borderId="23" xfId="0" applyFont="1" applyFill="1" applyBorder="1"/>
    <xf numFmtId="0" fontId="30" fillId="0" borderId="39" xfId="0" applyFont="1" applyBorder="1" applyProtection="1"/>
    <xf numFmtId="0" fontId="31" fillId="0" borderId="39" xfId="0" applyFont="1" applyBorder="1"/>
    <xf numFmtId="0" fontId="0" fillId="2" borderId="40" xfId="0" applyFill="1" applyBorder="1"/>
    <xf numFmtId="0" fontId="31" fillId="0" borderId="5" xfId="0" applyFont="1" applyBorder="1"/>
    <xf numFmtId="0" fontId="31" fillId="0" borderId="14" xfId="0" applyFont="1" applyBorder="1"/>
    <xf numFmtId="0" fontId="31" fillId="0" borderId="31" xfId="0" applyFont="1" applyBorder="1"/>
    <xf numFmtId="179" fontId="31" fillId="0" borderId="39" xfId="0" applyNumberFormat="1" applyFont="1" applyBorder="1" applyProtection="1"/>
    <xf numFmtId="179" fontId="31" fillId="2" borderId="39" xfId="0" applyNumberFormat="1" applyFont="1" applyFill="1" applyBorder="1" applyProtection="1"/>
    <xf numFmtId="0" fontId="31" fillId="2" borderId="31" xfId="0" applyFont="1" applyFill="1" applyBorder="1"/>
    <xf numFmtId="0" fontId="31" fillId="0" borderId="46" xfId="0" applyFont="1" applyBorder="1"/>
    <xf numFmtId="0" fontId="31" fillId="0" borderId="54" xfId="0" applyFont="1" applyBorder="1"/>
    <xf numFmtId="0" fontId="30" fillId="0" borderId="39" xfId="0" applyFont="1" applyBorder="1"/>
    <xf numFmtId="0" fontId="31" fillId="0" borderId="14" xfId="0" applyFont="1" applyBorder="1" applyProtection="1"/>
    <xf numFmtId="0" fontId="31" fillId="0" borderId="46" xfId="0" applyFont="1" applyBorder="1" applyProtection="1"/>
    <xf numFmtId="0" fontId="31" fillId="0" borderId="54" xfId="0" applyFont="1" applyBorder="1" applyProtection="1"/>
    <xf numFmtId="0" fontId="31" fillId="0" borderId="5" xfId="0" applyFont="1" applyBorder="1" applyProtection="1"/>
    <xf numFmtId="179" fontId="31" fillId="2" borderId="31" xfId="0" applyNumberFormat="1" applyFont="1" applyFill="1" applyBorder="1" applyProtection="1"/>
    <xf numFmtId="179" fontId="31" fillId="0" borderId="46" xfId="0" applyNumberFormat="1" applyFont="1" applyBorder="1" applyProtection="1"/>
    <xf numFmtId="179" fontId="31" fillId="0" borderId="54" xfId="0" applyNumberFormat="1" applyFont="1" applyBorder="1" applyProtection="1"/>
    <xf numFmtId="0" fontId="30" fillId="2" borderId="39" xfId="0" applyFont="1" applyFill="1" applyBorder="1"/>
    <xf numFmtId="0" fontId="31" fillId="0" borderId="28" xfId="0" applyFont="1" applyBorder="1" applyAlignment="1" applyProtection="1">
      <alignment horizontal="left"/>
    </xf>
    <xf numFmtId="0" fontId="31" fillId="0" borderId="57" xfId="0" applyFont="1" applyBorder="1"/>
    <xf numFmtId="0" fontId="31" fillId="2" borderId="57" xfId="0" applyFont="1" applyFill="1" applyBorder="1"/>
    <xf numFmtId="0" fontId="31" fillId="2" borderId="56" xfId="0" applyFont="1" applyFill="1" applyBorder="1"/>
    <xf numFmtId="0" fontId="31" fillId="0" borderId="48" xfId="0" applyFont="1" applyBorder="1"/>
    <xf numFmtId="0" fontId="31" fillId="0" borderId="28" xfId="0" applyFont="1" applyBorder="1"/>
    <xf numFmtId="0" fontId="0" fillId="2" borderId="66" xfId="0" applyFill="1" applyBorder="1"/>
    <xf numFmtId="0" fontId="31" fillId="0" borderId="17" xfId="0" applyFont="1" applyBorder="1"/>
    <xf numFmtId="0" fontId="31" fillId="0" borderId="19" xfId="0" applyFont="1" applyBorder="1"/>
    <xf numFmtId="0" fontId="31" fillId="0" borderId="0" xfId="0" applyFont="1"/>
    <xf numFmtId="0" fontId="4" fillId="0" borderId="0" xfId="0" applyFont="1" applyBorder="1"/>
    <xf numFmtId="0" fontId="0" fillId="0" borderId="34" xfId="0" applyBorder="1"/>
    <xf numFmtId="0" fontId="0" fillId="0" borderId="33" xfId="0" applyBorder="1"/>
    <xf numFmtId="0" fontId="2" fillId="0" borderId="0" xfId="15" applyFont="1" applyAlignment="1" applyProtection="1">
      <alignment horizontal="left"/>
    </xf>
    <xf numFmtId="0" fontId="2" fillId="0" borderId="0" xfId="15" applyFont="1"/>
    <xf numFmtId="0" fontId="6" fillId="0" borderId="0" xfId="15"/>
    <xf numFmtId="0" fontId="9" fillId="0" borderId="0" xfId="15" applyFont="1"/>
    <xf numFmtId="0" fontId="9" fillId="4" borderId="20" xfId="15" applyFont="1" applyFill="1" applyBorder="1"/>
    <xf numFmtId="0" fontId="9" fillId="4" borderId="22" xfId="15" applyFont="1" applyFill="1" applyBorder="1" applyAlignment="1" applyProtection="1">
      <alignment horizontal="left"/>
    </xf>
    <xf numFmtId="0" fontId="9" fillId="4" borderId="22" xfId="15" applyFont="1" applyFill="1" applyBorder="1"/>
    <xf numFmtId="0" fontId="9" fillId="4" borderId="31" xfId="15" applyFont="1" applyFill="1" applyBorder="1" applyAlignment="1" applyProtection="1">
      <alignment horizontal="left"/>
    </xf>
    <xf numFmtId="0" fontId="9" fillId="4" borderId="24" xfId="15" applyFont="1" applyFill="1" applyBorder="1"/>
    <xf numFmtId="0" fontId="9" fillId="4" borderId="25" xfId="15" applyFont="1" applyFill="1" applyBorder="1"/>
    <xf numFmtId="0" fontId="9" fillId="4" borderId="31" xfId="15" applyFont="1" applyFill="1" applyBorder="1"/>
    <xf numFmtId="0" fontId="9" fillId="4" borderId="24" xfId="15" applyFont="1" applyFill="1" applyBorder="1" applyAlignment="1" applyProtection="1">
      <alignment horizontal="left"/>
    </xf>
    <xf numFmtId="0" fontId="18" fillId="4" borderId="24" xfId="15" applyFont="1" applyFill="1" applyBorder="1"/>
    <xf numFmtId="0" fontId="6" fillId="0" borderId="1" xfId="15" applyFill="1" applyBorder="1"/>
    <xf numFmtId="0" fontId="9" fillId="4" borderId="2" xfId="15" applyFont="1" applyFill="1" applyBorder="1" applyAlignment="1" applyProtection="1">
      <alignment horizontal="left"/>
    </xf>
    <xf numFmtId="0" fontId="9" fillId="4" borderId="40" xfId="15" applyFont="1" applyFill="1" applyBorder="1" applyAlignment="1" applyProtection="1">
      <alignment horizontal="left"/>
    </xf>
    <xf numFmtId="0" fontId="9" fillId="4" borderId="40" xfId="15" applyFont="1" applyFill="1" applyBorder="1"/>
    <xf numFmtId="0" fontId="9" fillId="4" borderId="0" xfId="15" applyFont="1" applyFill="1" applyBorder="1"/>
    <xf numFmtId="0" fontId="9" fillId="4" borderId="27" xfId="15" applyFont="1" applyFill="1" applyBorder="1" applyAlignment="1" applyProtection="1">
      <alignment horizontal="left"/>
    </xf>
    <xf numFmtId="0" fontId="9" fillId="4" borderId="27" xfId="15" applyFont="1" applyFill="1" applyBorder="1"/>
    <xf numFmtId="0" fontId="9" fillId="4" borderId="0" xfId="15" applyFont="1" applyFill="1" applyAlignment="1" applyProtection="1">
      <alignment horizontal="left"/>
    </xf>
    <xf numFmtId="0" fontId="9" fillId="4" borderId="2" xfId="15" applyFont="1" applyFill="1" applyBorder="1"/>
    <xf numFmtId="0" fontId="9" fillId="4" borderId="1" xfId="15" applyFont="1" applyFill="1" applyBorder="1" applyAlignment="1" applyProtection="1">
      <alignment horizontal="left"/>
    </xf>
    <xf numFmtId="0" fontId="9" fillId="4" borderId="26" xfId="15" applyFont="1" applyFill="1" applyBorder="1" applyAlignment="1" applyProtection="1">
      <alignment horizontal="left"/>
    </xf>
    <xf numFmtId="0" fontId="9" fillId="4" borderId="26" xfId="15" applyFont="1" applyFill="1" applyBorder="1"/>
    <xf numFmtId="0" fontId="9" fillId="4" borderId="21" xfId="15" applyFont="1" applyFill="1" applyBorder="1"/>
    <xf numFmtId="0" fontId="9" fillId="4" borderId="23" xfId="15" applyFont="1" applyFill="1" applyBorder="1"/>
    <xf numFmtId="0" fontId="9" fillId="4" borderId="21" xfId="15" applyFont="1" applyFill="1" applyBorder="1" applyAlignment="1" applyProtection="1">
      <alignment horizontal="left"/>
    </xf>
    <xf numFmtId="0" fontId="9" fillId="4" borderId="6" xfId="15" applyFont="1" applyFill="1" applyBorder="1"/>
    <xf numFmtId="0" fontId="9" fillId="4" borderId="41" xfId="15" applyFont="1" applyFill="1" applyBorder="1" applyAlignment="1" applyProtection="1">
      <alignment horizontal="left"/>
    </xf>
    <xf numFmtId="0" fontId="9" fillId="4" borderId="23" xfId="15" applyFont="1" applyFill="1" applyBorder="1" applyAlignment="1" applyProtection="1">
      <alignment horizontal="left"/>
    </xf>
    <xf numFmtId="0" fontId="9" fillId="4" borderId="6" xfId="15" applyFont="1" applyFill="1" applyBorder="1" applyAlignment="1" applyProtection="1">
      <alignment horizontal="left"/>
    </xf>
    <xf numFmtId="0" fontId="9" fillId="4" borderId="5" xfId="15" applyFont="1" applyFill="1" applyBorder="1" applyAlignment="1" applyProtection="1">
      <alignment horizontal="left"/>
    </xf>
    <xf numFmtId="0" fontId="18" fillId="0" borderId="21" xfId="15" applyFont="1" applyBorder="1" applyAlignment="1" applyProtection="1">
      <alignment horizontal="left"/>
    </xf>
    <xf numFmtId="0" fontId="18" fillId="0" borderId="23" xfId="15" applyFont="1" applyBorder="1" applyAlignment="1" applyProtection="1">
      <alignment horizontal="center"/>
    </xf>
    <xf numFmtId="0" fontId="18" fillId="0" borderId="23" xfId="15" applyFont="1" applyBorder="1" applyAlignment="1">
      <alignment horizontal="center"/>
    </xf>
    <xf numFmtId="0" fontId="18" fillId="0" borderId="21" xfId="15" applyFont="1" applyBorder="1" applyAlignment="1" applyProtection="1">
      <alignment horizontal="center"/>
    </xf>
    <xf numFmtId="0" fontId="18" fillId="0" borderId="6" xfId="15" applyFont="1" applyBorder="1" applyAlignment="1">
      <alignment horizontal="center"/>
    </xf>
    <xf numFmtId="0" fontId="18" fillId="0" borderId="41" xfId="15" applyFont="1" applyBorder="1" applyAlignment="1">
      <alignment horizontal="center"/>
    </xf>
    <xf numFmtId="0" fontId="18" fillId="6" borderId="23" xfId="15" applyFont="1" applyFill="1" applyBorder="1" applyAlignment="1">
      <alignment horizontal="center"/>
    </xf>
    <xf numFmtId="0" fontId="6" fillId="0" borderId="5" xfId="15" applyBorder="1" applyAlignment="1" applyProtection="1">
      <alignment horizontal="center"/>
    </xf>
    <xf numFmtId="0" fontId="6" fillId="0" borderId="6" xfId="15" applyBorder="1" applyAlignment="1" applyProtection="1">
      <alignment horizontal="center"/>
    </xf>
    <xf numFmtId="0" fontId="18" fillId="0" borderId="5" xfId="15" applyFont="1" applyBorder="1" applyAlignment="1" applyProtection="1">
      <alignment horizontal="center"/>
    </xf>
    <xf numFmtId="0" fontId="18" fillId="0" borderId="6" xfId="15" applyFont="1" applyBorder="1" applyAlignment="1" applyProtection="1">
      <alignment horizontal="center"/>
    </xf>
    <xf numFmtId="0" fontId="18" fillId="2" borderId="21" xfId="15" applyFont="1" applyFill="1" applyBorder="1" applyAlignment="1">
      <alignment horizontal="center"/>
    </xf>
    <xf numFmtId="0" fontId="18" fillId="0" borderId="41" xfId="15" applyFont="1" applyBorder="1" applyAlignment="1" applyProtection="1">
      <alignment horizontal="center"/>
    </xf>
    <xf numFmtId="0" fontId="6" fillId="2" borderId="1" xfId="15" applyFill="1" applyBorder="1"/>
    <xf numFmtId="0" fontId="18" fillId="0" borderId="2" xfId="15" applyFont="1" applyBorder="1" applyAlignment="1" applyProtection="1">
      <alignment horizontal="left"/>
    </xf>
    <xf numFmtId="0" fontId="18" fillId="0" borderId="40" xfId="15" applyFont="1" applyBorder="1" applyAlignment="1">
      <alignment horizontal="center"/>
    </xf>
    <xf numFmtId="0" fontId="18" fillId="0" borderId="2" xfId="15" applyFont="1" applyBorder="1" applyAlignment="1" applyProtection="1">
      <alignment horizontal="center"/>
    </xf>
    <xf numFmtId="0" fontId="18" fillId="0" borderId="0" xfId="15" applyFont="1" applyBorder="1" applyAlignment="1">
      <alignment horizontal="center"/>
    </xf>
    <xf numFmtId="0" fontId="18" fillId="0" borderId="26" xfId="15" applyFont="1" applyBorder="1" applyAlignment="1">
      <alignment horizontal="center"/>
    </xf>
    <xf numFmtId="0" fontId="18" fillId="6" borderId="40" xfId="15" applyFont="1" applyFill="1" applyBorder="1" applyAlignment="1">
      <alignment horizontal="center"/>
    </xf>
    <xf numFmtId="0" fontId="18" fillId="0" borderId="40" xfId="15" applyFont="1" applyBorder="1" applyAlignment="1" applyProtection="1">
      <alignment horizontal="center"/>
    </xf>
    <xf numFmtId="0" fontId="18" fillId="0" borderId="1" xfId="15" applyFont="1" applyBorder="1" applyAlignment="1" applyProtection="1">
      <alignment horizontal="center"/>
    </xf>
    <xf numFmtId="0" fontId="18" fillId="0" borderId="0" xfId="15" applyFont="1" applyAlignment="1" applyProtection="1">
      <alignment horizontal="center"/>
    </xf>
    <xf numFmtId="0" fontId="18" fillId="0" borderId="26" xfId="15" applyFont="1" applyBorder="1" applyAlignment="1" applyProtection="1">
      <alignment horizontal="center"/>
    </xf>
    <xf numFmtId="0" fontId="18" fillId="2" borderId="2" xfId="15" applyFont="1" applyFill="1" applyBorder="1" applyAlignment="1">
      <alignment horizontal="center"/>
    </xf>
    <xf numFmtId="0" fontId="20" fillId="0" borderId="39" xfId="15" applyFont="1" applyBorder="1" applyAlignment="1" applyProtection="1">
      <alignment horizontal="left"/>
    </xf>
    <xf numFmtId="0" fontId="20" fillId="0" borderId="39" xfId="15" applyFont="1" applyBorder="1" applyAlignment="1">
      <alignment horizontal="center"/>
    </xf>
    <xf numFmtId="0" fontId="20" fillId="0" borderId="31" xfId="15" applyFont="1" applyBorder="1" applyAlignment="1">
      <alignment horizontal="center"/>
    </xf>
    <xf numFmtId="0" fontId="20" fillId="0" borderId="24" xfId="15" applyFont="1" applyBorder="1" applyAlignment="1">
      <alignment horizontal="center"/>
    </xf>
    <xf numFmtId="0" fontId="20" fillId="0" borderId="54" xfId="15" applyFont="1" applyBorder="1" applyAlignment="1">
      <alignment horizontal="center"/>
    </xf>
    <xf numFmtId="0" fontId="20" fillId="6" borderId="39" xfId="15" applyFont="1" applyFill="1" applyBorder="1" applyAlignment="1">
      <alignment horizontal="center"/>
    </xf>
    <xf numFmtId="0" fontId="20" fillId="0" borderId="23" xfId="15" applyFont="1" applyBorder="1" applyAlignment="1">
      <alignment horizontal="center"/>
    </xf>
    <xf numFmtId="0" fontId="20" fillId="2" borderId="39" xfId="15" applyFont="1" applyFill="1" applyBorder="1" applyAlignment="1">
      <alignment horizontal="center"/>
    </xf>
    <xf numFmtId="0" fontId="20" fillId="0" borderId="39" xfId="15" applyFont="1" applyBorder="1" applyAlignment="1" applyProtection="1">
      <alignment horizontal="center"/>
    </xf>
    <xf numFmtId="0" fontId="20" fillId="0" borderId="31" xfId="15" applyFont="1" applyBorder="1" applyAlignment="1" applyProtection="1">
      <alignment horizontal="center"/>
    </xf>
    <xf numFmtId="0" fontId="20" fillId="0" borderId="0" xfId="15" applyFont="1"/>
    <xf numFmtId="0" fontId="20" fillId="0" borderId="0" xfId="15" applyFont="1" applyAlignment="1">
      <alignment horizontal="center"/>
    </xf>
    <xf numFmtId="0" fontId="20" fillId="0" borderId="0" xfId="15" applyFont="1" applyAlignment="1" applyProtection="1">
      <alignment horizontal="left"/>
    </xf>
    <xf numFmtId="0" fontId="2" fillId="0" borderId="0" xfId="16" applyFont="1" applyAlignment="1" applyProtection="1">
      <alignment horizontal="left"/>
    </xf>
    <xf numFmtId="0" fontId="2" fillId="0" borderId="0" xfId="16" applyFont="1"/>
    <xf numFmtId="0" fontId="6" fillId="0" borderId="0" xfId="16"/>
    <xf numFmtId="0" fontId="9" fillId="0" borderId="0" xfId="16" applyFont="1"/>
    <xf numFmtId="0" fontId="21" fillId="3" borderId="20" xfId="16" applyFont="1" applyFill="1" applyBorder="1"/>
    <xf numFmtId="0" fontId="21" fillId="3" borderId="22" xfId="16" applyFont="1" applyFill="1" applyBorder="1" applyAlignment="1" applyProtection="1">
      <alignment horizontal="left"/>
    </xf>
    <xf numFmtId="0" fontId="22" fillId="3" borderId="4" xfId="16" applyFont="1" applyFill="1" applyBorder="1" applyAlignment="1" applyProtection="1">
      <alignment horizontal="left"/>
    </xf>
    <xf numFmtId="0" fontId="22" fillId="3" borderId="4" xfId="16" applyFont="1" applyFill="1" applyBorder="1"/>
    <xf numFmtId="0" fontId="22" fillId="3" borderId="3" xfId="16" applyFont="1" applyFill="1" applyBorder="1"/>
    <xf numFmtId="0" fontId="22" fillId="3" borderId="7" xfId="16" applyFont="1" applyFill="1" applyBorder="1"/>
    <xf numFmtId="0" fontId="22" fillId="3" borderId="9" xfId="16" applyFont="1" applyFill="1" applyBorder="1"/>
    <xf numFmtId="0" fontId="22" fillId="3" borderId="10" xfId="16" applyFont="1" applyFill="1" applyBorder="1"/>
    <xf numFmtId="0" fontId="22" fillId="3" borderId="20" xfId="16" applyFont="1" applyFill="1" applyBorder="1" applyAlignment="1" applyProtection="1">
      <alignment horizontal="left"/>
    </xf>
    <xf numFmtId="0" fontId="21" fillId="3" borderId="2" xfId="16" applyFont="1" applyFill="1" applyBorder="1" applyAlignment="1" applyProtection="1">
      <alignment horizontal="left"/>
    </xf>
    <xf numFmtId="0" fontId="21" fillId="3" borderId="40" xfId="16" applyFont="1" applyFill="1" applyBorder="1" applyAlignment="1" applyProtection="1">
      <alignment horizontal="left"/>
    </xf>
    <xf numFmtId="0" fontId="21" fillId="3" borderId="0" xfId="16" applyFont="1" applyFill="1"/>
    <xf numFmtId="0" fontId="22" fillId="3" borderId="0" xfId="16" applyFont="1" applyFill="1" applyAlignment="1" applyProtection="1">
      <alignment horizontal="left"/>
    </xf>
    <xf numFmtId="0" fontId="22" fillId="3" borderId="1" xfId="16" applyFont="1" applyFill="1" applyBorder="1"/>
    <xf numFmtId="0" fontId="21" fillId="3" borderId="1" xfId="16" applyFont="1" applyFill="1" applyBorder="1"/>
    <xf numFmtId="0" fontId="21" fillId="3" borderId="1" xfId="16" applyFont="1" applyFill="1" applyBorder="1" applyAlignment="1" applyProtection="1">
      <alignment horizontal="left"/>
    </xf>
    <xf numFmtId="0" fontId="21" fillId="3" borderId="2" xfId="16" applyFont="1" applyFill="1" applyBorder="1"/>
    <xf numFmtId="0" fontId="21" fillId="3" borderId="11" xfId="16" applyFont="1" applyFill="1" applyBorder="1"/>
    <xf numFmtId="0" fontId="21" fillId="3" borderId="55" xfId="16" applyFont="1" applyFill="1" applyBorder="1" applyAlignment="1" applyProtection="1">
      <alignment horizontal="left"/>
    </xf>
    <xf numFmtId="0" fontId="21" fillId="3" borderId="0" xfId="16" applyFont="1" applyFill="1" applyAlignment="1" applyProtection="1">
      <alignment horizontal="left"/>
    </xf>
    <xf numFmtId="0" fontId="6" fillId="3" borderId="1" xfId="16" applyFill="1" applyBorder="1"/>
    <xf numFmtId="0" fontId="22" fillId="3" borderId="2" xfId="16" applyFont="1" applyFill="1" applyBorder="1" applyAlignment="1" applyProtection="1">
      <alignment horizontal="left"/>
    </xf>
    <xf numFmtId="0" fontId="22" fillId="3" borderId="0" xfId="16" applyFont="1" applyFill="1"/>
    <xf numFmtId="179" fontId="21" fillId="3" borderId="1" xfId="16" applyNumberFormat="1" applyFont="1" applyFill="1" applyBorder="1" applyAlignment="1" applyProtection="1">
      <alignment horizontal="left"/>
    </xf>
    <xf numFmtId="0" fontId="21" fillId="3" borderId="11" xfId="16" applyFont="1" applyFill="1" applyBorder="1" applyAlignment="1" applyProtection="1">
      <alignment horizontal="left"/>
    </xf>
    <xf numFmtId="0" fontId="21" fillId="3" borderId="21" xfId="16" applyFont="1" applyFill="1" applyBorder="1"/>
    <xf numFmtId="0" fontId="21" fillId="3" borderId="23" xfId="16" applyFont="1" applyFill="1" applyBorder="1"/>
    <xf numFmtId="0" fontId="21" fillId="3" borderId="0" xfId="16" applyFont="1" applyFill="1" applyBorder="1" applyAlignment="1" applyProtection="1">
      <alignment horizontal="left"/>
    </xf>
    <xf numFmtId="0" fontId="21" fillId="3" borderId="6" xfId="16" applyFont="1" applyFill="1" applyBorder="1" applyAlignment="1" applyProtection="1">
      <alignment horizontal="left"/>
    </xf>
    <xf numFmtId="0" fontId="21" fillId="3" borderId="5" xfId="16" applyFont="1" applyFill="1" applyBorder="1" applyAlignment="1" applyProtection="1">
      <alignment horizontal="left"/>
    </xf>
    <xf numFmtId="179" fontId="21" fillId="3" borderId="5" xfId="16" applyNumberFormat="1" applyFont="1" applyFill="1" applyBorder="1" applyAlignment="1" applyProtection="1">
      <alignment horizontal="left"/>
    </xf>
    <xf numFmtId="179" fontId="21" fillId="3" borderId="0" xfId="16" applyNumberFormat="1" applyFont="1" applyFill="1" applyBorder="1" applyAlignment="1" applyProtection="1">
      <alignment horizontal="left"/>
    </xf>
    <xf numFmtId="0" fontId="21" fillId="3" borderId="16" xfId="16" applyFont="1" applyFill="1" applyBorder="1" applyAlignment="1" applyProtection="1">
      <alignment horizontal="left"/>
    </xf>
    <xf numFmtId="179" fontId="21" fillId="3" borderId="66" xfId="16" applyNumberFormat="1" applyFont="1" applyFill="1" applyBorder="1" applyAlignment="1" applyProtection="1">
      <alignment horizontal="left"/>
    </xf>
    <xf numFmtId="179" fontId="21" fillId="3" borderId="19" xfId="16" applyNumberFormat="1" applyFont="1" applyFill="1" applyBorder="1" applyAlignment="1" applyProtection="1">
      <alignment horizontal="left"/>
    </xf>
    <xf numFmtId="0" fontId="21" fillId="3" borderId="21" xfId="16" applyFont="1" applyFill="1" applyBorder="1" applyAlignment="1" applyProtection="1">
      <alignment horizontal="left"/>
    </xf>
    <xf numFmtId="179" fontId="21" fillId="3" borderId="6" xfId="16" applyNumberFormat="1" applyFont="1" applyFill="1" applyBorder="1" applyAlignment="1" applyProtection="1">
      <alignment horizontal="left"/>
    </xf>
    <xf numFmtId="0" fontId="22" fillId="0" borderId="2" xfId="16" applyFont="1" applyBorder="1" applyAlignment="1" applyProtection="1">
      <alignment horizontal="left"/>
    </xf>
    <xf numFmtId="0" fontId="22" fillId="0" borderId="2" xfId="16" applyFont="1" applyBorder="1" applyProtection="1"/>
    <xf numFmtId="0" fontId="22" fillId="0" borderId="7" xfId="16" applyFont="1" applyBorder="1" applyProtection="1"/>
    <xf numFmtId="0" fontId="22" fillId="0" borderId="10" xfId="16" applyFont="1" applyBorder="1"/>
    <xf numFmtId="0" fontId="23" fillId="0" borderId="0" xfId="16" applyFont="1" applyProtection="1"/>
    <xf numFmtId="0" fontId="22" fillId="0" borderId="1" xfId="16" applyFont="1" applyBorder="1"/>
    <xf numFmtId="0" fontId="22" fillId="0" borderId="0" xfId="16" applyFont="1"/>
    <xf numFmtId="0" fontId="22" fillId="0" borderId="0" xfId="16" applyFont="1" applyProtection="1"/>
    <xf numFmtId="0" fontId="22" fillId="0" borderId="0" xfId="16" applyFont="1" applyBorder="1"/>
    <xf numFmtId="0" fontId="22" fillId="0" borderId="11" xfId="16" applyFont="1" applyBorder="1"/>
    <xf numFmtId="0" fontId="23" fillId="0" borderId="0" xfId="16" applyFont="1" applyBorder="1" applyProtection="1"/>
    <xf numFmtId="0" fontId="23" fillId="0" borderId="11" xfId="16" applyFont="1" applyBorder="1" applyProtection="1"/>
    <xf numFmtId="0" fontId="23" fillId="0" borderId="11" xfId="16" applyFont="1" applyBorder="1"/>
    <xf numFmtId="0" fontId="22" fillId="0" borderId="0" xfId="16" applyFont="1" applyBorder="1" applyProtection="1"/>
    <xf numFmtId="0" fontId="22" fillId="0" borderId="12" xfId="16" applyFont="1" applyBorder="1"/>
    <xf numFmtId="0" fontId="23" fillId="0" borderId="0" xfId="16" applyFont="1" applyBorder="1"/>
    <xf numFmtId="0" fontId="23" fillId="0" borderId="12" xfId="16" applyFont="1" applyBorder="1"/>
    <xf numFmtId="0" fontId="23" fillId="0" borderId="0" xfId="16" applyFont="1"/>
    <xf numFmtId="0" fontId="23" fillId="0" borderId="2" xfId="16" applyFont="1" applyBorder="1" applyProtection="1"/>
    <xf numFmtId="0" fontId="21" fillId="0" borderId="12" xfId="16" applyFont="1" applyBorder="1"/>
    <xf numFmtId="0" fontId="22" fillId="0" borderId="2" xfId="16" applyFont="1" applyBorder="1"/>
    <xf numFmtId="0" fontId="22" fillId="0" borderId="11" xfId="16" applyFont="1" applyBorder="1" applyProtection="1"/>
    <xf numFmtId="0" fontId="22" fillId="0" borderId="12" xfId="16" applyFont="1" applyBorder="1" applyProtection="1"/>
    <xf numFmtId="0" fontId="22" fillId="0" borderId="1" xfId="16" applyFont="1" applyBorder="1" applyProtection="1"/>
    <xf numFmtId="0" fontId="23" fillId="0" borderId="12" xfId="16" applyFont="1" applyBorder="1" applyProtection="1"/>
    <xf numFmtId="0" fontId="19" fillId="0" borderId="0" xfId="16" applyFont="1" applyProtection="1"/>
    <xf numFmtId="0" fontId="20" fillId="0" borderId="39" xfId="16" applyFont="1" applyBorder="1" applyAlignment="1" applyProtection="1">
      <alignment horizontal="left"/>
    </xf>
    <xf numFmtId="0" fontId="20" fillId="0" borderId="31" xfId="16" applyFont="1" applyBorder="1" applyProtection="1"/>
    <xf numFmtId="0" fontId="20" fillId="0" borderId="28" xfId="16" applyFont="1" applyBorder="1" applyProtection="1"/>
    <xf numFmtId="179" fontId="20" fillId="0" borderId="52" xfId="16" applyNumberFormat="1" applyFont="1" applyBorder="1" applyProtection="1"/>
    <xf numFmtId="0" fontId="20" fillId="0" borderId="25" xfId="16" applyFont="1" applyBorder="1"/>
    <xf numFmtId="0" fontId="20" fillId="0" borderId="39" xfId="16" applyFont="1" applyBorder="1" applyProtection="1"/>
    <xf numFmtId="0" fontId="20" fillId="0" borderId="39" xfId="16" applyFont="1" applyBorder="1"/>
    <xf numFmtId="0" fontId="20" fillId="0" borderId="23" xfId="16" applyFont="1" applyBorder="1"/>
    <xf numFmtId="0" fontId="20" fillId="0" borderId="23" xfId="16" applyFont="1" applyBorder="1" applyProtection="1"/>
    <xf numFmtId="0" fontId="20" fillId="0" borderId="21" xfId="16" applyFont="1" applyBorder="1" applyProtection="1"/>
    <xf numFmtId="0" fontId="20" fillId="0" borderId="56" xfId="16" applyFont="1" applyBorder="1" applyProtection="1"/>
    <xf numFmtId="0" fontId="20" fillId="0" borderId="54" xfId="16" applyFont="1" applyBorder="1" applyProtection="1"/>
    <xf numFmtId="0" fontId="20" fillId="0" borderId="47" xfId="16" applyFont="1" applyBorder="1" applyProtection="1"/>
    <xf numFmtId="0" fontId="20" fillId="0" borderId="52" xfId="16" applyFont="1" applyBorder="1" applyProtection="1"/>
    <xf numFmtId="0" fontId="20" fillId="0" borderId="28" xfId="16" applyFont="1" applyBorder="1"/>
    <xf numFmtId="0" fontId="20" fillId="0" borderId="56" xfId="16" applyFont="1" applyBorder="1"/>
    <xf numFmtId="0" fontId="20" fillId="0" borderId="57" xfId="16" applyFont="1" applyBorder="1" applyProtection="1"/>
    <xf numFmtId="0" fontId="20" fillId="0" borderId="52" xfId="16" applyFont="1" applyBorder="1"/>
    <xf numFmtId="179" fontId="20" fillId="0" borderId="23" xfId="16" applyNumberFormat="1" applyFont="1" applyBorder="1" applyProtection="1"/>
    <xf numFmtId="0" fontId="20" fillId="0" borderId="19" xfId="16" applyFont="1" applyBorder="1" applyProtection="1"/>
    <xf numFmtId="0" fontId="20" fillId="0" borderId="5" xfId="16" applyFont="1" applyBorder="1" applyProtection="1"/>
    <xf numFmtId="0" fontId="20" fillId="0" borderId="21" xfId="16" applyFont="1" applyBorder="1"/>
    <xf numFmtId="179" fontId="20" fillId="0" borderId="39" xfId="16" applyNumberFormat="1" applyFont="1" applyBorder="1" applyProtection="1"/>
    <xf numFmtId="0" fontId="20" fillId="0" borderId="6" xfId="16" applyFont="1" applyBorder="1"/>
    <xf numFmtId="0" fontId="20" fillId="0" borderId="31" xfId="16" applyFont="1" applyBorder="1"/>
    <xf numFmtId="0" fontId="20" fillId="0" borderId="5" xfId="16" applyFont="1" applyBorder="1"/>
    <xf numFmtId="0" fontId="20" fillId="0" borderId="6" xfId="16" applyFont="1" applyBorder="1" applyProtection="1"/>
    <xf numFmtId="0" fontId="20" fillId="0" borderId="0" xfId="16" applyFont="1" applyProtection="1"/>
    <xf numFmtId="0" fontId="20" fillId="0" borderId="0" xfId="16" applyFont="1" applyAlignment="1" applyProtection="1">
      <alignment horizontal="left"/>
    </xf>
    <xf numFmtId="0" fontId="20" fillId="0" borderId="0" xfId="16" applyFont="1"/>
    <xf numFmtId="0" fontId="21" fillId="3" borderId="7" xfId="0" applyFont="1" applyFill="1" applyBorder="1" applyAlignment="1" applyProtection="1">
      <alignment horizontal="left"/>
    </xf>
    <xf numFmtId="0" fontId="21" fillId="3" borderId="64" xfId="0" applyFont="1" applyFill="1" applyBorder="1" applyAlignment="1" applyProtection="1">
      <alignment horizontal="center"/>
    </xf>
    <xf numFmtId="0" fontId="22" fillId="3" borderId="7" xfId="0" applyFont="1" applyFill="1" applyBorder="1" applyAlignment="1" applyProtection="1">
      <alignment horizontal="left"/>
    </xf>
    <xf numFmtId="0" fontId="22" fillId="3" borderId="10" xfId="0" applyFont="1" applyFill="1" applyBorder="1"/>
    <xf numFmtId="0" fontId="22" fillId="3" borderId="9" xfId="0" applyFont="1" applyFill="1" applyBorder="1" applyAlignment="1" applyProtection="1">
      <alignment horizontal="left"/>
    </xf>
    <xf numFmtId="0" fontId="22" fillId="3" borderId="9" xfId="0" applyFont="1" applyFill="1" applyBorder="1"/>
    <xf numFmtId="0" fontId="21" fillId="3" borderId="9" xfId="0" applyFont="1" applyFill="1" applyBorder="1" applyAlignment="1" applyProtection="1">
      <alignment horizontal="left"/>
    </xf>
    <xf numFmtId="0" fontId="21" fillId="3" borderId="10" xfId="0" applyFont="1" applyFill="1" applyBorder="1"/>
    <xf numFmtId="0" fontId="2" fillId="3" borderId="11" xfId="0" applyFont="1" applyFill="1" applyBorder="1" applyAlignment="1" applyProtection="1">
      <alignment horizontal="left"/>
    </xf>
    <xf numFmtId="0" fontId="21" fillId="3" borderId="2" xfId="0" applyFont="1" applyFill="1" applyBorder="1" applyAlignment="1" applyProtection="1">
      <alignment horizontal="center"/>
    </xf>
    <xf numFmtId="0" fontId="21" fillId="3" borderId="11" xfId="0" applyFont="1" applyFill="1" applyBorder="1" applyAlignment="1" applyProtection="1">
      <alignment horizontal="left"/>
    </xf>
    <xf numFmtId="0" fontId="21" fillId="3" borderId="12" xfId="0" applyFont="1" applyFill="1" applyBorder="1"/>
    <xf numFmtId="0" fontId="21" fillId="3" borderId="0" xfId="0" applyFont="1" applyFill="1" applyBorder="1" applyAlignment="1" applyProtection="1">
      <alignment horizontal="left"/>
    </xf>
    <xf numFmtId="0" fontId="21" fillId="3" borderId="0" xfId="0" applyFont="1" applyFill="1" applyBorder="1"/>
    <xf numFmtId="0" fontId="21" fillId="3" borderId="11" xfId="0" applyFont="1" applyFill="1" applyBorder="1"/>
    <xf numFmtId="0" fontId="21" fillId="3" borderId="2" xfId="0" applyFont="1" applyFill="1" applyBorder="1" applyAlignment="1" applyProtection="1">
      <alignment horizontal="left"/>
    </xf>
    <xf numFmtId="0" fontId="21" fillId="3" borderId="16" xfId="0" applyFont="1" applyFill="1" applyBorder="1"/>
    <xf numFmtId="0" fontId="21" fillId="3" borderId="65" xfId="0" applyFont="1" applyFill="1" applyBorder="1"/>
    <xf numFmtId="0" fontId="21" fillId="3" borderId="16" xfId="0" applyFont="1" applyFill="1" applyBorder="1" applyAlignment="1" applyProtection="1">
      <alignment horizontal="left"/>
    </xf>
    <xf numFmtId="0" fontId="21" fillId="3" borderId="19" xfId="0" applyFont="1" applyFill="1" applyBorder="1" applyAlignment="1" applyProtection="1">
      <alignment horizontal="left"/>
    </xf>
    <xf numFmtId="0" fontId="21" fillId="3" borderId="18" xfId="0" applyFont="1" applyFill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2" fillId="0" borderId="2" xfId="0" applyFont="1" applyBorder="1" applyProtection="1"/>
    <xf numFmtId="179" fontId="22" fillId="0" borderId="0" xfId="0" applyNumberFormat="1" applyFont="1" applyProtection="1"/>
    <xf numFmtId="0" fontId="22" fillId="0" borderId="0" xfId="0" applyFont="1" applyProtection="1"/>
    <xf numFmtId="0" fontId="22" fillId="0" borderId="0" xfId="0" applyFont="1"/>
    <xf numFmtId="0" fontId="21" fillId="0" borderId="0" xfId="0" applyFont="1"/>
    <xf numFmtId="0" fontId="22" fillId="0" borderId="1" xfId="0" applyFont="1" applyBorder="1" applyProtection="1"/>
    <xf numFmtId="0" fontId="31" fillId="0" borderId="39" xfId="0" applyFont="1" applyBorder="1" applyAlignment="1" applyProtection="1">
      <alignment horizontal="left"/>
    </xf>
    <xf numFmtId="0" fontId="31" fillId="0" borderId="31" xfId="0" applyFont="1" applyBorder="1" applyProtection="1"/>
    <xf numFmtId="0" fontId="31" fillId="0" borderId="28" xfId="0" applyFont="1" applyBorder="1" applyProtection="1"/>
    <xf numFmtId="179" fontId="31" fillId="0" borderId="52" xfId="0" applyNumberFormat="1" applyFont="1" applyBorder="1" applyProtection="1"/>
    <xf numFmtId="179" fontId="31" fillId="0" borderId="25" xfId="0" applyNumberFormat="1" applyFont="1" applyBorder="1" applyProtection="1"/>
    <xf numFmtId="179" fontId="31" fillId="0" borderId="31" xfId="0" applyNumberFormat="1" applyFont="1" applyBorder="1" applyProtection="1"/>
    <xf numFmtId="0" fontId="31" fillId="0" borderId="52" xfId="0" applyFont="1" applyBorder="1" applyProtection="1"/>
    <xf numFmtId="0" fontId="31" fillId="0" borderId="25" xfId="0" applyFont="1" applyBorder="1" applyProtection="1"/>
    <xf numFmtId="0" fontId="30" fillId="0" borderId="53" xfId="0" applyFont="1" applyBorder="1" applyProtection="1"/>
    <xf numFmtId="0" fontId="31" fillId="0" borderId="25" xfId="0" applyFont="1" applyBorder="1"/>
    <xf numFmtId="0" fontId="31" fillId="0" borderId="53" xfId="0" applyFont="1" applyBorder="1" applyProtection="1"/>
    <xf numFmtId="0" fontId="31" fillId="0" borderId="53" xfId="0" applyFont="1" applyBorder="1"/>
    <xf numFmtId="0" fontId="31" fillId="0" borderId="23" xfId="0" applyFont="1" applyBorder="1"/>
    <xf numFmtId="0" fontId="30" fillId="0" borderId="53" xfId="0" applyFont="1" applyBorder="1"/>
    <xf numFmtId="0" fontId="31" fillId="0" borderId="56" xfId="0" applyFont="1" applyBorder="1"/>
    <xf numFmtId="0" fontId="31" fillId="0" borderId="52" xfId="0" applyFont="1" applyBorder="1"/>
    <xf numFmtId="0" fontId="31" fillId="0" borderId="21" xfId="0" applyFont="1" applyBorder="1"/>
    <xf numFmtId="179" fontId="2" fillId="0" borderId="0" xfId="17" applyFont="1" applyAlignment="1" applyProtection="1">
      <alignment horizontal="left"/>
    </xf>
    <xf numFmtId="179" fontId="2" fillId="0" borderId="0" xfId="17" applyFont="1"/>
    <xf numFmtId="179" fontId="2" fillId="0" borderId="0" xfId="17" applyFont="1" applyAlignment="1" applyProtection="1">
      <alignment horizontal="center"/>
    </xf>
    <xf numFmtId="179" fontId="7" fillId="0" borderId="0" xfId="17"/>
    <xf numFmtId="179" fontId="29" fillId="0" borderId="0" xfId="17" applyFont="1" applyAlignment="1" applyProtection="1">
      <alignment horizontal="left"/>
    </xf>
    <xf numFmtId="179" fontId="7" fillId="0" borderId="0" xfId="17" applyAlignment="1" applyProtection="1">
      <alignment horizontal="left"/>
    </xf>
    <xf numFmtId="179" fontId="2" fillId="2" borderId="20" xfId="17" applyFont="1" applyFill="1" applyBorder="1"/>
    <xf numFmtId="179" fontId="2" fillId="2" borderId="3" xfId="17" applyFont="1" applyFill="1" applyBorder="1"/>
    <xf numFmtId="179" fontId="2" fillId="2" borderId="4" xfId="17" applyFont="1" applyFill="1" applyBorder="1"/>
    <xf numFmtId="179" fontId="2" fillId="4" borderId="2" xfId="17" applyFont="1" applyFill="1" applyBorder="1"/>
    <xf numFmtId="179" fontId="2" fillId="4" borderId="1" xfId="17" applyFont="1" applyFill="1" applyBorder="1"/>
    <xf numFmtId="179" fontId="2" fillId="4" borderId="0" xfId="17" applyFont="1" applyFill="1" applyAlignment="1" applyProtection="1">
      <alignment horizontal="left"/>
    </xf>
    <xf numFmtId="179" fontId="2" fillId="4" borderId="0" xfId="17" applyFont="1" applyFill="1"/>
    <xf numFmtId="179" fontId="2" fillId="4" borderId="1" xfId="17" applyFont="1" applyFill="1" applyBorder="1" applyAlignment="1" applyProtection="1">
      <alignment horizontal="left"/>
    </xf>
    <xf numFmtId="179" fontId="2" fillId="4" borderId="3" xfId="17" applyFont="1" applyFill="1" applyBorder="1"/>
    <xf numFmtId="179" fontId="2" fillId="4" borderId="4" xfId="17" applyFont="1" applyFill="1" applyBorder="1"/>
    <xf numFmtId="179" fontId="2" fillId="4" borderId="21" xfId="17" applyFont="1" applyFill="1" applyBorder="1"/>
    <xf numFmtId="179" fontId="2" fillId="4" borderId="5" xfId="17" applyFont="1" applyFill="1" applyBorder="1" applyAlignment="1" applyProtection="1">
      <alignment horizontal="left"/>
    </xf>
    <xf numFmtId="179" fontId="2" fillId="4" borderId="5" xfId="17" applyFont="1" applyFill="1" applyBorder="1" applyAlignment="1" applyProtection="1">
      <alignment horizontal="center"/>
    </xf>
    <xf numFmtId="179" fontId="2" fillId="4" borderId="6" xfId="17" applyFont="1" applyFill="1" applyBorder="1" applyAlignment="1" applyProtection="1">
      <alignment horizontal="center"/>
    </xf>
    <xf numFmtId="179" fontId="2" fillId="4" borderId="5" xfId="17" applyFont="1" applyFill="1" applyBorder="1"/>
    <xf numFmtId="179" fontId="7" fillId="0" borderId="20" xfId="17" applyBorder="1"/>
    <xf numFmtId="179" fontId="7" fillId="0" borderId="3" xfId="17" applyBorder="1"/>
    <xf numFmtId="179" fontId="7" fillId="0" borderId="4" xfId="17" applyBorder="1"/>
    <xf numFmtId="179" fontId="7" fillId="0" borderId="21" xfId="17" applyBorder="1"/>
    <xf numFmtId="179" fontId="2" fillId="0" borderId="5" xfId="17" applyFont="1" applyBorder="1" applyAlignment="1" applyProtection="1">
      <alignment horizontal="left"/>
    </xf>
    <xf numFmtId="179" fontId="2" fillId="0" borderId="5" xfId="17" applyFont="1" applyBorder="1" applyProtection="1"/>
    <xf numFmtId="179" fontId="2" fillId="0" borderId="6" xfId="17" applyFont="1" applyBorder="1" applyProtection="1"/>
    <xf numFmtId="179" fontId="7" fillId="0" borderId="5" xfId="17" applyBorder="1"/>
    <xf numFmtId="179" fontId="7" fillId="0" borderId="6" xfId="17" applyBorder="1"/>
    <xf numFmtId="179" fontId="7" fillId="0" borderId="0" xfId="17" applyNumberFormat="1" applyProtection="1"/>
    <xf numFmtId="178" fontId="7" fillId="0" borderId="0" xfId="17" applyNumberFormat="1" applyProtection="1"/>
    <xf numFmtId="179" fontId="2" fillId="0" borderId="5" xfId="17" applyFont="1" applyBorder="1"/>
    <xf numFmtId="179" fontId="29" fillId="0" borderId="5" xfId="17" applyFont="1" applyBorder="1" applyAlignment="1" applyProtection="1">
      <alignment horizontal="left"/>
    </xf>
    <xf numFmtId="179" fontId="29" fillId="0" borderId="5" xfId="17" applyFont="1" applyBorder="1" applyProtection="1"/>
    <xf numFmtId="179" fontId="29" fillId="0" borderId="5" xfId="17" applyFont="1" applyBorder="1"/>
    <xf numFmtId="179" fontId="29" fillId="0" borderId="6" xfId="17" applyFont="1" applyBorder="1"/>
    <xf numFmtId="179" fontId="31" fillId="0" borderId="0" xfId="17" applyFont="1"/>
    <xf numFmtId="179" fontId="31" fillId="0" borderId="5" xfId="17" applyFont="1" applyBorder="1" applyAlignment="1" applyProtection="1">
      <alignment horizontal="left"/>
    </xf>
    <xf numFmtId="179" fontId="31" fillId="0" borderId="5" xfId="17" applyFont="1" applyBorder="1" applyProtection="1"/>
    <xf numFmtId="179" fontId="31" fillId="0" borderId="5" xfId="17" applyFont="1" applyBorder="1"/>
    <xf numFmtId="179" fontId="31" fillId="0" borderId="6" xfId="17" applyFont="1" applyBorder="1"/>
    <xf numFmtId="179" fontId="29" fillId="0" borderId="6" xfId="17" applyFont="1" applyBorder="1" applyProtection="1"/>
    <xf numFmtId="179" fontId="31" fillId="0" borderId="6" xfId="17" applyFont="1" applyBorder="1" applyProtection="1"/>
    <xf numFmtId="179" fontId="12" fillId="0" borderId="0" xfId="17" applyFont="1"/>
    <xf numFmtId="179" fontId="29" fillId="0" borderId="5" xfId="17" applyNumberFormat="1" applyFont="1" applyBorder="1" applyProtection="1"/>
    <xf numFmtId="179" fontId="7" fillId="4" borderId="21" xfId="17" applyFill="1" applyBorder="1"/>
    <xf numFmtId="179" fontId="31" fillId="4" borderId="5" xfId="17" applyFont="1" applyFill="1" applyBorder="1" applyAlignment="1" applyProtection="1">
      <alignment horizontal="left"/>
    </xf>
    <xf numFmtId="179" fontId="31" fillId="4" borderId="5" xfId="17" applyFont="1" applyFill="1" applyBorder="1" applyProtection="1"/>
    <xf numFmtId="179" fontId="31" fillId="4" borderId="5" xfId="17" applyNumberFormat="1" applyFont="1" applyFill="1" applyBorder="1" applyProtection="1"/>
    <xf numFmtId="179" fontId="31" fillId="4" borderId="6" xfId="17" applyNumberFormat="1" applyFont="1" applyFill="1" applyBorder="1" applyProtection="1"/>
    <xf numFmtId="179" fontId="31" fillId="4" borderId="5" xfId="17" applyFont="1" applyFill="1" applyBorder="1"/>
    <xf numFmtId="179" fontId="31" fillId="4" borderId="6" xfId="17" applyFont="1" applyFill="1" applyBorder="1"/>
    <xf numFmtId="179" fontId="31" fillId="4" borderId="6" xfId="17" applyFont="1" applyFill="1" applyBorder="1" applyProtection="1"/>
    <xf numFmtId="179" fontId="31" fillId="0" borderId="0" xfId="17" applyFont="1" applyAlignment="1" applyProtection="1">
      <alignment horizontal="left"/>
    </xf>
    <xf numFmtId="179" fontId="2" fillId="0" borderId="0" xfId="18" applyFont="1" applyAlignment="1" applyProtection="1">
      <alignment horizontal="left"/>
    </xf>
    <xf numFmtId="179" fontId="2" fillId="0" borderId="0" xfId="18" applyFont="1"/>
    <xf numFmtId="179" fontId="2" fillId="0" borderId="0" xfId="18" applyFont="1" applyAlignment="1" applyProtection="1">
      <alignment horizontal="center"/>
    </xf>
    <xf numFmtId="179" fontId="7" fillId="0" borderId="0" xfId="18"/>
    <xf numFmtId="179" fontId="29" fillId="0" borderId="0" xfId="18" applyFont="1" applyAlignment="1" applyProtection="1">
      <alignment horizontal="left"/>
    </xf>
    <xf numFmtId="179" fontId="7" fillId="0" borderId="0" xfId="18" applyAlignment="1" applyProtection="1">
      <alignment horizontal="left"/>
    </xf>
    <xf numFmtId="179" fontId="2" fillId="2" borderId="20" xfId="18" applyFont="1" applyFill="1" applyBorder="1"/>
    <xf numFmtId="179" fontId="2" fillId="2" borderId="3" xfId="18" applyFont="1" applyFill="1" applyBorder="1"/>
    <xf numFmtId="179" fontId="2" fillId="2" borderId="4" xfId="18" applyFont="1" applyFill="1" applyBorder="1"/>
    <xf numFmtId="179" fontId="2" fillId="4" borderId="2" xfId="18" applyFont="1" applyFill="1" applyBorder="1"/>
    <xf numFmtId="179" fontId="2" fillId="4" borderId="1" xfId="18" applyFont="1" applyFill="1" applyBorder="1"/>
    <xf numFmtId="179" fontId="2" fillId="4" borderId="0" xfId="18" applyFont="1" applyFill="1" applyAlignment="1" applyProtection="1">
      <alignment horizontal="left"/>
    </xf>
    <xf numFmtId="179" fontId="2" fillId="4" borderId="0" xfId="18" applyFont="1" applyFill="1"/>
    <xf numFmtId="179" fontId="2" fillId="4" borderId="1" xfId="18" applyFont="1" applyFill="1" applyBorder="1" applyAlignment="1" applyProtection="1">
      <alignment horizontal="left"/>
    </xf>
    <xf numFmtId="179" fontId="2" fillId="4" borderId="3" xfId="18" applyFont="1" applyFill="1" applyBorder="1"/>
    <xf numFmtId="179" fontId="2" fillId="4" borderId="4" xfId="18" applyFont="1" applyFill="1" applyBorder="1"/>
    <xf numFmtId="179" fontId="2" fillId="4" borderId="21" xfId="18" applyFont="1" applyFill="1" applyBorder="1"/>
    <xf numFmtId="179" fontId="2" fillId="4" borderId="5" xfId="18" applyFont="1" applyFill="1" applyBorder="1" applyAlignment="1" applyProtection="1">
      <alignment horizontal="left"/>
    </xf>
    <xf numFmtId="179" fontId="2" fillId="4" borderId="5" xfId="18" applyFont="1" applyFill="1" applyBorder="1" applyAlignment="1" applyProtection="1">
      <alignment horizontal="center"/>
    </xf>
    <xf numFmtId="179" fontId="2" fillId="4" borderId="6" xfId="18" applyFont="1" applyFill="1" applyBorder="1" applyAlignment="1" applyProtection="1">
      <alignment horizontal="center"/>
    </xf>
    <xf numFmtId="179" fontId="2" fillId="4" borderId="5" xfId="18" applyFont="1" applyFill="1" applyBorder="1"/>
    <xf numFmtId="179" fontId="7" fillId="0" borderId="20" xfId="18" applyBorder="1"/>
    <xf numFmtId="179" fontId="7" fillId="0" borderId="3" xfId="18" applyBorder="1"/>
    <xf numFmtId="179" fontId="7" fillId="0" borderId="4" xfId="18" applyBorder="1"/>
    <xf numFmtId="179" fontId="7" fillId="0" borderId="21" xfId="18" applyBorder="1"/>
    <xf numFmtId="179" fontId="2" fillId="0" borderId="5" xfId="18" applyFont="1" applyBorder="1" applyAlignment="1" applyProtection="1">
      <alignment horizontal="left"/>
    </xf>
    <xf numFmtId="179" fontId="2" fillId="0" borderId="5" xfId="18" applyFont="1" applyBorder="1" applyProtection="1"/>
    <xf numFmtId="179" fontId="2" fillId="0" borderId="6" xfId="18" applyFont="1" applyBorder="1" applyProtection="1"/>
    <xf numFmtId="179" fontId="7" fillId="0" borderId="5" xfId="18" applyBorder="1"/>
    <xf numFmtId="178" fontId="7" fillId="0" borderId="0" xfId="18" applyNumberFormat="1" applyProtection="1"/>
    <xf numFmtId="179" fontId="31" fillId="0" borderId="5" xfId="18" applyFont="1" applyBorder="1" applyAlignment="1" applyProtection="1">
      <alignment horizontal="left"/>
    </xf>
    <xf numFmtId="179" fontId="31" fillId="0" borderId="5" xfId="18" applyFont="1" applyBorder="1" applyProtection="1"/>
    <xf numFmtId="179" fontId="31" fillId="0" borderId="6" xfId="18" applyFont="1" applyBorder="1" applyProtection="1"/>
    <xf numFmtId="179" fontId="31" fillId="0" borderId="5" xfId="18" applyFont="1" applyBorder="1"/>
    <xf numFmtId="179" fontId="31" fillId="0" borderId="6" xfId="18" applyFont="1" applyBorder="1"/>
    <xf numFmtId="179" fontId="7" fillId="0" borderId="0" xfId="18" applyNumberFormat="1" applyProtection="1"/>
    <xf numFmtId="179" fontId="31" fillId="0" borderId="0" xfId="18" applyFont="1"/>
    <xf numFmtId="179" fontId="31" fillId="0" borderId="0" xfId="18" applyFont="1" applyAlignment="1" applyProtection="1">
      <alignment horizontal="left"/>
    </xf>
    <xf numFmtId="179" fontId="2" fillId="0" borderId="0" xfId="19" applyFont="1" applyAlignment="1" applyProtection="1">
      <alignment horizontal="left"/>
    </xf>
    <xf numFmtId="179" fontId="7" fillId="0" borderId="0" xfId="19"/>
    <xf numFmtId="179" fontId="2" fillId="0" borderId="0" xfId="19" applyFont="1"/>
    <xf numFmtId="179" fontId="7" fillId="0" borderId="0" xfId="19" applyAlignment="1" applyProtection="1">
      <alignment horizontal="left"/>
    </xf>
    <xf numFmtId="179" fontId="7" fillId="0" borderId="0" xfId="19" applyAlignment="1" applyProtection="1">
      <alignment horizontal="center"/>
    </xf>
    <xf numFmtId="179" fontId="3" fillId="0" borderId="0" xfId="19" applyFont="1" applyAlignment="1" applyProtection="1">
      <alignment horizontal="left"/>
    </xf>
    <xf numFmtId="179" fontId="7" fillId="4" borderId="20" xfId="19" applyFill="1" applyBorder="1"/>
    <xf numFmtId="179" fontId="4" fillId="4" borderId="4" xfId="19" applyFont="1" applyFill="1" applyBorder="1"/>
    <xf numFmtId="179" fontId="3" fillId="4" borderId="3" xfId="19" applyFont="1" applyFill="1" applyBorder="1"/>
    <xf numFmtId="179" fontId="3" fillId="4" borderId="4" xfId="19" applyFont="1" applyFill="1" applyBorder="1"/>
    <xf numFmtId="179" fontId="4" fillId="4" borderId="3" xfId="19" applyFont="1" applyFill="1" applyBorder="1"/>
    <xf numFmtId="179" fontId="7" fillId="4" borderId="2" xfId="19" applyFill="1" applyBorder="1"/>
    <xf numFmtId="179" fontId="4" fillId="4" borderId="0" xfId="19" applyFont="1" applyFill="1"/>
    <xf numFmtId="179" fontId="3" fillId="4" borderId="1" xfId="19" applyFont="1" applyFill="1" applyBorder="1"/>
    <xf numFmtId="179" fontId="2" fillId="4" borderId="0" xfId="19" applyFont="1" applyFill="1" applyAlignment="1" applyProtection="1">
      <alignment horizontal="left"/>
    </xf>
    <xf numFmtId="179" fontId="2" fillId="4" borderId="0" xfId="19" applyFont="1" applyFill="1"/>
    <xf numFmtId="179" fontId="7" fillId="4" borderId="1" xfId="19" applyFill="1" applyBorder="1"/>
    <xf numFmtId="179" fontId="2" fillId="4" borderId="1" xfId="19" applyFont="1" applyFill="1" applyBorder="1"/>
    <xf numFmtId="179" fontId="2" fillId="4" borderId="1" xfId="19" applyFont="1" applyFill="1" applyBorder="1" applyAlignment="1" applyProtection="1">
      <alignment horizontal="left"/>
    </xf>
    <xf numFmtId="179" fontId="3" fillId="4" borderId="3" xfId="19" applyFont="1" applyFill="1" applyBorder="1" applyAlignment="1" applyProtection="1">
      <alignment horizontal="left"/>
    </xf>
    <xf numFmtId="179" fontId="3" fillId="4" borderId="4" xfId="19" applyFont="1" applyFill="1" applyBorder="1" applyAlignment="1" applyProtection="1">
      <alignment horizontal="left"/>
    </xf>
    <xf numFmtId="179" fontId="3" fillId="4" borderId="0" xfId="19" applyFont="1" applyFill="1" applyAlignment="1" applyProtection="1">
      <alignment horizontal="left"/>
    </xf>
    <xf numFmtId="179" fontId="3" fillId="4" borderId="1" xfId="19" applyFont="1" applyFill="1" applyBorder="1" applyAlignment="1" applyProtection="1">
      <alignment horizontal="left"/>
    </xf>
    <xf numFmtId="179" fontId="3" fillId="4" borderId="0" xfId="19" applyFont="1" applyFill="1"/>
    <xf numFmtId="179" fontId="4" fillId="4" borderId="1" xfId="19" applyFont="1" applyFill="1" applyBorder="1"/>
    <xf numFmtId="179" fontId="7" fillId="4" borderId="21" xfId="19" applyFill="1" applyBorder="1"/>
    <xf numFmtId="179" fontId="4" fillId="4" borderId="6" xfId="19" applyFont="1" applyFill="1" applyBorder="1"/>
    <xf numFmtId="179" fontId="3" fillId="4" borderId="5" xfId="19" applyFont="1" applyFill="1" applyBorder="1"/>
    <xf numFmtId="179" fontId="3" fillId="4" borderId="6" xfId="19" applyFont="1" applyFill="1" applyBorder="1"/>
    <xf numFmtId="179" fontId="4" fillId="4" borderId="5" xfId="19" applyFont="1" applyFill="1" applyBorder="1"/>
    <xf numFmtId="179" fontId="7" fillId="0" borderId="31" xfId="19" applyBorder="1"/>
    <xf numFmtId="179" fontId="4" fillId="0" borderId="24" xfId="19" applyFont="1" applyBorder="1"/>
    <xf numFmtId="179" fontId="3" fillId="0" borderId="25" xfId="19" applyFont="1" applyBorder="1"/>
    <xf numFmtId="179" fontId="3" fillId="0" borderId="24" xfId="19" applyFont="1" applyBorder="1"/>
    <xf numFmtId="179" fontId="4" fillId="0" borderId="25" xfId="19" applyFont="1" applyBorder="1"/>
    <xf numFmtId="179" fontId="7" fillId="0" borderId="21" xfId="19" applyBorder="1"/>
    <xf numFmtId="179" fontId="4" fillId="0" borderId="6" xfId="19" applyFont="1" applyBorder="1"/>
    <xf numFmtId="179" fontId="2" fillId="0" borderId="5" xfId="19" applyFont="1" applyBorder="1"/>
    <xf numFmtId="179" fontId="2" fillId="0" borderId="6" xfId="19" applyFont="1" applyBorder="1"/>
    <xf numFmtId="179" fontId="7" fillId="0" borderId="5" xfId="19" applyBorder="1"/>
    <xf numFmtId="179" fontId="2" fillId="0" borderId="5" xfId="19" applyFont="1" applyBorder="1" applyAlignment="1" applyProtection="1">
      <alignment horizontal="left"/>
    </xf>
    <xf numFmtId="179" fontId="2" fillId="0" borderId="6" xfId="19" applyFont="1" applyBorder="1" applyProtection="1"/>
    <xf numFmtId="179" fontId="2" fillId="0" borderId="5" xfId="19" applyFont="1" applyBorder="1" applyProtection="1"/>
    <xf numFmtId="179" fontId="12" fillId="0" borderId="0" xfId="19" applyFont="1"/>
    <xf numFmtId="179" fontId="4" fillId="0" borderId="5" xfId="19" applyFont="1" applyBorder="1"/>
    <xf numFmtId="179" fontId="3" fillId="0" borderId="5" xfId="19" applyFont="1" applyBorder="1" applyAlignment="1" applyProtection="1">
      <alignment horizontal="left"/>
    </xf>
    <xf numFmtId="179" fontId="3" fillId="0" borderId="6" xfId="19" applyFont="1" applyBorder="1" applyProtection="1"/>
    <xf numFmtId="179" fontId="3" fillId="0" borderId="5" xfId="19" applyFont="1" applyBorder="1"/>
    <xf numFmtId="179" fontId="3" fillId="0" borderId="5" xfId="19" applyFont="1" applyBorder="1" applyProtection="1"/>
    <xf numFmtId="179" fontId="3" fillId="0" borderId="6" xfId="19" applyFont="1" applyBorder="1"/>
    <xf numFmtId="179" fontId="4" fillId="0" borderId="5" xfId="19" applyFont="1" applyBorder="1" applyAlignment="1" applyProtection="1">
      <alignment horizontal="left"/>
    </xf>
    <xf numFmtId="179" fontId="7" fillId="0" borderId="6" xfId="19" applyBorder="1" applyProtection="1"/>
    <xf numFmtId="179" fontId="7" fillId="0" borderId="5" xfId="19" applyBorder="1" applyProtection="1"/>
    <xf numFmtId="179" fontId="7" fillId="0" borderId="6" xfId="19" applyBorder="1"/>
    <xf numFmtId="179" fontId="4" fillId="0" borderId="6" xfId="19" applyFont="1" applyBorder="1" applyProtection="1"/>
    <xf numFmtId="179" fontId="4" fillId="0" borderId="5" xfId="19" applyFont="1" applyBorder="1" applyProtection="1"/>
    <xf numFmtId="179" fontId="4" fillId="0" borderId="0" xfId="19" applyFont="1"/>
    <xf numFmtId="179" fontId="4" fillId="4" borderId="5" xfId="19" applyFont="1" applyFill="1" applyBorder="1" applyAlignment="1" applyProtection="1">
      <alignment horizontal="left"/>
    </xf>
    <xf numFmtId="179" fontId="4" fillId="4" borderId="6" xfId="19" applyFont="1" applyFill="1" applyBorder="1" applyProtection="1"/>
    <xf numFmtId="179" fontId="4" fillId="4" borderId="5" xfId="19" applyFont="1" applyFill="1" applyBorder="1" applyProtection="1"/>
    <xf numFmtId="179" fontId="4" fillId="3" borderId="6" xfId="19" applyFont="1" applyFill="1" applyBorder="1"/>
    <xf numFmtId="179" fontId="4" fillId="3" borderId="5" xfId="19" applyFont="1" applyFill="1" applyBorder="1" applyAlignment="1" applyProtection="1">
      <alignment horizontal="left"/>
    </xf>
    <xf numFmtId="179" fontId="4" fillId="3" borderId="6" xfId="19" applyFont="1" applyFill="1" applyBorder="1" applyProtection="1"/>
    <xf numFmtId="179" fontId="4" fillId="3" borderId="5" xfId="19" applyFont="1" applyFill="1" applyBorder="1"/>
    <xf numFmtId="179" fontId="4" fillId="3" borderId="5" xfId="19" applyFont="1" applyFill="1" applyBorder="1" applyProtection="1"/>
    <xf numFmtId="179" fontId="7" fillId="0" borderId="0" xfId="19" applyNumberFormat="1" applyProtection="1"/>
    <xf numFmtId="179" fontId="7" fillId="4" borderId="0" xfId="19" applyFill="1"/>
    <xf numFmtId="179" fontId="4" fillId="0" borderId="0" xfId="19" applyFont="1" applyAlignment="1" applyProtection="1">
      <alignment horizontal="left"/>
    </xf>
    <xf numFmtId="179" fontId="3" fillId="0" borderId="0" xfId="19" applyFont="1"/>
    <xf numFmtId="179" fontId="7" fillId="0" borderId="0" xfId="19" applyProtection="1"/>
    <xf numFmtId="179" fontId="4" fillId="0" borderId="0" xfId="20" applyFont="1"/>
    <xf numFmtId="179" fontId="7" fillId="0" borderId="0" xfId="20"/>
    <xf numFmtId="179" fontId="3" fillId="0" borderId="0" xfId="20" applyFont="1"/>
    <xf numFmtId="179" fontId="2" fillId="0" borderId="0" xfId="20" applyFont="1" applyAlignment="1" applyProtection="1">
      <alignment horizontal="left"/>
    </xf>
    <xf numFmtId="179" fontId="2" fillId="0" borderId="0" xfId="20" applyFont="1"/>
    <xf numFmtId="179" fontId="3" fillId="0" borderId="0" xfId="20" applyFont="1" applyAlignment="1" applyProtection="1">
      <alignment horizontal="left"/>
    </xf>
    <xf numFmtId="179" fontId="3" fillId="4" borderId="4" xfId="20" applyFont="1" applyFill="1" applyBorder="1"/>
    <xf numFmtId="179" fontId="3" fillId="4" borderId="37" xfId="20" applyFont="1" applyFill="1" applyBorder="1"/>
    <xf numFmtId="179" fontId="3" fillId="4" borderId="9" xfId="20" applyFont="1" applyFill="1" applyBorder="1"/>
    <xf numFmtId="179" fontId="3" fillId="4" borderId="8" xfId="20" applyFont="1" applyFill="1" applyBorder="1"/>
    <xf numFmtId="179" fontId="3" fillId="4" borderId="10" xfId="20" applyFont="1" applyFill="1" applyBorder="1"/>
    <xf numFmtId="179" fontId="3" fillId="4" borderId="0" xfId="20" applyFont="1" applyFill="1"/>
    <xf numFmtId="179" fontId="3" fillId="4" borderId="26" xfId="20" applyFont="1" applyFill="1" applyBorder="1"/>
    <xf numFmtId="179" fontId="3" fillId="4" borderId="0" xfId="20" applyFont="1" applyFill="1" applyBorder="1" applyAlignment="1" applyProtection="1">
      <alignment horizontal="left"/>
    </xf>
    <xf numFmtId="179" fontId="3" fillId="4" borderId="0" xfId="20" applyFont="1" applyFill="1" applyBorder="1"/>
    <xf numFmtId="179" fontId="3" fillId="4" borderId="1" xfId="20" applyFont="1" applyFill="1" applyBorder="1"/>
    <xf numFmtId="179" fontId="3" fillId="4" borderId="12" xfId="20" applyFont="1" applyFill="1" applyBorder="1"/>
    <xf numFmtId="179" fontId="3" fillId="4" borderId="26" xfId="20" applyFont="1" applyFill="1" applyBorder="1" applyAlignment="1" applyProtection="1">
      <alignment horizontal="left"/>
    </xf>
    <xf numFmtId="179" fontId="3" fillId="4" borderId="3" xfId="20" applyFont="1" applyFill="1" applyBorder="1"/>
    <xf numFmtId="179" fontId="3" fillId="4" borderId="3" xfId="20" applyFont="1" applyFill="1" applyBorder="1" applyAlignment="1" applyProtection="1">
      <alignment horizontal="left"/>
    </xf>
    <xf numFmtId="179" fontId="3" fillId="4" borderId="15" xfId="20" applyFont="1" applyFill="1" applyBorder="1" applyAlignment="1" applyProtection="1">
      <alignment horizontal="left"/>
    </xf>
    <xf numFmtId="179" fontId="3" fillId="4" borderId="1" xfId="20" applyFont="1" applyFill="1" applyBorder="1" applyAlignment="1" applyProtection="1">
      <alignment horizontal="left"/>
    </xf>
    <xf numFmtId="179" fontId="3" fillId="4" borderId="12" xfId="20" applyFont="1" applyFill="1" applyBorder="1" applyAlignment="1" applyProtection="1">
      <alignment horizontal="left"/>
    </xf>
    <xf numFmtId="179" fontId="3" fillId="4" borderId="6" xfId="20" applyFont="1" applyFill="1" applyBorder="1"/>
    <xf numFmtId="179" fontId="3" fillId="4" borderId="41" xfId="20" applyFont="1" applyFill="1" applyBorder="1"/>
    <xf numFmtId="179" fontId="3" fillId="4" borderId="6" xfId="20" applyFont="1" applyFill="1" applyBorder="1" applyAlignment="1" applyProtection="1">
      <alignment horizontal="left"/>
    </xf>
    <xf numFmtId="179" fontId="3" fillId="4" borderId="5" xfId="20" applyFont="1" applyFill="1" applyBorder="1"/>
    <xf numFmtId="179" fontId="3" fillId="4" borderId="5" xfId="20" applyFont="1" applyFill="1" applyBorder="1" applyAlignment="1" applyProtection="1">
      <alignment horizontal="left"/>
    </xf>
    <xf numFmtId="179" fontId="3" fillId="4" borderId="14" xfId="20" applyFont="1" applyFill="1" applyBorder="1" applyAlignment="1" applyProtection="1">
      <alignment horizontal="left"/>
    </xf>
    <xf numFmtId="179" fontId="4" fillId="0" borderId="6" xfId="20" applyFont="1" applyBorder="1"/>
    <xf numFmtId="179" fontId="2" fillId="0" borderId="41" xfId="20" applyFont="1" applyBorder="1" applyAlignment="1" applyProtection="1">
      <alignment horizontal="left"/>
    </xf>
    <xf numFmtId="179" fontId="3" fillId="0" borderId="6" xfId="20" applyFont="1" applyBorder="1" applyProtection="1"/>
    <xf numFmtId="179" fontId="3" fillId="0" borderId="5" xfId="20" applyFont="1" applyBorder="1"/>
    <xf numFmtId="179" fontId="3" fillId="0" borderId="5" xfId="20" applyFont="1" applyBorder="1" applyProtection="1"/>
    <xf numFmtId="179" fontId="3" fillId="0" borderId="14" xfId="20" applyFont="1" applyBorder="1" applyProtection="1"/>
    <xf numFmtId="179" fontId="4" fillId="0" borderId="41" xfId="20" applyFont="1" applyBorder="1"/>
    <xf numFmtId="179" fontId="4" fillId="0" borderId="5" xfId="20" applyFont="1" applyBorder="1"/>
    <xf numFmtId="179" fontId="4" fillId="0" borderId="14" xfId="20" applyFont="1" applyBorder="1"/>
    <xf numFmtId="179" fontId="4" fillId="0" borderId="41" xfId="20" applyFont="1" applyBorder="1" applyAlignment="1" applyProtection="1">
      <alignment horizontal="left"/>
    </xf>
    <xf numFmtId="179" fontId="4" fillId="0" borderId="6" xfId="20" applyFont="1" applyBorder="1" applyProtection="1"/>
    <xf numFmtId="179" fontId="4" fillId="0" borderId="5" xfId="20" applyFont="1" applyBorder="1" applyProtection="1"/>
    <xf numFmtId="179" fontId="4" fillId="0" borderId="14" xfId="20" applyFont="1" applyBorder="1" applyProtection="1"/>
    <xf numFmtId="179" fontId="4" fillId="0" borderId="38" xfId="20" applyFont="1" applyBorder="1" applyAlignment="1" applyProtection="1">
      <alignment horizontal="left"/>
    </xf>
    <xf numFmtId="179" fontId="4" fillId="0" borderId="18" xfId="20" applyFont="1" applyBorder="1" applyProtection="1"/>
    <xf numFmtId="179" fontId="4" fillId="0" borderId="17" xfId="20" applyFont="1" applyBorder="1"/>
    <xf numFmtId="179" fontId="4" fillId="0" borderId="17" xfId="20" applyFont="1" applyBorder="1" applyProtection="1"/>
    <xf numFmtId="179" fontId="4" fillId="0" borderId="19" xfId="20" applyFont="1" applyBorder="1" applyProtection="1"/>
    <xf numFmtId="179" fontId="4" fillId="0" borderId="4" xfId="20" applyFont="1" applyBorder="1"/>
    <xf numFmtId="179" fontId="7" fillId="0" borderId="0" xfId="20" applyAlignment="1" applyProtection="1">
      <alignment horizontal="left"/>
    </xf>
    <xf numFmtId="179" fontId="7" fillId="0" borderId="0" xfId="20" applyProtection="1"/>
    <xf numFmtId="0" fontId="0" fillId="4" borderId="2" xfId="0" applyFill="1" applyBorder="1"/>
    <xf numFmtId="0" fontId="0" fillId="4" borderId="1" xfId="0" applyFill="1" applyBorder="1"/>
    <xf numFmtId="0" fontId="2" fillId="4" borderId="0" xfId="0" applyFont="1" applyFill="1"/>
    <xf numFmtId="0" fontId="2" fillId="4" borderId="0" xfId="0" applyFont="1" applyFill="1" applyAlignment="1" applyProtection="1">
      <alignment horizontal="left"/>
    </xf>
    <xf numFmtId="0" fontId="2" fillId="4" borderId="6" xfId="0" applyFont="1" applyFill="1" applyBorder="1" applyAlignment="1" applyProtection="1">
      <alignment horizontal="left"/>
    </xf>
    <xf numFmtId="0" fontId="0" fillId="4" borderId="6" xfId="0" applyFill="1" applyBorder="1"/>
    <xf numFmtId="0" fontId="0" fillId="4" borderId="5" xfId="0" applyFill="1" applyBorder="1"/>
    <xf numFmtId="0" fontId="12" fillId="0" borderId="0" xfId="0" applyFont="1"/>
    <xf numFmtId="0" fontId="0" fillId="4" borderId="4" xfId="0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4" xfId="0" applyFont="1" applyFill="1" applyBorder="1"/>
    <xf numFmtId="0" fontId="2" fillId="4" borderId="1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2" fillId="4" borderId="5" xfId="0" applyFont="1" applyFill="1" applyBorder="1"/>
    <xf numFmtId="0" fontId="3" fillId="4" borderId="6" xfId="0" applyFont="1" applyFill="1" applyBorder="1" applyAlignment="1" applyProtection="1">
      <alignment horizontal="left"/>
    </xf>
    <xf numFmtId="0" fontId="3" fillId="4" borderId="25" xfId="0" applyFont="1" applyFill="1" applyBorder="1" applyAlignment="1" applyProtection="1">
      <alignment horizontal="left"/>
    </xf>
    <xf numFmtId="0" fontId="0" fillId="0" borderId="31" xfId="0" applyBorder="1"/>
    <xf numFmtId="0" fontId="0" fillId="0" borderId="25" xfId="0" applyBorder="1"/>
    <xf numFmtId="0" fontId="0" fillId="0" borderId="24" xfId="0" applyBorder="1"/>
    <xf numFmtId="178" fontId="2" fillId="0" borderId="5" xfId="0" applyNumberFormat="1" applyFont="1" applyBorder="1" applyProtection="1"/>
    <xf numFmtId="0" fontId="2" fillId="0" borderId="6" xfId="0" applyFont="1" applyBorder="1"/>
    <xf numFmtId="0" fontId="31" fillId="0" borderId="5" xfId="0" applyFont="1" applyBorder="1" applyAlignment="1" applyProtection="1">
      <alignment horizontal="left"/>
    </xf>
    <xf numFmtId="0" fontId="29" fillId="0" borderId="6" xfId="0" applyFont="1" applyBorder="1"/>
    <xf numFmtId="0" fontId="29" fillId="0" borderId="5" xfId="0" applyFont="1" applyBorder="1"/>
    <xf numFmtId="0" fontId="31" fillId="0" borderId="6" xfId="0" applyFont="1" applyBorder="1" applyProtection="1"/>
    <xf numFmtId="178" fontId="3" fillId="0" borderId="5" xfId="0" applyNumberFormat="1" applyFont="1" applyBorder="1" applyProtection="1"/>
    <xf numFmtId="0" fontId="31" fillId="0" borderId="6" xfId="0" applyFont="1" applyBorder="1"/>
    <xf numFmtId="178" fontId="31" fillId="0" borderId="5" xfId="0" applyNumberFormat="1" applyFont="1" applyBorder="1" applyProtection="1"/>
    <xf numFmtId="0" fontId="29" fillId="0" borderId="0" xfId="0" applyFont="1"/>
    <xf numFmtId="0" fontId="0" fillId="0" borderId="6" xfId="0" applyBorder="1"/>
    <xf numFmtId="178" fontId="0" fillId="0" borderId="5" xfId="0" applyNumberFormat="1" applyBorder="1" applyProtection="1"/>
    <xf numFmtId="0" fontId="29" fillId="0" borderId="5" xfId="0" applyFont="1" applyBorder="1" applyAlignment="1" applyProtection="1">
      <alignment horizontal="left"/>
    </xf>
    <xf numFmtId="0" fontId="29" fillId="0" borderId="6" xfId="0" applyFont="1" applyBorder="1" applyProtection="1"/>
    <xf numFmtId="178" fontId="29" fillId="0" borderId="5" xfId="0" applyNumberFormat="1" applyFont="1" applyBorder="1" applyProtection="1"/>
    <xf numFmtId="0" fontId="29" fillId="0" borderId="5" xfId="0" applyFont="1" applyBorder="1" applyProtection="1"/>
    <xf numFmtId="0" fontId="31" fillId="4" borderId="5" xfId="0" applyFont="1" applyFill="1" applyBorder="1" applyAlignment="1" applyProtection="1">
      <alignment horizontal="left"/>
    </xf>
    <xf numFmtId="0" fontId="31" fillId="4" borderId="6" xfId="0" applyFont="1" applyFill="1" applyBorder="1" applyProtection="1"/>
    <xf numFmtId="0" fontId="31" fillId="4" borderId="5" xfId="0" applyFont="1" applyFill="1" applyBorder="1"/>
    <xf numFmtId="0" fontId="31" fillId="4" borderId="6" xfId="0" applyFont="1" applyFill="1" applyBorder="1"/>
    <xf numFmtId="178" fontId="31" fillId="4" borderId="5" xfId="0" applyNumberFormat="1" applyFont="1" applyFill="1" applyBorder="1" applyProtection="1"/>
    <xf numFmtId="0" fontId="31" fillId="4" borderId="5" xfId="0" applyFont="1" applyFill="1" applyBorder="1" applyProtection="1"/>
    <xf numFmtId="0" fontId="31" fillId="3" borderId="5" xfId="0" applyFont="1" applyFill="1" applyBorder="1" applyAlignment="1" applyProtection="1">
      <alignment horizontal="left"/>
    </xf>
    <xf numFmtId="0" fontId="31" fillId="3" borderId="6" xfId="0" applyFont="1" applyFill="1" applyBorder="1" applyProtection="1"/>
    <xf numFmtId="0" fontId="31" fillId="3" borderId="5" xfId="0" applyFont="1" applyFill="1" applyBorder="1"/>
    <xf numFmtId="178" fontId="31" fillId="3" borderId="5" xfId="0" applyNumberFormat="1" applyFont="1" applyFill="1" applyBorder="1" applyProtection="1"/>
    <xf numFmtId="0" fontId="31" fillId="3" borderId="5" xfId="0" applyFont="1" applyFill="1" applyBorder="1" applyProtection="1"/>
    <xf numFmtId="0" fontId="31" fillId="3" borderId="6" xfId="0" applyFont="1" applyFill="1" applyBorder="1"/>
    <xf numFmtId="0" fontId="31" fillId="0" borderId="24" xfId="0" applyFont="1" applyBorder="1" applyAlignment="1" applyProtection="1">
      <alignment horizontal="left"/>
    </xf>
    <xf numFmtId="0" fontId="31" fillId="0" borderId="24" xfId="0" applyFont="1" applyBorder="1" applyProtection="1"/>
    <xf numFmtId="0" fontId="31" fillId="0" borderId="24" xfId="0" applyFont="1" applyBorder="1"/>
    <xf numFmtId="178" fontId="31" fillId="0" borderId="31" xfId="0" applyNumberFormat="1" applyFont="1" applyBorder="1" applyProtection="1"/>
    <xf numFmtId="0" fontId="31" fillId="0" borderId="2" xfId="0" applyFont="1" applyBorder="1"/>
    <xf numFmtId="178" fontId="31" fillId="0" borderId="0" xfId="0" applyNumberFormat="1" applyFont="1" applyProtection="1"/>
    <xf numFmtId="0" fontId="31" fillId="0" borderId="0" xfId="0" applyFont="1" applyAlignment="1" applyProtection="1">
      <alignment horizontal="left"/>
    </xf>
    <xf numFmtId="178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4" borderId="37" xfId="0" applyFont="1" applyFill="1" applyBorder="1"/>
    <xf numFmtId="0" fontId="2" fillId="4" borderId="9" xfId="0" applyFont="1" applyFill="1" applyBorder="1"/>
    <xf numFmtId="0" fontId="2" fillId="4" borderId="8" xfId="0" applyFont="1" applyFill="1" applyBorder="1"/>
    <xf numFmtId="0" fontId="2" fillId="4" borderId="9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/>
    <xf numFmtId="0" fontId="2" fillId="4" borderId="26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0" fontId="2" fillId="4" borderId="68" xfId="0" applyFont="1" applyFill="1" applyBorder="1"/>
    <xf numFmtId="0" fontId="2" fillId="4" borderId="38" xfId="0" applyFont="1" applyFill="1" applyBorder="1"/>
    <xf numFmtId="0" fontId="2" fillId="4" borderId="18" xfId="0" applyFont="1" applyFill="1" applyBorder="1" applyAlignment="1" applyProtection="1">
      <alignment horizontal="left"/>
    </xf>
    <xf numFmtId="0" fontId="2" fillId="4" borderId="17" xfId="0" applyFont="1" applyFill="1" applyBorder="1"/>
    <xf numFmtId="0" fontId="3" fillId="4" borderId="18" xfId="0" applyFont="1" applyFill="1" applyBorder="1" applyAlignment="1" applyProtection="1">
      <alignment horizontal="left"/>
    </xf>
    <xf numFmtId="0" fontId="3" fillId="4" borderId="34" xfId="0" applyFont="1" applyFill="1" applyBorder="1" applyAlignment="1" applyProtection="1">
      <alignment horizontal="left"/>
    </xf>
    <xf numFmtId="0" fontId="2" fillId="0" borderId="69" xfId="0" applyFont="1" applyBorder="1" applyAlignment="1" applyProtection="1">
      <alignment horizontal="left"/>
    </xf>
    <xf numFmtId="0" fontId="2" fillId="0" borderId="70" xfId="0" applyFont="1" applyBorder="1" applyProtection="1"/>
    <xf numFmtId="0" fontId="2" fillId="0" borderId="71" xfId="0" applyFont="1" applyBorder="1"/>
    <xf numFmtId="0" fontId="2" fillId="0" borderId="70" xfId="0" applyFont="1" applyBorder="1"/>
    <xf numFmtId="0" fontId="2" fillId="0" borderId="72" xfId="0" applyFont="1" applyBorder="1" applyProtection="1"/>
    <xf numFmtId="0" fontId="0" fillId="0" borderId="26" xfId="0" applyBorder="1"/>
    <xf numFmtId="0" fontId="3" fillId="0" borderId="41" xfId="0" applyFont="1" applyBorder="1" applyAlignment="1" applyProtection="1">
      <alignment horizontal="left"/>
    </xf>
    <xf numFmtId="0" fontId="3" fillId="0" borderId="35" xfId="0" applyFont="1" applyBorder="1"/>
    <xf numFmtId="0" fontId="4" fillId="0" borderId="41" xfId="0" applyFont="1" applyBorder="1" applyAlignment="1" applyProtection="1">
      <alignment horizontal="left"/>
    </xf>
    <xf numFmtId="0" fontId="4" fillId="0" borderId="35" xfId="0" applyFont="1" applyBorder="1"/>
    <xf numFmtId="0" fontId="4" fillId="0" borderId="26" xfId="0" applyFont="1" applyBorder="1"/>
    <xf numFmtId="0" fontId="4" fillId="0" borderId="33" xfId="0" applyFont="1" applyBorder="1"/>
    <xf numFmtId="0" fontId="3" fillId="0" borderId="35" xfId="0" applyFont="1" applyBorder="1" applyProtection="1"/>
    <xf numFmtId="0" fontId="4" fillId="0" borderId="35" xfId="0" applyFont="1" applyBorder="1" applyProtection="1"/>
    <xf numFmtId="0" fontId="4" fillId="0" borderId="54" xfId="0" applyFont="1" applyBorder="1" applyAlignment="1" applyProtection="1">
      <alignment horizontal="left"/>
    </xf>
    <xf numFmtId="0" fontId="4" fillId="0" borderId="24" xfId="0" applyFont="1" applyBorder="1" applyProtection="1"/>
    <xf numFmtId="0" fontId="4" fillId="0" borderId="25" xfId="0" applyFont="1" applyBorder="1"/>
    <xf numFmtId="0" fontId="4" fillId="0" borderId="24" xfId="0" applyFont="1" applyBorder="1"/>
    <xf numFmtId="0" fontId="4" fillId="0" borderId="46" xfId="0" applyFont="1" applyBorder="1"/>
    <xf numFmtId="0" fontId="3" fillId="0" borderId="26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33" xfId="0" applyFont="1" applyBorder="1" applyProtection="1"/>
    <xf numFmtId="0" fontId="4" fillId="0" borderId="46" xfId="0" applyFont="1" applyBorder="1" applyProtection="1"/>
    <xf numFmtId="0" fontId="2" fillId="0" borderId="26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1" xfId="0" applyFont="1" applyBorder="1"/>
    <xf numFmtId="0" fontId="2" fillId="0" borderId="33" xfId="0" applyFont="1" applyBorder="1" applyProtection="1"/>
    <xf numFmtId="0" fontId="4" fillId="4" borderId="41" xfId="0" applyFont="1" applyFill="1" applyBorder="1" applyAlignment="1" applyProtection="1">
      <alignment horizontal="left"/>
    </xf>
    <xf numFmtId="0" fontId="4" fillId="4" borderId="6" xfId="0" applyFont="1" applyFill="1" applyBorder="1" applyProtection="1"/>
    <xf numFmtId="0" fontId="4" fillId="4" borderId="5" xfId="0" applyFont="1" applyFill="1" applyBorder="1" applyAlignment="1" applyProtection="1">
      <alignment horizontal="left"/>
    </xf>
    <xf numFmtId="0" fontId="4" fillId="4" borderId="6" xfId="0" applyFont="1" applyFill="1" applyBorder="1"/>
    <xf numFmtId="0" fontId="4" fillId="4" borderId="35" xfId="0" applyFont="1" applyFill="1" applyBorder="1"/>
    <xf numFmtId="0" fontId="4" fillId="4" borderId="35" xfId="0" applyFont="1" applyFill="1" applyBorder="1" applyProtection="1"/>
    <xf numFmtId="0" fontId="4" fillId="0" borderId="38" xfId="0" applyFont="1" applyBorder="1" applyAlignment="1" applyProtection="1">
      <alignment horizontal="left"/>
    </xf>
    <xf numFmtId="0" fontId="4" fillId="0" borderId="18" xfId="0" applyFont="1" applyBorder="1" applyProtection="1"/>
    <xf numFmtId="0" fontId="4" fillId="0" borderId="17" xfId="0" applyFont="1" applyBorder="1"/>
    <xf numFmtId="0" fontId="4" fillId="0" borderId="18" xfId="0" applyFont="1" applyBorder="1"/>
    <xf numFmtId="0" fontId="4" fillId="0" borderId="34" xfId="0" applyFont="1" applyBorder="1" applyProtection="1"/>
    <xf numFmtId="0" fontId="2" fillId="3" borderId="9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2" fillId="3" borderId="15" xfId="0" applyFont="1" applyFill="1" applyBorder="1"/>
    <xf numFmtId="0" fontId="2" fillId="3" borderId="18" xfId="0" applyFont="1" applyFill="1" applyBorder="1" applyAlignment="1" applyProtection="1">
      <alignment horizontal="left"/>
    </xf>
    <xf numFmtId="0" fontId="2" fillId="3" borderId="18" xfId="0" applyFont="1" applyFill="1" applyBorder="1"/>
    <xf numFmtId="0" fontId="2" fillId="3" borderId="34" xfId="0" applyFont="1" applyFill="1" applyBorder="1" applyAlignment="1" applyProtection="1">
      <alignment horizontal="left"/>
    </xf>
    <xf numFmtId="0" fontId="0" fillId="0" borderId="6" xfId="0" applyBorder="1" applyProtection="1"/>
    <xf numFmtId="0" fontId="2" fillId="4" borderId="7" xfId="0" applyFont="1" applyFill="1" applyBorder="1"/>
    <xf numFmtId="0" fontId="16" fillId="4" borderId="9" xfId="0" applyFont="1" applyFill="1" applyBorder="1" applyAlignment="1" applyProtection="1">
      <alignment horizontal="left"/>
    </xf>
    <xf numFmtId="0" fontId="16" fillId="4" borderId="9" xfId="0" applyFont="1" applyFill="1" applyBorder="1"/>
    <xf numFmtId="0" fontId="2" fillId="4" borderId="12" xfId="0" applyFont="1" applyFill="1" applyBorder="1"/>
    <xf numFmtId="0" fontId="2" fillId="4" borderId="32" xfId="0" applyFont="1" applyFill="1" applyBorder="1"/>
    <xf numFmtId="0" fontId="16" fillId="4" borderId="7" xfId="0" applyFont="1" applyFill="1" applyBorder="1" applyAlignment="1" applyProtection="1">
      <alignment horizontal="left"/>
    </xf>
    <xf numFmtId="0" fontId="16" fillId="4" borderId="10" xfId="0" applyFont="1" applyFill="1" applyBorder="1"/>
    <xf numFmtId="0" fontId="2" fillId="4" borderId="16" xfId="0" applyFont="1" applyFill="1" applyBorder="1"/>
    <xf numFmtId="0" fontId="3" fillId="4" borderId="34" xfId="0" applyFont="1" applyFill="1" applyBorder="1" applyAlignment="1" applyProtection="1">
      <alignment horizontal="center"/>
    </xf>
    <xf numFmtId="0" fontId="3" fillId="4" borderId="42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/>
    </xf>
    <xf numFmtId="0" fontId="16" fillId="0" borderId="1" xfId="0" applyFont="1" applyBorder="1" applyProtection="1"/>
    <xf numFmtId="0" fontId="16" fillId="0" borderId="1" xfId="0" applyFont="1" applyBorder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/>
    <xf numFmtId="0" fontId="4" fillId="0" borderId="1" xfId="0" applyFont="1" applyBorder="1" applyAlignment="1" applyProtection="1">
      <alignment horizontal="left"/>
    </xf>
    <xf numFmtId="0" fontId="3" fillId="4" borderId="32" xfId="0" applyFont="1" applyFill="1" applyBorder="1"/>
    <xf numFmtId="0" fontId="0" fillId="4" borderId="15" xfId="0" applyFill="1" applyBorder="1"/>
    <xf numFmtId="0" fontId="2" fillId="4" borderId="38" xfId="0" applyFont="1" applyFill="1" applyBorder="1" applyAlignment="1" applyProtection="1">
      <alignment horizontal="left"/>
    </xf>
    <xf numFmtId="0" fontId="0" fillId="4" borderId="19" xfId="0" applyFill="1" applyBorder="1"/>
    <xf numFmtId="0" fontId="2" fillId="0" borderId="33" xfId="0" applyFont="1" applyBorder="1"/>
    <xf numFmtId="0" fontId="2" fillId="0" borderId="35" xfId="0" applyFont="1" applyBorder="1" applyProtection="1"/>
    <xf numFmtId="0" fontId="3" fillId="0" borderId="33" xfId="0" applyFont="1" applyBorder="1"/>
    <xf numFmtId="0" fontId="4" fillId="0" borderId="34" xfId="0" applyFont="1" applyBorder="1"/>
    <xf numFmtId="0" fontId="0" fillId="0" borderId="17" xfId="0" applyBorder="1"/>
    <xf numFmtId="0" fontId="2" fillId="4" borderId="37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4" fillId="0" borderId="1" xfId="0" applyFont="1" applyBorder="1" applyProtection="1"/>
    <xf numFmtId="179" fontId="2" fillId="0" borderId="0" xfId="21" applyFont="1" applyAlignment="1" applyProtection="1">
      <alignment horizontal="left"/>
    </xf>
    <xf numFmtId="179" fontId="9" fillId="0" borderId="0" xfId="21" applyFont="1"/>
    <xf numFmtId="179" fontId="2" fillId="0" borderId="0" xfId="21" applyFont="1"/>
    <xf numFmtId="179" fontId="7" fillId="0" borderId="0" xfId="21" applyFont="1"/>
    <xf numFmtId="179" fontId="6" fillId="0" borderId="0" xfId="21"/>
    <xf numFmtId="179" fontId="6" fillId="0" borderId="0" xfId="21" applyAlignment="1" applyProtection="1">
      <alignment horizontal="left"/>
    </xf>
    <xf numFmtId="179" fontId="2" fillId="2" borderId="20" xfId="21" applyFont="1" applyFill="1" applyBorder="1"/>
    <xf numFmtId="179" fontId="2" fillId="2" borderId="3" xfId="21" applyFont="1" applyFill="1" applyBorder="1"/>
    <xf numFmtId="179" fontId="2" fillId="2" borderId="4" xfId="21" applyFont="1" applyFill="1" applyBorder="1"/>
    <xf numFmtId="179" fontId="2" fillId="4" borderId="2" xfId="21" applyFont="1" applyFill="1" applyBorder="1"/>
    <xf numFmtId="179" fontId="2" fillId="4" borderId="1" xfId="21" applyFont="1" applyFill="1" applyBorder="1" applyAlignment="1" applyProtection="1">
      <alignment horizontal="left"/>
    </xf>
    <xf numFmtId="179" fontId="2" fillId="4" borderId="0" xfId="21" applyFont="1" applyFill="1" applyAlignment="1" applyProtection="1">
      <alignment horizontal="center"/>
    </xf>
    <xf numFmtId="179" fontId="2" fillId="4" borderId="1" xfId="21" applyFont="1" applyFill="1" applyBorder="1"/>
    <xf numFmtId="179" fontId="2" fillId="4" borderId="0" xfId="21" applyFont="1" applyFill="1" applyBorder="1"/>
    <xf numFmtId="179" fontId="2" fillId="4" borderId="11" xfId="21" applyFont="1" applyFill="1" applyBorder="1" applyAlignment="1" applyProtection="1">
      <alignment horizontal="center"/>
    </xf>
    <xf numFmtId="179" fontId="2" fillId="4" borderId="12" xfId="21" applyFont="1" applyFill="1" applyBorder="1"/>
    <xf numFmtId="179" fontId="2" fillId="4" borderId="21" xfId="21" applyFont="1" applyFill="1" applyBorder="1"/>
    <xf numFmtId="179" fontId="2" fillId="4" borderId="5" xfId="21" applyFont="1" applyFill="1" applyBorder="1"/>
    <xf numFmtId="179" fontId="2" fillId="4" borderId="6" xfId="21" applyFont="1" applyFill="1" applyBorder="1" applyAlignment="1" applyProtection="1">
      <alignment horizontal="center"/>
    </xf>
    <xf numFmtId="179" fontId="2" fillId="4" borderId="6" xfId="21" applyFont="1" applyFill="1" applyBorder="1" applyAlignment="1" applyProtection="1">
      <alignment horizontal="left"/>
    </xf>
    <xf numFmtId="179" fontId="2" fillId="4" borderId="6" xfId="21" applyFont="1" applyFill="1" applyBorder="1"/>
    <xf numFmtId="179" fontId="2" fillId="4" borderId="16" xfId="21" applyFont="1" applyFill="1" applyBorder="1" applyAlignment="1" applyProtection="1">
      <alignment horizontal="center"/>
    </xf>
    <xf numFmtId="179" fontId="2" fillId="4" borderId="14" xfId="21" applyFont="1" applyFill="1" applyBorder="1"/>
    <xf numFmtId="179" fontId="6" fillId="0" borderId="21" xfId="21" applyBorder="1"/>
    <xf numFmtId="179" fontId="6" fillId="0" borderId="25" xfId="21" applyBorder="1"/>
    <xf numFmtId="179" fontId="6" fillId="0" borderId="24" xfId="21" applyBorder="1"/>
    <xf numFmtId="179" fontId="6" fillId="4" borderId="6" xfId="21" applyFill="1" applyBorder="1"/>
    <xf numFmtId="179" fontId="6" fillId="0" borderId="47" xfId="21" applyBorder="1"/>
    <xf numFmtId="179" fontId="6" fillId="0" borderId="5" xfId="21" applyBorder="1"/>
    <xf numFmtId="179" fontId="6" fillId="0" borderId="6" xfId="21" applyBorder="1"/>
    <xf numFmtId="179" fontId="6" fillId="0" borderId="14" xfId="21" applyBorder="1"/>
    <xf numFmtId="179" fontId="2" fillId="0" borderId="5" xfId="21" applyFont="1" applyBorder="1" applyAlignment="1" applyProtection="1">
      <alignment horizontal="left"/>
    </xf>
    <xf numFmtId="179" fontId="2" fillId="0" borderId="6" xfId="21" applyFont="1" applyBorder="1" applyProtection="1"/>
    <xf numFmtId="179" fontId="2" fillId="0" borderId="5" xfId="21" applyFont="1" applyBorder="1"/>
    <xf numFmtId="179" fontId="2" fillId="0" borderId="6" xfId="21" applyFont="1" applyBorder="1" applyAlignment="1" applyProtection="1">
      <alignment horizontal="left"/>
    </xf>
    <xf numFmtId="179" fontId="2" fillId="0" borderId="51" xfId="21" applyFont="1" applyFill="1" applyBorder="1" applyProtection="1"/>
    <xf numFmtId="179" fontId="2" fillId="0" borderId="14" xfId="21" applyFont="1" applyBorder="1"/>
    <xf numFmtId="179" fontId="7" fillId="0" borderId="5" xfId="21" applyFont="1" applyBorder="1"/>
    <xf numFmtId="179" fontId="7" fillId="0" borderId="6" xfId="21" applyFont="1" applyBorder="1"/>
    <xf numFmtId="179" fontId="7" fillId="0" borderId="13" xfId="21" applyFont="1" applyFill="1" applyBorder="1"/>
    <xf numFmtId="179" fontId="7" fillId="0" borderId="14" xfId="21" applyFont="1" applyBorder="1"/>
    <xf numFmtId="179" fontId="2" fillId="0" borderId="6" xfId="21" applyFont="1" applyBorder="1"/>
    <xf numFmtId="179" fontId="2" fillId="0" borderId="13" xfId="21" applyFont="1" applyFill="1" applyBorder="1" applyProtection="1"/>
    <xf numFmtId="179" fontId="6" fillId="0" borderId="13" xfId="21" applyFill="1" applyBorder="1"/>
    <xf numFmtId="179" fontId="6" fillId="0" borderId="5" xfId="21" applyBorder="1" applyAlignment="1" applyProtection="1">
      <alignment horizontal="left"/>
    </xf>
    <xf numFmtId="179" fontId="6" fillId="0" borderId="6" xfId="21" applyBorder="1" applyProtection="1"/>
    <xf numFmtId="179" fontId="6" fillId="0" borderId="13" xfId="21" applyFill="1" applyBorder="1" applyProtection="1"/>
    <xf numFmtId="179" fontId="6" fillId="0" borderId="0" xfId="21" applyNumberFormat="1" applyProtection="1"/>
    <xf numFmtId="179" fontId="6" fillId="4" borderId="21" xfId="21" applyFill="1" applyBorder="1"/>
    <xf numFmtId="179" fontId="6" fillId="4" borderId="5" xfId="21" applyFill="1" applyBorder="1" applyAlignment="1" applyProtection="1">
      <alignment horizontal="left"/>
    </xf>
    <xf numFmtId="179" fontId="6" fillId="4" borderId="6" xfId="21" applyFill="1" applyBorder="1" applyProtection="1"/>
    <xf numFmtId="179" fontId="6" fillId="4" borderId="13" xfId="21" applyFill="1" applyBorder="1"/>
    <xf numFmtId="179" fontId="6" fillId="4" borderId="14" xfId="21" applyFill="1" applyBorder="1"/>
    <xf numFmtId="179" fontId="6" fillId="4" borderId="5" xfId="21" applyFill="1" applyBorder="1"/>
    <xf numFmtId="179" fontId="6" fillId="3" borderId="5" xfId="21" applyFill="1" applyBorder="1" applyAlignment="1" applyProtection="1">
      <alignment horizontal="left"/>
    </xf>
    <xf numFmtId="179" fontId="6" fillId="3" borderId="6" xfId="21" applyFill="1" applyBorder="1" applyProtection="1"/>
    <xf numFmtId="179" fontId="6" fillId="3" borderId="6" xfId="21" applyFill="1" applyBorder="1"/>
    <xf numFmtId="179" fontId="6" fillId="4" borderId="13" xfId="21" applyFill="1" applyBorder="1" applyProtection="1"/>
    <xf numFmtId="179" fontId="6" fillId="3" borderId="14" xfId="21" applyFill="1" applyBorder="1"/>
    <xf numFmtId="179" fontId="6" fillId="3" borderId="5" xfId="21" applyFill="1" applyBorder="1"/>
    <xf numFmtId="179" fontId="6" fillId="0" borderId="2" xfId="21" applyBorder="1"/>
    <xf numFmtId="179" fontId="6" fillId="0" borderId="1" xfId="21" applyBorder="1" applyAlignment="1" applyProtection="1">
      <alignment horizontal="left"/>
    </xf>
    <xf numFmtId="179" fontId="6" fillId="0" borderId="0" xfId="21" applyProtection="1"/>
    <xf numFmtId="179" fontId="6" fillId="0" borderId="1" xfId="21" applyBorder="1"/>
    <xf numFmtId="179" fontId="6" fillId="0" borderId="0" xfId="21" applyBorder="1"/>
    <xf numFmtId="179" fontId="6" fillId="0" borderId="11" xfId="21" applyFill="1" applyBorder="1" applyProtection="1"/>
    <xf numFmtId="179" fontId="6" fillId="0" borderId="12" xfId="21" applyBorder="1"/>
    <xf numFmtId="0" fontId="0" fillId="4" borderId="0" xfId="0" applyFill="1" applyBorder="1"/>
    <xf numFmtId="0" fontId="0" fillId="4" borderId="32" xfId="0" applyFill="1" applyBorder="1"/>
    <xf numFmtId="0" fontId="2" fillId="4" borderId="33" xfId="0" applyFont="1" applyFill="1" applyBorder="1" applyAlignment="1" applyProtection="1">
      <alignment horizontal="left"/>
    </xf>
    <xf numFmtId="0" fontId="3" fillId="4" borderId="33" xfId="0" applyFont="1" applyFill="1" applyBorder="1" applyAlignment="1" applyProtection="1">
      <alignment horizontal="left"/>
    </xf>
    <xf numFmtId="0" fontId="2" fillId="4" borderId="35" xfId="0" applyFont="1" applyFill="1" applyBorder="1" applyAlignment="1" applyProtection="1">
      <alignment horizontal="left"/>
    </xf>
    <xf numFmtId="0" fontId="3" fillId="4" borderId="35" xfId="0" applyFont="1" applyFill="1" applyBorder="1" applyAlignment="1" applyProtection="1">
      <alignment horizontal="left"/>
    </xf>
    <xf numFmtId="0" fontId="0" fillId="0" borderId="46" xfId="0" applyBorder="1"/>
    <xf numFmtId="0" fontId="2" fillId="0" borderId="6" xfId="0" applyFont="1" applyBorder="1" applyAlignment="1" applyProtection="1">
      <alignment horizontal="left"/>
    </xf>
    <xf numFmtId="0" fontId="2" fillId="0" borderId="5" xfId="0" applyNumberFormat="1" applyFont="1" applyBorder="1" applyProtection="1"/>
    <xf numFmtId="0" fontId="2" fillId="0" borderId="35" xfId="0" applyFont="1" applyBorder="1"/>
    <xf numFmtId="0" fontId="2" fillId="0" borderId="5" xfId="0" applyNumberFormat="1" applyFont="1" applyBorder="1"/>
    <xf numFmtId="178" fontId="2" fillId="0" borderId="35" xfId="0" applyNumberFormat="1" applyFont="1" applyBorder="1" applyProtection="1"/>
    <xf numFmtId="0" fontId="31" fillId="0" borderId="6" xfId="0" applyFont="1" applyBorder="1" applyAlignment="1" applyProtection="1">
      <alignment horizontal="left"/>
    </xf>
    <xf numFmtId="0" fontId="29" fillId="0" borderId="35" xfId="0" applyFont="1" applyBorder="1"/>
    <xf numFmtId="0" fontId="29" fillId="0" borderId="5" xfId="0" applyNumberFormat="1" applyFont="1" applyBorder="1"/>
    <xf numFmtId="0" fontId="3" fillId="0" borderId="6" xfId="0" applyFont="1" applyBorder="1" applyAlignment="1" applyProtection="1">
      <alignment horizontal="left"/>
    </xf>
    <xf numFmtId="178" fontId="3" fillId="0" borderId="35" xfId="0" applyNumberFormat="1" applyFont="1" applyBorder="1" applyProtection="1"/>
    <xf numFmtId="0" fontId="3" fillId="0" borderId="5" xfId="0" applyNumberFormat="1" applyFont="1" applyBorder="1"/>
    <xf numFmtId="0" fontId="31" fillId="0" borderId="35" xfId="0" applyFont="1" applyBorder="1"/>
    <xf numFmtId="0" fontId="31" fillId="0" borderId="5" xfId="0" applyNumberFormat="1" applyFont="1" applyBorder="1"/>
    <xf numFmtId="178" fontId="31" fillId="0" borderId="35" xfId="0" applyNumberFormat="1" applyFont="1" applyBorder="1" applyProtection="1"/>
    <xf numFmtId="0" fontId="31" fillId="0" borderId="5" xfId="0" applyNumberFormat="1" applyFont="1" applyBorder="1" applyProtection="1"/>
    <xf numFmtId="0" fontId="2" fillId="0" borderId="35" xfId="0" applyNumberFormat="1" applyFont="1" applyBorder="1" applyProtection="1"/>
    <xf numFmtId="182" fontId="2" fillId="0" borderId="5" xfId="0" applyNumberFormat="1" applyFont="1" applyBorder="1" applyProtection="1"/>
    <xf numFmtId="0" fontId="0" fillId="0" borderId="35" xfId="0" applyBorder="1"/>
    <xf numFmtId="178" fontId="0" fillId="0" borderId="35" xfId="0" applyNumberFormat="1" applyBorder="1" applyProtection="1"/>
    <xf numFmtId="182" fontId="0" fillId="0" borderId="5" xfId="0" applyNumberFormat="1" applyBorder="1"/>
    <xf numFmtId="0" fontId="7" fillId="0" borderId="5" xfId="0" applyNumberFormat="1" applyFont="1" applyBorder="1" applyProtection="1"/>
    <xf numFmtId="0" fontId="0" fillId="0" borderId="5" xfId="0" applyNumberFormat="1" applyBorder="1" applyProtection="1"/>
    <xf numFmtId="0" fontId="31" fillId="0" borderId="35" xfId="0" applyNumberFormat="1" applyFont="1" applyBorder="1" applyProtection="1"/>
    <xf numFmtId="182" fontId="31" fillId="0" borderId="5" xfId="0" applyNumberFormat="1" applyFont="1" applyBorder="1" applyProtection="1"/>
    <xf numFmtId="0" fontId="29" fillId="0" borderId="35" xfId="0" applyFont="1" applyBorder="1" applyProtection="1"/>
    <xf numFmtId="0" fontId="29" fillId="0" borderId="5" xfId="0" applyNumberFormat="1" applyFont="1" applyBorder="1" applyProtection="1"/>
    <xf numFmtId="0" fontId="7" fillId="0" borderId="21" xfId="0" applyFont="1" applyBorder="1"/>
    <xf numFmtId="0" fontId="7" fillId="0" borderId="0" xfId="0" applyFont="1"/>
    <xf numFmtId="182" fontId="31" fillId="0" borderId="5" xfId="0" applyNumberFormat="1" applyFont="1" applyBorder="1"/>
    <xf numFmtId="0" fontId="31" fillId="0" borderId="35" xfId="0" applyNumberFormat="1" applyFont="1" applyBorder="1"/>
    <xf numFmtId="0" fontId="0" fillId="0" borderId="35" xfId="0" applyNumberFormat="1" applyBorder="1" applyProtection="1"/>
    <xf numFmtId="182" fontId="31" fillId="0" borderId="6" xfId="0" applyNumberFormat="1" applyFont="1" applyBorder="1" applyProtection="1"/>
    <xf numFmtId="4" fontId="31" fillId="0" borderId="6" xfId="0" applyNumberFormat="1" applyFont="1" applyBorder="1" applyProtection="1"/>
    <xf numFmtId="0" fontId="31" fillId="0" borderId="48" xfId="0" applyFont="1" applyBorder="1" applyProtection="1"/>
    <xf numFmtId="178" fontId="31" fillId="0" borderId="48" xfId="0" applyNumberFormat="1" applyFont="1" applyBorder="1" applyProtection="1"/>
    <xf numFmtId="179" fontId="2" fillId="0" borderId="0" xfId="22" applyFont="1" applyAlignment="1" applyProtection="1">
      <alignment horizontal="left"/>
    </xf>
    <xf numFmtId="179" fontId="2" fillId="0" borderId="0" xfId="22" applyFont="1"/>
    <xf numFmtId="179" fontId="7" fillId="0" borderId="0" xfId="22"/>
    <xf numFmtId="179" fontId="3" fillId="0" borderId="0" xfId="22" applyFont="1" applyAlignment="1" applyProtection="1">
      <alignment horizontal="left"/>
    </xf>
    <xf numFmtId="179" fontId="2" fillId="4" borderId="3" xfId="22" applyFont="1" applyFill="1" applyBorder="1"/>
    <xf numFmtId="179" fontId="2" fillId="4" borderId="4" xfId="22" applyFont="1" applyFill="1" applyBorder="1"/>
    <xf numFmtId="179" fontId="7" fillId="4" borderId="3" xfId="22" applyFill="1" applyBorder="1"/>
    <xf numFmtId="179" fontId="31" fillId="0" borderId="0" xfId="22" applyFont="1"/>
    <xf numFmtId="179" fontId="2" fillId="4" borderId="37" xfId="22" applyFont="1" applyFill="1" applyBorder="1" applyAlignment="1" applyProtection="1">
      <alignment horizontal="left"/>
    </xf>
    <xf numFmtId="179" fontId="2" fillId="4" borderId="9" xfId="22" applyFont="1" applyFill="1" applyBorder="1"/>
    <xf numFmtId="179" fontId="2" fillId="4" borderId="9" xfId="22" applyFont="1" applyFill="1" applyBorder="1" applyAlignment="1" applyProtection="1">
      <alignment horizontal="left"/>
    </xf>
    <xf numFmtId="179" fontId="2" fillId="4" borderId="10" xfId="22" applyFont="1" applyFill="1" applyBorder="1"/>
    <xf numFmtId="179" fontId="7" fillId="4" borderId="1" xfId="22" applyFill="1" applyBorder="1"/>
    <xf numFmtId="179" fontId="2" fillId="4" borderId="26" xfId="22" applyFont="1" applyFill="1" applyBorder="1"/>
    <xf numFmtId="179" fontId="2" fillId="4" borderId="15" xfId="22" applyFont="1" applyFill="1" applyBorder="1"/>
    <xf numFmtId="179" fontId="2" fillId="4" borderId="26" xfId="22" applyFont="1" applyFill="1" applyBorder="1" applyAlignment="1" applyProtection="1">
      <alignment horizontal="left"/>
    </xf>
    <xf numFmtId="179" fontId="2" fillId="4" borderId="0" xfId="22" applyFont="1" applyFill="1" applyBorder="1" applyAlignment="1" applyProtection="1">
      <alignment horizontal="left"/>
    </xf>
    <xf numFmtId="179" fontId="2" fillId="4" borderId="1" xfId="22" applyFont="1" applyFill="1" applyBorder="1"/>
    <xf numFmtId="179" fontId="3" fillId="4" borderId="1" xfId="22" applyFont="1" applyFill="1" applyBorder="1" applyAlignment="1" applyProtection="1">
      <alignment horizontal="left"/>
    </xf>
    <xf numFmtId="179" fontId="2" fillId="4" borderId="1" xfId="22" applyFont="1" applyFill="1" applyBorder="1" applyAlignment="1" applyProtection="1">
      <alignment horizontal="left"/>
    </xf>
    <xf numFmtId="179" fontId="2" fillId="4" borderId="12" xfId="22" applyFont="1" applyFill="1" applyBorder="1"/>
    <xf numFmtId="179" fontId="2" fillId="4" borderId="0" xfId="22" applyFont="1" applyFill="1" applyBorder="1"/>
    <xf numFmtId="179" fontId="3" fillId="4" borderId="1" xfId="22" applyFont="1" applyFill="1" applyBorder="1"/>
    <xf numFmtId="179" fontId="2" fillId="4" borderId="41" xfId="22" applyFont="1" applyFill="1" applyBorder="1"/>
    <xf numFmtId="179" fontId="2" fillId="4" borderId="6" xfId="22" applyFont="1" applyFill="1" applyBorder="1"/>
    <xf numFmtId="179" fontId="2" fillId="4" borderId="5" xfId="22" applyFont="1" applyFill="1" applyBorder="1"/>
    <xf numFmtId="179" fontId="3" fillId="4" borderId="5" xfId="22" applyFont="1" applyFill="1" applyBorder="1"/>
    <xf numFmtId="179" fontId="3" fillId="4" borderId="5" xfId="22" applyFont="1" applyFill="1" applyBorder="1" applyAlignment="1" applyProtection="1">
      <alignment horizontal="left"/>
    </xf>
    <xf numFmtId="179" fontId="2" fillId="4" borderId="5" xfId="22" applyFont="1" applyFill="1" applyBorder="1" applyAlignment="1" applyProtection="1">
      <alignment horizontal="center"/>
    </xf>
    <xf numFmtId="179" fontId="2" fillId="4" borderId="14" xfId="22" applyFont="1" applyFill="1" applyBorder="1" applyAlignment="1" applyProtection="1">
      <alignment horizontal="center"/>
    </xf>
    <xf numFmtId="179" fontId="7" fillId="4" borderId="5" xfId="22" applyFill="1" applyBorder="1"/>
    <xf numFmtId="179" fontId="2" fillId="0" borderId="26" xfId="22" applyFont="1" applyBorder="1"/>
    <xf numFmtId="179" fontId="2" fillId="0" borderId="4" xfId="22" applyFont="1" applyBorder="1"/>
    <xf numFmtId="179" fontId="2" fillId="0" borderId="3" xfId="22" applyFont="1" applyBorder="1"/>
    <xf numFmtId="179" fontId="2" fillId="0" borderId="1" xfId="22" applyFont="1" applyBorder="1"/>
    <xf numFmtId="179" fontId="2" fillId="0" borderId="12" xfId="22" applyFont="1" applyBorder="1"/>
    <xf numFmtId="179" fontId="7" fillId="0" borderId="1" xfId="22" applyBorder="1"/>
    <xf numFmtId="179" fontId="2" fillId="0" borderId="41" xfId="22" applyFont="1" applyBorder="1" applyAlignment="1" applyProtection="1">
      <alignment horizontal="left"/>
    </xf>
    <xf numFmtId="179" fontId="2" fillId="0" borderId="6" xfId="22" applyFont="1" applyBorder="1" applyProtection="1"/>
    <xf numFmtId="179" fontId="2" fillId="0" borderId="5" xfId="22" applyFont="1" applyBorder="1" applyAlignment="1" applyProtection="1">
      <alignment horizontal="left"/>
    </xf>
    <xf numFmtId="179" fontId="2" fillId="0" borderId="5" xfId="22" applyFont="1" applyBorder="1" applyProtection="1"/>
    <xf numFmtId="178" fontId="2" fillId="0" borderId="5" xfId="22" applyNumberFormat="1" applyFont="1" applyBorder="1" applyProtection="1"/>
    <xf numFmtId="178" fontId="2" fillId="0" borderId="14" xfId="22" applyNumberFormat="1" applyFont="1" applyBorder="1" applyProtection="1"/>
    <xf numFmtId="179" fontId="7" fillId="0" borderId="5" xfId="22" applyBorder="1"/>
    <xf numFmtId="179" fontId="2" fillId="0" borderId="41" xfId="22" applyFont="1" applyBorder="1"/>
    <xf numFmtId="179" fontId="2" fillId="0" borderId="6" xfId="22" applyFont="1" applyBorder="1"/>
    <xf numFmtId="179" fontId="2" fillId="0" borderId="5" xfId="22" applyFont="1" applyBorder="1"/>
    <xf numFmtId="179" fontId="2" fillId="0" borderId="5" xfId="22" applyNumberFormat="1" applyFont="1" applyBorder="1" applyProtection="1"/>
    <xf numFmtId="179" fontId="2" fillId="0" borderId="14" xfId="22" applyFont="1" applyBorder="1"/>
    <xf numFmtId="179" fontId="2" fillId="0" borderId="14" xfId="22" applyFont="1" applyBorder="1" applyProtection="1"/>
    <xf numFmtId="179" fontId="7" fillId="0" borderId="41" xfId="22" applyBorder="1"/>
    <xf numFmtId="179" fontId="7" fillId="0" borderId="6" xfId="22" applyBorder="1"/>
    <xf numFmtId="179" fontId="3" fillId="0" borderId="41" xfId="22" applyFont="1" applyBorder="1" applyAlignment="1" applyProtection="1">
      <alignment horizontal="left"/>
    </xf>
    <xf numFmtId="179" fontId="3" fillId="0" borderId="6" xfId="22" applyFont="1" applyBorder="1"/>
    <xf numFmtId="179" fontId="3" fillId="0" borderId="5" xfId="22" applyFont="1" applyBorder="1"/>
    <xf numFmtId="179" fontId="3" fillId="0" borderId="14" xfId="22" applyFont="1" applyBorder="1"/>
    <xf numFmtId="179" fontId="31" fillId="0" borderId="41" xfId="22" applyFont="1" applyBorder="1" applyAlignment="1" applyProtection="1">
      <alignment horizontal="left"/>
    </xf>
    <xf numFmtId="179" fontId="31" fillId="0" borderId="6" xfId="22" applyFont="1" applyBorder="1"/>
    <xf numFmtId="179" fontId="31" fillId="0" borderId="5" xfId="22" applyFont="1" applyBorder="1"/>
    <xf numFmtId="179" fontId="29" fillId="0" borderId="5" xfId="22" applyFont="1" applyBorder="1"/>
    <xf numFmtId="179" fontId="29" fillId="0" borderId="14" xfId="22" applyFont="1" applyBorder="1"/>
    <xf numFmtId="179" fontId="4" fillId="0" borderId="41" xfId="22" applyFont="1" applyBorder="1"/>
    <xf numFmtId="179" fontId="4" fillId="0" borderId="6" xfId="22" applyFont="1" applyBorder="1"/>
    <xf numFmtId="179" fontId="4" fillId="0" borderId="5" xfId="22" applyFont="1" applyBorder="1"/>
    <xf numFmtId="179" fontId="3" fillId="0" borderId="6" xfId="22" applyFont="1" applyBorder="1" applyProtection="1"/>
    <xf numFmtId="179" fontId="3" fillId="0" borderId="5" xfId="22" applyFont="1" applyBorder="1" applyProtection="1"/>
    <xf numFmtId="178" fontId="3" fillId="0" borderId="5" xfId="22" applyNumberFormat="1" applyFont="1" applyBorder="1" applyProtection="1"/>
    <xf numFmtId="178" fontId="3" fillId="0" borderId="14" xfId="22" applyNumberFormat="1" applyFont="1" applyBorder="1" applyProtection="1"/>
    <xf numFmtId="179" fontId="7" fillId="0" borderId="14" xfId="22" applyBorder="1"/>
    <xf numFmtId="179" fontId="31" fillId="0" borderId="6" xfId="22" applyFont="1" applyBorder="1" applyProtection="1"/>
    <xf numFmtId="179" fontId="31" fillId="0" borderId="5" xfId="22" applyFont="1" applyBorder="1" applyProtection="1"/>
    <xf numFmtId="178" fontId="31" fillId="0" borderId="5" xfId="22" applyNumberFormat="1" applyFont="1" applyBorder="1" applyProtection="1"/>
    <xf numFmtId="178" fontId="31" fillId="0" borderId="14" xfId="22" applyNumberFormat="1" applyFont="1" applyBorder="1" applyProtection="1"/>
    <xf numFmtId="179" fontId="31" fillId="0" borderId="14" xfId="22" applyFont="1" applyBorder="1"/>
    <xf numFmtId="179" fontId="29" fillId="0" borderId="5" xfId="22" applyFont="1" applyBorder="1" applyProtection="1"/>
    <xf numFmtId="178" fontId="29" fillId="0" borderId="5" xfId="22" applyNumberFormat="1" applyFont="1" applyBorder="1" applyProtection="1"/>
    <xf numFmtId="178" fontId="4" fillId="0" borderId="5" xfId="22" applyNumberFormat="1" applyFont="1" applyBorder="1" applyProtection="1"/>
    <xf numFmtId="179" fontId="3" fillId="0" borderId="41" xfId="22" applyFont="1" applyBorder="1"/>
    <xf numFmtId="179" fontId="30" fillId="0" borderId="0" xfId="22" applyFont="1"/>
    <xf numFmtId="179" fontId="4" fillId="0" borderId="5" xfId="22" applyNumberFormat="1" applyFont="1" applyBorder="1" applyProtection="1"/>
    <xf numFmtId="179" fontId="4" fillId="0" borderId="14" xfId="22" applyFont="1" applyBorder="1"/>
    <xf numFmtId="179" fontId="31" fillId="0" borderId="5" xfId="22" applyNumberFormat="1" applyFont="1" applyBorder="1" applyProtection="1"/>
    <xf numFmtId="179" fontId="29" fillId="0" borderId="41" xfId="22" applyFont="1" applyBorder="1" applyAlignment="1" applyProtection="1">
      <alignment horizontal="left"/>
    </xf>
    <xf numFmtId="179" fontId="29" fillId="0" borderId="6" xfId="22" applyFont="1" applyBorder="1" applyProtection="1"/>
    <xf numFmtId="178" fontId="29" fillId="0" borderId="14" xfId="22" applyNumberFormat="1" applyFont="1" applyBorder="1" applyProtection="1"/>
    <xf numFmtId="179" fontId="31" fillId="3" borderId="41" xfId="22" applyFont="1" applyFill="1" applyBorder="1" applyAlignment="1" applyProtection="1">
      <alignment horizontal="left"/>
    </xf>
    <xf numFmtId="179" fontId="31" fillId="3" borderId="6" xfId="22" applyFont="1" applyFill="1" applyBorder="1"/>
    <xf numFmtId="179" fontId="31" fillId="3" borderId="5" xfId="22" applyFont="1" applyFill="1" applyBorder="1"/>
    <xf numFmtId="179" fontId="31" fillId="3" borderId="14" xfId="22" applyFont="1" applyFill="1" applyBorder="1"/>
    <xf numFmtId="179" fontId="31" fillId="3" borderId="6" xfId="22" applyFont="1" applyFill="1" applyBorder="1" applyProtection="1"/>
    <xf numFmtId="179" fontId="31" fillId="3" borderId="5" xfId="22" applyFont="1" applyFill="1" applyBorder="1" applyProtection="1"/>
    <xf numFmtId="178" fontId="31" fillId="3" borderId="5" xfId="22" applyNumberFormat="1" applyFont="1" applyFill="1" applyBorder="1" applyProtection="1"/>
    <xf numFmtId="178" fontId="31" fillId="3" borderId="14" xfId="22" applyNumberFormat="1" applyFont="1" applyFill="1" applyBorder="1" applyProtection="1"/>
    <xf numFmtId="179" fontId="7" fillId="0" borderId="0" xfId="22" applyNumberFormat="1" applyProtection="1"/>
    <xf numFmtId="178" fontId="4" fillId="0" borderId="14" xfId="22" applyNumberFormat="1" applyFont="1" applyBorder="1" applyProtection="1"/>
    <xf numFmtId="179" fontId="4" fillId="0" borderId="5" xfId="22" applyFont="1" applyBorder="1" applyAlignment="1" applyProtection="1">
      <alignment horizontal="left"/>
    </xf>
    <xf numFmtId="179" fontId="31" fillId="0" borderId="38" xfId="22" applyFont="1" applyBorder="1" applyAlignment="1" applyProtection="1">
      <alignment horizontal="left"/>
    </xf>
    <xf numFmtId="179" fontId="31" fillId="0" borderId="18" xfId="22" applyFont="1" applyBorder="1" applyProtection="1"/>
    <xf numFmtId="179" fontId="31" fillId="0" borderId="17" xfId="22" applyFont="1" applyBorder="1"/>
    <xf numFmtId="179" fontId="31" fillId="0" borderId="17" xfId="22" applyFont="1" applyBorder="1" applyProtection="1"/>
    <xf numFmtId="178" fontId="31" fillId="0" borderId="17" xfId="22" applyNumberFormat="1" applyFont="1" applyBorder="1" applyProtection="1"/>
    <xf numFmtId="178" fontId="31" fillId="0" borderId="19" xfId="22" applyNumberFormat="1" applyFont="1" applyBorder="1" applyProtection="1"/>
    <xf numFmtId="179" fontId="4" fillId="0" borderId="0" xfId="22" applyFont="1"/>
    <xf numFmtId="179" fontId="31" fillId="0" borderId="0" xfId="22" applyFont="1" applyAlignment="1" applyProtection="1">
      <alignment horizontal="left"/>
    </xf>
    <xf numFmtId="179" fontId="2" fillId="0" borderId="0" xfId="23" applyFont="1" applyAlignment="1" applyProtection="1">
      <alignment horizontal="left"/>
    </xf>
    <xf numFmtId="179" fontId="2" fillId="0" borderId="0" xfId="23" applyFont="1"/>
    <xf numFmtId="179" fontId="7" fillId="0" borderId="0" xfId="23"/>
    <xf numFmtId="179" fontId="3" fillId="0" borderId="0" xfId="23" applyFont="1" applyAlignment="1" applyProtection="1">
      <alignment horizontal="left"/>
    </xf>
    <xf numFmtId="179" fontId="2" fillId="4" borderId="3" xfId="23" applyFont="1" applyFill="1" applyBorder="1"/>
    <xf numFmtId="179" fontId="2" fillId="4" borderId="4" xfId="23" applyFont="1" applyFill="1" applyBorder="1"/>
    <xf numFmtId="179" fontId="7" fillId="4" borderId="3" xfId="23" applyFill="1" applyBorder="1"/>
    <xf numFmtId="179" fontId="31" fillId="0" borderId="0" xfId="23" applyFont="1"/>
    <xf numFmtId="179" fontId="2" fillId="4" borderId="37" xfId="23" applyFont="1" applyFill="1" applyBorder="1" applyAlignment="1" applyProtection="1">
      <alignment horizontal="left"/>
    </xf>
    <xf numFmtId="179" fontId="2" fillId="4" borderId="9" xfId="23" applyFont="1" applyFill="1" applyBorder="1"/>
    <xf numFmtId="179" fontId="2" fillId="4" borderId="9" xfId="23" applyFont="1" applyFill="1" applyBorder="1" applyAlignment="1" applyProtection="1">
      <alignment horizontal="left"/>
    </xf>
    <xf numFmtId="179" fontId="2" fillId="4" borderId="10" xfId="23" applyFont="1" applyFill="1" applyBorder="1"/>
    <xf numFmtId="179" fontId="7" fillId="4" borderId="1" xfId="23" applyFill="1" applyBorder="1"/>
    <xf numFmtId="179" fontId="2" fillId="4" borderId="26" xfId="23" applyFont="1" applyFill="1" applyBorder="1"/>
    <xf numFmtId="179" fontId="2" fillId="4" borderId="15" xfId="23" applyFont="1" applyFill="1" applyBorder="1"/>
    <xf numFmtId="179" fontId="2" fillId="4" borderId="26" xfId="23" applyFont="1" applyFill="1" applyBorder="1" applyAlignment="1" applyProtection="1">
      <alignment horizontal="left"/>
    </xf>
    <xf numFmtId="179" fontId="2" fillId="4" borderId="0" xfId="23" applyFont="1" applyFill="1" applyBorder="1" applyAlignment="1" applyProtection="1">
      <alignment horizontal="left"/>
    </xf>
    <xf numFmtId="179" fontId="2" fillId="4" borderId="1" xfId="23" applyFont="1" applyFill="1" applyBorder="1"/>
    <xf numFmtId="179" fontId="3" fillId="4" borderId="1" xfId="23" applyFont="1" applyFill="1" applyBorder="1" applyAlignment="1" applyProtection="1">
      <alignment horizontal="left"/>
    </xf>
    <xf numFmtId="179" fontId="2" fillId="4" borderId="1" xfId="23" applyFont="1" applyFill="1" applyBorder="1" applyAlignment="1" applyProtection="1">
      <alignment horizontal="left"/>
    </xf>
    <xf numFmtId="179" fontId="2" fillId="4" borderId="12" xfId="23" applyFont="1" applyFill="1" applyBorder="1"/>
    <xf numFmtId="179" fontId="2" fillId="4" borderId="0" xfId="23" applyFont="1" applyFill="1" applyBorder="1"/>
    <xf numFmtId="179" fontId="3" fillId="4" borderId="1" xfId="23" applyFont="1" applyFill="1" applyBorder="1"/>
    <xf numFmtId="179" fontId="2" fillId="4" borderId="41" xfId="23" applyFont="1" applyFill="1" applyBorder="1"/>
    <xf numFmtId="179" fontId="2" fillId="4" borderId="6" xfId="23" applyFont="1" applyFill="1" applyBorder="1"/>
    <xf numFmtId="179" fontId="2" fillId="4" borderId="5" xfId="23" applyFont="1" applyFill="1" applyBorder="1"/>
    <xf numFmtId="179" fontId="3" fillId="4" borderId="5" xfId="23" applyFont="1" applyFill="1" applyBorder="1"/>
    <xf numFmtId="179" fontId="3" fillId="4" borderId="5" xfId="23" applyFont="1" applyFill="1" applyBorder="1" applyAlignment="1" applyProtection="1">
      <alignment horizontal="left"/>
    </xf>
    <xf numFmtId="179" fontId="2" fillId="4" borderId="5" xfId="23" applyFont="1" applyFill="1" applyBorder="1" applyAlignment="1" applyProtection="1">
      <alignment horizontal="center"/>
    </xf>
    <xf numFmtId="179" fontId="2" fillId="4" borderId="14" xfId="23" applyFont="1" applyFill="1" applyBorder="1" applyAlignment="1" applyProtection="1">
      <alignment horizontal="center"/>
    </xf>
    <xf numFmtId="179" fontId="7" fillId="4" borderId="5" xfId="23" applyFill="1" applyBorder="1"/>
    <xf numFmtId="179" fontId="2" fillId="0" borderId="26" xfId="23" applyFont="1" applyBorder="1"/>
    <xf numFmtId="179" fontId="2" fillId="0" borderId="4" xfId="23" applyFont="1" applyBorder="1"/>
    <xf numFmtId="179" fontId="2" fillId="0" borderId="3" xfId="23" applyFont="1" applyBorder="1"/>
    <xf numFmtId="179" fontId="2" fillId="0" borderId="1" xfId="23" applyFont="1" applyBorder="1"/>
    <xf numFmtId="179" fontId="2" fillId="0" borderId="12" xfId="23" applyFont="1" applyBorder="1"/>
    <xf numFmtId="179" fontId="7" fillId="0" borderId="1" xfId="23" applyBorder="1"/>
    <xf numFmtId="179" fontId="3" fillId="0" borderId="41" xfId="23" applyFont="1" applyBorder="1" applyAlignment="1" applyProtection="1">
      <alignment horizontal="left"/>
    </xf>
    <xf numFmtId="179" fontId="3" fillId="0" borderId="6" xfId="23" applyFont="1" applyBorder="1" applyProtection="1"/>
    <xf numFmtId="179" fontId="3" fillId="0" borderId="5" xfId="23" applyFont="1" applyBorder="1"/>
    <xf numFmtId="179" fontId="3" fillId="0" borderId="5" xfId="23" applyFont="1" applyBorder="1" applyProtection="1"/>
    <xf numFmtId="178" fontId="3" fillId="0" borderId="5" xfId="23" applyNumberFormat="1" applyFont="1" applyBorder="1" applyProtection="1"/>
    <xf numFmtId="178" fontId="3" fillId="0" borderId="14" xfId="23" applyNumberFormat="1" applyFont="1" applyBorder="1" applyProtection="1"/>
    <xf numFmtId="179" fontId="2" fillId="0" borderId="5" xfId="23" applyFont="1" applyBorder="1"/>
    <xf numFmtId="179" fontId="31" fillId="0" borderId="41" xfId="23" applyFont="1" applyBorder="1" applyAlignment="1" applyProtection="1">
      <alignment horizontal="left"/>
    </xf>
    <xf numFmtId="179" fontId="31" fillId="0" borderId="6" xfId="23" applyFont="1" applyBorder="1" applyProtection="1"/>
    <xf numFmtId="179" fontId="31" fillId="0" borderId="5" xfId="23" applyFont="1" applyBorder="1"/>
    <xf numFmtId="179" fontId="31" fillId="0" borderId="5" xfId="23" applyFont="1" applyBorder="1" applyProtection="1"/>
    <xf numFmtId="178" fontId="31" fillId="0" borderId="5" xfId="23" applyNumberFormat="1" applyFont="1" applyBorder="1" applyProtection="1"/>
    <xf numFmtId="178" fontId="31" fillId="0" borderId="14" xfId="23" applyNumberFormat="1" applyFont="1" applyBorder="1" applyProtection="1"/>
    <xf numFmtId="179" fontId="31" fillId="0" borderId="38" xfId="23" applyFont="1" applyBorder="1" applyAlignment="1" applyProtection="1">
      <alignment horizontal="left"/>
    </xf>
    <xf numFmtId="179" fontId="31" fillId="0" borderId="18" xfId="23" applyFont="1" applyBorder="1" applyProtection="1"/>
    <xf numFmtId="179" fontId="31" fillId="0" borderId="17" xfId="23" applyFont="1" applyBorder="1"/>
    <xf numFmtId="179" fontId="31" fillId="0" borderId="17" xfId="23" applyFont="1" applyBorder="1" applyProtection="1"/>
    <xf numFmtId="178" fontId="31" fillId="0" borderId="17" xfId="23" applyNumberFormat="1" applyFont="1" applyBorder="1" applyProtection="1"/>
    <xf numFmtId="178" fontId="31" fillId="0" borderId="19" xfId="23" applyNumberFormat="1" applyFont="1" applyBorder="1" applyProtection="1"/>
    <xf numFmtId="179" fontId="4" fillId="0" borderId="0" xfId="23" applyFont="1"/>
    <xf numFmtId="179" fontId="31" fillId="0" borderId="0" xfId="23" applyFont="1" applyAlignment="1" applyProtection="1">
      <alignment horizontal="left"/>
    </xf>
    <xf numFmtId="0" fontId="31" fillId="4" borderId="4" xfId="0" applyFont="1" applyFill="1" applyBorder="1"/>
    <xf numFmtId="0" fontId="29" fillId="4" borderId="4" xfId="0" applyFont="1" applyFill="1" applyBorder="1" applyAlignment="1" applyProtection="1">
      <alignment horizontal="left"/>
    </xf>
    <xf numFmtId="0" fontId="29" fillId="4" borderId="4" xfId="0" applyFont="1" applyFill="1" applyBorder="1"/>
    <xf numFmtId="0" fontId="29" fillId="4" borderId="3" xfId="0" applyFont="1" applyFill="1" applyBorder="1"/>
    <xf numFmtId="0" fontId="29" fillId="4" borderId="4" xfId="0" applyFont="1" applyFill="1" applyBorder="1" applyAlignment="1" applyProtection="1">
      <alignment horizontal="center"/>
    </xf>
    <xf numFmtId="0" fontId="32" fillId="0" borderId="0" xfId="0" applyFont="1"/>
    <xf numFmtId="0" fontId="29" fillId="4" borderId="0" xfId="0" applyFont="1" applyFill="1"/>
    <xf numFmtId="0" fontId="29" fillId="4" borderId="1" xfId="0" applyFont="1" applyFill="1" applyBorder="1"/>
    <xf numFmtId="0" fontId="29" fillId="4" borderId="24" xfId="0" applyFont="1" applyFill="1" applyBorder="1" applyAlignment="1" applyProtection="1">
      <alignment horizontal="center"/>
    </xf>
    <xf numFmtId="0" fontId="29" fillId="4" borderId="25" xfId="0" applyFont="1" applyFill="1" applyBorder="1"/>
    <xf numFmtId="0" fontId="29" fillId="4" borderId="25" xfId="0" applyFont="1" applyFill="1" applyBorder="1" applyAlignment="1" applyProtection="1">
      <alignment horizontal="center"/>
    </xf>
    <xf numFmtId="0" fontId="3" fillId="4" borderId="25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2" fillId="0" borderId="5" xfId="0" applyFont="1" applyBorder="1" applyAlignment="1" applyProtection="1">
      <alignment horizontal="left"/>
    </xf>
    <xf numFmtId="0" fontId="32" fillId="0" borderId="6" xfId="0" applyFont="1" applyBorder="1"/>
    <xf numFmtId="0" fontId="32" fillId="0" borderId="5" xfId="0" applyFont="1" applyBorder="1"/>
    <xf numFmtId="0" fontId="32" fillId="0" borderId="6" xfId="0" applyFont="1" applyBorder="1" applyProtection="1"/>
    <xf numFmtId="0" fontId="32" fillId="0" borderId="5" xfId="0" applyFont="1" applyBorder="1" applyProtection="1"/>
    <xf numFmtId="0" fontId="32" fillId="3" borderId="5" xfId="0" applyFont="1" applyFill="1" applyBorder="1" applyAlignment="1" applyProtection="1">
      <alignment horizontal="left"/>
    </xf>
    <xf numFmtId="0" fontId="32" fillId="3" borderId="6" xfId="0" applyFont="1" applyFill="1" applyBorder="1" applyProtection="1"/>
    <xf numFmtId="0" fontId="32" fillId="3" borderId="5" xfId="0" applyFont="1" applyFill="1" applyBorder="1"/>
    <xf numFmtId="0" fontId="32" fillId="3" borderId="5" xfId="0" applyFont="1" applyFill="1" applyBorder="1" applyProtection="1"/>
    <xf numFmtId="0" fontId="32" fillId="3" borderId="6" xfId="0" applyFont="1" applyFill="1" applyBorder="1"/>
    <xf numFmtId="0" fontId="32" fillId="4" borderId="5" xfId="0" applyFont="1" applyFill="1" applyBorder="1"/>
    <xf numFmtId="0" fontId="33" fillId="0" borderId="5" xfId="0" applyFont="1" applyBorder="1" applyAlignment="1" applyProtection="1">
      <alignment horizontal="left"/>
    </xf>
    <xf numFmtId="0" fontId="33" fillId="0" borderId="6" xfId="0" applyFont="1" applyBorder="1" applyProtection="1"/>
    <xf numFmtId="0" fontId="33" fillId="0" borderId="5" xfId="0" applyFont="1" applyBorder="1"/>
    <xf numFmtId="0" fontId="33" fillId="0" borderId="5" xfId="0" applyFont="1" applyBorder="1" applyProtection="1"/>
    <xf numFmtId="0" fontId="33" fillId="0" borderId="6" xfId="0" applyFont="1" applyBorder="1"/>
    <xf numFmtId="0" fontId="32" fillId="0" borderId="0" xfId="0" applyFont="1" applyAlignment="1" applyProtection="1">
      <alignment horizontal="left"/>
    </xf>
    <xf numFmtId="179" fontId="2" fillId="0" borderId="0" xfId="24" applyFont="1" applyAlignment="1" applyProtection="1">
      <alignment horizontal="left"/>
    </xf>
    <xf numFmtId="179" fontId="2" fillId="0" borderId="0" xfId="24" applyFont="1"/>
    <xf numFmtId="179" fontId="7" fillId="0" borderId="0" xfId="24"/>
    <xf numFmtId="179" fontId="7" fillId="0" borderId="0" xfId="24" applyAlignment="1" applyProtection="1">
      <alignment horizontal="left"/>
    </xf>
    <xf numFmtId="179" fontId="7" fillId="4" borderId="7" xfId="24" applyFill="1" applyBorder="1"/>
    <xf numFmtId="179" fontId="7" fillId="4" borderId="67" xfId="24" applyFill="1" applyBorder="1"/>
    <xf numFmtId="179" fontId="2" fillId="4" borderId="9" xfId="24" applyFont="1" applyFill="1" applyBorder="1" applyAlignment="1" applyProtection="1">
      <alignment horizontal="left"/>
    </xf>
    <xf numFmtId="179" fontId="7" fillId="4" borderId="9" xfId="24" applyFill="1" applyBorder="1"/>
    <xf numFmtId="179" fontId="7" fillId="4" borderId="10" xfId="24" applyFill="1" applyBorder="1"/>
    <xf numFmtId="179" fontId="7" fillId="2" borderId="3" xfId="24" applyFill="1" applyBorder="1"/>
    <xf numFmtId="179" fontId="4" fillId="0" borderId="0" xfId="24" applyFont="1"/>
    <xf numFmtId="179" fontId="2" fillId="4" borderId="13" xfId="24" applyFont="1" applyFill="1" applyBorder="1" applyAlignment="1" applyProtection="1">
      <alignment horizontal="left"/>
    </xf>
    <xf numFmtId="179" fontId="2" fillId="4" borderId="23" xfId="24" applyFont="1" applyFill="1" applyBorder="1" applyAlignment="1" applyProtection="1">
      <alignment horizontal="left"/>
    </xf>
    <xf numFmtId="179" fontId="2" fillId="4" borderId="24" xfId="24" applyFont="1" applyFill="1" applyBorder="1" applyAlignment="1" applyProtection="1">
      <alignment horizontal="left"/>
    </xf>
    <xf numFmtId="179" fontId="2" fillId="4" borderId="31" xfId="24" applyFont="1" applyFill="1" applyBorder="1" applyAlignment="1" applyProtection="1">
      <alignment horizontal="left"/>
    </xf>
    <xf numFmtId="179" fontId="2" fillId="4" borderId="24" xfId="24" applyFont="1" applyFill="1" applyBorder="1"/>
    <xf numFmtId="179" fontId="2" fillId="4" borderId="53" xfId="24" applyFont="1" applyFill="1" applyBorder="1" applyAlignment="1" applyProtection="1">
      <alignment horizontal="left"/>
    </xf>
    <xf numFmtId="179" fontId="2" fillId="2" borderId="25" xfId="24" applyFont="1" applyFill="1" applyBorder="1"/>
    <xf numFmtId="179" fontId="4" fillId="0" borderId="11" xfId="24" applyFont="1" applyBorder="1"/>
    <xf numFmtId="179" fontId="4" fillId="0" borderId="40" xfId="24" applyFont="1" applyBorder="1"/>
    <xf numFmtId="179" fontId="4" fillId="0" borderId="0" xfId="24" applyFont="1" applyBorder="1"/>
    <xf numFmtId="179" fontId="4" fillId="0" borderId="2" xfId="24" applyFont="1" applyBorder="1"/>
    <xf numFmtId="179" fontId="4" fillId="0" borderId="55" xfId="24" applyFont="1" applyBorder="1"/>
    <xf numFmtId="179" fontId="4" fillId="0" borderId="1" xfId="24" applyFont="1" applyBorder="1"/>
    <xf numFmtId="179" fontId="2" fillId="0" borderId="13" xfId="24" applyFont="1" applyBorder="1" applyAlignment="1" applyProtection="1">
      <alignment horizontal="left"/>
    </xf>
    <xf numFmtId="179" fontId="2" fillId="0" borderId="23" xfId="24" applyFont="1" applyBorder="1" applyProtection="1"/>
    <xf numFmtId="179" fontId="2" fillId="0" borderId="6" xfId="24" applyFont="1" applyBorder="1" applyProtection="1"/>
    <xf numFmtId="179" fontId="2" fillId="0" borderId="21" xfId="24" applyFont="1" applyBorder="1" applyProtection="1"/>
    <xf numFmtId="179" fontId="2" fillId="0" borderId="6" xfId="24" applyFont="1" applyBorder="1" applyAlignment="1" applyProtection="1">
      <alignment horizontal="left"/>
    </xf>
    <xf numFmtId="179" fontId="2" fillId="0" borderId="50" xfId="24" applyFont="1" applyBorder="1" applyProtection="1"/>
    <xf numFmtId="178" fontId="4" fillId="0" borderId="1" xfId="24" applyNumberFormat="1" applyFont="1" applyBorder="1" applyProtection="1"/>
    <xf numFmtId="178" fontId="4" fillId="0" borderId="0" xfId="24" applyNumberFormat="1" applyFont="1" applyProtection="1"/>
    <xf numFmtId="179" fontId="2" fillId="0" borderId="13" xfId="24" applyFont="1" applyBorder="1"/>
    <xf numFmtId="179" fontId="2" fillId="0" borderId="23" xfId="24" applyFont="1" applyBorder="1"/>
    <xf numFmtId="179" fontId="2" fillId="0" borderId="6" xfId="24" applyFont="1" applyBorder="1"/>
    <xf numFmtId="179" fontId="2" fillId="0" borderId="21" xfId="24" applyFont="1" applyBorder="1"/>
    <xf numFmtId="179" fontId="2" fillId="0" borderId="50" xfId="24" applyNumberFormat="1" applyFont="1" applyBorder="1" applyProtection="1"/>
    <xf numFmtId="178" fontId="7" fillId="0" borderId="0" xfId="24" applyNumberFormat="1" applyProtection="1"/>
    <xf numFmtId="179" fontId="2" fillId="0" borderId="13" xfId="24" applyFont="1" applyBorder="1" applyAlignment="1" applyProtection="1">
      <alignment horizontal="center"/>
    </xf>
    <xf numFmtId="179" fontId="2" fillId="0" borderId="50" xfId="24" applyFont="1" applyBorder="1"/>
    <xf numFmtId="179" fontId="4" fillId="0" borderId="13" xfId="24" applyFont="1" applyBorder="1"/>
    <xf numFmtId="179" fontId="4" fillId="0" borderId="23" xfId="24" applyFont="1" applyBorder="1"/>
    <xf numFmtId="179" fontId="4" fillId="0" borderId="6" xfId="24" applyFont="1" applyBorder="1"/>
    <xf numFmtId="179" fontId="4" fillId="0" borderId="21" xfId="24" applyFont="1" applyBorder="1"/>
    <xf numFmtId="179" fontId="4" fillId="0" borderId="50" xfId="24" applyFont="1" applyBorder="1"/>
    <xf numFmtId="179" fontId="8" fillId="0" borderId="13" xfId="24" applyFont="1" applyBorder="1" applyAlignment="1" applyProtection="1">
      <alignment horizontal="left"/>
    </xf>
    <xf numFmtId="179" fontId="8" fillId="0" borderId="23" xfId="24" applyFont="1" applyBorder="1" applyProtection="1"/>
    <xf numFmtId="179" fontId="8" fillId="0" borderId="6" xfId="24" applyFont="1" applyBorder="1"/>
    <xf numFmtId="179" fontId="8" fillId="0" borderId="21" xfId="24" applyFont="1" applyBorder="1" applyProtection="1"/>
    <xf numFmtId="179" fontId="8" fillId="0" borderId="21" xfId="24" applyFont="1" applyBorder="1"/>
    <xf numFmtId="179" fontId="8" fillId="0" borderId="50" xfId="24" applyFont="1" applyBorder="1"/>
    <xf numFmtId="179" fontId="2" fillId="0" borderId="1" xfId="24" applyFont="1" applyBorder="1"/>
    <xf numFmtId="179" fontId="7" fillId="0" borderId="13" xfId="24" applyBorder="1" applyAlignment="1" applyProtection="1">
      <alignment horizontal="left"/>
    </xf>
    <xf numFmtId="179" fontId="7" fillId="0" borderId="23" xfId="24" applyBorder="1" applyProtection="1"/>
    <xf numFmtId="179" fontId="7" fillId="0" borderId="6" xfId="24" applyBorder="1"/>
    <xf numFmtId="179" fontId="7" fillId="0" borderId="21" xfId="24" applyBorder="1"/>
    <xf numFmtId="179" fontId="7" fillId="0" borderId="50" xfId="24" applyBorder="1"/>
    <xf numFmtId="179" fontId="7" fillId="0" borderId="1" xfId="24" applyBorder="1"/>
    <xf numFmtId="179" fontId="4" fillId="0" borderId="13" xfId="24" applyFont="1" applyBorder="1" applyAlignment="1" applyProtection="1">
      <alignment horizontal="left"/>
    </xf>
    <xf numFmtId="179" fontId="4" fillId="0" borderId="23" xfId="24" applyFont="1" applyBorder="1" applyProtection="1"/>
    <xf numFmtId="179" fontId="4" fillId="0" borderId="21" xfId="24" applyFont="1" applyBorder="1" applyProtection="1"/>
    <xf numFmtId="179" fontId="7" fillId="0" borderId="13" xfId="24" applyBorder="1"/>
    <xf numFmtId="179" fontId="7" fillId="0" borderId="23" xfId="24" applyBorder="1"/>
    <xf numFmtId="179" fontId="8" fillId="0" borderId="50" xfId="24" applyFont="1" applyBorder="1" applyProtection="1"/>
    <xf numFmtId="179" fontId="7" fillId="0" borderId="21" xfId="24" applyBorder="1" applyProtection="1"/>
    <xf numFmtId="179" fontId="3" fillId="0" borderId="1" xfId="24" applyFont="1" applyBorder="1"/>
    <xf numFmtId="178" fontId="3" fillId="0" borderId="1" xfId="24" applyNumberFormat="1" applyFont="1" applyBorder="1" applyProtection="1"/>
    <xf numFmtId="179" fontId="4" fillId="0" borderId="21" xfId="24" applyFont="1" applyBorder="1" applyAlignment="1" applyProtection="1">
      <alignment horizontal="left"/>
    </xf>
    <xf numFmtId="179" fontId="4" fillId="0" borderId="50" xfId="24" applyFont="1" applyBorder="1" applyAlignment="1" applyProtection="1">
      <alignment horizontal="left"/>
    </xf>
    <xf numFmtId="179" fontId="4" fillId="0" borderId="6" xfId="24" applyFont="1" applyBorder="1" applyProtection="1"/>
    <xf numFmtId="179" fontId="4" fillId="0" borderId="21" xfId="24" applyNumberFormat="1" applyFont="1" applyBorder="1" applyProtection="1"/>
    <xf numFmtId="179" fontId="4" fillId="0" borderId="50" xfId="24" applyNumberFormat="1" applyFont="1" applyBorder="1" applyProtection="1"/>
    <xf numFmtId="179" fontId="4" fillId="0" borderId="50" xfId="24" applyFont="1" applyBorder="1" applyProtection="1"/>
    <xf numFmtId="179" fontId="3" fillId="0" borderId="13" xfId="24" applyFont="1" applyBorder="1" applyAlignment="1" applyProtection="1">
      <alignment horizontal="left"/>
    </xf>
    <xf numFmtId="179" fontId="3" fillId="0" borderId="23" xfId="24" applyFont="1" applyBorder="1" applyProtection="1"/>
    <xf numFmtId="179" fontId="3" fillId="0" borderId="6" xfId="24" applyFont="1" applyBorder="1" applyProtection="1"/>
    <xf numFmtId="179" fontId="3" fillId="0" borderId="21" xfId="24" applyNumberFormat="1" applyFont="1" applyBorder="1" applyProtection="1"/>
    <xf numFmtId="179" fontId="3" fillId="0" borderId="6" xfId="24" applyFont="1" applyBorder="1"/>
    <xf numFmtId="179" fontId="3" fillId="0" borderId="21" xfId="24" applyFont="1" applyBorder="1" applyProtection="1"/>
    <xf numFmtId="179" fontId="3" fillId="0" borderId="50" xfId="24" applyNumberFormat="1" applyFont="1" applyBorder="1" applyProtection="1"/>
    <xf numFmtId="179" fontId="4" fillId="4" borderId="13" xfId="24" applyFont="1" applyFill="1" applyBorder="1" applyAlignment="1" applyProtection="1">
      <alignment horizontal="left"/>
    </xf>
    <xf numFmtId="179" fontId="4" fillId="4" borderId="23" xfId="24" applyFont="1" applyFill="1" applyBorder="1" applyProtection="1"/>
    <xf numFmtId="179" fontId="4" fillId="4" borderId="6" xfId="24" applyFont="1" applyFill="1" applyBorder="1"/>
    <xf numFmtId="179" fontId="4" fillId="4" borderId="21" xfId="24" applyFont="1" applyFill="1" applyBorder="1" applyProtection="1"/>
    <xf numFmtId="179" fontId="4" fillId="4" borderId="21" xfId="24" applyFont="1" applyFill="1" applyBorder="1"/>
    <xf numFmtId="179" fontId="4" fillId="4" borderId="50" xfId="24" applyFont="1" applyFill="1" applyBorder="1"/>
    <xf numFmtId="179" fontId="4" fillId="6" borderId="1" xfId="24" applyFont="1" applyFill="1" applyBorder="1"/>
    <xf numFmtId="179" fontId="4" fillId="4" borderId="23" xfId="24" applyFont="1" applyFill="1" applyBorder="1"/>
    <xf numFmtId="179" fontId="3" fillId="0" borderId="0" xfId="24" applyFont="1"/>
    <xf numFmtId="178" fontId="4" fillId="0" borderId="5" xfId="24" applyNumberFormat="1" applyFont="1" applyBorder="1" applyProtection="1"/>
    <xf numFmtId="179" fontId="2" fillId="0" borderId="41" xfId="24" applyFont="1" applyBorder="1" applyAlignment="1" applyProtection="1">
      <alignment horizontal="left"/>
    </xf>
    <xf numFmtId="179" fontId="2" fillId="0" borderId="5" xfId="24" applyFont="1" applyBorder="1" applyProtection="1"/>
    <xf numFmtId="179" fontId="2" fillId="0" borderId="5" xfId="24" applyFont="1" applyBorder="1"/>
    <xf numFmtId="179" fontId="2" fillId="0" borderId="14" xfId="24" applyFont="1" applyBorder="1" applyProtection="1"/>
    <xf numFmtId="179" fontId="7" fillId="0" borderId="41" xfId="24" applyBorder="1"/>
    <xf numFmtId="179" fontId="7" fillId="0" borderId="5" xfId="24" applyBorder="1"/>
    <xf numFmtId="179" fontId="7" fillId="0" borderId="14" xfId="24" applyBorder="1"/>
    <xf numFmtId="179" fontId="8" fillId="0" borderId="41" xfId="24" applyFont="1" applyBorder="1" applyAlignment="1" applyProtection="1">
      <alignment horizontal="left"/>
    </xf>
    <xf numFmtId="179" fontId="8" fillId="0" borderId="5" xfId="24" applyFont="1" applyBorder="1" applyProtection="1"/>
    <xf numFmtId="179" fontId="8" fillId="0" borderId="6" xfId="24" applyFont="1" applyBorder="1" applyProtection="1"/>
    <xf numFmtId="179" fontId="8" fillId="0" borderId="5" xfId="24" applyFont="1" applyBorder="1"/>
    <xf numFmtId="179" fontId="8" fillId="0" borderId="14" xfId="24" applyFont="1" applyBorder="1" applyProtection="1"/>
    <xf numFmtId="179" fontId="8" fillId="0" borderId="1" xfId="24" applyFont="1" applyBorder="1"/>
    <xf numFmtId="179" fontId="4" fillId="0" borderId="41" xfId="24" applyFont="1" applyBorder="1"/>
    <xf numFmtId="179" fontId="4" fillId="0" borderId="5" xfId="24" applyFont="1" applyBorder="1"/>
    <xf numFmtId="179" fontId="4" fillId="0" borderId="14" xfId="24" applyFont="1" applyBorder="1"/>
    <xf numFmtId="179" fontId="4" fillId="0" borderId="41" xfId="24" applyFont="1" applyBorder="1" applyAlignment="1" applyProtection="1">
      <alignment horizontal="left"/>
    </xf>
    <xf numFmtId="179" fontId="4" fillId="0" borderId="5" xfId="24" applyFont="1" applyBorder="1" applyProtection="1"/>
    <xf numFmtId="179" fontId="4" fillId="0" borderId="14" xfId="24" applyFont="1" applyBorder="1" applyProtection="1"/>
    <xf numFmtId="179" fontId="3" fillId="0" borderId="41" xfId="24" applyFont="1" applyBorder="1"/>
    <xf numFmtId="179" fontId="3" fillId="0" borderId="5" xfId="24" applyFont="1" applyBorder="1"/>
    <xf numFmtId="179" fontId="3" fillId="0" borderId="14" xfId="24" applyFont="1" applyBorder="1"/>
    <xf numFmtId="179" fontId="4" fillId="0" borderId="14" xfId="24" applyNumberFormat="1" applyFont="1" applyBorder="1" applyProtection="1"/>
    <xf numFmtId="179" fontId="4" fillId="0" borderId="38" xfId="24" applyFont="1" applyBorder="1" applyAlignment="1" applyProtection="1">
      <alignment horizontal="left"/>
    </xf>
    <xf numFmtId="179" fontId="4" fillId="0" borderId="17" xfId="24" applyFont="1" applyBorder="1" applyProtection="1"/>
    <xf numFmtId="179" fontId="4" fillId="0" borderId="18" xfId="24" applyFont="1" applyBorder="1" applyProtection="1"/>
    <xf numFmtId="179" fontId="4" fillId="0" borderId="17" xfId="24" applyFont="1" applyBorder="1"/>
    <xf numFmtId="179" fontId="4" fillId="0" borderId="19" xfId="24" applyNumberFormat="1" applyFont="1" applyBorder="1" applyProtection="1"/>
    <xf numFmtId="179" fontId="4" fillId="0" borderId="0" xfId="24" applyFont="1" applyAlignment="1" applyProtection="1">
      <alignment horizontal="left"/>
    </xf>
    <xf numFmtId="179" fontId="4" fillId="0" borderId="0" xfId="24" applyNumberFormat="1" applyFont="1" applyProtection="1"/>
    <xf numFmtId="179" fontId="7" fillId="0" borderId="0" xfId="24" applyNumberFormat="1" applyProtection="1"/>
    <xf numFmtId="0" fontId="8" fillId="2" borderId="3" xfId="0" applyFont="1" applyFill="1" applyBorder="1"/>
    <xf numFmtId="0" fontId="8" fillId="2" borderId="4" xfId="0" applyFont="1" applyFill="1" applyBorder="1"/>
    <xf numFmtId="0" fontId="34" fillId="2" borderId="4" xfId="0" applyFont="1" applyFill="1" applyBorder="1"/>
    <xf numFmtId="0" fontId="34" fillId="2" borderId="3" xfId="0" applyFont="1" applyFill="1" applyBorder="1"/>
    <xf numFmtId="0" fontId="8" fillId="4" borderId="1" xfId="0" applyFont="1" applyFill="1" applyBorder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0" fontId="8" fillId="4" borderId="0" xfId="0" applyFont="1" applyFill="1"/>
    <xf numFmtId="0" fontId="8" fillId="4" borderId="1" xfId="0" applyFont="1" applyFill="1" applyBorder="1"/>
    <xf numFmtId="0" fontId="34" fillId="4" borderId="0" xfId="0" applyFont="1" applyFill="1"/>
    <xf numFmtId="0" fontId="34" fillId="2" borderId="1" xfId="0" applyFont="1" applyFill="1" applyBorder="1"/>
    <xf numFmtId="0" fontId="8" fillId="4" borderId="3" xfId="0" applyFont="1" applyFill="1" applyBorder="1"/>
    <xf numFmtId="0" fontId="8" fillId="4" borderId="3" xfId="0" applyFont="1" applyFill="1" applyBorder="1" applyAlignment="1" applyProtection="1">
      <alignment horizontal="left"/>
    </xf>
    <xf numFmtId="0" fontId="8" fillId="4" borderId="4" xfId="0" applyFont="1" applyFill="1" applyBorder="1"/>
    <xf numFmtId="0" fontId="8" fillId="4" borderId="4" xfId="0" applyFont="1" applyFill="1" applyBorder="1" applyAlignment="1" applyProtection="1">
      <alignment horizontal="left"/>
    </xf>
    <xf numFmtId="0" fontId="34" fillId="4" borderId="4" xfId="0" applyFont="1" applyFill="1" applyBorder="1"/>
    <xf numFmtId="0" fontId="34" fillId="4" borderId="3" xfId="0" applyFont="1" applyFill="1" applyBorder="1"/>
    <xf numFmtId="0" fontId="8" fillId="4" borderId="5" xfId="0" applyFont="1" applyFill="1" applyBorder="1"/>
    <xf numFmtId="0" fontId="8" fillId="4" borderId="5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34" fillId="4" borderId="6" xfId="0" applyFont="1" applyFill="1" applyBorder="1"/>
    <xf numFmtId="0" fontId="34" fillId="4" borderId="5" xfId="0" applyFont="1" applyFill="1" applyBorder="1"/>
    <xf numFmtId="0" fontId="34" fillId="2" borderId="5" xfId="0" applyFont="1" applyFill="1" applyBorder="1"/>
    <xf numFmtId="0" fontId="8" fillId="4" borderId="25" xfId="0" applyFont="1" applyFill="1" applyBorder="1"/>
    <xf numFmtId="0" fontId="8" fillId="4" borderId="24" xfId="0" applyFont="1" applyFill="1" applyBorder="1"/>
    <xf numFmtId="0" fontId="34" fillId="4" borderId="24" xfId="0" applyFont="1" applyFill="1" applyBorder="1"/>
    <xf numFmtId="0" fontId="34" fillId="0" borderId="1" xfId="0" applyFont="1" applyBorder="1"/>
    <xf numFmtId="0" fontId="8" fillId="4" borderId="6" xfId="0" applyFont="1" applyFill="1" applyBorder="1"/>
    <xf numFmtId="0" fontId="2" fillId="4" borderId="5" xfId="0" applyFont="1" applyFill="1" applyBorder="1" applyAlignment="1" applyProtection="1">
      <alignment horizontal="left"/>
    </xf>
    <xf numFmtId="0" fontId="2" fillId="4" borderId="5" xfId="0" applyFont="1" applyFill="1" applyBorder="1" applyProtection="1"/>
    <xf numFmtId="0" fontId="2" fillId="4" borderId="6" xfId="0" applyFont="1" applyFill="1" applyBorder="1" applyProtection="1"/>
    <xf numFmtId="0" fontId="34" fillId="0" borderId="0" xfId="0" applyFont="1"/>
    <xf numFmtId="0" fontId="29" fillId="0" borderId="5" xfId="0" applyFont="1" applyFill="1" applyBorder="1"/>
    <xf numFmtId="0" fontId="31" fillId="0" borderId="1" xfId="0" applyFont="1" applyBorder="1"/>
    <xf numFmtId="0" fontId="2" fillId="0" borderId="5" xfId="0" applyFont="1" applyFill="1" applyBorder="1"/>
    <xf numFmtId="0" fontId="8" fillId="0" borderId="5" xfId="0" applyFont="1" applyBorder="1"/>
    <xf numFmtId="0" fontId="8" fillId="0" borderId="5" xfId="0" applyFont="1" applyFill="1" applyBorder="1"/>
    <xf numFmtId="0" fontId="8" fillId="0" borderId="6" xfId="0" applyFont="1" applyBorder="1"/>
    <xf numFmtId="0" fontId="34" fillId="0" borderId="6" xfId="0" applyFont="1" applyBorder="1"/>
    <xf numFmtId="0" fontId="34" fillId="0" borderId="5" xfId="0" applyFont="1" applyBorder="1"/>
    <xf numFmtId="0" fontId="8" fillId="4" borderId="5" xfId="0" applyFont="1" applyFill="1" applyBorder="1" applyProtection="1"/>
    <xf numFmtId="0" fontId="8" fillId="4" borderId="6" xfId="0" applyFont="1" applyFill="1" applyBorder="1" applyProtection="1"/>
    <xf numFmtId="0" fontId="31" fillId="0" borderId="5" xfId="0" applyFont="1" applyFill="1" applyBorder="1"/>
    <xf numFmtId="0" fontId="31" fillId="0" borderId="5" xfId="0" applyFont="1" applyFill="1" applyBorder="1" applyProtection="1"/>
    <xf numFmtId="179" fontId="29" fillId="0" borderId="5" xfId="0" applyNumberFormat="1" applyFont="1" applyBorder="1" applyProtection="1"/>
    <xf numFmtId="179" fontId="31" fillId="4" borderId="5" xfId="0" applyNumberFormat="1" applyFont="1" applyFill="1" applyBorder="1" applyProtection="1"/>
    <xf numFmtId="0" fontId="31" fillId="0" borderId="5" xfId="0" applyFont="1" applyFill="1" applyBorder="1" applyAlignment="1" applyProtection="1">
      <alignment horizontal="left"/>
    </xf>
    <xf numFmtId="179" fontId="31" fillId="0" borderId="5" xfId="0" applyNumberFormat="1" applyFont="1" applyFill="1" applyBorder="1" applyProtection="1"/>
    <xf numFmtId="0" fontId="31" fillId="0" borderId="6" xfId="0" applyFont="1" applyFill="1" applyBorder="1" applyProtection="1"/>
    <xf numFmtId="0" fontId="31" fillId="0" borderId="6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0" xfId="0" applyFill="1"/>
    <xf numFmtId="179" fontId="31" fillId="0" borderId="5" xfId="0" applyNumberFormat="1" applyFont="1" applyBorder="1" applyProtection="1"/>
    <xf numFmtId="0" fontId="29" fillId="0" borderId="5" xfId="0" applyFont="1" applyFill="1" applyBorder="1" applyProtection="1"/>
    <xf numFmtId="0" fontId="31" fillId="0" borderId="0" xfId="0" applyFont="1" applyFill="1"/>
    <xf numFmtId="0" fontId="2" fillId="0" borderId="0" xfId="25" applyFont="1" applyAlignment="1" applyProtection="1">
      <alignment horizontal="left"/>
    </xf>
    <xf numFmtId="0" fontId="2" fillId="0" borderId="0" xfId="25" applyFont="1"/>
    <xf numFmtId="0" fontId="13" fillId="0" borderId="0" xfId="25"/>
    <xf numFmtId="0" fontId="8" fillId="4" borderId="3" xfId="25" applyFont="1" applyFill="1" applyBorder="1"/>
    <xf numFmtId="0" fontId="8" fillId="4" borderId="4" xfId="25" applyFont="1" applyFill="1" applyBorder="1"/>
    <xf numFmtId="0" fontId="8" fillId="4" borderId="7" xfId="25" applyFont="1" applyFill="1" applyBorder="1"/>
    <xf numFmtId="0" fontId="8" fillId="4" borderId="9" xfId="25" applyFont="1" applyFill="1" applyBorder="1"/>
    <xf numFmtId="0" fontId="8" fillId="4" borderId="10" xfId="25" applyFont="1" applyFill="1" applyBorder="1"/>
    <xf numFmtId="0" fontId="8" fillId="4" borderId="1" xfId="25" applyFont="1" applyFill="1" applyBorder="1"/>
    <xf numFmtId="0" fontId="8" fillId="4" borderId="0" xfId="25" applyFont="1" applyFill="1" applyAlignment="1" applyProtection="1">
      <alignment horizontal="left"/>
    </xf>
    <xf numFmtId="0" fontId="8" fillId="4" borderId="0" xfId="25" applyFont="1" applyFill="1"/>
    <xf numFmtId="0" fontId="8" fillId="4" borderId="16" xfId="25" applyFont="1" applyFill="1" applyBorder="1" applyAlignment="1" applyProtection="1">
      <alignment horizontal="left"/>
    </xf>
    <xf numFmtId="0" fontId="8" fillId="4" borderId="18" xfId="25" applyFont="1" applyFill="1" applyBorder="1"/>
    <xf numFmtId="0" fontId="8" fillId="4" borderId="19" xfId="25" applyFont="1" applyFill="1" applyBorder="1"/>
    <xf numFmtId="0" fontId="8" fillId="4" borderId="1" xfId="25" applyFont="1" applyFill="1" applyBorder="1" applyAlignment="1" applyProtection="1">
      <alignment horizontal="left"/>
    </xf>
    <xf numFmtId="0" fontId="8" fillId="4" borderId="3" xfId="25" applyFont="1" applyFill="1" applyBorder="1" applyAlignment="1" applyProtection="1">
      <alignment horizontal="left"/>
    </xf>
    <xf numFmtId="0" fontId="8" fillId="4" borderId="4" xfId="25" applyFont="1" applyFill="1" applyBorder="1" applyAlignment="1" applyProtection="1">
      <alignment horizontal="left"/>
    </xf>
    <xf numFmtId="0" fontId="8" fillId="4" borderId="5" xfId="25" applyFont="1" applyFill="1" applyBorder="1"/>
    <xf numFmtId="0" fontId="8" fillId="4" borderId="5" xfId="25" applyFont="1" applyFill="1" applyBorder="1" applyAlignment="1" applyProtection="1">
      <alignment horizontal="left"/>
    </xf>
    <xf numFmtId="0" fontId="8" fillId="4" borderId="6" xfId="25" applyFont="1" applyFill="1" applyBorder="1" applyAlignment="1" applyProtection="1">
      <alignment horizontal="left"/>
    </xf>
    <xf numFmtId="0" fontId="8" fillId="0" borderId="1" xfId="25" applyFont="1" applyBorder="1"/>
    <xf numFmtId="0" fontId="8" fillId="0" borderId="0" xfId="25" applyFont="1"/>
    <xf numFmtId="0" fontId="9" fillId="0" borderId="1" xfId="25" applyFont="1" applyBorder="1"/>
    <xf numFmtId="0" fontId="9" fillId="0" borderId="0" xfId="25" applyFont="1"/>
    <xf numFmtId="0" fontId="8" fillId="0" borderId="5" xfId="25" applyFont="1" applyBorder="1" applyAlignment="1" applyProtection="1">
      <alignment horizontal="left"/>
    </xf>
    <xf numFmtId="0" fontId="8" fillId="0" borderId="5" xfId="25" applyFont="1" applyBorder="1" applyProtection="1"/>
    <xf numFmtId="0" fontId="8" fillId="0" borderId="6" xfId="25" applyFont="1" applyBorder="1" applyProtection="1"/>
    <xf numFmtId="0" fontId="9" fillId="0" borderId="5" xfId="25" applyFont="1" applyBorder="1"/>
    <xf numFmtId="0" fontId="8" fillId="0" borderId="5" xfId="25" applyFont="1" applyBorder="1"/>
    <xf numFmtId="0" fontId="8" fillId="0" borderId="6" xfId="25" applyFont="1" applyBorder="1"/>
    <xf numFmtId="0" fontId="9" fillId="0" borderId="6" xfId="25" applyFont="1" applyBorder="1"/>
    <xf numFmtId="0" fontId="6" fillId="0" borderId="5" xfId="25" applyFont="1" applyBorder="1" applyAlignment="1" applyProtection="1">
      <alignment horizontal="left"/>
    </xf>
    <xf numFmtId="0" fontId="6" fillId="0" borderId="5" xfId="25" applyFont="1" applyBorder="1" applyProtection="1"/>
    <xf numFmtId="0" fontId="6" fillId="0" borderId="5" xfId="25" applyFont="1" applyBorder="1"/>
    <xf numFmtId="0" fontId="6" fillId="0" borderId="6" xfId="25" applyFont="1" applyBorder="1" applyProtection="1"/>
    <xf numFmtId="0" fontId="6" fillId="0" borderId="6" xfId="25" applyFont="1" applyBorder="1"/>
    <xf numFmtId="0" fontId="34" fillId="0" borderId="5" xfId="25" applyFont="1" applyBorder="1"/>
    <xf numFmtId="179" fontId="6" fillId="0" borderId="5" xfId="25" applyNumberFormat="1" applyFont="1" applyBorder="1" applyProtection="1"/>
    <xf numFmtId="179" fontId="6" fillId="0" borderId="5" xfId="25" applyNumberFormat="1" applyFont="1" applyBorder="1" applyAlignment="1" applyProtection="1">
      <alignment horizontal="left"/>
    </xf>
    <xf numFmtId="0" fontId="6" fillId="0" borderId="4" xfId="25" applyFont="1" applyBorder="1"/>
    <xf numFmtId="179" fontId="13" fillId="0" borderId="4" xfId="25" applyNumberFormat="1" applyBorder="1" applyProtection="1"/>
    <xf numFmtId="0" fontId="13" fillId="0" borderId="4" xfId="25" applyBorder="1"/>
    <xf numFmtId="0" fontId="13" fillId="0" borderId="4" xfId="25" applyBorder="1" applyProtection="1"/>
    <xf numFmtId="0" fontId="6" fillId="0" borderId="0" xfId="25" applyFont="1"/>
    <xf numFmtId="0" fontId="13" fillId="0" borderId="0" xfId="25" applyAlignment="1" applyProtection="1">
      <alignment horizontal="left"/>
    </xf>
    <xf numFmtId="179" fontId="35" fillId="0" borderId="0" xfId="26" applyFont="1" applyAlignment="1" applyProtection="1">
      <alignment horizontal="left"/>
    </xf>
    <xf numFmtId="179" fontId="34" fillId="0" borderId="0" xfId="26"/>
    <xf numFmtId="179" fontId="35" fillId="0" borderId="0" xfId="26" applyFont="1"/>
    <xf numFmtId="179" fontId="36" fillId="0" borderId="0" xfId="26" applyFont="1"/>
    <xf numFmtId="179" fontId="34" fillId="4" borderId="20" xfId="26" applyFill="1" applyBorder="1"/>
    <xf numFmtId="179" fontId="36" fillId="4" borderId="3" xfId="26" applyFont="1" applyFill="1" applyBorder="1"/>
    <xf numFmtId="179" fontId="36" fillId="4" borderId="4" xfId="26" applyFont="1" applyFill="1" applyBorder="1"/>
    <xf numFmtId="179" fontId="4" fillId="4" borderId="3" xfId="26" applyFont="1" applyFill="1" applyBorder="1"/>
    <xf numFmtId="179" fontId="34" fillId="4" borderId="2" xfId="26" applyFill="1" applyBorder="1"/>
    <xf numFmtId="179" fontId="35" fillId="4" borderId="1" xfId="26" applyFont="1" applyFill="1" applyBorder="1" applyAlignment="1" applyProtection="1">
      <alignment horizontal="left"/>
    </xf>
    <xf numFmtId="179" fontId="35" fillId="4" borderId="0" xfId="26" applyFont="1" applyFill="1" applyAlignment="1" applyProtection="1">
      <alignment horizontal="left"/>
    </xf>
    <xf numFmtId="179" fontId="35" fillId="4" borderId="0" xfId="26" applyFont="1" applyFill="1"/>
    <xf numFmtId="179" fontId="35" fillId="4" borderId="1" xfId="26" applyFont="1" applyFill="1" applyBorder="1"/>
    <xf numFmtId="179" fontId="4" fillId="4" borderId="1" xfId="26" applyFont="1" applyFill="1" applyBorder="1"/>
    <xf numFmtId="179" fontId="35" fillId="4" borderId="3" xfId="26" applyFont="1" applyFill="1" applyBorder="1" applyAlignment="1" applyProtection="1">
      <alignment horizontal="left"/>
    </xf>
    <xf numFmtId="179" fontId="35" fillId="4" borderId="4" xfId="26" applyFont="1" applyFill="1" applyBorder="1" applyAlignment="1" applyProtection="1">
      <alignment horizontal="left"/>
    </xf>
    <xf numFmtId="179" fontId="35" fillId="4" borderId="3" xfId="26" applyFont="1" applyFill="1" applyBorder="1"/>
    <xf numFmtId="179" fontId="34" fillId="4" borderId="21" xfId="26" applyFill="1" applyBorder="1"/>
    <xf numFmtId="179" fontId="36" fillId="4" borderId="5" xfId="26" applyFont="1" applyFill="1" applyBorder="1"/>
    <xf numFmtId="179" fontId="36" fillId="4" borderId="6" xfId="26" applyFont="1" applyFill="1" applyBorder="1"/>
    <xf numFmtId="179" fontId="4" fillId="4" borderId="5" xfId="26" applyFont="1" applyFill="1" applyBorder="1"/>
    <xf numFmtId="179" fontId="34" fillId="0" borderId="20" xfId="26" applyBorder="1"/>
    <xf numFmtId="179" fontId="4" fillId="0" borderId="3" xfId="26" applyFont="1" applyBorder="1"/>
    <xf numFmtId="179" fontId="4" fillId="0" borderId="4" xfId="26" applyFont="1" applyBorder="1"/>
    <xf numFmtId="179" fontId="36" fillId="0" borderId="2" xfId="26" applyFont="1" applyBorder="1"/>
    <xf numFmtId="179" fontId="36" fillId="0" borderId="1" xfId="26" applyFont="1" applyBorder="1"/>
    <xf numFmtId="179" fontId="34" fillId="0" borderId="2" xfId="26" applyBorder="1"/>
    <xf numFmtId="179" fontId="34" fillId="0" borderId="1" xfId="26" applyBorder="1"/>
    <xf numFmtId="179" fontId="34" fillId="0" borderId="1" xfId="26" applyNumberFormat="1" applyBorder="1" applyProtection="1"/>
    <xf numFmtId="179" fontId="34" fillId="0" borderId="21" xfId="26" applyBorder="1"/>
    <xf numFmtId="179" fontId="34" fillId="0" borderId="5" xfId="26" applyBorder="1" applyAlignment="1" applyProtection="1">
      <alignment horizontal="left"/>
    </xf>
    <xf numFmtId="179" fontId="34" fillId="0" borderId="5" xfId="26" applyBorder="1" applyProtection="1"/>
    <xf numFmtId="179" fontId="34" fillId="0" borderId="6" xfId="26" applyBorder="1" applyProtection="1"/>
    <xf numFmtId="179" fontId="34" fillId="0" borderId="5" xfId="26" applyBorder="1"/>
    <xf numFmtId="179" fontId="34" fillId="0" borderId="6" xfId="26" applyBorder="1"/>
    <xf numFmtId="178" fontId="34" fillId="0" borderId="1" xfId="26" applyNumberFormat="1" applyBorder="1" applyProtection="1"/>
    <xf numFmtId="179" fontId="34" fillId="0" borderId="5" xfId="26" applyNumberFormat="1" applyBorder="1" applyProtection="1"/>
    <xf numFmtId="179" fontId="34" fillId="0" borderId="1" xfId="26" applyBorder="1" applyAlignment="1" applyProtection="1">
      <alignment horizontal="left"/>
    </xf>
    <xf numFmtId="179" fontId="34" fillId="0" borderId="1" xfId="26" applyBorder="1" applyProtection="1"/>
    <xf numFmtId="179" fontId="34" fillId="0" borderId="0" xfId="26" applyProtection="1"/>
    <xf numFmtId="179" fontId="34" fillId="0" borderId="0" xfId="26" applyNumberFormat="1" applyProtection="1"/>
    <xf numFmtId="179" fontId="34" fillId="0" borderId="0" xfId="26" applyAlignment="1" applyProtection="1">
      <alignment horizontal="left"/>
    </xf>
    <xf numFmtId="178" fontId="34" fillId="0" borderId="0" xfId="26" applyNumberFormat="1" applyProtection="1"/>
    <xf numFmtId="0" fontId="1" fillId="0" borderId="0" xfId="27"/>
    <xf numFmtId="0" fontId="1" fillId="0" borderId="0" xfId="27" applyAlignment="1">
      <alignment wrapText="1"/>
    </xf>
    <xf numFmtId="0" fontId="40" fillId="0" borderId="0" xfId="27" applyFont="1" applyAlignment="1">
      <alignment horizontal="center"/>
    </xf>
    <xf numFmtId="0" fontId="40" fillId="0" borderId="0" xfId="27" applyFont="1"/>
    <xf numFmtId="0" fontId="1" fillId="0" borderId="0" xfId="27" applyAlignment="1">
      <alignment vertical="top"/>
    </xf>
    <xf numFmtId="0" fontId="1" fillId="0" borderId="0" xfId="27" applyAlignment="1">
      <alignment vertical="top" wrapText="1"/>
    </xf>
    <xf numFmtId="0" fontId="37" fillId="0" borderId="0" xfId="0" applyFont="1" applyAlignment="1" applyProtection="1">
      <alignment horizontal="left" wrapText="1"/>
    </xf>
    <xf numFmtId="0" fontId="1" fillId="0" borderId="0" xfId="27" applyFont="1" applyAlignment="1">
      <alignment vertical="top" wrapText="1"/>
    </xf>
    <xf numFmtId="0" fontId="41" fillId="0" borderId="0" xfId="12" applyFont="1"/>
    <xf numFmtId="0" fontId="1" fillId="0" borderId="0" xfId="27" applyFont="1" applyAlignment="1">
      <alignment vertical="top"/>
    </xf>
    <xf numFmtId="0" fontId="0" fillId="4" borderId="12" xfId="0" applyFill="1" applyBorder="1"/>
    <xf numFmtId="0" fontId="3" fillId="4" borderId="15" xfId="0" applyFont="1" applyFill="1" applyBorder="1"/>
    <xf numFmtId="0" fontId="3" fillId="4" borderId="47" xfId="0" applyFont="1" applyFill="1" applyBorder="1" applyAlignment="1" applyProtection="1">
      <alignment horizontal="left"/>
    </xf>
    <xf numFmtId="0" fontId="0" fillId="0" borderId="15" xfId="0" applyBorder="1"/>
    <xf numFmtId="178" fontId="2" fillId="0" borderId="14" xfId="0" applyNumberFormat="1" applyFont="1" applyBorder="1" applyProtection="1"/>
    <xf numFmtId="0" fontId="29" fillId="0" borderId="14" xfId="0" applyFont="1" applyBorder="1"/>
    <xf numFmtId="178" fontId="0" fillId="0" borderId="14" xfId="0" applyNumberFormat="1" applyBorder="1" applyProtection="1"/>
    <xf numFmtId="178" fontId="31" fillId="0" borderId="14" xfId="0" applyNumberFormat="1" applyFont="1" applyBorder="1" applyProtection="1"/>
    <xf numFmtId="178" fontId="29" fillId="0" borderId="14" xfId="0" applyNumberFormat="1" applyFont="1" applyBorder="1" applyProtection="1"/>
    <xf numFmtId="0" fontId="31" fillId="4" borderId="14" xfId="0" applyFont="1" applyFill="1" applyBorder="1"/>
    <xf numFmtId="178" fontId="31" fillId="4" borderId="14" xfId="0" applyNumberFormat="1" applyFont="1" applyFill="1" applyBorder="1" applyProtection="1"/>
    <xf numFmtId="178" fontId="31" fillId="3" borderId="14" xfId="0" applyNumberFormat="1" applyFont="1" applyFill="1" applyBorder="1" applyProtection="1"/>
    <xf numFmtId="0" fontId="31" fillId="3" borderId="14" xfId="0" applyFont="1" applyFill="1" applyBorder="1"/>
    <xf numFmtId="178" fontId="31" fillId="0" borderId="53" xfId="0" applyNumberFormat="1" applyFont="1" applyBorder="1" applyProtection="1"/>
    <xf numFmtId="0" fontId="31" fillId="0" borderId="50" xfId="0" applyFont="1" applyBorder="1" applyProtection="1"/>
    <xf numFmtId="0" fontId="40" fillId="0" borderId="0" xfId="27" applyFont="1" applyAlignment="1">
      <alignment horizontal="center" wrapText="1"/>
    </xf>
    <xf numFmtId="179" fontId="2" fillId="3" borderId="7" xfId="5" applyFont="1" applyFill="1" applyBorder="1" applyAlignment="1" applyProtection="1">
      <alignment horizontal="center"/>
    </xf>
    <xf numFmtId="179" fontId="2" fillId="3" borderId="9" xfId="5" applyFont="1" applyFill="1" applyBorder="1" applyAlignment="1" applyProtection="1">
      <alignment horizontal="center"/>
    </xf>
    <xf numFmtId="179" fontId="2" fillId="3" borderId="10" xfId="5" applyFont="1" applyFill="1" applyBorder="1" applyAlignment="1" applyProtection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4" borderId="45" xfId="0" applyFont="1" applyFill="1" applyBorder="1" applyAlignment="1" applyProtection="1">
      <alignment horizontal="center"/>
    </xf>
    <xf numFmtId="0" fontId="2" fillId="4" borderId="43" xfId="0" applyFont="1" applyFill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center"/>
    </xf>
  </cellXfs>
  <cellStyles count="28">
    <cellStyle name="Normal" xfId="0" builtinId="0"/>
    <cellStyle name="Normal_CUAD02" xfId="1"/>
    <cellStyle name="Normal_CUAD03" xfId="2"/>
    <cellStyle name="Normal_CUAD04" xfId="3"/>
    <cellStyle name="Normal_CUAD05" xfId="4"/>
    <cellStyle name="Normal_CUAD06" xfId="5"/>
    <cellStyle name="Normal_CUAD07" xfId="6"/>
    <cellStyle name="Normal_CUAD12" xfId="7"/>
    <cellStyle name="Normal_CUAD13" xfId="8"/>
    <cellStyle name="Normal_CUAD14" xfId="9"/>
    <cellStyle name="Normal_CUAD15" xfId="10"/>
    <cellStyle name="Normal_CUAD16" xfId="11"/>
    <cellStyle name="Normal_CUAD17" xfId="12"/>
    <cellStyle name="Normal_CUAD18" xfId="13"/>
    <cellStyle name="Normal_CUAD19" xfId="14"/>
    <cellStyle name="Normal_CUAD21" xfId="15"/>
    <cellStyle name="Normal_CUAD22" xfId="16"/>
    <cellStyle name="Normal_CUAD24" xfId="17"/>
    <cellStyle name="Normal_CUAD25" xfId="18"/>
    <cellStyle name="Normal_CUAD26" xfId="19"/>
    <cellStyle name="Normal_CUAD27" xfId="20"/>
    <cellStyle name="Normal_CUAD34" xfId="21"/>
    <cellStyle name="Normal_CUAD36" xfId="22"/>
    <cellStyle name="Normal_CUAD36A" xfId="23"/>
    <cellStyle name="Normal_CUAD38" xfId="24"/>
    <cellStyle name="Normal_CUAD40" xfId="25"/>
    <cellStyle name="Normal_CUAD41" xfId="26"/>
    <cellStyle name="Normal_Manual 01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4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5.xlw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4"/>
    </sheetNames>
    <sheetDataSet>
      <sheetData sheetId="0">
        <row r="13">
          <cell r="D13">
            <v>11850</v>
          </cell>
          <cell r="F13">
            <v>5541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ad4"/>
    </sheetNames>
    <sheetDataSet>
      <sheetData sheetId="0">
        <row r="12">
          <cell r="C12">
            <v>19492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8"/>
  <sheetViews>
    <sheetView workbookViewId="0">
      <selection sqref="A1:IV65536"/>
    </sheetView>
  </sheetViews>
  <sheetFormatPr baseColWidth="10" defaultColWidth="13.33203125" defaultRowHeight="12.75"/>
  <cols>
    <col min="1" max="1" width="24" style="2613" customWidth="1"/>
    <col min="2" max="2" width="93.1640625" style="2614" customWidth="1"/>
    <col min="3" max="3" width="6.5" style="2613" customWidth="1"/>
    <col min="4" max="16384" width="13.33203125" style="2613"/>
  </cols>
  <sheetData>
    <row r="1" spans="1:3">
      <c r="A1" s="2638" t="s">
        <v>983</v>
      </c>
      <c r="B1" s="2638"/>
      <c r="C1" s="2638"/>
    </row>
    <row r="2" spans="1:3">
      <c r="A2" s="2638" t="s">
        <v>950</v>
      </c>
      <c r="B2" s="2638"/>
      <c r="C2" s="2638"/>
    </row>
    <row r="4" spans="1:3">
      <c r="A4" s="2638" t="s">
        <v>932</v>
      </c>
      <c r="B4" s="2638"/>
      <c r="C4" s="2638"/>
    </row>
    <row r="6" spans="1:3">
      <c r="C6" s="2615" t="s">
        <v>933</v>
      </c>
    </row>
    <row r="7" spans="1:3" ht="19.5" customHeight="1">
      <c r="A7" s="2616" t="s">
        <v>934</v>
      </c>
      <c r="C7" s="2613">
        <v>1</v>
      </c>
    </row>
    <row r="8" spans="1:3" ht="19.5" customHeight="1">
      <c r="A8" s="2616" t="s">
        <v>935</v>
      </c>
      <c r="C8" s="2613">
        <v>4</v>
      </c>
    </row>
    <row r="9" spans="1:3" s="2617" customFormat="1" ht="25.5">
      <c r="A9" s="2617" t="s">
        <v>3</v>
      </c>
      <c r="B9" s="2619" t="s">
        <v>951</v>
      </c>
      <c r="C9" s="2617">
        <v>5</v>
      </c>
    </row>
    <row r="10" spans="1:3" s="2617" customFormat="1" ht="25.5">
      <c r="A10" s="2617" t="s">
        <v>77</v>
      </c>
      <c r="B10" s="2620" t="s">
        <v>952</v>
      </c>
      <c r="C10" s="2617">
        <v>6</v>
      </c>
    </row>
    <row r="11" spans="1:3" s="2617" customFormat="1" ht="25.5">
      <c r="A11" s="2617" t="s">
        <v>135</v>
      </c>
      <c r="B11" s="2620" t="s">
        <v>953</v>
      </c>
      <c r="C11" s="2617">
        <v>7</v>
      </c>
    </row>
    <row r="12" spans="1:3" s="2617" customFormat="1" ht="25.5">
      <c r="A12" s="2617" t="s">
        <v>163</v>
      </c>
      <c r="B12" s="2620" t="s">
        <v>953</v>
      </c>
      <c r="C12" s="2617">
        <v>8</v>
      </c>
    </row>
    <row r="13" spans="1:3" s="2617" customFormat="1" ht="38.25">
      <c r="A13" s="2617" t="s">
        <v>188</v>
      </c>
      <c r="B13" s="2620" t="s">
        <v>954</v>
      </c>
      <c r="C13" s="2617">
        <v>9</v>
      </c>
    </row>
    <row r="14" spans="1:3" s="2617" customFormat="1" ht="25.5">
      <c r="A14" s="2617" t="s">
        <v>936</v>
      </c>
      <c r="B14" s="2620" t="s">
        <v>187</v>
      </c>
      <c r="C14" s="2617">
        <v>10</v>
      </c>
    </row>
    <row r="15" spans="1:3" s="2617" customFormat="1" ht="25.5">
      <c r="A15" s="2617" t="s">
        <v>937</v>
      </c>
      <c r="B15" s="2620" t="s">
        <v>211</v>
      </c>
      <c r="C15" s="2617">
        <v>11</v>
      </c>
    </row>
    <row r="16" spans="1:3" s="2617" customFormat="1" ht="25.5">
      <c r="A16" s="2617" t="s">
        <v>228</v>
      </c>
      <c r="B16" s="2620" t="s">
        <v>955</v>
      </c>
      <c r="C16" s="2617">
        <v>12</v>
      </c>
    </row>
    <row r="17" spans="1:25" s="2617" customFormat="1" ht="25.5">
      <c r="A17" s="2617" t="s">
        <v>279</v>
      </c>
      <c r="B17" s="2620" t="s">
        <v>956</v>
      </c>
      <c r="C17" s="2617">
        <v>13</v>
      </c>
    </row>
    <row r="18" spans="1:25" s="2617" customFormat="1" ht="25.5">
      <c r="A18" s="2617" t="s">
        <v>287</v>
      </c>
      <c r="B18" s="2620" t="s">
        <v>957</v>
      </c>
      <c r="C18" s="2617">
        <v>14</v>
      </c>
    </row>
    <row r="19" spans="1:25" s="2617" customFormat="1" ht="38.25">
      <c r="A19" s="2617" t="s">
        <v>330</v>
      </c>
      <c r="B19" s="2620" t="s">
        <v>958</v>
      </c>
      <c r="C19" s="2617">
        <v>15</v>
      </c>
    </row>
    <row r="20" spans="1:25" s="2617" customFormat="1" ht="38.25">
      <c r="A20" s="2617" t="s">
        <v>446</v>
      </c>
      <c r="B20" s="2620" t="s">
        <v>959</v>
      </c>
      <c r="C20" s="2617">
        <v>16</v>
      </c>
    </row>
    <row r="21" spans="1:25" s="2617" customFormat="1" ht="38.25">
      <c r="A21" s="2617" t="s">
        <v>938</v>
      </c>
      <c r="B21" s="2620" t="s">
        <v>960</v>
      </c>
      <c r="C21" s="2617">
        <v>17</v>
      </c>
    </row>
    <row r="22" spans="1:25" s="2617" customFormat="1" ht="38.25">
      <c r="A22" s="2617" t="s">
        <v>533</v>
      </c>
      <c r="B22" s="2620" t="s">
        <v>961</v>
      </c>
      <c r="C22" s="2617">
        <v>18</v>
      </c>
    </row>
    <row r="23" spans="1:25" s="2617" customFormat="1" ht="38.25">
      <c r="A23" s="2617" t="s">
        <v>939</v>
      </c>
      <c r="B23" s="2620" t="s">
        <v>962</v>
      </c>
      <c r="C23" s="2617">
        <v>19</v>
      </c>
    </row>
    <row r="24" spans="1:25" s="2617" customFormat="1" ht="38.25">
      <c r="A24" s="2617" t="s">
        <v>940</v>
      </c>
      <c r="B24" s="2620" t="s">
        <v>963</v>
      </c>
      <c r="C24" s="2617">
        <v>20</v>
      </c>
    </row>
    <row r="25" spans="1:25" s="2617" customFormat="1">
      <c r="A25" s="2622" t="s">
        <v>496</v>
      </c>
      <c r="B25" s="2621" t="s">
        <v>495</v>
      </c>
      <c r="C25" s="1064"/>
      <c r="D25" s="1064"/>
      <c r="E25" s="1064"/>
      <c r="F25" s="1065"/>
      <c r="G25" s="1065"/>
      <c r="H25" s="1065"/>
      <c r="I25" s="1065"/>
      <c r="J25" s="1065"/>
      <c r="K25" s="1065"/>
      <c r="L25" s="1065"/>
      <c r="M25" s="1065"/>
      <c r="N25" s="1065"/>
      <c r="O25" s="1065"/>
      <c r="P25" s="1065"/>
      <c r="Q25" s="1065"/>
      <c r="R25" s="1066"/>
      <c r="S25" s="1066"/>
      <c r="T25" s="1066"/>
      <c r="U25" s="1066"/>
      <c r="V25" s="1066"/>
      <c r="W25" s="1066"/>
      <c r="X25" s="1066"/>
      <c r="Y25" s="1066"/>
    </row>
    <row r="26" spans="1:25" s="2617" customFormat="1" ht="25.5">
      <c r="A26" s="2617" t="s">
        <v>941</v>
      </c>
      <c r="B26" s="2620" t="s">
        <v>964</v>
      </c>
      <c r="C26" s="2617">
        <v>22</v>
      </c>
    </row>
    <row r="27" spans="1:25" s="2617" customFormat="1" ht="25.5">
      <c r="A27" s="2617" t="s">
        <v>942</v>
      </c>
      <c r="B27" s="2620" t="s">
        <v>965</v>
      </c>
      <c r="C27" s="2617">
        <v>23</v>
      </c>
    </row>
    <row r="28" spans="1:25" s="2617" customFormat="1" ht="38.25">
      <c r="A28" s="2617" t="s">
        <v>943</v>
      </c>
      <c r="B28" s="2620" t="s">
        <v>532</v>
      </c>
      <c r="C28" s="2617">
        <v>24</v>
      </c>
    </row>
    <row r="29" spans="1:25" s="2617" customFormat="1" ht="38.25">
      <c r="A29" s="2617" t="s">
        <v>944</v>
      </c>
      <c r="B29" s="2620" t="s">
        <v>966</v>
      </c>
      <c r="C29" s="2617">
        <v>25</v>
      </c>
    </row>
    <row r="30" spans="1:25" s="2617" customFormat="1" ht="38.25">
      <c r="A30" s="2617" t="s">
        <v>945</v>
      </c>
      <c r="B30" s="2620" t="s">
        <v>967</v>
      </c>
      <c r="C30" s="2617">
        <v>26</v>
      </c>
    </row>
    <row r="31" spans="1:25" s="2617" customFormat="1" ht="38.25">
      <c r="A31" s="2617" t="s">
        <v>577</v>
      </c>
      <c r="B31" s="2620" t="s">
        <v>576</v>
      </c>
      <c r="C31" s="2617">
        <v>27</v>
      </c>
    </row>
    <row r="32" spans="1:25" s="2617" customFormat="1" ht="25.5">
      <c r="A32" s="2617" t="s">
        <v>585</v>
      </c>
      <c r="B32" s="2620" t="s">
        <v>584</v>
      </c>
      <c r="C32" s="2617">
        <v>28</v>
      </c>
    </row>
    <row r="33" spans="1:3" s="2617" customFormat="1" ht="25.5">
      <c r="A33" s="2617" t="s">
        <v>600</v>
      </c>
      <c r="B33" s="2620" t="s">
        <v>599</v>
      </c>
      <c r="C33" s="2617">
        <v>29</v>
      </c>
    </row>
    <row r="34" spans="1:3" s="2617" customFormat="1" ht="25.5">
      <c r="A34" s="2617" t="s">
        <v>603</v>
      </c>
      <c r="B34" s="2620" t="s">
        <v>968</v>
      </c>
      <c r="C34" s="2617">
        <v>30</v>
      </c>
    </row>
    <row r="35" spans="1:3" s="2617" customFormat="1" ht="38.25">
      <c r="A35" s="2617" t="s">
        <v>634</v>
      </c>
      <c r="B35" s="2620" t="s">
        <v>969</v>
      </c>
      <c r="C35" s="2617">
        <v>31</v>
      </c>
    </row>
    <row r="36" spans="1:3" s="2617" customFormat="1" ht="25.5">
      <c r="A36" s="2617" t="s">
        <v>946</v>
      </c>
      <c r="B36" s="2620" t="s">
        <v>970</v>
      </c>
      <c r="C36" s="2617">
        <v>32</v>
      </c>
    </row>
    <row r="37" spans="1:3" s="2617" customFormat="1" ht="25.5">
      <c r="A37" s="2617" t="s">
        <v>684</v>
      </c>
      <c r="B37" s="2620" t="s">
        <v>971</v>
      </c>
      <c r="C37" s="2617">
        <v>33</v>
      </c>
    </row>
    <row r="38" spans="1:3" s="2617" customFormat="1" ht="25.5">
      <c r="A38" s="2617" t="s">
        <v>695</v>
      </c>
      <c r="B38" s="2620" t="s">
        <v>971</v>
      </c>
      <c r="C38" s="2617">
        <v>34</v>
      </c>
    </row>
    <row r="39" spans="1:3" s="2617" customFormat="1" ht="25.5">
      <c r="A39" s="2617" t="s">
        <v>703</v>
      </c>
      <c r="B39" s="2620" t="s">
        <v>972</v>
      </c>
      <c r="C39" s="2617">
        <v>35</v>
      </c>
    </row>
    <row r="40" spans="1:3" s="2617" customFormat="1" ht="25.5">
      <c r="A40" s="2617" t="s">
        <v>717</v>
      </c>
      <c r="B40" s="2620" t="s">
        <v>973</v>
      </c>
      <c r="C40" s="2617">
        <v>36</v>
      </c>
    </row>
    <row r="41" spans="1:3" s="2617" customFormat="1" ht="25.5">
      <c r="A41" s="2617" t="s">
        <v>727</v>
      </c>
      <c r="B41" s="2620" t="s">
        <v>974</v>
      </c>
      <c r="C41" s="2617">
        <v>37</v>
      </c>
    </row>
    <row r="42" spans="1:3" s="2617" customFormat="1" ht="25.5">
      <c r="A42" s="2617" t="s">
        <v>736</v>
      </c>
      <c r="B42" s="2620" t="s">
        <v>982</v>
      </c>
      <c r="C42" s="2617">
        <v>38</v>
      </c>
    </row>
    <row r="43" spans="1:3" s="2617" customFormat="1" ht="25.5">
      <c r="A43" s="2622" t="s">
        <v>947</v>
      </c>
      <c r="B43" s="2620" t="s">
        <v>975</v>
      </c>
      <c r="C43" s="2617">
        <v>39</v>
      </c>
    </row>
    <row r="44" spans="1:3" s="2617" customFormat="1" ht="25.5">
      <c r="A44" s="2622" t="s">
        <v>779</v>
      </c>
      <c r="B44" s="2620" t="s">
        <v>778</v>
      </c>
    </row>
    <row r="45" spans="1:3" s="2617" customFormat="1">
      <c r="A45" s="2617" t="s">
        <v>948</v>
      </c>
      <c r="B45" s="2620"/>
      <c r="C45" s="2617">
        <v>40</v>
      </c>
    </row>
    <row r="46" spans="1:3" s="2617" customFormat="1" ht="25.5">
      <c r="A46" s="2622" t="s">
        <v>981</v>
      </c>
      <c r="B46" s="2620" t="s">
        <v>778</v>
      </c>
    </row>
    <row r="47" spans="1:3" s="2617" customFormat="1" ht="25.5">
      <c r="A47" s="2622" t="s">
        <v>798</v>
      </c>
      <c r="B47" s="2620" t="s">
        <v>778</v>
      </c>
      <c r="C47" s="2617">
        <v>41</v>
      </c>
    </row>
    <row r="48" spans="1:3" s="2617" customFormat="1" ht="25.5">
      <c r="A48" s="2622" t="s">
        <v>980</v>
      </c>
      <c r="B48" s="2620" t="s">
        <v>797</v>
      </c>
      <c r="C48" s="2617">
        <v>42</v>
      </c>
    </row>
    <row r="49" spans="1:3" s="2617" customFormat="1" ht="38.25">
      <c r="A49" s="2617" t="s">
        <v>949</v>
      </c>
      <c r="B49" s="2620" t="s">
        <v>976</v>
      </c>
      <c r="C49" s="2617">
        <v>43</v>
      </c>
    </row>
    <row r="50" spans="1:3" s="2617" customFormat="1" ht="25.5">
      <c r="A50" s="2617" t="s">
        <v>885</v>
      </c>
      <c r="B50" s="2620" t="s">
        <v>977</v>
      </c>
      <c r="C50" s="2617">
        <v>44</v>
      </c>
    </row>
    <row r="51" spans="1:3" s="2617" customFormat="1" ht="38.25">
      <c r="A51" s="2617" t="s">
        <v>899</v>
      </c>
      <c r="B51" s="2620" t="s">
        <v>978</v>
      </c>
      <c r="C51" s="2617">
        <v>45</v>
      </c>
    </row>
    <row r="52" spans="1:3" s="2617" customFormat="1" ht="25.5">
      <c r="A52" s="2617" t="s">
        <v>920</v>
      </c>
      <c r="B52" s="2620" t="s">
        <v>979</v>
      </c>
      <c r="C52" s="2617">
        <v>46</v>
      </c>
    </row>
    <row r="53" spans="1:3" s="2617" customFormat="1">
      <c r="B53" s="2618"/>
    </row>
    <row r="54" spans="1:3" s="2617" customFormat="1">
      <c r="B54" s="2618"/>
    </row>
    <row r="55" spans="1:3" s="2617" customFormat="1">
      <c r="B55" s="2618"/>
    </row>
    <row r="56" spans="1:3" s="2617" customFormat="1">
      <c r="B56" s="2618"/>
    </row>
    <row r="57" spans="1:3" s="2617" customFormat="1">
      <c r="B57" s="2618"/>
    </row>
    <row r="58" spans="1:3" s="2617" customFormat="1">
      <c r="B58" s="2618"/>
    </row>
    <row r="59" spans="1:3" s="2617" customFormat="1">
      <c r="B59" s="2618"/>
    </row>
    <row r="60" spans="1:3" s="2617" customFormat="1">
      <c r="B60" s="2618"/>
    </row>
    <row r="61" spans="1:3" s="2617" customFormat="1">
      <c r="B61" s="2618"/>
    </row>
    <row r="62" spans="1:3" s="2617" customFormat="1">
      <c r="B62" s="2618"/>
    </row>
    <row r="63" spans="1:3" s="2617" customFormat="1">
      <c r="B63" s="2618"/>
    </row>
    <row r="64" spans="1:3" s="2617" customFormat="1">
      <c r="B64" s="2618"/>
    </row>
    <row r="65" spans="2:2" s="2617" customFormat="1">
      <c r="B65" s="2618"/>
    </row>
    <row r="66" spans="2:2" s="2617" customFormat="1">
      <c r="B66" s="2618"/>
    </row>
    <row r="67" spans="2:2" s="2617" customFormat="1">
      <c r="B67" s="2618"/>
    </row>
    <row r="68" spans="2:2" s="2617" customFormat="1">
      <c r="B68" s="2618"/>
    </row>
    <row r="69" spans="2:2" s="2617" customFormat="1">
      <c r="B69" s="2618"/>
    </row>
    <row r="70" spans="2:2" s="2617" customFormat="1">
      <c r="B70" s="2618"/>
    </row>
    <row r="71" spans="2:2" s="2617" customFormat="1">
      <c r="B71" s="2618"/>
    </row>
    <row r="72" spans="2:2" s="2617" customFormat="1">
      <c r="B72" s="2618"/>
    </row>
    <row r="73" spans="2:2" s="2617" customFormat="1">
      <c r="B73" s="2618"/>
    </row>
    <row r="74" spans="2:2" s="2617" customFormat="1">
      <c r="B74" s="2618"/>
    </row>
    <row r="75" spans="2:2" s="2617" customFormat="1">
      <c r="B75" s="2618"/>
    </row>
    <row r="76" spans="2:2" s="2617" customFormat="1">
      <c r="B76" s="2618"/>
    </row>
    <row r="77" spans="2:2" s="2617" customFormat="1">
      <c r="B77" s="2618"/>
    </row>
    <row r="78" spans="2:2" s="2617" customFormat="1">
      <c r="B78" s="2618"/>
    </row>
    <row r="79" spans="2:2" s="2617" customFormat="1">
      <c r="B79" s="2618"/>
    </row>
    <row r="80" spans="2:2" s="2617" customFormat="1">
      <c r="B80" s="2618"/>
    </row>
    <row r="81" spans="2:2" s="2617" customFormat="1">
      <c r="B81" s="2618"/>
    </row>
    <row r="82" spans="2:2" s="2617" customFormat="1">
      <c r="B82" s="2618"/>
    </row>
    <row r="83" spans="2:2" s="2617" customFormat="1">
      <c r="B83" s="2618"/>
    </row>
    <row r="84" spans="2:2" s="2617" customFormat="1">
      <c r="B84" s="2618"/>
    </row>
    <row r="85" spans="2:2" s="2617" customFormat="1">
      <c r="B85" s="2618"/>
    </row>
    <row r="86" spans="2:2" s="2617" customFormat="1">
      <c r="B86" s="2618"/>
    </row>
    <row r="87" spans="2:2" s="2617" customFormat="1">
      <c r="B87" s="2618"/>
    </row>
    <row r="88" spans="2:2" s="2617" customFormat="1">
      <c r="B88" s="2618"/>
    </row>
    <row r="89" spans="2:2" s="2617" customFormat="1">
      <c r="B89" s="2618"/>
    </row>
    <row r="90" spans="2:2" s="2617" customFormat="1">
      <c r="B90" s="2618"/>
    </row>
    <row r="91" spans="2:2" s="2617" customFormat="1">
      <c r="B91" s="2618"/>
    </row>
    <row r="92" spans="2:2" s="2617" customFormat="1">
      <c r="B92" s="2618"/>
    </row>
    <row r="93" spans="2:2" s="2617" customFormat="1">
      <c r="B93" s="2618"/>
    </row>
    <row r="94" spans="2:2" s="2617" customFormat="1">
      <c r="B94" s="2618"/>
    </row>
    <row r="95" spans="2:2" s="2617" customFormat="1">
      <c r="B95" s="2618"/>
    </row>
    <row r="96" spans="2:2" s="2617" customFormat="1">
      <c r="B96" s="2618"/>
    </row>
    <row r="97" spans="2:2" s="2617" customFormat="1">
      <c r="B97" s="2618"/>
    </row>
    <row r="98" spans="2:2" s="2617" customFormat="1">
      <c r="B98" s="2618"/>
    </row>
    <row r="99" spans="2:2" s="2617" customFormat="1">
      <c r="B99" s="2618"/>
    </row>
    <row r="100" spans="2:2" s="2617" customFormat="1">
      <c r="B100" s="2618"/>
    </row>
    <row r="101" spans="2:2" s="2617" customFormat="1">
      <c r="B101" s="2618"/>
    </row>
    <row r="102" spans="2:2" s="2617" customFormat="1">
      <c r="B102" s="2618"/>
    </row>
    <row r="103" spans="2:2" s="2617" customFormat="1">
      <c r="B103" s="2618"/>
    </row>
    <row r="104" spans="2:2" s="2617" customFormat="1">
      <c r="B104" s="2618"/>
    </row>
    <row r="105" spans="2:2" s="2617" customFormat="1">
      <c r="B105" s="2618"/>
    </row>
    <row r="106" spans="2:2" s="2617" customFormat="1">
      <c r="B106" s="2618"/>
    </row>
    <row r="107" spans="2:2" s="2617" customFormat="1">
      <c r="B107" s="2618"/>
    </row>
    <row r="108" spans="2:2" s="2617" customFormat="1">
      <c r="B108" s="2618"/>
    </row>
    <row r="109" spans="2:2" s="2617" customFormat="1">
      <c r="B109" s="2618"/>
    </row>
    <row r="110" spans="2:2" s="2617" customFormat="1">
      <c r="B110" s="2618"/>
    </row>
    <row r="111" spans="2:2" s="2617" customFormat="1">
      <c r="B111" s="2618"/>
    </row>
    <row r="112" spans="2:2" s="2617" customFormat="1">
      <c r="B112" s="2618"/>
    </row>
    <row r="113" spans="2:2" s="2617" customFormat="1">
      <c r="B113" s="2618"/>
    </row>
    <row r="114" spans="2:2" s="2617" customFormat="1">
      <c r="B114" s="2618"/>
    </row>
    <row r="115" spans="2:2" s="2617" customFormat="1">
      <c r="B115" s="2618"/>
    </row>
    <row r="116" spans="2:2" s="2617" customFormat="1">
      <c r="B116" s="2618"/>
    </row>
    <row r="117" spans="2:2" s="2617" customFormat="1">
      <c r="B117" s="2618"/>
    </row>
    <row r="118" spans="2:2" s="2617" customFormat="1">
      <c r="B118" s="2618"/>
    </row>
    <row r="119" spans="2:2" s="2617" customFormat="1">
      <c r="B119" s="2618"/>
    </row>
    <row r="120" spans="2:2" s="2617" customFormat="1">
      <c r="B120" s="2618"/>
    </row>
    <row r="121" spans="2:2" s="2617" customFormat="1">
      <c r="B121" s="2618"/>
    </row>
    <row r="122" spans="2:2" s="2617" customFormat="1">
      <c r="B122" s="2618"/>
    </row>
    <row r="123" spans="2:2" s="2617" customFormat="1">
      <c r="B123" s="2618"/>
    </row>
    <row r="124" spans="2:2" s="2617" customFormat="1">
      <c r="B124" s="2618"/>
    </row>
    <row r="125" spans="2:2" s="2617" customFormat="1">
      <c r="B125" s="2618"/>
    </row>
    <row r="126" spans="2:2" s="2617" customFormat="1">
      <c r="B126" s="2618"/>
    </row>
    <row r="127" spans="2:2" s="2617" customFormat="1">
      <c r="B127" s="2618"/>
    </row>
    <row r="128" spans="2:2" s="2617" customFormat="1">
      <c r="B128" s="2618"/>
    </row>
    <row r="129" spans="2:2" s="2617" customFormat="1">
      <c r="B129" s="2618"/>
    </row>
    <row r="130" spans="2:2" s="2617" customFormat="1">
      <c r="B130" s="2618"/>
    </row>
    <row r="131" spans="2:2" s="2617" customFormat="1">
      <c r="B131" s="2618"/>
    </row>
    <row r="132" spans="2:2" s="2617" customFormat="1">
      <c r="B132" s="2618"/>
    </row>
    <row r="133" spans="2:2" s="2617" customFormat="1">
      <c r="B133" s="2618"/>
    </row>
    <row r="134" spans="2:2" s="2617" customFormat="1">
      <c r="B134" s="2618"/>
    </row>
    <row r="135" spans="2:2" s="2617" customFormat="1">
      <c r="B135" s="2618"/>
    </row>
    <row r="136" spans="2:2" s="2617" customFormat="1">
      <c r="B136" s="2618"/>
    </row>
    <row r="137" spans="2:2" s="2617" customFormat="1">
      <c r="B137" s="2618"/>
    </row>
    <row r="138" spans="2:2" s="2617" customFormat="1">
      <c r="B138" s="2618"/>
    </row>
    <row r="139" spans="2:2" s="2617" customFormat="1">
      <c r="B139" s="2618"/>
    </row>
    <row r="140" spans="2:2" s="2617" customFormat="1">
      <c r="B140" s="2618"/>
    </row>
    <row r="141" spans="2:2" s="2617" customFormat="1">
      <c r="B141" s="2618"/>
    </row>
    <row r="142" spans="2:2" s="2617" customFormat="1">
      <c r="B142" s="2618"/>
    </row>
    <row r="143" spans="2:2" s="2617" customFormat="1">
      <c r="B143" s="2618"/>
    </row>
    <row r="144" spans="2:2" s="2617" customFormat="1">
      <c r="B144" s="2618"/>
    </row>
    <row r="145" spans="2:2" s="2617" customFormat="1">
      <c r="B145" s="2618"/>
    </row>
    <row r="146" spans="2:2" s="2617" customFormat="1">
      <c r="B146" s="2618"/>
    </row>
    <row r="147" spans="2:2" s="2617" customFormat="1">
      <c r="B147" s="2618"/>
    </row>
    <row r="148" spans="2:2" s="2617" customFormat="1">
      <c r="B148" s="2618"/>
    </row>
    <row r="149" spans="2:2" s="2617" customFormat="1">
      <c r="B149" s="2618"/>
    </row>
    <row r="150" spans="2:2" s="2617" customFormat="1">
      <c r="B150" s="2618"/>
    </row>
    <row r="151" spans="2:2" s="2617" customFormat="1">
      <c r="B151" s="2618"/>
    </row>
    <row r="152" spans="2:2" s="2617" customFormat="1">
      <c r="B152" s="2618"/>
    </row>
    <row r="153" spans="2:2" s="2617" customFormat="1">
      <c r="B153" s="2618"/>
    </row>
    <row r="154" spans="2:2" s="2617" customFormat="1">
      <c r="B154" s="2618"/>
    </row>
    <row r="155" spans="2:2" s="2617" customFormat="1">
      <c r="B155" s="2618"/>
    </row>
    <row r="156" spans="2:2" s="2617" customFormat="1">
      <c r="B156" s="2618"/>
    </row>
    <row r="157" spans="2:2" s="2617" customFormat="1">
      <c r="B157" s="2618"/>
    </row>
    <row r="158" spans="2:2" s="2617" customFormat="1">
      <c r="B158" s="2618"/>
    </row>
  </sheetData>
  <sheetProtection password="CA55" sheet="1" objects="1" scenarios="1"/>
  <mergeCells count="3">
    <mergeCell ref="A1:C1"/>
    <mergeCell ref="A2:C2"/>
    <mergeCell ref="A4:C4"/>
  </mergeCells>
  <printOptions horizontalCentered="1"/>
  <pageMargins left="0.75" right="0.75" top="0.48" bottom="0.39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A29"/>
  <sheetViews>
    <sheetView showGridLines="0" workbookViewId="0">
      <selection sqref="A1:IV65536"/>
    </sheetView>
  </sheetViews>
  <sheetFormatPr baseColWidth="10" defaultColWidth="9.83203125" defaultRowHeight="10.5"/>
  <cols>
    <col min="1" max="1" width="34.83203125" customWidth="1"/>
    <col min="7" max="7" width="0" hidden="1" customWidth="1"/>
    <col min="9" max="9" width="0" hidden="1" customWidth="1"/>
    <col min="12" max="12" width="0" hidden="1" customWidth="1"/>
    <col min="16" max="16" width="0" hidden="1" customWidth="1"/>
    <col min="19" max="19" width="7.83203125" customWidth="1"/>
    <col min="20" max="20" width="0" hidden="1" customWidth="1"/>
    <col min="21" max="23" width="7.83203125" customWidth="1"/>
    <col min="24" max="24" width="0" hidden="1" customWidth="1"/>
    <col min="25" max="26" width="7.83203125" customWidth="1"/>
    <col min="27" max="27" width="1.83203125" customWidth="1"/>
  </cols>
  <sheetData>
    <row r="1" spans="1:2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7">
      <c r="A2" s="2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7">
      <c r="A3" s="2" t="s">
        <v>278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7" ht="12" customHeight="1">
      <c r="A4" s="4" t="s">
        <v>279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  <c r="Y4" s="6"/>
      <c r="Z4" s="6"/>
    </row>
    <row r="5" spans="1:27" ht="12" customHeight="1">
      <c r="A5" s="515"/>
      <c r="B5" s="516" t="s">
        <v>280</v>
      </c>
      <c r="C5" s="517"/>
      <c r="D5" s="517"/>
      <c r="E5" s="518"/>
      <c r="F5" s="517"/>
      <c r="G5" s="517"/>
      <c r="H5" s="519" t="s">
        <v>281</v>
      </c>
      <c r="I5" s="517"/>
      <c r="J5" s="518"/>
      <c r="K5" s="516" t="s">
        <v>282</v>
      </c>
      <c r="L5" s="517"/>
      <c r="M5" s="517"/>
      <c r="N5" s="518"/>
      <c r="O5" s="516" t="s">
        <v>283</v>
      </c>
      <c r="P5" s="517"/>
      <c r="Q5" s="517"/>
      <c r="R5" s="520"/>
      <c r="S5" s="6"/>
      <c r="T5" s="6"/>
      <c r="U5" s="6"/>
      <c r="V5" s="6"/>
      <c r="W5" s="6"/>
      <c r="X5" s="6"/>
      <c r="Y5" s="6"/>
      <c r="Z5" s="6"/>
      <c r="AA5" s="6"/>
    </row>
    <row r="6" spans="1:27" ht="8.1" customHeight="1">
      <c r="A6" s="521"/>
      <c r="B6" s="522"/>
      <c r="C6" s="522"/>
      <c r="D6" s="522"/>
      <c r="E6" s="522"/>
      <c r="F6" s="523"/>
      <c r="G6" s="522"/>
      <c r="H6" s="522"/>
      <c r="I6" s="522"/>
      <c r="J6" s="522"/>
      <c r="K6" s="523"/>
      <c r="L6" s="522"/>
      <c r="M6" s="522"/>
      <c r="N6" s="522"/>
      <c r="O6" s="523"/>
      <c r="P6" s="522"/>
      <c r="Q6" s="522"/>
      <c r="R6" s="524"/>
      <c r="S6" s="6"/>
      <c r="T6" s="6"/>
      <c r="U6" s="6"/>
      <c r="V6" s="6"/>
      <c r="W6" s="6"/>
      <c r="X6" s="6"/>
      <c r="Y6" s="6"/>
      <c r="Z6" s="6"/>
      <c r="AA6" s="6"/>
    </row>
    <row r="7" spans="1:27">
      <c r="A7" s="525" t="s">
        <v>235</v>
      </c>
      <c r="B7" s="526" t="s">
        <v>147</v>
      </c>
      <c r="C7" s="526" t="s">
        <v>216</v>
      </c>
      <c r="D7" s="526" t="s">
        <v>236</v>
      </c>
      <c r="E7" s="526" t="s">
        <v>237</v>
      </c>
      <c r="F7" s="527" t="s">
        <v>238</v>
      </c>
      <c r="G7" s="528"/>
      <c r="H7" s="526" t="s">
        <v>216</v>
      </c>
      <c r="I7" s="526" t="s">
        <v>236</v>
      </c>
      <c r="J7" s="526" t="s">
        <v>237</v>
      </c>
      <c r="K7" s="527" t="s">
        <v>238</v>
      </c>
      <c r="L7" s="528"/>
      <c r="M7" s="526" t="s">
        <v>236</v>
      </c>
      <c r="N7" s="526" t="s">
        <v>237</v>
      </c>
      <c r="O7" s="527" t="s">
        <v>238</v>
      </c>
      <c r="P7" s="528"/>
      <c r="Q7" s="526" t="s">
        <v>236</v>
      </c>
      <c r="R7" s="529" t="s">
        <v>237</v>
      </c>
      <c r="S7" s="6"/>
      <c r="T7" s="6"/>
      <c r="U7" s="6"/>
      <c r="V7" s="6"/>
      <c r="W7" s="6"/>
      <c r="X7" s="6"/>
      <c r="Y7" s="6"/>
      <c r="Z7" s="6"/>
      <c r="AA7" s="6"/>
    </row>
    <row r="8" spans="1:27" ht="12" customHeight="1">
      <c r="A8" s="530"/>
      <c r="B8" s="531" t="s">
        <v>72</v>
      </c>
      <c r="C8" s="531" t="s">
        <v>240</v>
      </c>
      <c r="D8" s="531" t="s">
        <v>241</v>
      </c>
      <c r="E8" s="531" t="s">
        <v>242</v>
      </c>
      <c r="F8" s="532"/>
      <c r="G8" s="533"/>
      <c r="H8" s="531" t="s">
        <v>240</v>
      </c>
      <c r="I8" s="531" t="s">
        <v>241</v>
      </c>
      <c r="J8" s="531" t="s">
        <v>242</v>
      </c>
      <c r="K8" s="532"/>
      <c r="L8" s="533"/>
      <c r="M8" s="531" t="s">
        <v>241</v>
      </c>
      <c r="N8" s="531" t="s">
        <v>242</v>
      </c>
      <c r="O8" s="532"/>
      <c r="P8" s="533"/>
      <c r="Q8" s="531" t="s">
        <v>241</v>
      </c>
      <c r="R8" s="534" t="s">
        <v>242</v>
      </c>
      <c r="S8" s="6"/>
      <c r="T8" s="6"/>
      <c r="U8" s="6"/>
      <c r="V8" s="6"/>
      <c r="W8" s="6"/>
      <c r="X8" s="6"/>
      <c r="Y8" s="6"/>
      <c r="Z8" s="6"/>
      <c r="AA8" s="6"/>
    </row>
    <row r="9" spans="1:27" ht="12" customHeight="1">
      <c r="A9" s="14" t="s">
        <v>49</v>
      </c>
      <c r="B9" s="535">
        <f t="shared" ref="B9:B26" si="0">SUM(C9:E9)</f>
        <v>11850</v>
      </c>
      <c r="C9" s="536">
        <f>SUM(C10:C26)</f>
        <v>5422</v>
      </c>
      <c r="D9" s="535">
        <f>SUM(D10:D26)</f>
        <v>6208</v>
      </c>
      <c r="E9" s="535">
        <f>SUM(E10:E26)</f>
        <v>220</v>
      </c>
      <c r="F9" s="537">
        <f>SUM(F10:F26)</f>
        <v>5541</v>
      </c>
      <c r="G9" s="15"/>
      <c r="H9" s="535">
        <f>SUM(H10:H26)</f>
        <v>5422</v>
      </c>
      <c r="I9" s="15"/>
      <c r="J9" s="535">
        <f>SUM(J10:J26)</f>
        <v>119</v>
      </c>
      <c r="K9" s="537">
        <f>SUM(K10:K26)</f>
        <v>3633</v>
      </c>
      <c r="L9" s="15"/>
      <c r="M9" s="535">
        <f>SUM(M10:M26)</f>
        <v>3538</v>
      </c>
      <c r="N9" s="535">
        <f>SUM(N10:N26)</f>
        <v>95</v>
      </c>
      <c r="O9" s="537">
        <f>SUM(O10:O26)</f>
        <v>2676</v>
      </c>
      <c r="P9" s="15"/>
      <c r="Q9" s="535">
        <f>SUM(Q10:Q26)</f>
        <v>2670</v>
      </c>
      <c r="R9" s="535">
        <f>SUM(R10:R26)</f>
        <v>6</v>
      </c>
      <c r="S9" s="6"/>
      <c r="T9" s="6"/>
      <c r="U9" s="6"/>
      <c r="V9" s="6"/>
      <c r="W9" s="6"/>
      <c r="X9" s="6"/>
      <c r="Y9" s="6"/>
      <c r="Z9" s="6"/>
    </row>
    <row r="10" spans="1:27" ht="12" customHeight="1">
      <c r="A10" s="19" t="s">
        <v>167</v>
      </c>
      <c r="B10" s="491">
        <f t="shared" si="0"/>
        <v>3330</v>
      </c>
      <c r="C10" s="493">
        <f t="shared" ref="C10:C26" si="1">SUM(H10)</f>
        <v>1599</v>
      </c>
      <c r="D10" s="491">
        <f t="shared" ref="D10:D26" si="2">SUM(I10+M10+Q10+U10)</f>
        <v>1716</v>
      </c>
      <c r="E10" s="491">
        <f t="shared" ref="E10:E26" si="3">SUM(J10+N10+R10+V10)</f>
        <v>15</v>
      </c>
      <c r="F10" s="494">
        <f t="shared" ref="F10:F26" si="4">SUM(H10:J10)</f>
        <v>1599</v>
      </c>
      <c r="G10" s="22"/>
      <c r="H10" s="491">
        <v>1599</v>
      </c>
      <c r="I10" s="22"/>
      <c r="J10" s="22"/>
      <c r="K10" s="492">
        <f t="shared" ref="K10:K26" si="5">SUM(M10:N10)</f>
        <v>1069</v>
      </c>
      <c r="L10" s="22"/>
      <c r="M10" s="491">
        <v>1054</v>
      </c>
      <c r="N10" s="491">
        <v>15</v>
      </c>
      <c r="O10" s="492">
        <f t="shared" ref="O10:O26" si="6">SUM(Q10:R10)</f>
        <v>662</v>
      </c>
      <c r="P10" s="22"/>
      <c r="Q10" s="491">
        <v>662</v>
      </c>
      <c r="R10" s="22"/>
      <c r="S10" s="6"/>
      <c r="T10" s="6"/>
      <c r="U10" s="6"/>
      <c r="V10" s="6"/>
      <c r="W10" s="6"/>
      <c r="X10" s="6"/>
      <c r="Y10" s="6"/>
      <c r="Z10" s="6"/>
    </row>
    <row r="11" spans="1:27" ht="18" customHeight="1">
      <c r="A11" s="19" t="s">
        <v>168</v>
      </c>
      <c r="B11" s="491">
        <f t="shared" si="0"/>
        <v>708</v>
      </c>
      <c r="C11" s="493">
        <f t="shared" si="1"/>
        <v>307</v>
      </c>
      <c r="D11" s="491">
        <f t="shared" si="2"/>
        <v>383</v>
      </c>
      <c r="E11" s="491">
        <f t="shared" si="3"/>
        <v>18</v>
      </c>
      <c r="F11" s="494">
        <f t="shared" si="4"/>
        <v>318</v>
      </c>
      <c r="G11" s="22"/>
      <c r="H11" s="491">
        <v>307</v>
      </c>
      <c r="I11" s="22"/>
      <c r="J11" s="491">
        <v>11</v>
      </c>
      <c r="K11" s="492">
        <f t="shared" si="5"/>
        <v>214</v>
      </c>
      <c r="L11" s="22"/>
      <c r="M11" s="491">
        <v>207</v>
      </c>
      <c r="N11" s="491">
        <v>7</v>
      </c>
      <c r="O11" s="492">
        <f t="shared" si="6"/>
        <v>176</v>
      </c>
      <c r="P11" s="22"/>
      <c r="Q11" s="491">
        <v>176</v>
      </c>
      <c r="R11" s="22"/>
      <c r="S11" s="6"/>
      <c r="T11" s="6"/>
      <c r="U11" s="6"/>
      <c r="V11" s="6"/>
      <c r="W11" s="6"/>
      <c r="X11" s="6"/>
      <c r="Y11" s="6"/>
      <c r="Z11" s="6"/>
    </row>
    <row r="12" spans="1:27" ht="18" customHeight="1">
      <c r="A12" s="19" t="s">
        <v>169</v>
      </c>
      <c r="B12" s="491">
        <f t="shared" si="0"/>
        <v>815</v>
      </c>
      <c r="C12" s="493">
        <f t="shared" si="1"/>
        <v>370</v>
      </c>
      <c r="D12" s="491">
        <f t="shared" si="2"/>
        <v>437</v>
      </c>
      <c r="E12" s="491">
        <f t="shared" si="3"/>
        <v>8</v>
      </c>
      <c r="F12" s="494">
        <f t="shared" si="4"/>
        <v>374</v>
      </c>
      <c r="G12" s="22"/>
      <c r="H12" s="491">
        <v>370</v>
      </c>
      <c r="I12" s="20"/>
      <c r="J12" s="491">
        <v>4</v>
      </c>
      <c r="K12" s="492">
        <f t="shared" si="5"/>
        <v>256</v>
      </c>
      <c r="L12" s="22"/>
      <c r="M12" s="491">
        <v>252</v>
      </c>
      <c r="N12" s="491">
        <v>4</v>
      </c>
      <c r="O12" s="492">
        <f t="shared" si="6"/>
        <v>185</v>
      </c>
      <c r="P12" s="22"/>
      <c r="Q12" s="491">
        <v>185</v>
      </c>
      <c r="R12" s="22"/>
      <c r="S12" s="6"/>
      <c r="T12" s="6"/>
      <c r="U12" s="6"/>
      <c r="V12" s="6"/>
      <c r="W12" s="6"/>
      <c r="X12" s="6"/>
      <c r="Y12" s="6"/>
      <c r="Z12" s="6"/>
    </row>
    <row r="13" spans="1:27" ht="18" customHeight="1">
      <c r="A13" s="19" t="s">
        <v>170</v>
      </c>
      <c r="B13" s="491">
        <f t="shared" si="0"/>
        <v>664</v>
      </c>
      <c r="C13" s="493">
        <f t="shared" si="1"/>
        <v>320</v>
      </c>
      <c r="D13" s="491">
        <f t="shared" si="2"/>
        <v>324</v>
      </c>
      <c r="E13" s="491">
        <f t="shared" si="3"/>
        <v>20</v>
      </c>
      <c r="F13" s="494">
        <f t="shared" si="4"/>
        <v>337</v>
      </c>
      <c r="G13" s="22"/>
      <c r="H13" s="491">
        <v>320</v>
      </c>
      <c r="I13" s="22"/>
      <c r="J13" s="491">
        <v>17</v>
      </c>
      <c r="K13" s="492">
        <f t="shared" si="5"/>
        <v>194</v>
      </c>
      <c r="L13" s="22"/>
      <c r="M13" s="491">
        <v>191</v>
      </c>
      <c r="N13" s="491">
        <v>3</v>
      </c>
      <c r="O13" s="492">
        <f t="shared" si="6"/>
        <v>133</v>
      </c>
      <c r="P13" s="22"/>
      <c r="Q13" s="491">
        <v>133</v>
      </c>
      <c r="R13" s="22"/>
      <c r="S13" s="6"/>
      <c r="T13" s="6"/>
      <c r="U13" s="6"/>
      <c r="V13" s="6"/>
      <c r="W13" s="6"/>
      <c r="X13" s="6"/>
      <c r="Y13" s="6"/>
      <c r="Z13" s="6"/>
    </row>
    <row r="14" spans="1:27" ht="18" customHeight="1">
      <c r="A14" s="19" t="s">
        <v>171</v>
      </c>
      <c r="B14" s="491">
        <f t="shared" si="0"/>
        <v>1026</v>
      </c>
      <c r="C14" s="493">
        <f t="shared" si="1"/>
        <v>467</v>
      </c>
      <c r="D14" s="491">
        <f t="shared" si="2"/>
        <v>548</v>
      </c>
      <c r="E14" s="491">
        <f t="shared" si="3"/>
        <v>11</v>
      </c>
      <c r="F14" s="494">
        <f t="shared" si="4"/>
        <v>476</v>
      </c>
      <c r="G14" s="22"/>
      <c r="H14" s="491">
        <v>467</v>
      </c>
      <c r="I14" s="22"/>
      <c r="J14" s="491">
        <v>9</v>
      </c>
      <c r="K14" s="492">
        <f t="shared" si="5"/>
        <v>310</v>
      </c>
      <c r="L14" s="22"/>
      <c r="M14" s="491">
        <v>308</v>
      </c>
      <c r="N14" s="491">
        <v>2</v>
      </c>
      <c r="O14" s="492">
        <f t="shared" si="6"/>
        <v>240</v>
      </c>
      <c r="P14" s="22"/>
      <c r="Q14" s="491">
        <v>240</v>
      </c>
      <c r="R14" s="22"/>
      <c r="S14" s="6"/>
      <c r="T14" s="6"/>
      <c r="U14" s="6"/>
      <c r="V14" s="6"/>
      <c r="W14" s="6"/>
      <c r="X14" s="6"/>
      <c r="Y14" s="6"/>
      <c r="Z14" s="6"/>
    </row>
    <row r="15" spans="1:27" ht="18" customHeight="1">
      <c r="A15" s="19" t="s">
        <v>172</v>
      </c>
      <c r="B15" s="491">
        <f t="shared" si="0"/>
        <v>265</v>
      </c>
      <c r="C15" s="493">
        <f t="shared" si="1"/>
        <v>104</v>
      </c>
      <c r="D15" s="491">
        <f t="shared" si="2"/>
        <v>156</v>
      </c>
      <c r="E15" s="491">
        <f t="shared" si="3"/>
        <v>5</v>
      </c>
      <c r="F15" s="494">
        <f t="shared" si="4"/>
        <v>107</v>
      </c>
      <c r="G15" s="22"/>
      <c r="H15" s="491">
        <v>104</v>
      </c>
      <c r="I15" s="22"/>
      <c r="J15" s="491">
        <v>3</v>
      </c>
      <c r="K15" s="492">
        <f t="shared" si="5"/>
        <v>89</v>
      </c>
      <c r="L15" s="22"/>
      <c r="M15" s="491">
        <v>87</v>
      </c>
      <c r="N15" s="491">
        <v>2</v>
      </c>
      <c r="O15" s="492">
        <f t="shared" si="6"/>
        <v>69</v>
      </c>
      <c r="P15" s="22"/>
      <c r="Q15" s="491">
        <v>69</v>
      </c>
      <c r="R15" s="22"/>
      <c r="S15" s="6"/>
      <c r="T15" s="6"/>
      <c r="U15" s="6"/>
      <c r="V15" s="6"/>
      <c r="W15" s="6"/>
      <c r="X15" s="6"/>
      <c r="Y15" s="6"/>
      <c r="Z15" s="6"/>
    </row>
    <row r="16" spans="1:27" ht="18" customHeight="1">
      <c r="A16" s="19" t="s">
        <v>173</v>
      </c>
      <c r="B16" s="491">
        <f t="shared" si="0"/>
        <v>498</v>
      </c>
      <c r="C16" s="493">
        <f t="shared" si="1"/>
        <v>212</v>
      </c>
      <c r="D16" s="491">
        <f t="shared" si="2"/>
        <v>268</v>
      </c>
      <c r="E16" s="491">
        <f t="shared" si="3"/>
        <v>18</v>
      </c>
      <c r="F16" s="494">
        <f t="shared" si="4"/>
        <v>224</v>
      </c>
      <c r="G16" s="22"/>
      <c r="H16" s="491">
        <v>212</v>
      </c>
      <c r="I16" s="22"/>
      <c r="J16" s="491">
        <v>12</v>
      </c>
      <c r="K16" s="492">
        <f t="shared" si="5"/>
        <v>143</v>
      </c>
      <c r="L16" s="22"/>
      <c r="M16" s="491">
        <v>137</v>
      </c>
      <c r="N16" s="491">
        <v>6</v>
      </c>
      <c r="O16" s="492">
        <f t="shared" si="6"/>
        <v>131</v>
      </c>
      <c r="P16" s="22"/>
      <c r="Q16" s="491">
        <v>131</v>
      </c>
      <c r="R16" s="22"/>
      <c r="S16" s="6"/>
      <c r="T16" s="6"/>
      <c r="U16" s="6"/>
      <c r="V16" s="6"/>
      <c r="W16" s="6"/>
      <c r="X16" s="6"/>
      <c r="Y16" s="6"/>
      <c r="Z16" s="6"/>
    </row>
    <row r="17" spans="1:27" ht="18" customHeight="1">
      <c r="A17" s="19" t="s">
        <v>174</v>
      </c>
      <c r="B17" s="491">
        <f t="shared" si="0"/>
        <v>287</v>
      </c>
      <c r="C17" s="493">
        <f t="shared" si="1"/>
        <v>107</v>
      </c>
      <c r="D17" s="491">
        <f t="shared" si="2"/>
        <v>169</v>
      </c>
      <c r="E17" s="491">
        <f t="shared" si="3"/>
        <v>11</v>
      </c>
      <c r="F17" s="494">
        <f t="shared" si="4"/>
        <v>116</v>
      </c>
      <c r="G17" s="22"/>
      <c r="H17" s="491">
        <v>107</v>
      </c>
      <c r="I17" s="22"/>
      <c r="J17" s="491">
        <v>9</v>
      </c>
      <c r="K17" s="492">
        <f t="shared" si="5"/>
        <v>95</v>
      </c>
      <c r="L17" s="22"/>
      <c r="M17" s="491">
        <v>93</v>
      </c>
      <c r="N17" s="491">
        <v>2</v>
      </c>
      <c r="O17" s="492">
        <f t="shared" si="6"/>
        <v>76</v>
      </c>
      <c r="P17" s="22"/>
      <c r="Q17" s="491">
        <v>76</v>
      </c>
      <c r="R17" s="22"/>
      <c r="S17" s="6"/>
      <c r="T17" s="6"/>
      <c r="U17" s="6"/>
      <c r="V17" s="6"/>
      <c r="W17" s="6"/>
      <c r="X17" s="6"/>
      <c r="Y17" s="6"/>
      <c r="Z17" s="6"/>
    </row>
    <row r="18" spans="1:27" ht="18" customHeight="1">
      <c r="A18" s="19" t="s">
        <v>175</v>
      </c>
      <c r="B18" s="491">
        <f t="shared" si="0"/>
        <v>281</v>
      </c>
      <c r="C18" s="493">
        <f t="shared" si="1"/>
        <v>145</v>
      </c>
      <c r="D18" s="491">
        <f t="shared" si="2"/>
        <v>127</v>
      </c>
      <c r="E18" s="491">
        <f t="shared" si="3"/>
        <v>9</v>
      </c>
      <c r="F18" s="494">
        <f t="shared" si="4"/>
        <v>154</v>
      </c>
      <c r="G18" s="22"/>
      <c r="H18" s="491">
        <v>145</v>
      </c>
      <c r="I18" s="22"/>
      <c r="J18" s="491">
        <v>9</v>
      </c>
      <c r="K18" s="492">
        <f t="shared" si="5"/>
        <v>73</v>
      </c>
      <c r="L18" s="22"/>
      <c r="M18" s="491">
        <v>73</v>
      </c>
      <c r="N18" s="22"/>
      <c r="O18" s="492">
        <f t="shared" si="6"/>
        <v>54</v>
      </c>
      <c r="P18" s="22"/>
      <c r="Q18" s="491">
        <v>54</v>
      </c>
      <c r="R18" s="22"/>
      <c r="S18" s="6"/>
      <c r="T18" s="6"/>
      <c r="U18" s="6"/>
      <c r="V18" s="6"/>
      <c r="W18" s="6"/>
      <c r="X18" s="6"/>
      <c r="Y18" s="6"/>
      <c r="Z18" s="6"/>
    </row>
    <row r="19" spans="1:27" ht="18" customHeight="1">
      <c r="A19" s="19" t="s">
        <v>176</v>
      </c>
      <c r="B19" s="491">
        <f t="shared" si="0"/>
        <v>279</v>
      </c>
      <c r="C19" s="493">
        <f t="shared" si="1"/>
        <v>114</v>
      </c>
      <c r="D19" s="491">
        <f t="shared" si="2"/>
        <v>160</v>
      </c>
      <c r="E19" s="491">
        <f t="shared" si="3"/>
        <v>5</v>
      </c>
      <c r="F19" s="494">
        <f t="shared" si="4"/>
        <v>117</v>
      </c>
      <c r="G19" s="22"/>
      <c r="H19" s="491">
        <v>114</v>
      </c>
      <c r="I19" s="22"/>
      <c r="J19" s="491">
        <v>3</v>
      </c>
      <c r="K19" s="492">
        <f t="shared" si="5"/>
        <v>79</v>
      </c>
      <c r="L19" s="22"/>
      <c r="M19" s="491">
        <v>77</v>
      </c>
      <c r="N19" s="491">
        <v>2</v>
      </c>
      <c r="O19" s="492">
        <f t="shared" si="6"/>
        <v>83</v>
      </c>
      <c r="P19" s="22"/>
      <c r="Q19" s="491">
        <v>83</v>
      </c>
      <c r="R19" s="22"/>
      <c r="S19" s="6"/>
      <c r="T19" s="6"/>
      <c r="U19" s="6"/>
      <c r="V19" s="6"/>
      <c r="W19" s="6"/>
      <c r="X19" s="6"/>
      <c r="Y19" s="6"/>
      <c r="Z19" s="6"/>
    </row>
    <row r="20" spans="1:27" ht="18" customHeight="1">
      <c r="A20" s="19" t="s">
        <v>177</v>
      </c>
      <c r="B20" s="491">
        <f t="shared" si="0"/>
        <v>426</v>
      </c>
      <c r="C20" s="493">
        <f t="shared" si="1"/>
        <v>203</v>
      </c>
      <c r="D20" s="491">
        <f t="shared" si="2"/>
        <v>197</v>
      </c>
      <c r="E20" s="491">
        <f t="shared" si="3"/>
        <v>26</v>
      </c>
      <c r="F20" s="494">
        <f t="shared" si="4"/>
        <v>210</v>
      </c>
      <c r="G20" s="22"/>
      <c r="H20" s="491">
        <v>203</v>
      </c>
      <c r="I20" s="22"/>
      <c r="J20" s="491">
        <v>7</v>
      </c>
      <c r="K20" s="492">
        <f t="shared" si="5"/>
        <v>144</v>
      </c>
      <c r="L20" s="22"/>
      <c r="M20" s="491">
        <v>125</v>
      </c>
      <c r="N20" s="491">
        <v>19</v>
      </c>
      <c r="O20" s="492">
        <f t="shared" si="6"/>
        <v>72</v>
      </c>
      <c r="P20" s="22"/>
      <c r="Q20" s="491">
        <v>72</v>
      </c>
      <c r="R20" s="22"/>
      <c r="S20" s="6"/>
      <c r="T20" s="6"/>
      <c r="U20" s="6"/>
      <c r="V20" s="6"/>
      <c r="W20" s="6"/>
      <c r="X20" s="6"/>
      <c r="Y20" s="6"/>
      <c r="Z20" s="6"/>
    </row>
    <row r="21" spans="1:27" ht="18" customHeight="1">
      <c r="A21" s="19" t="s">
        <v>178</v>
      </c>
      <c r="B21" s="491">
        <f t="shared" si="0"/>
        <v>150</v>
      </c>
      <c r="C21" s="493">
        <f t="shared" si="1"/>
        <v>68</v>
      </c>
      <c r="D21" s="491">
        <f t="shared" si="2"/>
        <v>80</v>
      </c>
      <c r="E21" s="491">
        <f t="shared" si="3"/>
        <v>2</v>
      </c>
      <c r="F21" s="494">
        <f t="shared" si="4"/>
        <v>69</v>
      </c>
      <c r="G21" s="22"/>
      <c r="H21" s="491">
        <v>68</v>
      </c>
      <c r="I21" s="22"/>
      <c r="J21" s="491">
        <v>1</v>
      </c>
      <c r="K21" s="492">
        <f t="shared" si="5"/>
        <v>41</v>
      </c>
      <c r="L21" s="22"/>
      <c r="M21" s="491">
        <v>40</v>
      </c>
      <c r="N21" s="491">
        <v>1</v>
      </c>
      <c r="O21" s="492">
        <f t="shared" si="6"/>
        <v>40</v>
      </c>
      <c r="P21" s="22"/>
      <c r="Q21" s="491">
        <v>40</v>
      </c>
      <c r="R21" s="22"/>
      <c r="S21" s="6"/>
      <c r="T21" s="6"/>
      <c r="U21" s="6"/>
      <c r="V21" s="6"/>
      <c r="W21" s="6"/>
      <c r="X21" s="6"/>
      <c r="Y21" s="6"/>
      <c r="Z21" s="6"/>
    </row>
    <row r="22" spans="1:27" ht="18" customHeight="1">
      <c r="A22" s="19" t="s">
        <v>179</v>
      </c>
      <c r="B22" s="491">
        <f t="shared" si="0"/>
        <v>1733</v>
      </c>
      <c r="C22" s="493">
        <f t="shared" si="1"/>
        <v>834</v>
      </c>
      <c r="D22" s="491">
        <f t="shared" si="2"/>
        <v>872</v>
      </c>
      <c r="E22" s="491">
        <f t="shared" si="3"/>
        <v>27</v>
      </c>
      <c r="F22" s="494">
        <f t="shared" si="4"/>
        <v>847</v>
      </c>
      <c r="G22" s="22"/>
      <c r="H22" s="491">
        <v>834</v>
      </c>
      <c r="I22" s="22"/>
      <c r="J22" s="491">
        <v>13</v>
      </c>
      <c r="K22" s="492">
        <f t="shared" si="5"/>
        <v>492</v>
      </c>
      <c r="L22" s="22"/>
      <c r="M22" s="491">
        <v>478</v>
      </c>
      <c r="N22" s="491">
        <v>14</v>
      </c>
      <c r="O22" s="492">
        <f t="shared" si="6"/>
        <v>394</v>
      </c>
      <c r="P22" s="22"/>
      <c r="Q22" s="491">
        <v>394</v>
      </c>
      <c r="R22" s="22"/>
      <c r="S22" s="6"/>
      <c r="T22" s="6"/>
      <c r="U22" s="6"/>
      <c r="V22" s="6"/>
      <c r="W22" s="6"/>
      <c r="X22" s="6"/>
      <c r="Y22" s="6"/>
      <c r="Z22" s="6"/>
    </row>
    <row r="23" spans="1:27" ht="18" customHeight="1">
      <c r="A23" s="19" t="s">
        <v>180</v>
      </c>
      <c r="B23" s="491">
        <f t="shared" si="0"/>
        <v>745</v>
      </c>
      <c r="C23" s="493">
        <f t="shared" si="1"/>
        <v>351</v>
      </c>
      <c r="D23" s="491">
        <f t="shared" si="2"/>
        <v>383</v>
      </c>
      <c r="E23" s="491">
        <f t="shared" si="3"/>
        <v>11</v>
      </c>
      <c r="F23" s="494">
        <f t="shared" si="4"/>
        <v>356</v>
      </c>
      <c r="G23" s="22"/>
      <c r="H23" s="491">
        <v>351</v>
      </c>
      <c r="I23" s="22"/>
      <c r="J23" s="491">
        <v>5</v>
      </c>
      <c r="K23" s="492">
        <f t="shared" si="5"/>
        <v>225</v>
      </c>
      <c r="L23" s="22"/>
      <c r="M23" s="491">
        <v>219</v>
      </c>
      <c r="N23" s="491">
        <v>6</v>
      </c>
      <c r="O23" s="492">
        <f t="shared" si="6"/>
        <v>164</v>
      </c>
      <c r="P23" s="22"/>
      <c r="Q23" s="491">
        <v>164</v>
      </c>
      <c r="R23" s="22"/>
      <c r="S23" s="6"/>
      <c r="T23" s="6"/>
      <c r="U23" s="6"/>
      <c r="V23" s="6"/>
      <c r="W23" s="6"/>
      <c r="X23" s="6"/>
      <c r="Y23" s="6"/>
      <c r="Z23" s="6"/>
    </row>
    <row r="24" spans="1:27" ht="18" customHeight="1">
      <c r="A24" s="19" t="s">
        <v>181</v>
      </c>
      <c r="B24" s="491">
        <f t="shared" si="0"/>
        <v>74</v>
      </c>
      <c r="C24" s="493">
        <f t="shared" si="1"/>
        <v>37</v>
      </c>
      <c r="D24" s="491">
        <f t="shared" si="2"/>
        <v>37</v>
      </c>
      <c r="E24" s="491">
        <f t="shared" si="3"/>
        <v>0</v>
      </c>
      <c r="F24" s="494">
        <f t="shared" si="4"/>
        <v>37</v>
      </c>
      <c r="G24" s="22"/>
      <c r="H24" s="491">
        <v>37</v>
      </c>
      <c r="I24" s="22"/>
      <c r="J24" s="22"/>
      <c r="K24" s="492">
        <f t="shared" si="5"/>
        <v>24</v>
      </c>
      <c r="L24" s="22"/>
      <c r="M24" s="491">
        <v>24</v>
      </c>
      <c r="N24" s="22"/>
      <c r="O24" s="492">
        <f t="shared" si="6"/>
        <v>13</v>
      </c>
      <c r="P24" s="22"/>
      <c r="Q24" s="491">
        <v>13</v>
      </c>
      <c r="R24" s="22"/>
      <c r="S24" s="6"/>
      <c r="T24" s="6"/>
      <c r="U24" s="6"/>
      <c r="V24" s="6"/>
      <c r="W24" s="6"/>
      <c r="X24" s="6"/>
      <c r="Y24" s="6"/>
    </row>
    <row r="25" spans="1:27" ht="18" customHeight="1">
      <c r="A25" s="19" t="s">
        <v>182</v>
      </c>
      <c r="B25" s="491">
        <f t="shared" si="0"/>
        <v>472</v>
      </c>
      <c r="C25" s="493">
        <f t="shared" si="1"/>
        <v>126</v>
      </c>
      <c r="D25" s="491">
        <f t="shared" si="2"/>
        <v>312</v>
      </c>
      <c r="E25" s="491">
        <f t="shared" si="3"/>
        <v>34</v>
      </c>
      <c r="F25" s="494">
        <f t="shared" si="4"/>
        <v>142</v>
      </c>
      <c r="G25" s="22"/>
      <c r="H25" s="491">
        <v>126</v>
      </c>
      <c r="I25" s="22"/>
      <c r="J25" s="491">
        <v>16</v>
      </c>
      <c r="K25" s="492">
        <f t="shared" si="5"/>
        <v>156</v>
      </c>
      <c r="L25" s="22"/>
      <c r="M25" s="491">
        <v>144</v>
      </c>
      <c r="N25" s="491">
        <v>12</v>
      </c>
      <c r="O25" s="492">
        <f t="shared" si="6"/>
        <v>174</v>
      </c>
      <c r="P25" s="22"/>
      <c r="Q25" s="491">
        <v>168</v>
      </c>
      <c r="R25" s="491">
        <v>6</v>
      </c>
      <c r="S25" s="6"/>
      <c r="T25" s="6"/>
      <c r="U25" s="6"/>
      <c r="V25" s="6"/>
      <c r="W25" s="6"/>
      <c r="X25" s="6"/>
      <c r="Y25" s="6"/>
      <c r="Z25" s="6"/>
    </row>
    <row r="26" spans="1:27" ht="18" customHeight="1">
      <c r="A26" s="19" t="s">
        <v>284</v>
      </c>
      <c r="B26" s="491">
        <f t="shared" si="0"/>
        <v>97</v>
      </c>
      <c r="C26" s="493">
        <f t="shared" si="1"/>
        <v>58</v>
      </c>
      <c r="D26" s="491">
        <f t="shared" si="2"/>
        <v>39</v>
      </c>
      <c r="E26" s="491">
        <f t="shared" si="3"/>
        <v>0</v>
      </c>
      <c r="F26" s="494">
        <f t="shared" si="4"/>
        <v>58</v>
      </c>
      <c r="G26" s="22"/>
      <c r="H26" s="491">
        <v>58</v>
      </c>
      <c r="I26" s="22"/>
      <c r="J26" s="22"/>
      <c r="K26" s="492">
        <f t="shared" si="5"/>
        <v>29</v>
      </c>
      <c r="L26" s="22"/>
      <c r="M26" s="491">
        <v>29</v>
      </c>
      <c r="N26" s="22"/>
      <c r="O26" s="492">
        <f t="shared" si="6"/>
        <v>10</v>
      </c>
      <c r="P26" s="22"/>
      <c r="Q26" s="491">
        <v>10</v>
      </c>
      <c r="R26" s="22"/>
      <c r="S26" s="6"/>
      <c r="T26" s="6"/>
      <c r="U26" s="6"/>
      <c r="V26" s="6"/>
      <c r="W26" s="6"/>
      <c r="X26" s="6"/>
      <c r="Y26" s="6"/>
      <c r="Z26" s="6"/>
    </row>
    <row r="27" spans="1:27" ht="0.9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5.0999999999999996" customHeight="1"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7" ht="9" customHeight="1"/>
  </sheetData>
  <sheetProtection password="CA55" sheet="1" objects="1" scenarios="1"/>
  <pageMargins left="0.63" right="0.25" top="0.71" bottom="1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V7950"/>
  <sheetViews>
    <sheetView showGridLines="0" zoomScale="75" workbookViewId="0">
      <selection sqref="A1:IV65536"/>
    </sheetView>
  </sheetViews>
  <sheetFormatPr baseColWidth="10" defaultColWidth="8" defaultRowHeight="10.5"/>
  <cols>
    <col min="1" max="1" width="2.83203125" customWidth="1"/>
    <col min="2" max="2" width="32.83203125" customWidth="1"/>
    <col min="3" max="3" width="8.83203125" customWidth="1"/>
    <col min="4" max="4" width="0.1640625" customWidth="1"/>
    <col min="5" max="5" width="15.6640625" customWidth="1"/>
    <col min="6" max="14" width="9.6640625" customWidth="1"/>
    <col min="15" max="15" width="10.33203125" customWidth="1"/>
  </cols>
  <sheetData>
    <row r="1" spans="1:22">
      <c r="A1" s="2" t="s">
        <v>0</v>
      </c>
    </row>
    <row r="2" spans="1:22" ht="6.95" customHeight="1">
      <c r="A2" s="3"/>
    </row>
    <row r="3" spans="1:22">
      <c r="A3" s="2" t="s">
        <v>285</v>
      </c>
    </row>
    <row r="4" spans="1:22">
      <c r="A4" s="2" t="s">
        <v>286</v>
      </c>
    </row>
    <row r="5" spans="1:22">
      <c r="A5" s="4" t="s">
        <v>287</v>
      </c>
    </row>
    <row r="6" spans="1:22" ht="3.95" customHeight="1"/>
    <row r="7" spans="1:22" ht="5.0999999999999996" customHeight="1">
      <c r="A7" s="538"/>
      <c r="B7" s="539"/>
      <c r="C7" s="540"/>
      <c r="D7" s="539"/>
      <c r="E7" s="539"/>
      <c r="F7" s="540"/>
      <c r="G7" s="540"/>
      <c r="H7" s="540"/>
      <c r="I7" s="540"/>
      <c r="J7" s="540"/>
      <c r="K7" s="540"/>
      <c r="L7" s="540"/>
      <c r="M7" s="540"/>
      <c r="N7" s="539"/>
    </row>
    <row r="8" spans="1:22" ht="11.1" customHeight="1">
      <c r="A8" s="541"/>
      <c r="B8" s="542" t="s">
        <v>72</v>
      </c>
      <c r="C8" s="543"/>
      <c r="D8" s="24"/>
      <c r="E8" s="544" t="s">
        <v>288</v>
      </c>
      <c r="F8" s="545"/>
      <c r="G8" s="545"/>
      <c r="H8" s="545"/>
      <c r="I8" s="545"/>
      <c r="J8" s="545"/>
      <c r="K8" s="545"/>
      <c r="L8" s="545"/>
      <c r="M8" s="543"/>
      <c r="N8" s="546"/>
    </row>
    <row r="9" spans="1:22">
      <c r="A9" s="541"/>
      <c r="B9" s="24"/>
      <c r="C9" s="543"/>
      <c r="D9" s="24"/>
      <c r="E9" s="544" t="s">
        <v>289</v>
      </c>
      <c r="F9" s="545"/>
      <c r="G9" s="543"/>
      <c r="H9" s="547" t="s">
        <v>290</v>
      </c>
      <c r="I9" s="543"/>
      <c r="J9" s="543"/>
      <c r="K9" s="543"/>
      <c r="L9" s="543"/>
      <c r="M9" s="543"/>
      <c r="N9" s="546"/>
    </row>
    <row r="10" spans="1:22" ht="9.9499999999999993" customHeight="1">
      <c r="A10" s="541"/>
      <c r="B10" s="542" t="s">
        <v>291</v>
      </c>
      <c r="C10" s="548" t="s">
        <v>147</v>
      </c>
      <c r="D10" s="24"/>
      <c r="E10" s="544" t="s">
        <v>292</v>
      </c>
      <c r="F10" s="549" t="s">
        <v>293</v>
      </c>
      <c r="G10" s="540"/>
      <c r="H10" s="550"/>
      <c r="I10" s="551"/>
      <c r="J10" s="549" t="s">
        <v>294</v>
      </c>
      <c r="K10" s="551"/>
      <c r="L10" s="551"/>
      <c r="M10" s="551"/>
      <c r="N10" s="539"/>
    </row>
    <row r="11" spans="1:22" ht="9.9499999999999993" customHeight="1">
      <c r="A11" s="552"/>
      <c r="B11" s="27"/>
      <c r="C11" s="553"/>
      <c r="D11" s="27"/>
      <c r="E11" s="554" t="s">
        <v>295</v>
      </c>
      <c r="F11" s="555" t="s">
        <v>296</v>
      </c>
      <c r="G11" s="555" t="s">
        <v>297</v>
      </c>
      <c r="H11" s="555" t="s">
        <v>298</v>
      </c>
      <c r="I11" s="555" t="s">
        <v>299</v>
      </c>
      <c r="J11" s="555" t="s">
        <v>300</v>
      </c>
      <c r="K11" s="555" t="s">
        <v>301</v>
      </c>
      <c r="L11" s="555" t="s">
        <v>302</v>
      </c>
      <c r="M11" s="556" t="s">
        <v>303</v>
      </c>
      <c r="N11" s="557" t="s">
        <v>304</v>
      </c>
    </row>
    <row r="12" spans="1:22" ht="10.5" hidden="1" customHeight="1">
      <c r="A12" s="558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559"/>
    </row>
    <row r="13" spans="1:22" ht="10.5" hidden="1" customHeight="1">
      <c r="A13" s="9"/>
      <c r="B13" s="16"/>
      <c r="C13" s="6"/>
      <c r="D13" s="16"/>
      <c r="E13" s="16"/>
      <c r="F13" s="16"/>
      <c r="G13" s="16"/>
      <c r="H13" s="16"/>
      <c r="I13" s="16"/>
      <c r="J13" s="16"/>
      <c r="K13" s="16"/>
      <c r="L13" s="16"/>
      <c r="M13" s="6"/>
      <c r="N13" s="560"/>
    </row>
    <row r="14" spans="1:22" ht="11.1" customHeight="1">
      <c r="A14" s="561"/>
      <c r="B14" s="14" t="s">
        <v>9</v>
      </c>
      <c r="C14" s="29">
        <f>SUM(C16+C20+C28)</f>
        <v>101</v>
      </c>
      <c r="D14" s="30"/>
      <c r="E14" s="562">
        <f>SUM(E16+E20+E28)</f>
        <v>89</v>
      </c>
      <c r="F14" s="30"/>
      <c r="G14" s="30"/>
      <c r="H14" s="30"/>
      <c r="I14" s="562">
        <f>SUM(I16+I20+I28)</f>
        <v>1</v>
      </c>
      <c r="J14" s="30"/>
      <c r="K14" s="562">
        <f>SUM(K16+K20+K28)</f>
        <v>1</v>
      </c>
      <c r="L14" s="562">
        <f>SUM(L16+L20+L28)</f>
        <v>8</v>
      </c>
      <c r="M14" s="39">
        <f>SUM(M16+M20+M28)</f>
        <v>2</v>
      </c>
      <c r="N14" s="563"/>
    </row>
    <row r="15" spans="1:22" ht="10.5" hidden="1" customHeight="1">
      <c r="A15" s="561"/>
      <c r="B15" s="20"/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563"/>
    </row>
    <row r="16" spans="1:22" ht="9.9499999999999993" customHeight="1">
      <c r="A16" s="561"/>
      <c r="B16" s="18" t="s">
        <v>10</v>
      </c>
      <c r="C16" s="38">
        <f>SUM(C17:C18)</f>
        <v>7</v>
      </c>
      <c r="D16" s="34"/>
      <c r="E16" s="564">
        <f>SUM(E17:E18)</f>
        <v>7</v>
      </c>
      <c r="F16" s="34"/>
      <c r="G16" s="34"/>
      <c r="H16" s="34"/>
      <c r="I16" s="34"/>
      <c r="J16" s="34"/>
      <c r="K16" s="34"/>
      <c r="L16" s="34"/>
      <c r="M16" s="33"/>
      <c r="N16" s="565"/>
      <c r="O16" s="566"/>
      <c r="P16" s="567"/>
      <c r="Q16" s="567"/>
      <c r="R16" s="567"/>
      <c r="S16" s="567"/>
      <c r="T16" s="567"/>
      <c r="U16" s="567"/>
      <c r="V16" s="567"/>
    </row>
    <row r="17" spans="1:32" ht="9" customHeight="1">
      <c r="A17" s="561"/>
      <c r="B17" s="19" t="s">
        <v>11</v>
      </c>
      <c r="C17" s="39">
        <f>SUM(E17:M17)</f>
        <v>7</v>
      </c>
      <c r="D17" s="40"/>
      <c r="E17" s="568">
        <v>7</v>
      </c>
      <c r="F17" s="40"/>
      <c r="G17" s="40"/>
      <c r="H17" s="40"/>
      <c r="I17" s="40"/>
      <c r="J17" s="40"/>
      <c r="K17" s="40"/>
      <c r="L17" s="40"/>
      <c r="M17" s="41"/>
      <c r="N17" s="563"/>
    </row>
    <row r="18" spans="1:32" ht="9" customHeight="1">
      <c r="A18" s="561"/>
      <c r="B18" s="19" t="s">
        <v>12</v>
      </c>
      <c r="C18" s="45"/>
      <c r="D18" s="43"/>
      <c r="E18" s="43"/>
      <c r="F18" s="43"/>
      <c r="G18" s="43"/>
      <c r="H18" s="43"/>
      <c r="I18" s="43"/>
      <c r="J18" s="43"/>
      <c r="K18" s="43"/>
      <c r="L18" s="43"/>
      <c r="M18" s="45"/>
      <c r="N18" s="56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0.5" hidden="1" customHeight="1">
      <c r="A19" s="561"/>
      <c r="B19" s="22"/>
      <c r="C19" s="45"/>
      <c r="D19" s="43"/>
      <c r="E19" s="43"/>
      <c r="F19" s="43"/>
      <c r="G19" s="43"/>
      <c r="H19" s="43"/>
      <c r="I19" s="43"/>
      <c r="J19" s="43"/>
      <c r="K19" s="43"/>
      <c r="L19" s="43"/>
      <c r="M19" s="45"/>
      <c r="N19" s="56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9.9499999999999993" customHeight="1">
      <c r="A20" s="561"/>
      <c r="B20" s="18" t="s">
        <v>13</v>
      </c>
      <c r="C20" s="38">
        <f>SUM(C21:C26)</f>
        <v>82</v>
      </c>
      <c r="D20" s="34"/>
      <c r="E20" s="564">
        <f>SUM(E21:E26)</f>
        <v>71</v>
      </c>
      <c r="F20" s="34"/>
      <c r="G20" s="34"/>
      <c r="H20" s="34"/>
      <c r="I20" s="564">
        <f>SUM(I21:I26)</f>
        <v>1</v>
      </c>
      <c r="J20" s="34"/>
      <c r="K20" s="564">
        <f>SUM(K21:K26)</f>
        <v>1</v>
      </c>
      <c r="L20" s="564">
        <f>SUM(L21:L26)</f>
        <v>7</v>
      </c>
      <c r="M20" s="42">
        <f>SUM(M21:M26)</f>
        <v>2</v>
      </c>
      <c r="N20" s="56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9" customHeight="1">
      <c r="A21" s="561"/>
      <c r="B21" s="19" t="s">
        <v>11</v>
      </c>
      <c r="C21" s="39">
        <f>SUM(E21:M21)</f>
        <v>3</v>
      </c>
      <c r="D21" s="40"/>
      <c r="E21" s="568">
        <v>3</v>
      </c>
      <c r="F21" s="40"/>
      <c r="G21" s="40"/>
      <c r="H21" s="40"/>
      <c r="I21" s="40"/>
      <c r="J21" s="40"/>
      <c r="K21" s="40"/>
      <c r="L21" s="40"/>
      <c r="M21" s="41"/>
      <c r="N21" s="563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9" customHeight="1">
      <c r="A22" s="561"/>
      <c r="B22" s="19" t="s">
        <v>14</v>
      </c>
      <c r="C22" s="39">
        <f>SUM(E22:M22)</f>
        <v>4</v>
      </c>
      <c r="D22" s="40"/>
      <c r="E22" s="568">
        <v>3</v>
      </c>
      <c r="F22" s="40"/>
      <c r="G22" s="40"/>
      <c r="H22" s="40"/>
      <c r="I22" s="40"/>
      <c r="J22" s="40"/>
      <c r="K22" s="568">
        <v>1</v>
      </c>
      <c r="L22" s="40"/>
      <c r="M22" s="41"/>
      <c r="N22" s="563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9" customHeight="1">
      <c r="A23" s="561"/>
      <c r="B23" s="19" t="s">
        <v>12</v>
      </c>
      <c r="C23" s="45"/>
      <c r="D23" s="43"/>
      <c r="E23" s="43"/>
      <c r="F23" s="43"/>
      <c r="G23" s="43"/>
      <c r="H23" s="43"/>
      <c r="I23" s="43"/>
      <c r="J23" s="43"/>
      <c r="K23" s="43"/>
      <c r="L23" s="43"/>
      <c r="M23" s="45"/>
      <c r="N23" s="569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9" customHeight="1">
      <c r="A24" s="561"/>
      <c r="B24" s="19" t="s">
        <v>15</v>
      </c>
      <c r="C24" s="42">
        <f>SUM(E24:M24)</f>
        <v>42</v>
      </c>
      <c r="D24" s="43"/>
      <c r="E24" s="570">
        <v>42</v>
      </c>
      <c r="F24" s="43"/>
      <c r="G24" s="43"/>
      <c r="H24" s="43"/>
      <c r="I24" s="43"/>
      <c r="J24" s="43"/>
      <c r="K24" s="43"/>
      <c r="L24" s="43"/>
      <c r="M24" s="45"/>
      <c r="N24" s="569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9" customHeight="1">
      <c r="A25" s="561"/>
      <c r="B25" s="19" t="s">
        <v>16</v>
      </c>
      <c r="C25" s="42">
        <f>SUM(E25:M25)</f>
        <v>3</v>
      </c>
      <c r="D25" s="43"/>
      <c r="E25" s="570">
        <v>3</v>
      </c>
      <c r="F25" s="43"/>
      <c r="G25" s="43"/>
      <c r="H25" s="43"/>
      <c r="I25" s="43"/>
      <c r="J25" s="43"/>
      <c r="K25" s="43"/>
      <c r="L25" s="43"/>
      <c r="M25" s="45"/>
      <c r="N25" s="569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9" customHeight="1">
      <c r="A26" s="561"/>
      <c r="B26" s="19" t="s">
        <v>17</v>
      </c>
      <c r="C26" s="42">
        <f>SUM(E26:M26)</f>
        <v>30</v>
      </c>
      <c r="D26" s="43"/>
      <c r="E26" s="570">
        <v>20</v>
      </c>
      <c r="F26" s="43"/>
      <c r="G26" s="43"/>
      <c r="H26" s="43"/>
      <c r="I26" s="570">
        <v>1</v>
      </c>
      <c r="J26" s="43"/>
      <c r="K26" s="43"/>
      <c r="L26" s="570">
        <v>7</v>
      </c>
      <c r="M26" s="42">
        <v>2</v>
      </c>
      <c r="N26" s="569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0.5" hidden="1" customHeight="1">
      <c r="A27" s="561"/>
      <c r="B27" s="22"/>
      <c r="C27" s="45"/>
      <c r="D27" s="43"/>
      <c r="E27" s="43"/>
      <c r="F27" s="43"/>
      <c r="G27" s="43"/>
      <c r="H27" s="43"/>
      <c r="I27" s="43"/>
      <c r="J27" s="43"/>
      <c r="K27" s="43"/>
      <c r="L27" s="43"/>
      <c r="M27" s="45"/>
      <c r="N27" s="569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1.1" customHeight="1">
      <c r="A28" s="561"/>
      <c r="B28" s="18" t="s">
        <v>18</v>
      </c>
      <c r="C28" s="38">
        <f>SUM(C29:C30)</f>
        <v>12</v>
      </c>
      <c r="D28" s="34"/>
      <c r="E28" s="564">
        <f>SUM(E29:E30)</f>
        <v>11</v>
      </c>
      <c r="F28" s="34"/>
      <c r="G28" s="34"/>
      <c r="H28" s="34"/>
      <c r="I28" s="34"/>
      <c r="J28" s="34"/>
      <c r="K28" s="34"/>
      <c r="L28" s="564">
        <f>SUM(L29:L30)</f>
        <v>1</v>
      </c>
      <c r="M28" s="45"/>
      <c r="N28" s="569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9" customHeight="1">
      <c r="A29" s="561"/>
      <c r="B29" s="19" t="s">
        <v>19</v>
      </c>
      <c r="C29" s="42">
        <f>SUM(E29:M29)</f>
        <v>7</v>
      </c>
      <c r="D29" s="43"/>
      <c r="E29" s="570">
        <v>6</v>
      </c>
      <c r="F29" s="43"/>
      <c r="G29" s="43"/>
      <c r="H29" s="43"/>
      <c r="I29" s="43"/>
      <c r="J29" s="43"/>
      <c r="K29" s="43"/>
      <c r="L29" s="570">
        <v>1</v>
      </c>
      <c r="M29" s="45"/>
      <c r="N29" s="569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9" customHeight="1">
      <c r="A30" s="561"/>
      <c r="B30" s="19" t="s">
        <v>20</v>
      </c>
      <c r="C30" s="42">
        <f>SUM(E30:M30)</f>
        <v>5</v>
      </c>
      <c r="D30" s="43"/>
      <c r="E30" s="570">
        <v>5</v>
      </c>
      <c r="F30" s="43"/>
      <c r="G30" s="43"/>
      <c r="H30" s="43"/>
      <c r="I30" s="43"/>
      <c r="J30" s="43"/>
      <c r="K30" s="43"/>
      <c r="L30" s="43"/>
      <c r="M30" s="45"/>
      <c r="N30" s="569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0.5" hidden="1" customHeight="1">
      <c r="A31" s="561"/>
      <c r="B31" s="22"/>
      <c r="C31" s="45"/>
      <c r="D31" s="43"/>
      <c r="E31" s="43"/>
      <c r="F31" s="43"/>
      <c r="G31" s="43"/>
      <c r="H31" s="43"/>
      <c r="I31" s="43"/>
      <c r="J31" s="43"/>
      <c r="K31" s="43"/>
      <c r="L31" s="43"/>
      <c r="M31" s="45"/>
      <c r="N31" s="569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9.9499999999999993" customHeight="1">
      <c r="A32" s="561"/>
      <c r="B32" s="14" t="s">
        <v>21</v>
      </c>
      <c r="C32" s="29">
        <f>SUM(C34+C35+C36+C43+C47+C48+C52+C53+C59+C60+C61+C62+C63)</f>
        <v>2205</v>
      </c>
      <c r="D32" s="30"/>
      <c r="E32" s="562">
        <f t="shared" ref="E32:N32" si="0">SUM(E34+E35+E36+E43+E47+E48+E52+E53+E59+E60+E61+E62+E63)</f>
        <v>1596</v>
      </c>
      <c r="F32" s="562">
        <f t="shared" si="0"/>
        <v>352</v>
      </c>
      <c r="G32" s="562">
        <f t="shared" si="0"/>
        <v>93</v>
      </c>
      <c r="H32" s="562">
        <f t="shared" si="0"/>
        <v>54</v>
      </c>
      <c r="I32" s="562">
        <f t="shared" si="0"/>
        <v>52</v>
      </c>
      <c r="J32" s="562">
        <f t="shared" si="0"/>
        <v>0</v>
      </c>
      <c r="K32" s="562">
        <f t="shared" si="0"/>
        <v>15</v>
      </c>
      <c r="L32" s="562">
        <f t="shared" si="0"/>
        <v>21</v>
      </c>
      <c r="M32" s="29">
        <f t="shared" si="0"/>
        <v>19</v>
      </c>
      <c r="N32" s="571">
        <f t="shared" si="0"/>
        <v>3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0.5" hidden="1" customHeight="1">
      <c r="A33" s="561"/>
      <c r="B33" s="22"/>
      <c r="C33" s="45"/>
      <c r="D33" s="43"/>
      <c r="E33" s="43"/>
      <c r="F33" s="43"/>
      <c r="G33" s="43"/>
      <c r="H33" s="43"/>
      <c r="I33" s="43"/>
      <c r="J33" s="43"/>
      <c r="K33" s="43"/>
      <c r="L33" s="43"/>
      <c r="M33" s="45"/>
      <c r="N33" s="56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9" customHeight="1">
      <c r="A34" s="561"/>
      <c r="B34" s="19" t="s">
        <v>305</v>
      </c>
      <c r="C34" s="42">
        <f>SUM(E34:N34)</f>
        <v>56</v>
      </c>
      <c r="D34" s="43"/>
      <c r="E34" s="570">
        <v>26</v>
      </c>
      <c r="F34" s="570">
        <v>26</v>
      </c>
      <c r="G34" s="570">
        <v>1</v>
      </c>
      <c r="H34" s="43"/>
      <c r="I34" s="570">
        <v>1</v>
      </c>
      <c r="J34" s="43"/>
      <c r="K34" s="570">
        <v>1</v>
      </c>
      <c r="L34" s="570">
        <v>1</v>
      </c>
      <c r="M34" s="45"/>
      <c r="N34" s="569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9" customHeight="1">
      <c r="A35" s="561"/>
      <c r="B35" s="19" t="s">
        <v>252</v>
      </c>
      <c r="C35" s="42">
        <f>SUM(E35:N35)</f>
        <v>46</v>
      </c>
      <c r="D35" s="43"/>
      <c r="E35" s="570">
        <v>27</v>
      </c>
      <c r="F35" s="570">
        <v>14</v>
      </c>
      <c r="G35" s="570">
        <v>2</v>
      </c>
      <c r="H35" s="43"/>
      <c r="I35" s="570">
        <v>1</v>
      </c>
      <c r="J35" s="43"/>
      <c r="K35" s="43"/>
      <c r="L35" s="570">
        <v>1</v>
      </c>
      <c r="M35" s="42">
        <v>1</v>
      </c>
      <c r="N35" s="569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9" customHeight="1">
      <c r="A36" s="561"/>
      <c r="B36" s="19" t="s">
        <v>306</v>
      </c>
      <c r="C36" s="42">
        <f>SUM(C37:C42)</f>
        <v>285</v>
      </c>
      <c r="D36" s="570" t="s">
        <v>307</v>
      </c>
      <c r="E36" s="570">
        <f>SUM(E37:E42)</f>
        <v>123</v>
      </c>
      <c r="F36" s="570">
        <f>SUM(F37:F42)</f>
        <v>128</v>
      </c>
      <c r="G36" s="570">
        <f>SUM(G37:G42)</f>
        <v>22</v>
      </c>
      <c r="H36" s="570">
        <f>SUM(H37:H42)</f>
        <v>2</v>
      </c>
      <c r="I36" s="570">
        <f>SUM(I37:I42)</f>
        <v>6</v>
      </c>
      <c r="J36" s="43"/>
      <c r="K36" s="570">
        <f>SUM(K37:K42)</f>
        <v>2</v>
      </c>
      <c r="L36" s="570">
        <f>SUM(L37:L42)</f>
        <v>2</v>
      </c>
      <c r="M36" s="45"/>
      <c r="N36" s="569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9" customHeight="1">
      <c r="A37" s="572"/>
      <c r="B37" s="28" t="s">
        <v>308</v>
      </c>
      <c r="C37" s="47">
        <f>SUM(E37:M37)</f>
        <v>285</v>
      </c>
      <c r="D37" s="51"/>
      <c r="E37" s="48">
        <v>123</v>
      </c>
      <c r="F37" s="48">
        <v>128</v>
      </c>
      <c r="G37" s="48">
        <v>22</v>
      </c>
      <c r="H37" s="48">
        <v>2</v>
      </c>
      <c r="I37" s="48">
        <v>6</v>
      </c>
      <c r="J37" s="51"/>
      <c r="K37" s="48">
        <v>2</v>
      </c>
      <c r="L37" s="48">
        <v>2</v>
      </c>
      <c r="M37" s="52"/>
      <c r="N37" s="57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9" customHeight="1">
      <c r="A38" s="572"/>
      <c r="B38" s="28" t="s">
        <v>309</v>
      </c>
      <c r="C38" s="52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57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9" customHeight="1">
      <c r="A39" s="572"/>
      <c r="B39" s="28" t="s">
        <v>310</v>
      </c>
      <c r="C39" s="52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57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9" customHeight="1">
      <c r="A40" s="572"/>
      <c r="B40" s="28" t="s">
        <v>311</v>
      </c>
      <c r="C40" s="52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573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9" customHeight="1">
      <c r="A41" s="572"/>
      <c r="B41" s="28" t="s">
        <v>312</v>
      </c>
      <c r="C41" s="52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573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9" customHeight="1">
      <c r="A42" s="572"/>
      <c r="B42" s="28" t="s">
        <v>313</v>
      </c>
      <c r="C42" s="52"/>
      <c r="D42" s="51"/>
      <c r="E42" s="51"/>
      <c r="F42" s="51"/>
      <c r="G42" s="51"/>
      <c r="H42" s="51"/>
      <c r="I42" s="51"/>
      <c r="J42" s="51"/>
      <c r="K42" s="51"/>
      <c r="L42" s="51"/>
      <c r="M42" s="52"/>
      <c r="N42" s="57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9" customHeight="1">
      <c r="A43" s="561"/>
      <c r="B43" s="18" t="s">
        <v>260</v>
      </c>
      <c r="C43" s="38">
        <f>SUM(C44:C46)</f>
        <v>575</v>
      </c>
      <c r="D43" s="34"/>
      <c r="E43" s="564">
        <f>SUM(E44:E46)</f>
        <v>571</v>
      </c>
      <c r="F43" s="34"/>
      <c r="G43" s="34"/>
      <c r="H43" s="34"/>
      <c r="I43" s="564">
        <f>SUM(I44:I46)</f>
        <v>2</v>
      </c>
      <c r="J43" s="34"/>
      <c r="K43" s="34"/>
      <c r="L43" s="564">
        <f>SUM(L44:L46)</f>
        <v>2</v>
      </c>
      <c r="M43" s="33"/>
      <c r="N43" s="565"/>
      <c r="O43" s="5"/>
      <c r="P43" s="5"/>
      <c r="Q43" s="5"/>
      <c r="R43" s="5"/>
      <c r="S43" s="5"/>
      <c r="T43" s="5"/>
      <c r="U43" s="5"/>
      <c r="V43" s="5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9" customHeight="1">
      <c r="A44" s="572"/>
      <c r="B44" s="28" t="s">
        <v>308</v>
      </c>
      <c r="C44" s="47">
        <f>SUM(E44:M44)</f>
        <v>575</v>
      </c>
      <c r="D44" s="51"/>
      <c r="E44" s="48">
        <v>571</v>
      </c>
      <c r="F44" s="51"/>
      <c r="G44" s="51"/>
      <c r="H44" s="51"/>
      <c r="I44" s="48">
        <v>2</v>
      </c>
      <c r="J44" s="51"/>
      <c r="K44" s="51"/>
      <c r="L44" s="48">
        <v>2</v>
      </c>
      <c r="M44" s="52"/>
      <c r="N44" s="573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9" customHeight="1">
      <c r="A45" s="572"/>
      <c r="B45" s="28" t="s">
        <v>314</v>
      </c>
      <c r="C45" s="52"/>
      <c r="D45" s="51"/>
      <c r="E45" s="51"/>
      <c r="F45" s="51"/>
      <c r="G45" s="51"/>
      <c r="H45" s="51"/>
      <c r="I45" s="51"/>
      <c r="J45" s="51"/>
      <c r="K45" s="51"/>
      <c r="L45" s="51"/>
      <c r="M45" s="52"/>
      <c r="N45" s="573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9" customHeight="1">
      <c r="A46" s="572"/>
      <c r="B46" s="28" t="s">
        <v>315</v>
      </c>
      <c r="C46" s="52"/>
      <c r="D46" s="51"/>
      <c r="E46" s="51"/>
      <c r="F46" s="51"/>
      <c r="G46" s="51"/>
      <c r="H46" s="51"/>
      <c r="I46" s="51"/>
      <c r="J46" s="51"/>
      <c r="K46" s="51"/>
      <c r="L46" s="51"/>
      <c r="M46" s="52"/>
      <c r="N46" s="57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9" customHeight="1">
      <c r="A47" s="561"/>
      <c r="B47" s="19" t="s">
        <v>263</v>
      </c>
      <c r="C47" s="42">
        <f>SUM(E47:M47)</f>
        <v>387</v>
      </c>
      <c r="D47" s="43"/>
      <c r="E47" s="570">
        <v>325</v>
      </c>
      <c r="F47" s="43"/>
      <c r="G47" s="570">
        <v>18</v>
      </c>
      <c r="H47" s="570">
        <v>40</v>
      </c>
      <c r="I47" s="43"/>
      <c r="J47" s="43"/>
      <c r="K47" s="570">
        <v>4</v>
      </c>
      <c r="L47" s="43"/>
      <c r="M47" s="45"/>
      <c r="N47" s="569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9" customHeight="1">
      <c r="A48" s="561"/>
      <c r="B48" s="18" t="s">
        <v>264</v>
      </c>
      <c r="C48" s="38">
        <f>SUM(E48:M48)</f>
        <v>234</v>
      </c>
      <c r="D48" s="34"/>
      <c r="E48" s="564">
        <f>(E49)</f>
        <v>111</v>
      </c>
      <c r="F48" s="564">
        <f>(F49)</f>
        <v>92</v>
      </c>
      <c r="G48" s="564">
        <f>(G49)</f>
        <v>10</v>
      </c>
      <c r="H48" s="564">
        <f>(H49)</f>
        <v>7</v>
      </c>
      <c r="I48" s="564">
        <f>(I49)</f>
        <v>12</v>
      </c>
      <c r="J48" s="34"/>
      <c r="K48" s="574"/>
      <c r="L48" s="34"/>
      <c r="M48" s="38">
        <f>(M49)</f>
        <v>2</v>
      </c>
      <c r="N48" s="569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9" customHeight="1">
      <c r="A49" s="572"/>
      <c r="B49" s="28" t="s">
        <v>308</v>
      </c>
      <c r="C49" s="47">
        <f>SUM(E49:M49)</f>
        <v>234</v>
      </c>
      <c r="D49" s="51"/>
      <c r="E49" s="48">
        <v>111</v>
      </c>
      <c r="F49" s="48">
        <v>92</v>
      </c>
      <c r="G49" s="48">
        <v>10</v>
      </c>
      <c r="H49" s="48">
        <v>7</v>
      </c>
      <c r="I49" s="48">
        <v>12</v>
      </c>
      <c r="J49" s="51"/>
      <c r="K49" s="51"/>
      <c r="L49" s="51"/>
      <c r="M49" s="47">
        <v>2</v>
      </c>
      <c r="N49" s="57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9" customHeight="1">
      <c r="A50" s="572"/>
      <c r="B50" s="28" t="s">
        <v>316</v>
      </c>
      <c r="C50" s="52"/>
      <c r="D50" s="51"/>
      <c r="E50" s="51"/>
      <c r="F50" s="51"/>
      <c r="G50" s="51"/>
      <c r="H50" s="51"/>
      <c r="I50" s="51"/>
      <c r="J50" s="51"/>
      <c r="K50" s="51"/>
      <c r="L50" s="51"/>
      <c r="M50" s="52"/>
      <c r="N50" s="573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9" customHeight="1">
      <c r="A51" s="572"/>
      <c r="B51" s="28" t="s">
        <v>317</v>
      </c>
      <c r="C51" s="52"/>
      <c r="D51" s="51"/>
      <c r="E51" s="51"/>
      <c r="F51" s="51"/>
      <c r="G51" s="51"/>
      <c r="H51" s="51"/>
      <c r="I51" s="51"/>
      <c r="J51" s="51"/>
      <c r="K51" s="51"/>
      <c r="L51" s="51"/>
      <c r="M51" s="52"/>
      <c r="N51" s="573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9" customHeight="1">
      <c r="A52" s="561"/>
      <c r="B52" s="19" t="s">
        <v>318</v>
      </c>
      <c r="C52" s="42">
        <f>SUM(E52:M52)</f>
        <v>117</v>
      </c>
      <c r="D52" s="43"/>
      <c r="E52" s="570">
        <v>88</v>
      </c>
      <c r="F52" s="570">
        <v>22</v>
      </c>
      <c r="G52" s="43"/>
      <c r="H52" s="43"/>
      <c r="I52" s="570">
        <v>7</v>
      </c>
      <c r="J52" s="43"/>
      <c r="K52" s="43"/>
      <c r="L52" s="43"/>
      <c r="M52" s="45"/>
      <c r="N52" s="569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9" customHeight="1">
      <c r="A53" s="561"/>
      <c r="B53" s="18" t="s">
        <v>248</v>
      </c>
      <c r="C53" s="38">
        <f>SUM(E53:N53)</f>
        <v>30</v>
      </c>
      <c r="D53" s="564" t="s">
        <v>307</v>
      </c>
      <c r="E53" s="564">
        <v>15</v>
      </c>
      <c r="F53" s="564">
        <v>5</v>
      </c>
      <c r="G53" s="34"/>
      <c r="H53" s="564">
        <v>1</v>
      </c>
      <c r="I53" s="564">
        <v>5</v>
      </c>
      <c r="J53" s="34"/>
      <c r="K53" s="34"/>
      <c r="L53" s="564">
        <v>1</v>
      </c>
      <c r="M53" s="38">
        <v>2</v>
      </c>
      <c r="N53" s="575">
        <v>1</v>
      </c>
      <c r="O53" s="5"/>
      <c r="P53" s="5"/>
      <c r="Q53" s="5"/>
      <c r="R53" s="5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9" customHeight="1">
      <c r="A54" s="572"/>
      <c r="B54" s="28" t="s">
        <v>308</v>
      </c>
      <c r="C54" s="47">
        <f>SUM(E54:N54)</f>
        <v>30</v>
      </c>
      <c r="D54" s="51"/>
      <c r="E54" s="48">
        <v>15</v>
      </c>
      <c r="F54" s="48">
        <v>5</v>
      </c>
      <c r="G54" s="51"/>
      <c r="H54" s="48">
        <v>1</v>
      </c>
      <c r="I54" s="48">
        <v>5</v>
      </c>
      <c r="J54" s="51"/>
      <c r="K54" s="51"/>
      <c r="L54" s="48">
        <v>1</v>
      </c>
      <c r="M54" s="47">
        <v>2</v>
      </c>
      <c r="N54" s="576">
        <v>1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9" customHeight="1">
      <c r="A55" s="572"/>
      <c r="B55" s="28" t="s">
        <v>319</v>
      </c>
      <c r="C55" s="52"/>
      <c r="D55" s="51"/>
      <c r="E55" s="51"/>
      <c r="F55" s="51"/>
      <c r="G55" s="51"/>
      <c r="H55" s="51"/>
      <c r="I55" s="51"/>
      <c r="J55" s="51"/>
      <c r="K55" s="51"/>
      <c r="L55" s="51"/>
      <c r="M55" s="52"/>
      <c r="N55" s="573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9" customHeight="1">
      <c r="A56" s="572"/>
      <c r="B56" s="28" t="s">
        <v>320</v>
      </c>
      <c r="C56" s="52"/>
      <c r="D56" s="51"/>
      <c r="E56" s="51"/>
      <c r="F56" s="51"/>
      <c r="G56" s="51"/>
      <c r="H56" s="51"/>
      <c r="I56" s="51"/>
      <c r="J56" s="51"/>
      <c r="K56" s="51"/>
      <c r="L56" s="51"/>
      <c r="M56" s="52"/>
      <c r="N56" s="573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9" customHeight="1">
      <c r="A57" s="572"/>
      <c r="B57" s="28" t="s">
        <v>321</v>
      </c>
      <c r="C57" s="52"/>
      <c r="D57" s="51"/>
      <c r="E57" s="51"/>
      <c r="F57" s="51"/>
      <c r="G57" s="51"/>
      <c r="H57" s="51"/>
      <c r="I57" s="51"/>
      <c r="J57" s="51"/>
      <c r="K57" s="51"/>
      <c r="L57" s="51"/>
      <c r="M57" s="52"/>
      <c r="N57" s="573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9" customHeight="1">
      <c r="A58" s="572"/>
      <c r="B58" s="28" t="s">
        <v>322</v>
      </c>
      <c r="C58" s="52"/>
      <c r="D58" s="51"/>
      <c r="E58" s="51"/>
      <c r="F58" s="51"/>
      <c r="G58" s="51"/>
      <c r="H58" s="51"/>
      <c r="I58" s="51"/>
      <c r="J58" s="51"/>
      <c r="K58" s="51"/>
      <c r="L58" s="51"/>
      <c r="M58" s="52"/>
      <c r="N58" s="57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9" customHeight="1">
      <c r="A59" s="561"/>
      <c r="B59" s="19" t="s">
        <v>271</v>
      </c>
      <c r="C59" s="42">
        <f>SUM(E59:M59)</f>
        <v>51</v>
      </c>
      <c r="D59" s="43"/>
      <c r="E59" s="570">
        <v>51</v>
      </c>
      <c r="F59" s="43"/>
      <c r="G59" s="43"/>
      <c r="H59" s="43"/>
      <c r="I59" s="43"/>
      <c r="J59" s="43"/>
      <c r="K59" s="43"/>
      <c r="L59" s="43"/>
      <c r="M59" s="45"/>
      <c r="N59" s="569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9" customHeight="1">
      <c r="A60" s="561"/>
      <c r="B60" s="19" t="s">
        <v>323</v>
      </c>
      <c r="C60" s="42">
        <f>SUM(E60:M60)</f>
        <v>200</v>
      </c>
      <c r="D60" s="43"/>
      <c r="E60" s="570">
        <v>130</v>
      </c>
      <c r="F60" s="570">
        <v>26</v>
      </c>
      <c r="G60" s="570">
        <v>24</v>
      </c>
      <c r="H60" s="43"/>
      <c r="I60" s="570">
        <v>9</v>
      </c>
      <c r="J60" s="43"/>
      <c r="K60" s="570">
        <v>1</v>
      </c>
      <c r="L60" s="570">
        <v>10</v>
      </c>
      <c r="M60" s="45"/>
      <c r="N60" s="569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9" customHeight="1">
      <c r="A61" s="561"/>
      <c r="B61" s="19" t="s">
        <v>273</v>
      </c>
      <c r="C61" s="42">
        <f>SUM(E61:N61)</f>
        <v>44</v>
      </c>
      <c r="D61" s="43"/>
      <c r="E61" s="570">
        <v>19</v>
      </c>
      <c r="F61" s="570">
        <v>16</v>
      </c>
      <c r="G61" s="570">
        <v>4</v>
      </c>
      <c r="H61" s="43"/>
      <c r="I61" s="43"/>
      <c r="J61" s="43"/>
      <c r="K61" s="570">
        <v>3</v>
      </c>
      <c r="L61" s="43"/>
      <c r="M61" s="45"/>
      <c r="N61" s="577">
        <v>2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9" customHeight="1">
      <c r="A62" s="561"/>
      <c r="B62" s="19" t="s">
        <v>274</v>
      </c>
      <c r="C62" s="42">
        <f>SUM(E62:M62)</f>
        <v>71</v>
      </c>
      <c r="D62" s="43"/>
      <c r="E62" s="570">
        <v>49</v>
      </c>
      <c r="F62" s="570">
        <v>3</v>
      </c>
      <c r="G62" s="570">
        <v>5</v>
      </c>
      <c r="H62" s="570">
        <v>2</v>
      </c>
      <c r="I62" s="570">
        <v>4</v>
      </c>
      <c r="J62" s="43"/>
      <c r="K62" s="570">
        <v>1</v>
      </c>
      <c r="L62" s="43"/>
      <c r="M62" s="42">
        <v>7</v>
      </c>
      <c r="N62" s="569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9" customHeight="1">
      <c r="A63" s="561"/>
      <c r="B63" s="19" t="s">
        <v>275</v>
      </c>
      <c r="C63" s="42">
        <f>SUM(E63:M63)</f>
        <v>109</v>
      </c>
      <c r="D63" s="43"/>
      <c r="E63" s="570">
        <v>61</v>
      </c>
      <c r="F63" s="570">
        <v>20</v>
      </c>
      <c r="G63" s="570">
        <v>7</v>
      </c>
      <c r="H63" s="570">
        <v>2</v>
      </c>
      <c r="I63" s="570">
        <v>5</v>
      </c>
      <c r="J63" s="43"/>
      <c r="K63" s="570">
        <v>3</v>
      </c>
      <c r="L63" s="570">
        <v>4</v>
      </c>
      <c r="M63" s="42">
        <v>7</v>
      </c>
      <c r="N63" s="569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0.9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9" customHeight="1">
      <c r="A65" s="23" t="s">
        <v>324</v>
      </c>
      <c r="B65" s="6"/>
      <c r="C65" s="6"/>
      <c r="D65" s="6"/>
      <c r="E65" s="6"/>
      <c r="F65" s="6"/>
      <c r="G65" s="6"/>
      <c r="H65" s="6"/>
      <c r="I65" s="6"/>
      <c r="J65" s="6"/>
      <c r="K65" s="6"/>
      <c r="M65" s="23" t="s">
        <v>325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9" customHeight="1">
      <c r="A66" s="23" t="s">
        <v>326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950" spans="241:256" ht="19.5">
      <c r="IG7950" s="578"/>
      <c r="IH7950" s="578"/>
      <c r="II7950" s="578"/>
      <c r="IJ7950" s="578"/>
      <c r="IK7950" s="578"/>
      <c r="IL7950" s="578"/>
      <c r="IM7950" s="578"/>
      <c r="IN7950" s="578"/>
      <c r="IO7950" s="578"/>
      <c r="IP7950" s="578"/>
      <c r="IQ7950" s="578"/>
      <c r="IR7950" s="578"/>
      <c r="IS7950" s="578"/>
      <c r="IT7950" s="578"/>
      <c r="IU7950" s="578"/>
      <c r="IV7950" s="578"/>
    </row>
  </sheetData>
  <sheetProtection password="CA55" sheet="1" objects="1" scenarios="1"/>
  <pageMargins left="0.98425196850393704" right="0.51181102362204722" top="0.59055118110236227" bottom="1" header="0" footer="0"/>
  <pageSetup orientation="landscape" horizontalDpi="300" verticalDpi="300" r:id="rId1"/>
  <headerFooter alignWithMargins="0"/>
  <rowBreaks count="1" manualBreakCount="1">
    <brk id="7949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30"/>
  <sheetViews>
    <sheetView showGridLines="0" workbookViewId="0">
      <selection sqref="A1:IV65536"/>
    </sheetView>
  </sheetViews>
  <sheetFormatPr baseColWidth="10" defaultColWidth="9.83203125" defaultRowHeight="10.5"/>
  <cols>
    <col min="1" max="1" width="36.83203125" customWidth="1"/>
    <col min="11" max="11" width="0" hidden="1" customWidth="1"/>
    <col min="12" max="12" width="1.83203125" customWidth="1"/>
  </cols>
  <sheetData>
    <row r="1" spans="1:12">
      <c r="A1" s="2" t="s">
        <v>0</v>
      </c>
    </row>
    <row r="2" spans="1:12">
      <c r="A2" s="2" t="s">
        <v>327</v>
      </c>
    </row>
    <row r="3" spans="1:12">
      <c r="A3" s="2" t="s">
        <v>328</v>
      </c>
    </row>
    <row r="4" spans="1:12">
      <c r="A4" s="2" t="s">
        <v>329</v>
      </c>
    </row>
    <row r="5" spans="1:12">
      <c r="A5" s="4" t="s">
        <v>330</v>
      </c>
      <c r="B5" s="1" t="s">
        <v>331</v>
      </c>
      <c r="G5" s="1" t="s">
        <v>72</v>
      </c>
      <c r="H5" s="1" t="s">
        <v>72</v>
      </c>
    </row>
    <row r="6" spans="1:12" ht="12" customHeight="1">
      <c r="A6" s="579"/>
      <c r="B6" s="580"/>
      <c r="C6" s="581"/>
      <c r="D6" s="581"/>
      <c r="E6" s="582" t="s">
        <v>332</v>
      </c>
      <c r="F6" s="581"/>
      <c r="G6" s="581"/>
      <c r="H6" s="581"/>
      <c r="I6" s="581"/>
      <c r="J6" s="583"/>
      <c r="K6" s="8"/>
    </row>
    <row r="7" spans="1:12" ht="12" customHeight="1">
      <c r="A7" s="584" t="s">
        <v>5</v>
      </c>
      <c r="B7" s="585" t="s">
        <v>147</v>
      </c>
      <c r="C7" s="586" t="s">
        <v>333</v>
      </c>
      <c r="D7" s="553"/>
      <c r="E7" s="553"/>
      <c r="F7" s="27"/>
      <c r="G7" s="586" t="s">
        <v>334</v>
      </c>
      <c r="H7" s="553"/>
      <c r="I7" s="553"/>
      <c r="J7" s="62"/>
      <c r="K7" s="587"/>
    </row>
    <row r="8" spans="1:12" ht="12" customHeight="1">
      <c r="A8" s="588"/>
      <c r="B8" s="589"/>
      <c r="C8" s="590" t="s">
        <v>297</v>
      </c>
      <c r="D8" s="590" t="s">
        <v>296</v>
      </c>
      <c r="E8" s="590" t="s">
        <v>335</v>
      </c>
      <c r="F8" s="590" t="s">
        <v>303</v>
      </c>
      <c r="G8" s="590" t="s">
        <v>297</v>
      </c>
      <c r="H8" s="590" t="s">
        <v>296</v>
      </c>
      <c r="I8" s="590" t="s">
        <v>335</v>
      </c>
      <c r="J8" s="591" t="s">
        <v>303</v>
      </c>
      <c r="K8" s="592"/>
    </row>
    <row r="9" spans="1:12">
      <c r="A9" s="21"/>
      <c r="B9" s="21"/>
      <c r="C9" s="21"/>
      <c r="D9" s="21"/>
      <c r="E9" s="21"/>
      <c r="F9" s="21"/>
      <c r="G9" s="21"/>
      <c r="H9" s="21"/>
      <c r="I9" s="21"/>
      <c r="J9" s="21"/>
      <c r="K9" s="593"/>
    </row>
    <row r="10" spans="1:12" ht="15" customHeight="1">
      <c r="A10" s="14" t="s">
        <v>49</v>
      </c>
      <c r="B10" s="536">
        <f t="shared" ref="B10:J10" si="0">SUM(B13:B29)</f>
        <v>5580</v>
      </c>
      <c r="C10" s="536">
        <f t="shared" si="0"/>
        <v>93</v>
      </c>
      <c r="D10" s="536">
        <f t="shared" si="0"/>
        <v>3578</v>
      </c>
      <c r="E10" s="536">
        <f t="shared" si="0"/>
        <v>1582</v>
      </c>
      <c r="F10" s="536">
        <f t="shared" si="0"/>
        <v>173</v>
      </c>
      <c r="G10" s="536">
        <f t="shared" si="0"/>
        <v>3</v>
      </c>
      <c r="H10" s="536">
        <f t="shared" si="0"/>
        <v>114</v>
      </c>
      <c r="I10" s="536">
        <f t="shared" si="0"/>
        <v>35</v>
      </c>
      <c r="J10" s="536">
        <f t="shared" si="0"/>
        <v>2</v>
      </c>
      <c r="K10" s="594"/>
      <c r="L10" s="595">
        <f>SUM(L13:L29)</f>
        <v>0</v>
      </c>
    </row>
    <row r="11" spans="1:12" ht="10.5" hidden="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2" ht="10.5" hidden="1" customHeight="1">
      <c r="A12" s="596" t="s">
        <v>72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2" ht="15" customHeight="1">
      <c r="A13" s="19" t="s">
        <v>167</v>
      </c>
      <c r="B13" s="491">
        <f t="shared" ref="B13:B29" si="1">SUM(C13:J13)</f>
        <v>1599</v>
      </c>
      <c r="C13" s="491">
        <v>37</v>
      </c>
      <c r="D13" s="491">
        <v>672</v>
      </c>
      <c r="E13" s="491">
        <v>795</v>
      </c>
      <c r="F13" s="491">
        <v>7</v>
      </c>
      <c r="G13" s="22"/>
      <c r="H13" s="491">
        <v>63</v>
      </c>
      <c r="I13" s="491">
        <v>25</v>
      </c>
      <c r="J13" s="22"/>
      <c r="K13" s="21"/>
    </row>
    <row r="14" spans="1:12" ht="15" customHeight="1">
      <c r="A14" s="19" t="s">
        <v>168</v>
      </c>
      <c r="B14" s="491">
        <f t="shared" si="1"/>
        <v>318</v>
      </c>
      <c r="C14" s="491">
        <v>11</v>
      </c>
      <c r="D14" s="491">
        <v>301</v>
      </c>
      <c r="E14" s="22"/>
      <c r="F14" s="22"/>
      <c r="G14" s="22"/>
      <c r="H14" s="491">
        <v>6</v>
      </c>
      <c r="I14" s="22"/>
      <c r="J14" s="22"/>
      <c r="K14" s="21"/>
    </row>
    <row r="15" spans="1:12" ht="15" customHeight="1">
      <c r="A15" s="19" t="s">
        <v>169</v>
      </c>
      <c r="B15" s="491">
        <f t="shared" si="1"/>
        <v>374</v>
      </c>
      <c r="C15" s="491">
        <v>22</v>
      </c>
      <c r="D15" s="491">
        <v>316</v>
      </c>
      <c r="E15" s="491">
        <v>35</v>
      </c>
      <c r="F15" s="22"/>
      <c r="G15" s="22"/>
      <c r="H15" s="22"/>
      <c r="I15" s="491">
        <v>1</v>
      </c>
      <c r="J15" s="22"/>
      <c r="K15" s="21"/>
    </row>
    <row r="16" spans="1:12" ht="15" customHeight="1">
      <c r="A16" s="19" t="s">
        <v>170</v>
      </c>
      <c r="B16" s="491">
        <f t="shared" si="1"/>
        <v>337</v>
      </c>
      <c r="C16" s="22"/>
      <c r="D16" s="491">
        <v>139</v>
      </c>
      <c r="E16" s="491">
        <v>156</v>
      </c>
      <c r="F16" s="491">
        <v>40</v>
      </c>
      <c r="G16" s="22"/>
      <c r="H16" s="491">
        <v>2</v>
      </c>
      <c r="I16" s="22"/>
      <c r="J16" s="22"/>
      <c r="K16" s="21"/>
    </row>
    <row r="17" spans="1:11" ht="15" customHeight="1">
      <c r="A17" s="19" t="s">
        <v>171</v>
      </c>
      <c r="B17" s="491">
        <f t="shared" si="1"/>
        <v>476</v>
      </c>
      <c r="C17" s="491">
        <v>4</v>
      </c>
      <c r="D17" s="491">
        <v>381</v>
      </c>
      <c r="E17" s="491">
        <v>88</v>
      </c>
      <c r="F17" s="22"/>
      <c r="G17" s="22"/>
      <c r="H17" s="491">
        <v>1</v>
      </c>
      <c r="I17" s="491">
        <v>2</v>
      </c>
      <c r="J17" s="22"/>
      <c r="K17" s="21"/>
    </row>
    <row r="18" spans="1:11" ht="15" customHeight="1">
      <c r="A18" s="19" t="s">
        <v>172</v>
      </c>
      <c r="B18" s="491">
        <f t="shared" si="1"/>
        <v>107</v>
      </c>
      <c r="C18" s="22"/>
      <c r="D18" s="491">
        <v>103</v>
      </c>
      <c r="E18" s="491">
        <v>1</v>
      </c>
      <c r="F18" s="22"/>
      <c r="G18" s="22"/>
      <c r="H18" s="491">
        <v>3</v>
      </c>
      <c r="I18" s="22"/>
      <c r="J18" s="22"/>
      <c r="K18" s="21"/>
    </row>
    <row r="19" spans="1:11" ht="15" customHeight="1">
      <c r="A19" s="19" t="s">
        <v>173</v>
      </c>
      <c r="B19" s="491">
        <f t="shared" si="1"/>
        <v>224</v>
      </c>
      <c r="C19" s="22"/>
      <c r="D19" s="491">
        <v>118</v>
      </c>
      <c r="E19" s="491">
        <v>53</v>
      </c>
      <c r="F19" s="491">
        <v>49</v>
      </c>
      <c r="G19" s="22"/>
      <c r="H19" s="491">
        <v>2</v>
      </c>
      <c r="I19" s="491">
        <v>2</v>
      </c>
      <c r="J19" s="22"/>
      <c r="K19" s="21"/>
    </row>
    <row r="20" spans="1:11" ht="15" customHeight="1">
      <c r="A20" s="19" t="s">
        <v>224</v>
      </c>
      <c r="B20" s="491">
        <f t="shared" si="1"/>
        <v>116</v>
      </c>
      <c r="C20" s="22"/>
      <c r="D20" s="491">
        <v>106</v>
      </c>
      <c r="E20" s="491">
        <v>4</v>
      </c>
      <c r="F20" s="22"/>
      <c r="G20" s="22"/>
      <c r="H20" s="491">
        <v>6</v>
      </c>
      <c r="I20" s="22"/>
      <c r="J20" s="22"/>
      <c r="K20" s="21"/>
    </row>
    <row r="21" spans="1:11" ht="15" customHeight="1">
      <c r="A21" s="19" t="s">
        <v>175</v>
      </c>
      <c r="B21" s="491">
        <f t="shared" si="1"/>
        <v>154</v>
      </c>
      <c r="C21" s="22"/>
      <c r="D21" s="491">
        <v>154</v>
      </c>
      <c r="E21" s="22"/>
      <c r="F21" s="22"/>
      <c r="G21" s="22"/>
      <c r="H21" s="22"/>
      <c r="I21" s="22"/>
      <c r="J21" s="22"/>
      <c r="K21" s="21"/>
    </row>
    <row r="22" spans="1:11" ht="15" customHeight="1">
      <c r="A22" s="19" t="s">
        <v>176</v>
      </c>
      <c r="B22" s="491">
        <f t="shared" si="1"/>
        <v>117</v>
      </c>
      <c r="C22" s="22"/>
      <c r="D22" s="491">
        <v>113</v>
      </c>
      <c r="E22" s="22"/>
      <c r="F22" s="22"/>
      <c r="G22" s="22"/>
      <c r="H22" s="491">
        <v>4</v>
      </c>
      <c r="I22" s="22"/>
      <c r="J22" s="22"/>
      <c r="K22" s="20"/>
    </row>
    <row r="23" spans="1:11" ht="15" customHeight="1">
      <c r="A23" s="19" t="s">
        <v>177</v>
      </c>
      <c r="B23" s="491">
        <f t="shared" si="1"/>
        <v>210</v>
      </c>
      <c r="C23" s="22"/>
      <c r="D23" s="491">
        <v>111</v>
      </c>
      <c r="E23" s="491">
        <v>99</v>
      </c>
      <c r="F23" s="22"/>
      <c r="G23" s="22"/>
      <c r="H23" s="22"/>
      <c r="I23" s="22"/>
      <c r="J23" s="22"/>
      <c r="K23" s="21"/>
    </row>
    <row r="24" spans="1:11" ht="15" customHeight="1">
      <c r="A24" s="19" t="s">
        <v>178</v>
      </c>
      <c r="B24" s="491">
        <f t="shared" si="1"/>
        <v>69</v>
      </c>
      <c r="C24" s="22"/>
      <c r="D24" s="491">
        <v>68</v>
      </c>
      <c r="E24" s="491">
        <v>1</v>
      </c>
      <c r="F24" s="22"/>
      <c r="G24" s="22"/>
      <c r="H24" s="22"/>
      <c r="I24" s="22"/>
      <c r="J24" s="22"/>
      <c r="K24" s="20"/>
    </row>
    <row r="25" spans="1:11" ht="15" customHeight="1">
      <c r="A25" s="19" t="s">
        <v>179</v>
      </c>
      <c r="B25" s="491">
        <f t="shared" si="1"/>
        <v>847</v>
      </c>
      <c r="C25" s="491">
        <v>8</v>
      </c>
      <c r="D25" s="491">
        <v>585</v>
      </c>
      <c r="E25" s="491">
        <v>207</v>
      </c>
      <c r="F25" s="491">
        <v>31</v>
      </c>
      <c r="G25" s="491">
        <v>3</v>
      </c>
      <c r="H25" s="491">
        <v>8</v>
      </c>
      <c r="I25" s="491">
        <v>3</v>
      </c>
      <c r="J25" s="491">
        <v>2</v>
      </c>
      <c r="K25" s="21"/>
    </row>
    <row r="26" spans="1:11" ht="15" customHeight="1">
      <c r="A26" s="19" t="s">
        <v>180</v>
      </c>
      <c r="B26" s="491">
        <f t="shared" si="1"/>
        <v>356</v>
      </c>
      <c r="C26" s="22"/>
      <c r="D26" s="491">
        <v>221</v>
      </c>
      <c r="E26" s="491">
        <v>80</v>
      </c>
      <c r="F26" s="491">
        <v>42</v>
      </c>
      <c r="G26" s="22"/>
      <c r="H26" s="491">
        <v>12</v>
      </c>
      <c r="I26" s="491">
        <v>1</v>
      </c>
      <c r="J26" s="22"/>
      <c r="K26" s="21"/>
    </row>
    <row r="27" spans="1:11" ht="15" customHeight="1">
      <c r="A27" s="19" t="s">
        <v>181</v>
      </c>
      <c r="B27" s="491">
        <f t="shared" si="1"/>
        <v>37</v>
      </c>
      <c r="C27" s="22"/>
      <c r="D27" s="491">
        <v>36</v>
      </c>
      <c r="E27" s="22"/>
      <c r="F27" s="22"/>
      <c r="G27" s="22"/>
      <c r="H27" s="491">
        <v>1</v>
      </c>
      <c r="I27" s="22"/>
      <c r="J27" s="22"/>
      <c r="K27" s="21"/>
    </row>
    <row r="28" spans="1:11" ht="15" customHeight="1">
      <c r="A28" s="19" t="s">
        <v>336</v>
      </c>
      <c r="B28" s="491">
        <f t="shared" si="1"/>
        <v>142</v>
      </c>
      <c r="C28" s="491">
        <v>3</v>
      </c>
      <c r="D28" s="491">
        <v>103</v>
      </c>
      <c r="E28" s="491">
        <v>32</v>
      </c>
      <c r="F28" s="22"/>
      <c r="G28" s="22"/>
      <c r="H28" s="491">
        <v>3</v>
      </c>
      <c r="I28" s="491">
        <v>1</v>
      </c>
      <c r="J28" s="22"/>
      <c r="K28" s="21"/>
    </row>
    <row r="29" spans="1:11" ht="15" customHeight="1">
      <c r="A29" s="19" t="s">
        <v>284</v>
      </c>
      <c r="B29" s="491">
        <f t="shared" si="1"/>
        <v>97</v>
      </c>
      <c r="C29" s="491">
        <v>8</v>
      </c>
      <c r="D29" s="491">
        <v>51</v>
      </c>
      <c r="E29" s="491">
        <v>31</v>
      </c>
      <c r="F29" s="491">
        <v>4</v>
      </c>
      <c r="G29" s="22"/>
      <c r="H29" s="491">
        <v>3</v>
      </c>
      <c r="I29" s="22"/>
      <c r="J29" s="22"/>
    </row>
    <row r="30" spans="1:11">
      <c r="A30" s="6"/>
      <c r="B30" s="6"/>
      <c r="H30" s="1" t="s">
        <v>72</v>
      </c>
      <c r="J30" s="1" t="s">
        <v>210</v>
      </c>
    </row>
  </sheetData>
  <sheetProtection password="CA55" sheet="1" objects="1" scenarios="1"/>
  <pageMargins left="1.5" right="1" top="1.3" bottom="0.25" header="0" footer="0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50"/>
  <sheetViews>
    <sheetView showGridLines="0" workbookViewId="0">
      <selection sqref="A1:IV65536"/>
    </sheetView>
  </sheetViews>
  <sheetFormatPr baseColWidth="10" defaultColWidth="5.83203125" defaultRowHeight="9"/>
  <cols>
    <col min="1" max="1" width="23.6640625" style="599" customWidth="1"/>
    <col min="2" max="2" width="6.5" style="599" customWidth="1"/>
    <col min="3" max="3" width="0.1640625" style="599" hidden="1" customWidth="1"/>
    <col min="4" max="4" width="10.1640625" style="599" customWidth="1"/>
    <col min="5" max="5" width="0" style="599" hidden="1" customWidth="1"/>
    <col min="6" max="6" width="11.33203125" style="599" customWidth="1"/>
    <col min="7" max="7" width="0.1640625" style="599" hidden="1" customWidth="1"/>
    <col min="8" max="8" width="10" style="599" customWidth="1"/>
    <col min="9" max="9" width="11.33203125" style="599" customWidth="1"/>
    <col min="10" max="10" width="10.1640625" style="599" customWidth="1"/>
    <col min="11" max="11" width="9.5" style="599" customWidth="1"/>
    <col min="12" max="12" width="8.83203125" style="599" customWidth="1"/>
    <col min="13" max="13" width="8" style="599" customWidth="1"/>
    <col min="14" max="14" width="10.83203125" style="599" customWidth="1"/>
    <col min="15" max="15" width="0.1640625" style="599" hidden="1" customWidth="1"/>
    <col min="16" max="16" width="10.1640625" style="599" customWidth="1"/>
    <col min="17" max="17" width="8" style="599" customWidth="1"/>
    <col min="18" max="18" width="0.33203125" style="599" hidden="1" customWidth="1"/>
    <col min="19" max="16384" width="5.83203125" style="599"/>
  </cols>
  <sheetData>
    <row r="1" spans="1:18" ht="10.5">
      <c r="A1" s="597" t="s">
        <v>0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</row>
    <row r="2" spans="1:18" ht="6" customHeight="1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</row>
    <row r="3" spans="1:18" ht="10.5">
      <c r="A3" s="597" t="s">
        <v>337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</row>
    <row r="4" spans="1:18" ht="10.5">
      <c r="A4" s="597" t="s">
        <v>338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</row>
    <row r="5" spans="1:18" ht="10.5">
      <c r="A5" s="597" t="s">
        <v>339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</row>
    <row r="6" spans="1:18" ht="9" customHeight="1"/>
    <row r="7" spans="1:18">
      <c r="A7" s="601"/>
      <c r="B7" s="602" t="s">
        <v>147</v>
      </c>
      <c r="C7" s="603"/>
      <c r="D7" s="604" t="s">
        <v>340</v>
      </c>
      <c r="E7" s="605"/>
      <c r="F7" s="606"/>
      <c r="G7" s="603"/>
      <c r="H7" s="607"/>
      <c r="I7" s="605"/>
      <c r="J7" s="608" t="s">
        <v>341</v>
      </c>
      <c r="K7" s="609"/>
      <c r="L7" s="609"/>
      <c r="M7" s="609"/>
      <c r="N7" s="605"/>
      <c r="O7" s="603"/>
      <c r="P7" s="608" t="s">
        <v>97</v>
      </c>
      <c r="Q7" s="606"/>
      <c r="R7" s="610"/>
    </row>
    <row r="8" spans="1:18">
      <c r="A8" s="611" t="s">
        <v>342</v>
      </c>
      <c r="B8" s="612" t="s">
        <v>343</v>
      </c>
      <c r="C8" s="613"/>
      <c r="D8" s="611" t="s">
        <v>344</v>
      </c>
      <c r="E8" s="614"/>
      <c r="F8" s="602" t="s">
        <v>344</v>
      </c>
      <c r="G8" s="613"/>
      <c r="H8" s="611" t="s">
        <v>344</v>
      </c>
      <c r="I8" s="611" t="s">
        <v>344</v>
      </c>
      <c r="J8" s="611" t="s">
        <v>344</v>
      </c>
      <c r="K8" s="611" t="s">
        <v>105</v>
      </c>
      <c r="L8" s="611" t="s">
        <v>345</v>
      </c>
      <c r="M8" s="614"/>
      <c r="N8" s="615" t="s">
        <v>346</v>
      </c>
      <c r="O8" s="616"/>
      <c r="P8" s="617" t="s">
        <v>347</v>
      </c>
      <c r="Q8" s="618" t="s">
        <v>348</v>
      </c>
      <c r="R8" s="610"/>
    </row>
    <row r="9" spans="1:18">
      <c r="A9" s="616"/>
      <c r="B9" s="612" t="s">
        <v>349</v>
      </c>
      <c r="C9" s="613"/>
      <c r="D9" s="611" t="s">
        <v>350</v>
      </c>
      <c r="E9" s="614"/>
      <c r="F9" s="612" t="s">
        <v>351</v>
      </c>
      <c r="G9" s="613"/>
      <c r="H9" s="611" t="s">
        <v>350</v>
      </c>
      <c r="I9" s="611" t="s">
        <v>352</v>
      </c>
      <c r="J9" s="611" t="s">
        <v>351</v>
      </c>
      <c r="K9" s="611" t="s">
        <v>353</v>
      </c>
      <c r="L9" s="611" t="s">
        <v>354</v>
      </c>
      <c r="M9" s="614"/>
      <c r="N9" s="615" t="s">
        <v>355</v>
      </c>
      <c r="O9" s="616"/>
      <c r="P9" s="619" t="s">
        <v>356</v>
      </c>
      <c r="Q9" s="618" t="s">
        <v>357</v>
      </c>
      <c r="R9" s="610"/>
    </row>
    <row r="10" spans="1:18" ht="9.9499999999999993" customHeight="1">
      <c r="A10" s="620"/>
      <c r="B10" s="621"/>
      <c r="C10" s="621"/>
      <c r="D10" s="622" t="s">
        <v>358</v>
      </c>
      <c r="E10" s="623"/>
      <c r="F10" s="624" t="s">
        <v>359</v>
      </c>
      <c r="G10" s="621"/>
      <c r="H10" s="624" t="s">
        <v>358</v>
      </c>
      <c r="I10" s="622" t="s">
        <v>358</v>
      </c>
      <c r="J10" s="622" t="s">
        <v>359</v>
      </c>
      <c r="K10" s="622" t="s">
        <v>358</v>
      </c>
      <c r="L10" s="622" t="s">
        <v>358</v>
      </c>
      <c r="M10" s="625" t="s">
        <v>359</v>
      </c>
      <c r="N10" s="626" t="s">
        <v>358</v>
      </c>
      <c r="O10" s="620"/>
      <c r="P10" s="627" t="s">
        <v>360</v>
      </c>
      <c r="Q10" s="625" t="s">
        <v>360</v>
      </c>
      <c r="R10" s="610"/>
    </row>
    <row r="11" spans="1:18">
      <c r="A11" s="628"/>
      <c r="B11" s="629"/>
      <c r="C11" s="629"/>
      <c r="D11" s="630"/>
      <c r="E11" s="631"/>
      <c r="F11" s="629"/>
      <c r="G11" s="629"/>
      <c r="H11" s="632"/>
      <c r="I11" s="633"/>
      <c r="J11" s="629"/>
      <c r="K11" s="631"/>
      <c r="L11" s="634"/>
      <c r="M11" s="629"/>
      <c r="N11" s="634"/>
      <c r="O11" s="635"/>
      <c r="P11" s="636"/>
      <c r="Q11" s="631"/>
      <c r="R11" s="610"/>
    </row>
    <row r="12" spans="1:18" ht="15" customHeight="1">
      <c r="A12" s="637" t="s">
        <v>361</v>
      </c>
      <c r="B12" s="638">
        <f>SUM(B16:B48)</f>
        <v>114</v>
      </c>
      <c r="C12" s="639"/>
      <c r="D12" s="640">
        <f>(D14)</f>
        <v>7</v>
      </c>
      <c r="E12" s="641"/>
      <c r="F12" s="638">
        <f>(F14)</f>
        <v>5</v>
      </c>
      <c r="G12" s="642"/>
      <c r="H12" s="643">
        <f>(H14)</f>
        <v>3</v>
      </c>
      <c r="I12" s="644">
        <f>(I14)</f>
        <v>4</v>
      </c>
      <c r="J12" s="638">
        <f>(J14)</f>
        <v>2</v>
      </c>
      <c r="K12" s="645">
        <f>(K14)</f>
        <v>42</v>
      </c>
      <c r="L12" s="646">
        <f>SUM(L14:M14)</f>
        <v>9</v>
      </c>
      <c r="M12" s="639"/>
      <c r="N12" s="646">
        <f>(N14)</f>
        <v>30</v>
      </c>
      <c r="O12" s="647"/>
      <c r="P12" s="648">
        <f>(P14)</f>
        <v>7</v>
      </c>
      <c r="Q12" s="638">
        <f>(Q14)</f>
        <v>5</v>
      </c>
      <c r="R12" s="610"/>
    </row>
    <row r="13" spans="1:18">
      <c r="A13" s="649"/>
      <c r="B13" s="650"/>
      <c r="C13" s="650"/>
      <c r="D13" s="651"/>
      <c r="E13" s="652"/>
      <c r="F13" s="650"/>
      <c r="G13" s="653"/>
      <c r="H13" s="650"/>
      <c r="I13" s="650"/>
      <c r="J13" s="650"/>
      <c r="K13" s="652"/>
      <c r="L13" s="654"/>
      <c r="M13" s="655"/>
      <c r="N13" s="656"/>
      <c r="O13" s="657"/>
      <c r="P13" s="658"/>
      <c r="Q13" s="655"/>
      <c r="R13" s="610"/>
    </row>
    <row r="14" spans="1:18" ht="11.1" customHeight="1">
      <c r="A14" s="659" t="s">
        <v>362</v>
      </c>
      <c r="B14" s="655"/>
      <c r="C14" s="655"/>
      <c r="D14" s="660">
        <f>SUM(D16:D48)</f>
        <v>7</v>
      </c>
      <c r="E14" s="661"/>
      <c r="F14" s="662">
        <f>SUM(F16:F48)</f>
        <v>5</v>
      </c>
      <c r="G14" s="663"/>
      <c r="H14" s="662">
        <f t="shared" ref="H14:N14" si="0">SUM(H16:H48)</f>
        <v>3</v>
      </c>
      <c r="I14" s="662">
        <f t="shared" si="0"/>
        <v>4</v>
      </c>
      <c r="J14" s="662">
        <f t="shared" si="0"/>
        <v>2</v>
      </c>
      <c r="K14" s="664">
        <f t="shared" si="0"/>
        <v>42</v>
      </c>
      <c r="L14" s="665">
        <f t="shared" si="0"/>
        <v>3</v>
      </c>
      <c r="M14" s="662">
        <f t="shared" si="0"/>
        <v>6</v>
      </c>
      <c r="N14" s="665">
        <f t="shared" si="0"/>
        <v>30</v>
      </c>
      <c r="O14" s="666"/>
      <c r="P14" s="667">
        <f>SUM(P16:P48)</f>
        <v>7</v>
      </c>
      <c r="Q14" s="662">
        <f>SUM(Q16:Q48)</f>
        <v>5</v>
      </c>
      <c r="R14" s="610"/>
    </row>
    <row r="15" spans="1:18" ht="8.1" customHeight="1">
      <c r="A15" s="668"/>
      <c r="B15" s="669"/>
      <c r="C15" s="670"/>
      <c r="D15" s="671"/>
      <c r="E15" s="672"/>
      <c r="F15" s="670"/>
      <c r="G15" s="673"/>
      <c r="H15" s="670"/>
      <c r="I15" s="670"/>
      <c r="J15" s="670"/>
      <c r="K15" s="672"/>
      <c r="L15" s="674"/>
      <c r="M15" s="670"/>
      <c r="N15" s="674"/>
      <c r="O15" s="675"/>
      <c r="P15" s="676"/>
      <c r="Q15" s="670"/>
      <c r="R15" s="610"/>
    </row>
    <row r="16" spans="1:18">
      <c r="A16" s="677" t="s">
        <v>363</v>
      </c>
      <c r="B16" s="678">
        <f t="shared" ref="B16:B48" si="1">SUM(D16:Q16)</f>
        <v>0</v>
      </c>
      <c r="C16" s="679"/>
      <c r="D16" s="680"/>
      <c r="E16" s="681"/>
      <c r="F16" s="679"/>
      <c r="G16" s="682"/>
      <c r="H16" s="679"/>
      <c r="I16" s="679"/>
      <c r="J16" s="679"/>
      <c r="K16" s="679"/>
      <c r="L16" s="680"/>
      <c r="M16" s="679"/>
      <c r="N16" s="679"/>
      <c r="O16" s="683"/>
      <c r="P16" s="679"/>
      <c r="Q16" s="679"/>
      <c r="R16" s="610"/>
    </row>
    <row r="17" spans="1:18">
      <c r="A17" s="677" t="s">
        <v>364</v>
      </c>
      <c r="B17" s="678">
        <f t="shared" si="1"/>
        <v>0</v>
      </c>
      <c r="C17" s="679"/>
      <c r="D17" s="680"/>
      <c r="E17" s="681"/>
      <c r="F17" s="679"/>
      <c r="G17" s="682"/>
      <c r="H17" s="679"/>
      <c r="I17" s="679"/>
      <c r="J17" s="679"/>
      <c r="K17" s="679"/>
      <c r="L17" s="680"/>
      <c r="M17" s="679"/>
      <c r="N17" s="679"/>
      <c r="O17" s="683"/>
      <c r="P17" s="679"/>
      <c r="Q17" s="679"/>
      <c r="R17" s="610"/>
    </row>
    <row r="18" spans="1:18">
      <c r="A18" s="677" t="s">
        <v>365</v>
      </c>
      <c r="B18" s="678">
        <f t="shared" si="1"/>
        <v>1</v>
      </c>
      <c r="C18" s="679"/>
      <c r="D18" s="680"/>
      <c r="E18" s="681"/>
      <c r="F18" s="679"/>
      <c r="G18" s="682"/>
      <c r="H18" s="679"/>
      <c r="I18" s="679"/>
      <c r="J18" s="679"/>
      <c r="K18" s="679"/>
      <c r="L18" s="680"/>
      <c r="M18" s="678">
        <v>1</v>
      </c>
      <c r="N18" s="679"/>
      <c r="O18" s="683"/>
      <c r="P18" s="679"/>
      <c r="Q18" s="679"/>
      <c r="R18" s="610"/>
    </row>
    <row r="19" spans="1:18">
      <c r="A19" s="677" t="s">
        <v>366</v>
      </c>
      <c r="B19" s="678">
        <f t="shared" si="1"/>
        <v>0</v>
      </c>
      <c r="C19" s="679"/>
      <c r="D19" s="680"/>
      <c r="E19" s="681"/>
      <c r="F19" s="679"/>
      <c r="G19" s="682"/>
      <c r="H19" s="679"/>
      <c r="I19" s="679"/>
      <c r="J19" s="679"/>
      <c r="K19" s="679"/>
      <c r="L19" s="680"/>
      <c r="M19" s="679"/>
      <c r="N19" s="679"/>
      <c r="O19" s="683"/>
      <c r="P19" s="679"/>
      <c r="Q19" s="679"/>
      <c r="R19" s="610"/>
    </row>
    <row r="20" spans="1:18">
      <c r="A20" s="677" t="s">
        <v>367</v>
      </c>
      <c r="B20" s="678">
        <f t="shared" si="1"/>
        <v>0</v>
      </c>
      <c r="C20" s="679"/>
      <c r="D20" s="680"/>
      <c r="E20" s="681"/>
      <c r="F20" s="679"/>
      <c r="G20" s="682"/>
      <c r="H20" s="679"/>
      <c r="I20" s="679"/>
      <c r="J20" s="679"/>
      <c r="K20" s="679"/>
      <c r="L20" s="680"/>
      <c r="M20" s="679"/>
      <c r="N20" s="679"/>
      <c r="O20" s="683"/>
      <c r="P20" s="679"/>
      <c r="Q20" s="679"/>
      <c r="R20" s="610"/>
    </row>
    <row r="21" spans="1:18" ht="8.1" customHeight="1">
      <c r="A21" s="677" t="s">
        <v>368</v>
      </c>
      <c r="B21" s="678">
        <f t="shared" si="1"/>
        <v>0</v>
      </c>
      <c r="C21" s="679"/>
      <c r="D21" s="680"/>
      <c r="E21" s="681"/>
      <c r="F21" s="679"/>
      <c r="G21" s="682"/>
      <c r="H21" s="679"/>
      <c r="I21" s="679"/>
      <c r="J21" s="679"/>
      <c r="K21" s="679"/>
      <c r="L21" s="680"/>
      <c r="M21" s="679"/>
      <c r="N21" s="679"/>
      <c r="O21" s="683"/>
      <c r="P21" s="679"/>
      <c r="Q21" s="679"/>
      <c r="R21" s="610"/>
    </row>
    <row r="22" spans="1:18">
      <c r="A22" s="677" t="s">
        <v>369</v>
      </c>
      <c r="B22" s="678">
        <f t="shared" si="1"/>
        <v>0</v>
      </c>
      <c r="C22" s="679"/>
      <c r="D22" s="680"/>
      <c r="E22" s="681"/>
      <c r="F22" s="679"/>
      <c r="G22" s="682"/>
      <c r="H22" s="679"/>
      <c r="I22" s="679"/>
      <c r="J22" s="679"/>
      <c r="K22" s="679"/>
      <c r="L22" s="680"/>
      <c r="M22" s="679"/>
      <c r="N22" s="679"/>
      <c r="O22" s="683"/>
      <c r="P22" s="679"/>
      <c r="Q22" s="679"/>
      <c r="R22" s="610"/>
    </row>
    <row r="23" spans="1:18">
      <c r="A23" s="677" t="s">
        <v>370</v>
      </c>
      <c r="B23" s="678">
        <f t="shared" si="1"/>
        <v>0</v>
      </c>
      <c r="C23" s="679"/>
      <c r="D23" s="680"/>
      <c r="E23" s="681"/>
      <c r="F23" s="679"/>
      <c r="G23" s="682"/>
      <c r="H23" s="679"/>
      <c r="I23" s="679"/>
      <c r="J23" s="679"/>
      <c r="K23" s="679"/>
      <c r="L23" s="680"/>
      <c r="M23" s="679"/>
      <c r="N23" s="679"/>
      <c r="O23" s="683"/>
      <c r="P23" s="679"/>
      <c r="Q23" s="679"/>
      <c r="R23" s="610"/>
    </row>
    <row r="24" spans="1:18">
      <c r="A24" s="677" t="s">
        <v>371</v>
      </c>
      <c r="B24" s="678">
        <f t="shared" si="1"/>
        <v>2</v>
      </c>
      <c r="C24" s="679"/>
      <c r="D24" s="680"/>
      <c r="E24" s="681"/>
      <c r="F24" s="679"/>
      <c r="G24" s="682"/>
      <c r="H24" s="679"/>
      <c r="I24" s="679"/>
      <c r="J24" s="679"/>
      <c r="K24" s="679"/>
      <c r="L24" s="680"/>
      <c r="M24" s="679"/>
      <c r="N24" s="678">
        <v>2</v>
      </c>
      <c r="O24" s="683"/>
      <c r="P24" s="679"/>
      <c r="Q24" s="679"/>
      <c r="R24" s="610"/>
    </row>
    <row r="25" spans="1:18">
      <c r="A25" s="677" t="s">
        <v>372</v>
      </c>
      <c r="B25" s="678">
        <f t="shared" si="1"/>
        <v>5</v>
      </c>
      <c r="C25" s="679"/>
      <c r="D25" s="680"/>
      <c r="E25" s="681"/>
      <c r="F25" s="678">
        <v>1</v>
      </c>
      <c r="G25" s="682"/>
      <c r="H25" s="679"/>
      <c r="I25" s="679"/>
      <c r="J25" s="679"/>
      <c r="K25" s="678">
        <v>4</v>
      </c>
      <c r="L25" s="680"/>
      <c r="M25" s="679"/>
      <c r="N25" s="679"/>
      <c r="O25" s="683"/>
      <c r="P25" s="679"/>
      <c r="Q25" s="679"/>
      <c r="R25" s="610"/>
    </row>
    <row r="26" spans="1:18">
      <c r="A26" s="677" t="s">
        <v>373</v>
      </c>
      <c r="B26" s="678">
        <f t="shared" si="1"/>
        <v>0</v>
      </c>
      <c r="C26" s="679"/>
      <c r="D26" s="680"/>
      <c r="E26" s="681"/>
      <c r="F26" s="679"/>
      <c r="G26" s="682"/>
      <c r="H26" s="679"/>
      <c r="I26" s="679"/>
      <c r="J26" s="679"/>
      <c r="K26" s="679"/>
      <c r="L26" s="680"/>
      <c r="M26" s="679"/>
      <c r="N26" s="679"/>
      <c r="O26" s="683"/>
      <c r="P26" s="679"/>
      <c r="Q26" s="679"/>
      <c r="R26" s="610"/>
    </row>
    <row r="27" spans="1:18">
      <c r="A27" s="677" t="s">
        <v>374</v>
      </c>
      <c r="B27" s="678">
        <f t="shared" si="1"/>
        <v>0</v>
      </c>
      <c r="C27" s="679"/>
      <c r="D27" s="680"/>
      <c r="E27" s="681"/>
      <c r="F27" s="679"/>
      <c r="G27" s="682"/>
      <c r="H27" s="679"/>
      <c r="I27" s="679"/>
      <c r="J27" s="679"/>
      <c r="K27" s="679"/>
      <c r="L27" s="680"/>
      <c r="M27" s="679"/>
      <c r="N27" s="679"/>
      <c r="O27" s="683"/>
      <c r="P27" s="679"/>
      <c r="Q27" s="679"/>
      <c r="R27" s="610"/>
    </row>
    <row r="28" spans="1:18">
      <c r="A28" s="677" t="s">
        <v>375</v>
      </c>
      <c r="B28" s="678">
        <f t="shared" si="1"/>
        <v>0</v>
      </c>
      <c r="C28" s="679"/>
      <c r="D28" s="680"/>
      <c r="E28" s="681"/>
      <c r="F28" s="679"/>
      <c r="G28" s="682"/>
      <c r="H28" s="679"/>
      <c r="I28" s="679"/>
      <c r="J28" s="679"/>
      <c r="K28" s="679"/>
      <c r="L28" s="680"/>
      <c r="M28" s="679"/>
      <c r="N28" s="679"/>
      <c r="O28" s="683"/>
      <c r="P28" s="679"/>
      <c r="Q28" s="679"/>
      <c r="R28" s="610"/>
    </row>
    <row r="29" spans="1:18">
      <c r="A29" s="677" t="s">
        <v>376</v>
      </c>
      <c r="B29" s="678">
        <f t="shared" si="1"/>
        <v>7</v>
      </c>
      <c r="C29" s="679"/>
      <c r="D29" s="684">
        <v>2</v>
      </c>
      <c r="E29" s="681"/>
      <c r="F29" s="679"/>
      <c r="G29" s="682"/>
      <c r="H29" s="679"/>
      <c r="I29" s="679"/>
      <c r="J29" s="679"/>
      <c r="K29" s="679"/>
      <c r="L29" s="680"/>
      <c r="M29" s="679"/>
      <c r="N29" s="678">
        <v>3</v>
      </c>
      <c r="O29" s="683"/>
      <c r="P29" s="678">
        <v>2</v>
      </c>
      <c r="Q29" s="679"/>
      <c r="R29" s="610"/>
    </row>
    <row r="30" spans="1:18">
      <c r="A30" s="677" t="s">
        <v>377</v>
      </c>
      <c r="B30" s="678">
        <f t="shared" si="1"/>
        <v>0</v>
      </c>
      <c r="C30" s="679"/>
      <c r="D30" s="680"/>
      <c r="E30" s="681"/>
      <c r="F30" s="679"/>
      <c r="G30" s="682"/>
      <c r="H30" s="679"/>
      <c r="I30" s="679"/>
      <c r="J30" s="679"/>
      <c r="K30" s="679"/>
      <c r="L30" s="680"/>
      <c r="M30" s="679"/>
      <c r="N30" s="679"/>
      <c r="O30" s="683"/>
      <c r="P30" s="679"/>
      <c r="Q30" s="679"/>
      <c r="R30" s="610"/>
    </row>
    <row r="31" spans="1:18">
      <c r="A31" s="677" t="s">
        <v>378</v>
      </c>
      <c r="B31" s="678">
        <f t="shared" si="1"/>
        <v>0</v>
      </c>
      <c r="C31" s="679"/>
      <c r="D31" s="680"/>
      <c r="E31" s="681"/>
      <c r="F31" s="679"/>
      <c r="G31" s="682"/>
      <c r="H31" s="679"/>
      <c r="I31" s="679"/>
      <c r="J31" s="679"/>
      <c r="K31" s="679"/>
      <c r="L31" s="680"/>
      <c r="M31" s="679"/>
      <c r="N31" s="679"/>
      <c r="O31" s="683"/>
      <c r="P31" s="679"/>
      <c r="Q31" s="679"/>
      <c r="R31" s="610"/>
    </row>
    <row r="32" spans="1:18">
      <c r="A32" s="677" t="s">
        <v>379</v>
      </c>
      <c r="B32" s="678">
        <f t="shared" si="1"/>
        <v>1</v>
      </c>
      <c r="C32" s="679"/>
      <c r="D32" s="680"/>
      <c r="E32" s="681"/>
      <c r="F32" s="679"/>
      <c r="G32" s="682"/>
      <c r="H32" s="679"/>
      <c r="I32" s="679"/>
      <c r="J32" s="679"/>
      <c r="K32" s="679"/>
      <c r="L32" s="680"/>
      <c r="M32" s="679"/>
      <c r="N32" s="678">
        <v>1</v>
      </c>
      <c r="O32" s="683"/>
      <c r="P32" s="679"/>
      <c r="Q32" s="679"/>
      <c r="R32" s="610"/>
    </row>
    <row r="33" spans="1:18">
      <c r="A33" s="677" t="s">
        <v>380</v>
      </c>
      <c r="B33" s="678">
        <f t="shared" si="1"/>
        <v>92</v>
      </c>
      <c r="C33" s="679"/>
      <c r="D33" s="684">
        <v>5</v>
      </c>
      <c r="E33" s="681"/>
      <c r="F33" s="678">
        <v>4</v>
      </c>
      <c r="G33" s="682"/>
      <c r="H33" s="678">
        <v>3</v>
      </c>
      <c r="I33" s="678">
        <v>4</v>
      </c>
      <c r="J33" s="678">
        <v>1</v>
      </c>
      <c r="K33" s="678">
        <v>38</v>
      </c>
      <c r="L33" s="684">
        <v>3</v>
      </c>
      <c r="M33" s="678">
        <v>5</v>
      </c>
      <c r="N33" s="678">
        <v>19</v>
      </c>
      <c r="O33" s="683"/>
      <c r="P33" s="678">
        <v>5</v>
      </c>
      <c r="Q33" s="678">
        <v>5</v>
      </c>
      <c r="R33" s="610"/>
    </row>
    <row r="34" spans="1:18">
      <c r="A34" s="677" t="s">
        <v>381</v>
      </c>
      <c r="B34" s="678">
        <f t="shared" si="1"/>
        <v>0</v>
      </c>
      <c r="C34" s="679"/>
      <c r="D34" s="680"/>
      <c r="E34" s="681"/>
      <c r="F34" s="679"/>
      <c r="G34" s="682"/>
      <c r="H34" s="679"/>
      <c r="I34" s="679"/>
      <c r="J34" s="679"/>
      <c r="K34" s="679"/>
      <c r="L34" s="680"/>
      <c r="M34" s="679"/>
      <c r="N34" s="679"/>
      <c r="O34" s="683"/>
      <c r="P34" s="679"/>
      <c r="Q34" s="679"/>
      <c r="R34" s="610"/>
    </row>
    <row r="35" spans="1:18">
      <c r="A35" s="677" t="s">
        <v>382</v>
      </c>
      <c r="B35" s="678">
        <f t="shared" si="1"/>
        <v>0</v>
      </c>
      <c r="C35" s="679"/>
      <c r="D35" s="680"/>
      <c r="E35" s="681"/>
      <c r="F35" s="679"/>
      <c r="G35" s="682"/>
      <c r="H35" s="679"/>
      <c r="I35" s="679"/>
      <c r="J35" s="679"/>
      <c r="K35" s="679"/>
      <c r="L35" s="680"/>
      <c r="M35" s="679"/>
      <c r="N35" s="679"/>
      <c r="O35" s="683"/>
      <c r="P35" s="679"/>
      <c r="Q35" s="679"/>
      <c r="R35" s="610"/>
    </row>
    <row r="36" spans="1:18">
      <c r="A36" s="677" t="s">
        <v>383</v>
      </c>
      <c r="B36" s="678">
        <f t="shared" si="1"/>
        <v>0</v>
      </c>
      <c r="C36" s="679"/>
      <c r="D36" s="680"/>
      <c r="E36" s="681"/>
      <c r="F36" s="679"/>
      <c r="G36" s="682"/>
      <c r="H36" s="679"/>
      <c r="I36" s="679"/>
      <c r="J36" s="679"/>
      <c r="K36" s="679"/>
      <c r="L36" s="680"/>
      <c r="M36" s="679"/>
      <c r="N36" s="679"/>
      <c r="O36" s="683"/>
      <c r="P36" s="679"/>
      <c r="Q36" s="679"/>
      <c r="R36" s="610"/>
    </row>
    <row r="37" spans="1:18">
      <c r="A37" s="677" t="s">
        <v>384</v>
      </c>
      <c r="B37" s="678">
        <f t="shared" si="1"/>
        <v>0</v>
      </c>
      <c r="C37" s="679"/>
      <c r="D37" s="680"/>
      <c r="E37" s="681"/>
      <c r="F37" s="679"/>
      <c r="G37" s="682"/>
      <c r="H37" s="679"/>
      <c r="I37" s="679"/>
      <c r="J37" s="679"/>
      <c r="K37" s="679"/>
      <c r="L37" s="680"/>
      <c r="M37" s="679"/>
      <c r="N37" s="679"/>
      <c r="O37" s="683"/>
      <c r="P37" s="679"/>
      <c r="Q37" s="679"/>
      <c r="R37" s="610"/>
    </row>
    <row r="38" spans="1:18">
      <c r="A38" s="677" t="s">
        <v>385</v>
      </c>
      <c r="B38" s="678">
        <f t="shared" si="1"/>
        <v>0</v>
      </c>
      <c r="C38" s="679"/>
      <c r="D38" s="680"/>
      <c r="E38" s="681"/>
      <c r="F38" s="679"/>
      <c r="G38" s="682"/>
      <c r="H38" s="679"/>
      <c r="I38" s="679"/>
      <c r="J38" s="679"/>
      <c r="K38" s="679"/>
      <c r="L38" s="680"/>
      <c r="M38" s="679"/>
      <c r="N38" s="679"/>
      <c r="O38" s="683"/>
      <c r="P38" s="679"/>
      <c r="Q38" s="679"/>
      <c r="R38" s="610"/>
    </row>
    <row r="39" spans="1:18">
      <c r="A39" s="677" t="s">
        <v>386</v>
      </c>
      <c r="B39" s="678">
        <f t="shared" si="1"/>
        <v>0</v>
      </c>
      <c r="C39" s="679"/>
      <c r="D39" s="680"/>
      <c r="E39" s="681"/>
      <c r="F39" s="679"/>
      <c r="G39" s="682"/>
      <c r="H39" s="679"/>
      <c r="I39" s="679"/>
      <c r="J39" s="679"/>
      <c r="K39" s="679"/>
      <c r="L39" s="680"/>
      <c r="M39" s="679"/>
      <c r="N39" s="679"/>
      <c r="O39" s="683"/>
      <c r="P39" s="679"/>
      <c r="Q39" s="679"/>
      <c r="R39" s="610"/>
    </row>
    <row r="40" spans="1:18">
      <c r="A40" s="677" t="s">
        <v>387</v>
      </c>
      <c r="B40" s="678">
        <f t="shared" si="1"/>
        <v>3</v>
      </c>
      <c r="C40" s="679"/>
      <c r="D40" s="680"/>
      <c r="E40" s="681"/>
      <c r="F40" s="679"/>
      <c r="G40" s="682"/>
      <c r="H40" s="679"/>
      <c r="I40" s="679"/>
      <c r="J40" s="679"/>
      <c r="K40" s="679"/>
      <c r="L40" s="680"/>
      <c r="M40" s="679"/>
      <c r="N40" s="678">
        <v>3</v>
      </c>
      <c r="O40" s="683"/>
      <c r="P40" s="679"/>
      <c r="Q40" s="679"/>
      <c r="R40" s="610"/>
    </row>
    <row r="41" spans="1:18">
      <c r="A41" s="677" t="s">
        <v>388</v>
      </c>
      <c r="B41" s="678">
        <f t="shared" si="1"/>
        <v>1</v>
      </c>
      <c r="C41" s="679"/>
      <c r="D41" s="680"/>
      <c r="E41" s="681"/>
      <c r="F41" s="679"/>
      <c r="G41" s="682"/>
      <c r="H41" s="679"/>
      <c r="I41" s="679"/>
      <c r="J41" s="678">
        <v>1</v>
      </c>
      <c r="K41" s="679"/>
      <c r="L41" s="680"/>
      <c r="M41" s="679"/>
      <c r="N41" s="679"/>
      <c r="O41" s="683"/>
      <c r="P41" s="679"/>
      <c r="Q41" s="679"/>
      <c r="R41" s="610"/>
    </row>
    <row r="42" spans="1:18">
      <c r="A42" s="677" t="s">
        <v>389</v>
      </c>
      <c r="B42" s="678">
        <f t="shared" si="1"/>
        <v>1</v>
      </c>
      <c r="C42" s="679"/>
      <c r="D42" s="680"/>
      <c r="E42" s="681"/>
      <c r="F42" s="679"/>
      <c r="G42" s="682"/>
      <c r="H42" s="679"/>
      <c r="I42" s="679"/>
      <c r="J42" s="679"/>
      <c r="K42" s="679"/>
      <c r="L42" s="680"/>
      <c r="M42" s="679"/>
      <c r="N42" s="678">
        <v>1</v>
      </c>
      <c r="O42" s="683"/>
      <c r="P42" s="679"/>
      <c r="Q42" s="679"/>
      <c r="R42" s="610"/>
    </row>
    <row r="43" spans="1:18">
      <c r="A43" s="677" t="s">
        <v>390</v>
      </c>
      <c r="B43" s="678">
        <f t="shared" si="1"/>
        <v>0</v>
      </c>
      <c r="C43" s="679"/>
      <c r="D43" s="680"/>
      <c r="E43" s="681"/>
      <c r="F43" s="679"/>
      <c r="G43" s="682"/>
      <c r="H43" s="679"/>
      <c r="I43" s="679"/>
      <c r="J43" s="679"/>
      <c r="K43" s="679"/>
      <c r="L43" s="680"/>
      <c r="M43" s="679"/>
      <c r="N43" s="679"/>
      <c r="O43" s="683"/>
      <c r="P43" s="679"/>
      <c r="Q43" s="679"/>
      <c r="R43" s="610"/>
    </row>
    <row r="44" spans="1:18">
      <c r="A44" s="677" t="s">
        <v>391</v>
      </c>
      <c r="B44" s="678">
        <f t="shared" si="1"/>
        <v>0</v>
      </c>
      <c r="C44" s="679"/>
      <c r="D44" s="680"/>
      <c r="E44" s="681"/>
      <c r="F44" s="679"/>
      <c r="G44" s="682"/>
      <c r="H44" s="679"/>
      <c r="I44" s="679"/>
      <c r="J44" s="679"/>
      <c r="K44" s="679"/>
      <c r="L44" s="680"/>
      <c r="M44" s="679"/>
      <c r="N44" s="679"/>
      <c r="O44" s="683"/>
      <c r="P44" s="679"/>
      <c r="Q44" s="679"/>
      <c r="R44" s="610"/>
    </row>
    <row r="45" spans="1:18">
      <c r="A45" s="677" t="s">
        <v>392</v>
      </c>
      <c r="B45" s="678">
        <f t="shared" si="1"/>
        <v>1</v>
      </c>
      <c r="C45" s="679"/>
      <c r="D45" s="680"/>
      <c r="E45" s="681"/>
      <c r="F45" s="679"/>
      <c r="G45" s="682"/>
      <c r="H45" s="679"/>
      <c r="I45" s="679"/>
      <c r="J45" s="679"/>
      <c r="K45" s="679"/>
      <c r="L45" s="680"/>
      <c r="M45" s="679"/>
      <c r="N45" s="678">
        <v>1</v>
      </c>
      <c r="O45" s="683"/>
      <c r="P45" s="679"/>
      <c r="Q45" s="679"/>
      <c r="R45" s="610"/>
    </row>
    <row r="46" spans="1:18">
      <c r="A46" s="677" t="s">
        <v>393</v>
      </c>
      <c r="B46" s="678">
        <f t="shared" si="1"/>
        <v>0</v>
      </c>
      <c r="C46" s="679"/>
      <c r="D46" s="680"/>
      <c r="E46" s="681"/>
      <c r="F46" s="679"/>
      <c r="G46" s="682"/>
      <c r="H46" s="679"/>
      <c r="I46" s="679"/>
      <c r="J46" s="679"/>
      <c r="K46" s="679"/>
      <c r="L46" s="680"/>
      <c r="M46" s="679"/>
      <c r="N46" s="679"/>
      <c r="O46" s="683"/>
      <c r="P46" s="679"/>
      <c r="Q46" s="679"/>
      <c r="R46" s="610"/>
    </row>
    <row r="47" spans="1:18">
      <c r="A47" s="677" t="s">
        <v>394</v>
      </c>
      <c r="B47" s="678">
        <f t="shared" si="1"/>
        <v>0</v>
      </c>
      <c r="C47" s="679"/>
      <c r="D47" s="680"/>
      <c r="E47" s="681"/>
      <c r="F47" s="679"/>
      <c r="G47" s="682"/>
      <c r="H47" s="679"/>
      <c r="I47" s="679"/>
      <c r="J47" s="679"/>
      <c r="K47" s="679"/>
      <c r="L47" s="680"/>
      <c r="M47" s="679"/>
      <c r="N47" s="679"/>
      <c r="O47" s="683"/>
      <c r="P47" s="679"/>
      <c r="Q47" s="679"/>
      <c r="R47" s="610"/>
    </row>
    <row r="48" spans="1:18">
      <c r="A48" s="677" t="s">
        <v>395</v>
      </c>
      <c r="B48" s="678">
        <f t="shared" si="1"/>
        <v>0</v>
      </c>
      <c r="C48" s="679"/>
      <c r="D48" s="680"/>
      <c r="E48" s="681"/>
      <c r="F48" s="679"/>
      <c r="G48" s="682"/>
      <c r="H48" s="679"/>
      <c r="I48" s="679"/>
      <c r="J48" s="679"/>
      <c r="K48" s="679"/>
      <c r="L48" s="680"/>
      <c r="M48" s="679"/>
      <c r="N48" s="679"/>
      <c r="O48" s="683"/>
      <c r="P48" s="679"/>
      <c r="Q48" s="679"/>
      <c r="R48" s="610"/>
    </row>
    <row r="49" spans="1:17" ht="0.95" customHeight="1">
      <c r="A49" s="685"/>
      <c r="B49" s="685"/>
      <c r="C49" s="685"/>
      <c r="D49" s="685"/>
      <c r="E49" s="685"/>
      <c r="F49" s="685"/>
      <c r="G49" s="685"/>
      <c r="H49" s="685"/>
      <c r="I49" s="685"/>
      <c r="J49" s="686"/>
      <c r="K49" s="685"/>
      <c r="L49" s="685"/>
      <c r="M49" s="685"/>
      <c r="N49" s="685"/>
      <c r="O49" s="685"/>
      <c r="P49" s="685"/>
      <c r="Q49" s="685"/>
    </row>
    <row r="50" spans="1:17">
      <c r="A50" s="687" t="s">
        <v>396</v>
      </c>
      <c r="B50" s="685"/>
      <c r="C50" s="685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5"/>
      <c r="O50" s="685"/>
      <c r="P50" s="685"/>
      <c r="Q50" s="685"/>
    </row>
  </sheetData>
  <sheetProtection password="CA55" sheet="1" objects="1" scenarios="1"/>
  <pageMargins left="0.66" right="0.8" top="0.8" bottom="0.3" header="0" footer="0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M46"/>
  <sheetViews>
    <sheetView showGridLines="0" workbookViewId="0">
      <selection sqref="A1:IV65536"/>
    </sheetView>
  </sheetViews>
  <sheetFormatPr baseColWidth="10" defaultColWidth="5.83203125" defaultRowHeight="9"/>
  <cols>
    <col min="1" max="1" width="20" style="690" customWidth="1"/>
    <col min="2" max="2" width="4.83203125" style="690" customWidth="1"/>
    <col min="3" max="8" width="5" style="690" customWidth="1"/>
    <col min="9" max="9" width="5.83203125" style="690"/>
    <col min="10" max="11" width="5.5" style="690" customWidth="1"/>
    <col min="12" max="12" width="5" style="690" customWidth="1"/>
    <col min="13" max="13" width="4.6640625" style="690" customWidth="1"/>
    <col min="14" max="15" width="5" style="690" customWidth="1"/>
    <col min="16" max="24" width="4.6640625" style="690" customWidth="1"/>
    <col min="25" max="25" width="5.83203125" style="690"/>
    <col min="26" max="26" width="5" style="690" customWidth="1"/>
    <col min="27" max="27" width="5.5" style="690" customWidth="1"/>
    <col min="28" max="28" width="4.6640625" style="690" customWidth="1"/>
    <col min="29" max="29" width="5.83203125" style="690"/>
    <col min="30" max="30" width="4.33203125" style="690" customWidth="1"/>
    <col min="31" max="38" width="4.6640625" style="690" customWidth="1"/>
    <col min="39" max="39" width="0" style="690" hidden="1" customWidth="1"/>
    <col min="40" max="40" width="1.1640625" style="690" customWidth="1"/>
    <col min="41" max="16384" width="5.83203125" style="690"/>
  </cols>
  <sheetData>
    <row r="1" spans="1:39" ht="10.5">
      <c r="A1" s="688" t="s">
        <v>0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</row>
    <row r="2" spans="1:39" ht="10.5">
      <c r="A2" s="688" t="s">
        <v>397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</row>
    <row r="3" spans="1:39" ht="10.5">
      <c r="A3" s="688" t="s">
        <v>338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</row>
    <row r="4" spans="1:39" ht="10.5">
      <c r="A4" s="688" t="s">
        <v>398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</row>
    <row r="5" spans="1:39">
      <c r="A5" s="692"/>
      <c r="B5" s="693" t="s">
        <v>147</v>
      </c>
      <c r="C5" s="694" t="s">
        <v>101</v>
      </c>
      <c r="D5" s="695"/>
      <c r="E5" s="696" t="s">
        <v>399</v>
      </c>
      <c r="F5" s="697"/>
      <c r="G5" s="694" t="s">
        <v>400</v>
      </c>
      <c r="H5" s="695"/>
      <c r="I5" s="695"/>
      <c r="J5" s="695"/>
      <c r="K5" s="695"/>
      <c r="L5" s="698"/>
      <c r="M5" s="694" t="s">
        <v>401</v>
      </c>
      <c r="N5" s="695"/>
      <c r="O5" s="695"/>
      <c r="P5" s="694" t="s">
        <v>402</v>
      </c>
      <c r="Q5" s="695"/>
      <c r="R5" s="695"/>
      <c r="S5" s="695"/>
      <c r="T5" s="698"/>
      <c r="U5" s="694" t="s">
        <v>403</v>
      </c>
      <c r="V5" s="695"/>
      <c r="W5" s="694" t="s">
        <v>404</v>
      </c>
      <c r="X5" s="695"/>
      <c r="Y5" s="695"/>
      <c r="Z5" s="695"/>
      <c r="AA5" s="695"/>
      <c r="AB5" s="698"/>
      <c r="AC5" s="694" t="s">
        <v>405</v>
      </c>
      <c r="AD5" s="695"/>
      <c r="AE5" s="699" t="s">
        <v>406</v>
      </c>
      <c r="AF5" s="695"/>
      <c r="AG5" s="694" t="s">
        <v>407</v>
      </c>
      <c r="AH5" s="695"/>
      <c r="AI5" s="694" t="s">
        <v>408</v>
      </c>
      <c r="AJ5" s="695"/>
      <c r="AK5" s="694" t="s">
        <v>409</v>
      </c>
      <c r="AL5" s="695"/>
      <c r="AM5" s="700"/>
    </row>
    <row r="6" spans="1:39">
      <c r="A6" s="701" t="s">
        <v>342</v>
      </c>
      <c r="B6" s="702" t="s">
        <v>410</v>
      </c>
      <c r="C6" s="703"/>
      <c r="D6" s="703"/>
      <c r="E6" s="704" t="s">
        <v>411</v>
      </c>
      <c r="F6" s="705"/>
      <c r="G6" s="706"/>
      <c r="H6" s="707" t="s">
        <v>412</v>
      </c>
      <c r="I6" s="708" t="s">
        <v>413</v>
      </c>
      <c r="J6" s="707" t="s">
        <v>414</v>
      </c>
      <c r="K6" s="708" t="s">
        <v>412</v>
      </c>
      <c r="L6" s="707" t="s">
        <v>414</v>
      </c>
      <c r="M6" s="703"/>
      <c r="N6" s="707" t="s">
        <v>415</v>
      </c>
      <c r="O6" s="708" t="s">
        <v>415</v>
      </c>
      <c r="P6" s="709"/>
      <c r="Q6" s="710"/>
      <c r="R6" s="711"/>
      <c r="S6" s="709"/>
      <c r="T6" s="712" t="s">
        <v>416</v>
      </c>
      <c r="U6" s="696" t="s">
        <v>417</v>
      </c>
      <c r="V6" s="711"/>
      <c r="W6" s="713"/>
      <c r="X6" s="714"/>
      <c r="Y6" s="707" t="s">
        <v>418</v>
      </c>
      <c r="Z6" s="707" t="s">
        <v>419</v>
      </c>
      <c r="AA6" s="707" t="s">
        <v>420</v>
      </c>
      <c r="AB6" s="707" t="s">
        <v>421</v>
      </c>
      <c r="AC6" s="715" t="s">
        <v>422</v>
      </c>
      <c r="AD6" s="703"/>
      <c r="AE6" s="716" t="s">
        <v>423</v>
      </c>
      <c r="AF6" s="717"/>
      <c r="AG6" s="718" t="s">
        <v>424</v>
      </c>
      <c r="AH6" s="717"/>
      <c r="AI6" s="718" t="s">
        <v>425</v>
      </c>
      <c r="AJ6" s="703"/>
      <c r="AK6" s="703"/>
      <c r="AL6" s="703"/>
      <c r="AM6" s="700"/>
    </row>
    <row r="7" spans="1:39">
      <c r="A7" s="719"/>
      <c r="B7" s="702" t="s">
        <v>426</v>
      </c>
      <c r="C7" s="703"/>
      <c r="D7" s="703"/>
      <c r="E7" s="720"/>
      <c r="F7" s="721"/>
      <c r="G7" s="708" t="s">
        <v>427</v>
      </c>
      <c r="H7" s="722" t="s">
        <v>428</v>
      </c>
      <c r="I7" s="708" t="s">
        <v>429</v>
      </c>
      <c r="J7" s="722" t="s">
        <v>430</v>
      </c>
      <c r="K7" s="708" t="s">
        <v>431</v>
      </c>
      <c r="L7" s="723" t="s">
        <v>432</v>
      </c>
      <c r="M7" s="715" t="s">
        <v>433</v>
      </c>
      <c r="N7" s="722" t="s">
        <v>434</v>
      </c>
      <c r="O7" s="708" t="s">
        <v>421</v>
      </c>
      <c r="P7" s="720"/>
      <c r="Q7" s="706"/>
      <c r="R7" s="724" t="s">
        <v>435</v>
      </c>
      <c r="S7" s="725" t="s">
        <v>436</v>
      </c>
      <c r="T7" s="725" t="s">
        <v>437</v>
      </c>
      <c r="U7" s="720"/>
      <c r="V7" s="721"/>
      <c r="W7" s="722" t="s">
        <v>427</v>
      </c>
      <c r="X7" s="714"/>
      <c r="Y7" s="722" t="s">
        <v>438</v>
      </c>
      <c r="Z7" s="722" t="s">
        <v>439</v>
      </c>
      <c r="AA7" s="722" t="s">
        <v>440</v>
      </c>
      <c r="AB7" s="722" t="s">
        <v>441</v>
      </c>
      <c r="AC7" s="703"/>
      <c r="AD7" s="703"/>
      <c r="AE7" s="719"/>
      <c r="AF7" s="703"/>
      <c r="AG7" s="703"/>
      <c r="AH7" s="703"/>
      <c r="AI7" s="703"/>
      <c r="AJ7" s="703"/>
      <c r="AK7" s="703"/>
      <c r="AL7" s="703"/>
      <c r="AM7" s="700"/>
    </row>
    <row r="8" spans="1:39" ht="6.95" customHeight="1">
      <c r="A8" s="726"/>
      <c r="B8" s="726"/>
      <c r="C8" s="727" t="s">
        <v>360</v>
      </c>
      <c r="D8" s="728" t="s">
        <v>442</v>
      </c>
      <c r="E8" s="727" t="s">
        <v>360</v>
      </c>
      <c r="F8" s="729" t="s">
        <v>442</v>
      </c>
      <c r="G8" s="728" t="s">
        <v>360</v>
      </c>
      <c r="H8" s="730" t="s">
        <v>442</v>
      </c>
      <c r="I8" s="731" t="s">
        <v>442</v>
      </c>
      <c r="J8" s="730" t="s">
        <v>442</v>
      </c>
      <c r="K8" s="731" t="s">
        <v>442</v>
      </c>
      <c r="L8" s="730" t="s">
        <v>442</v>
      </c>
      <c r="M8" s="728" t="s">
        <v>360</v>
      </c>
      <c r="N8" s="727" t="s">
        <v>442</v>
      </c>
      <c r="O8" s="728" t="s">
        <v>442</v>
      </c>
      <c r="P8" s="727" t="s">
        <v>360</v>
      </c>
      <c r="Q8" s="730" t="s">
        <v>442</v>
      </c>
      <c r="R8" s="727" t="s">
        <v>360</v>
      </c>
      <c r="S8" s="732" t="s">
        <v>442</v>
      </c>
      <c r="T8" s="732" t="s">
        <v>442</v>
      </c>
      <c r="U8" s="727" t="s">
        <v>360</v>
      </c>
      <c r="V8" s="730" t="s">
        <v>442</v>
      </c>
      <c r="W8" s="727" t="s">
        <v>360</v>
      </c>
      <c r="X8" s="731" t="s">
        <v>442</v>
      </c>
      <c r="Y8" s="730" t="s">
        <v>442</v>
      </c>
      <c r="Z8" s="730" t="s">
        <v>442</v>
      </c>
      <c r="AA8" s="730" t="s">
        <v>442</v>
      </c>
      <c r="AB8" s="732" t="s">
        <v>442</v>
      </c>
      <c r="AC8" s="733" t="s">
        <v>360</v>
      </c>
      <c r="AD8" s="727" t="s">
        <v>442</v>
      </c>
      <c r="AE8" s="733" t="s">
        <v>360</v>
      </c>
      <c r="AF8" s="730" t="s">
        <v>442</v>
      </c>
      <c r="AG8" s="727" t="s">
        <v>360</v>
      </c>
      <c r="AH8" s="732" t="s">
        <v>442</v>
      </c>
      <c r="AI8" s="727" t="s">
        <v>360</v>
      </c>
      <c r="AJ8" s="730" t="s">
        <v>442</v>
      </c>
      <c r="AK8" s="733" t="s">
        <v>360</v>
      </c>
      <c r="AL8" s="730" t="s">
        <v>442</v>
      </c>
      <c r="AM8" s="700"/>
    </row>
    <row r="9" spans="1:39">
      <c r="A9" s="734" t="s">
        <v>100</v>
      </c>
      <c r="B9" s="735">
        <f>SUM(C9:AK9)</f>
        <v>7528</v>
      </c>
      <c r="C9" s="736">
        <f>SUM(C10:D10)</f>
        <v>109</v>
      </c>
      <c r="D9" s="737"/>
      <c r="E9" s="736">
        <f>SUM(E10:F10)</f>
        <v>103</v>
      </c>
      <c r="F9" s="738"/>
      <c r="G9" s="737"/>
      <c r="H9" s="739"/>
      <c r="I9" s="737"/>
      <c r="J9" s="736">
        <f>SUM(G10:L10)</f>
        <v>554</v>
      </c>
      <c r="K9" s="737"/>
      <c r="L9" s="739"/>
      <c r="M9" s="737"/>
      <c r="N9" s="736">
        <f>SUM(M10:O10)</f>
        <v>2692</v>
      </c>
      <c r="O9" s="737"/>
      <c r="P9" s="740">
        <f>SUM(P10:Q10)</f>
        <v>1319</v>
      </c>
      <c r="Q9" s="739"/>
      <c r="R9" s="738"/>
      <c r="S9" s="740">
        <f>SUM(R10:T10)</f>
        <v>577</v>
      </c>
      <c r="T9" s="741"/>
      <c r="U9" s="736">
        <f>SUM(U10:V10)</f>
        <v>229</v>
      </c>
      <c r="V9" s="739"/>
      <c r="W9" s="739"/>
      <c r="X9" s="737"/>
      <c r="Y9" s="739"/>
      <c r="Z9" s="742">
        <f>SUM(W10:AB10)</f>
        <v>85</v>
      </c>
      <c r="AA9" s="739"/>
      <c r="AB9" s="743"/>
      <c r="AC9" s="740">
        <f>SUM(AC10:AD10)</f>
        <v>102</v>
      </c>
      <c r="AD9" s="739"/>
      <c r="AE9" s="740">
        <f>SUM(AE10:AF10)</f>
        <v>678</v>
      </c>
      <c r="AF9" s="739"/>
      <c r="AG9" s="736">
        <f>SUM(AG10:AH10)</f>
        <v>200</v>
      </c>
      <c r="AH9" s="741"/>
      <c r="AI9" s="736">
        <f>SUM(AI10:AJ10)</f>
        <v>340</v>
      </c>
      <c r="AJ9" s="739"/>
      <c r="AK9" s="740">
        <f>SUM(AK10:AL10)</f>
        <v>540</v>
      </c>
      <c r="AL9" s="739"/>
    </row>
    <row r="10" spans="1:39" ht="15" customHeight="1">
      <c r="A10" s="744" t="s">
        <v>362</v>
      </c>
      <c r="B10" s="745"/>
      <c r="C10" s="736">
        <f t="shared" ref="C10:AL10" si="0">SUM(C12:C44)</f>
        <v>56</v>
      </c>
      <c r="D10" s="742">
        <f t="shared" si="0"/>
        <v>53</v>
      </c>
      <c r="E10" s="736">
        <f t="shared" si="0"/>
        <v>46</v>
      </c>
      <c r="F10" s="746">
        <f t="shared" si="0"/>
        <v>57</v>
      </c>
      <c r="G10" s="742">
        <f t="shared" si="0"/>
        <v>285</v>
      </c>
      <c r="H10" s="736">
        <f t="shared" si="0"/>
        <v>30</v>
      </c>
      <c r="I10" s="742">
        <f t="shared" si="0"/>
        <v>13</v>
      </c>
      <c r="J10" s="736">
        <f t="shared" si="0"/>
        <v>63</v>
      </c>
      <c r="K10" s="742">
        <f t="shared" si="0"/>
        <v>137</v>
      </c>
      <c r="L10" s="736">
        <f t="shared" si="0"/>
        <v>26</v>
      </c>
      <c r="M10" s="742">
        <f t="shared" si="0"/>
        <v>575</v>
      </c>
      <c r="N10" s="736">
        <f t="shared" si="0"/>
        <v>1760</v>
      </c>
      <c r="O10" s="742">
        <f t="shared" si="0"/>
        <v>357</v>
      </c>
      <c r="P10" s="747">
        <f t="shared" si="0"/>
        <v>387</v>
      </c>
      <c r="Q10" s="736">
        <f t="shared" si="0"/>
        <v>932</v>
      </c>
      <c r="R10" s="746">
        <f t="shared" si="0"/>
        <v>234</v>
      </c>
      <c r="S10" s="740">
        <f t="shared" si="0"/>
        <v>79</v>
      </c>
      <c r="T10" s="740">
        <f t="shared" si="0"/>
        <v>264</v>
      </c>
      <c r="U10" s="736">
        <f t="shared" si="0"/>
        <v>117</v>
      </c>
      <c r="V10" s="736">
        <f t="shared" si="0"/>
        <v>112</v>
      </c>
      <c r="W10" s="736">
        <f t="shared" si="0"/>
        <v>30</v>
      </c>
      <c r="X10" s="742">
        <f t="shared" si="0"/>
        <v>27</v>
      </c>
      <c r="Y10" s="736">
        <f t="shared" si="0"/>
        <v>10</v>
      </c>
      <c r="Z10" s="742">
        <f t="shared" si="0"/>
        <v>7</v>
      </c>
      <c r="AA10" s="736">
        <f t="shared" si="0"/>
        <v>9</v>
      </c>
      <c r="AB10" s="748">
        <f t="shared" si="0"/>
        <v>2</v>
      </c>
      <c r="AC10" s="740">
        <f t="shared" si="0"/>
        <v>51</v>
      </c>
      <c r="AD10" s="736">
        <f t="shared" si="0"/>
        <v>51</v>
      </c>
      <c r="AE10" s="740">
        <f t="shared" si="0"/>
        <v>200</v>
      </c>
      <c r="AF10" s="736">
        <f t="shared" si="0"/>
        <v>478</v>
      </c>
      <c r="AG10" s="736">
        <f t="shared" si="0"/>
        <v>44</v>
      </c>
      <c r="AH10" s="740">
        <f t="shared" si="0"/>
        <v>156</v>
      </c>
      <c r="AI10" s="736">
        <f t="shared" si="0"/>
        <v>71</v>
      </c>
      <c r="AJ10" s="736">
        <f t="shared" si="0"/>
        <v>269</v>
      </c>
      <c r="AK10" s="740">
        <f t="shared" si="0"/>
        <v>109</v>
      </c>
      <c r="AL10" s="736">
        <f t="shared" si="0"/>
        <v>431</v>
      </c>
    </row>
    <row r="11" spans="1:39">
      <c r="A11" s="749"/>
      <c r="B11" s="749"/>
      <c r="C11" s="750"/>
      <c r="D11" s="751"/>
      <c r="E11" s="752"/>
      <c r="F11" s="753"/>
      <c r="H11" s="754"/>
      <c r="J11" s="754"/>
      <c r="L11" s="754"/>
      <c r="M11" s="755"/>
      <c r="N11" s="752"/>
      <c r="O11" s="751"/>
      <c r="P11" s="756"/>
      <c r="Q11" s="750"/>
      <c r="R11" s="757"/>
      <c r="S11" s="758"/>
      <c r="T11" s="759"/>
      <c r="U11" s="760"/>
      <c r="V11" s="750"/>
      <c r="W11" s="760"/>
      <c r="X11" s="755"/>
      <c r="Y11" s="760"/>
      <c r="Z11" s="751"/>
      <c r="AA11" s="752"/>
      <c r="AB11" s="761"/>
      <c r="AC11" s="762"/>
      <c r="AD11" s="752"/>
      <c r="AE11" s="763"/>
      <c r="AF11" s="764"/>
      <c r="AG11" s="752"/>
      <c r="AH11" s="758"/>
      <c r="AI11" s="752"/>
      <c r="AJ11" s="764"/>
      <c r="AK11" s="765"/>
      <c r="AL11" s="766"/>
    </row>
    <row r="12" spans="1:39">
      <c r="A12" s="767" t="s">
        <v>363</v>
      </c>
      <c r="B12" s="768">
        <f t="shared" ref="B12:B29" si="1">SUM(C12:AL12)</f>
        <v>2</v>
      </c>
      <c r="C12" s="769"/>
      <c r="D12" s="770"/>
      <c r="E12" s="771"/>
      <c r="F12" s="772"/>
      <c r="G12" s="773"/>
      <c r="H12" s="769"/>
      <c r="I12" s="774"/>
      <c r="J12" s="769"/>
      <c r="K12" s="774"/>
      <c r="L12" s="769"/>
      <c r="M12" s="770"/>
      <c r="N12" s="775"/>
      <c r="O12" s="773"/>
      <c r="P12" s="769"/>
      <c r="Q12" s="769"/>
      <c r="R12" s="776">
        <v>1</v>
      </c>
      <c r="S12" s="777"/>
      <c r="T12" s="778">
        <v>1</v>
      </c>
      <c r="U12" s="779"/>
      <c r="V12" s="780"/>
      <c r="W12" s="781"/>
      <c r="X12" s="782"/>
      <c r="Y12" s="777"/>
      <c r="Z12" s="782"/>
      <c r="AA12" s="783"/>
      <c r="AB12" s="784"/>
      <c r="AC12" s="785"/>
      <c r="AD12" s="771"/>
      <c r="AE12" s="786"/>
      <c r="AF12" s="771"/>
      <c r="AG12" s="771"/>
      <c r="AH12" s="787"/>
      <c r="AI12" s="771"/>
      <c r="AJ12" s="771"/>
      <c r="AK12" s="786"/>
      <c r="AL12" s="771"/>
    </row>
    <row r="13" spans="1:39">
      <c r="A13" s="767" t="s">
        <v>364</v>
      </c>
      <c r="B13" s="768">
        <f t="shared" si="1"/>
        <v>18</v>
      </c>
      <c r="C13" s="768">
        <v>2</v>
      </c>
      <c r="D13" s="770">
        <v>1</v>
      </c>
      <c r="E13" s="771"/>
      <c r="F13" s="772"/>
      <c r="G13" s="788">
        <v>1</v>
      </c>
      <c r="H13" s="774"/>
      <c r="I13" s="774"/>
      <c r="J13" s="768">
        <v>1</v>
      </c>
      <c r="K13" s="774"/>
      <c r="L13" s="774"/>
      <c r="M13" s="789"/>
      <c r="N13" s="790"/>
      <c r="O13" s="774"/>
      <c r="P13" s="774"/>
      <c r="Q13" s="774"/>
      <c r="R13" s="768">
        <v>1</v>
      </c>
      <c r="S13" s="774"/>
      <c r="T13" s="791">
        <v>2</v>
      </c>
      <c r="U13" s="792"/>
      <c r="V13" s="793"/>
      <c r="W13" s="773"/>
      <c r="X13" s="782"/>
      <c r="Y13" s="782"/>
      <c r="Z13" s="774"/>
      <c r="AA13" s="769"/>
      <c r="AB13" s="782"/>
      <c r="AC13" s="785"/>
      <c r="AD13" s="771"/>
      <c r="AE13" s="791">
        <v>1</v>
      </c>
      <c r="AF13" s="794">
        <v>3</v>
      </c>
      <c r="AG13" s="783"/>
      <c r="AH13" s="784"/>
      <c r="AI13" s="783"/>
      <c r="AJ13" s="783"/>
      <c r="AK13" s="791">
        <v>2</v>
      </c>
      <c r="AL13" s="794">
        <v>4</v>
      </c>
    </row>
    <row r="14" spans="1:39">
      <c r="A14" s="767" t="s">
        <v>365</v>
      </c>
      <c r="B14" s="768">
        <f t="shared" si="1"/>
        <v>7</v>
      </c>
      <c r="C14" s="774"/>
      <c r="D14" s="770"/>
      <c r="E14" s="783"/>
      <c r="F14" s="772"/>
      <c r="G14" s="773"/>
      <c r="H14" s="768">
        <v>1</v>
      </c>
      <c r="I14" s="774"/>
      <c r="J14" s="774"/>
      <c r="K14" s="774"/>
      <c r="L14" s="774"/>
      <c r="M14" s="789"/>
      <c r="N14" s="789"/>
      <c r="O14" s="774"/>
      <c r="P14" s="774"/>
      <c r="Q14" s="774"/>
      <c r="R14" s="774"/>
      <c r="S14" s="774"/>
      <c r="T14" s="787"/>
      <c r="U14" s="769"/>
      <c r="V14" s="776">
        <v>1</v>
      </c>
      <c r="W14" s="774"/>
      <c r="X14" s="782"/>
      <c r="Y14" s="782"/>
      <c r="Z14" s="774"/>
      <c r="AA14" s="774"/>
      <c r="AB14" s="782"/>
      <c r="AC14" s="786"/>
      <c r="AD14" s="771"/>
      <c r="AE14" s="773"/>
      <c r="AF14" s="769"/>
      <c r="AG14" s="769"/>
      <c r="AH14" s="795">
        <v>2</v>
      </c>
      <c r="AI14" s="776">
        <v>1</v>
      </c>
      <c r="AJ14" s="769"/>
      <c r="AK14" s="774"/>
      <c r="AL14" s="776">
        <v>2</v>
      </c>
    </row>
    <row r="15" spans="1:39">
      <c r="A15" s="767" t="s">
        <v>366</v>
      </c>
      <c r="B15" s="768">
        <f t="shared" si="1"/>
        <v>2</v>
      </c>
      <c r="C15" s="774"/>
      <c r="D15" s="770"/>
      <c r="E15" s="779"/>
      <c r="F15" s="796"/>
      <c r="G15" s="773"/>
      <c r="H15" s="774"/>
      <c r="I15" s="774"/>
      <c r="J15" s="774"/>
      <c r="K15" s="774"/>
      <c r="L15" s="774"/>
      <c r="M15" s="789"/>
      <c r="N15" s="789"/>
      <c r="O15" s="774"/>
      <c r="P15" s="774"/>
      <c r="Q15" s="774"/>
      <c r="R15" s="774"/>
      <c r="S15" s="774"/>
      <c r="T15" s="787"/>
      <c r="U15" s="774"/>
      <c r="V15" s="774"/>
      <c r="W15" s="774"/>
      <c r="X15" s="782"/>
      <c r="Y15" s="782"/>
      <c r="Z15" s="774"/>
      <c r="AA15" s="774"/>
      <c r="AB15" s="774"/>
      <c r="AC15" s="777"/>
      <c r="AD15" s="783"/>
      <c r="AE15" s="773"/>
      <c r="AF15" s="774"/>
      <c r="AG15" s="769"/>
      <c r="AH15" s="781"/>
      <c r="AI15" s="774"/>
      <c r="AJ15" s="768">
        <v>2</v>
      </c>
      <c r="AK15" s="774"/>
      <c r="AL15" s="774"/>
    </row>
    <row r="16" spans="1:39">
      <c r="A16" s="767" t="s">
        <v>367</v>
      </c>
      <c r="B16" s="768">
        <f t="shared" si="1"/>
        <v>5</v>
      </c>
      <c r="C16" s="768">
        <v>1</v>
      </c>
      <c r="D16" s="770"/>
      <c r="E16" s="797"/>
      <c r="F16" s="796"/>
      <c r="G16" s="788">
        <v>2</v>
      </c>
      <c r="H16" s="774"/>
      <c r="I16" s="774"/>
      <c r="J16" s="774"/>
      <c r="K16" s="774"/>
      <c r="L16" s="774"/>
      <c r="M16" s="789"/>
      <c r="N16" s="789"/>
      <c r="O16" s="774"/>
      <c r="P16" s="774"/>
      <c r="Q16" s="774"/>
      <c r="R16" s="768">
        <v>1</v>
      </c>
      <c r="S16" s="774"/>
      <c r="T16" s="787"/>
      <c r="U16" s="774"/>
      <c r="V16" s="774"/>
      <c r="W16" s="774"/>
      <c r="X16" s="782"/>
      <c r="Y16" s="782"/>
      <c r="Z16" s="774"/>
      <c r="AA16" s="774"/>
      <c r="AB16" s="774"/>
      <c r="AC16" s="774"/>
      <c r="AD16" s="769"/>
      <c r="AE16" s="774"/>
      <c r="AF16" s="774"/>
      <c r="AG16" s="769"/>
      <c r="AH16" s="781"/>
      <c r="AI16" s="768">
        <v>1</v>
      </c>
      <c r="AJ16" s="774"/>
      <c r="AK16" s="774"/>
      <c r="AL16" s="774"/>
    </row>
    <row r="17" spans="1:38" ht="8.1" customHeight="1">
      <c r="A17" s="767" t="s">
        <v>368</v>
      </c>
      <c r="B17" s="768">
        <f t="shared" si="1"/>
        <v>7</v>
      </c>
      <c r="C17" s="774"/>
      <c r="D17" s="770"/>
      <c r="E17" s="797"/>
      <c r="F17" s="796"/>
      <c r="G17" s="773"/>
      <c r="H17" s="774"/>
      <c r="I17" s="774"/>
      <c r="J17" s="768">
        <v>1</v>
      </c>
      <c r="K17" s="768">
        <v>1</v>
      </c>
      <c r="L17" s="768">
        <v>1</v>
      </c>
      <c r="M17" s="789"/>
      <c r="N17" s="789"/>
      <c r="O17" s="774"/>
      <c r="P17" s="774"/>
      <c r="Q17" s="774"/>
      <c r="R17" s="774"/>
      <c r="S17" s="768">
        <v>1</v>
      </c>
      <c r="T17" s="787"/>
      <c r="U17" s="774"/>
      <c r="V17" s="774"/>
      <c r="W17" s="774"/>
      <c r="X17" s="782"/>
      <c r="Y17" s="782"/>
      <c r="Z17" s="774"/>
      <c r="AA17" s="774"/>
      <c r="AB17" s="774"/>
      <c r="AC17" s="774"/>
      <c r="AD17" s="774"/>
      <c r="AE17" s="768">
        <v>1</v>
      </c>
      <c r="AF17" s="768">
        <v>2</v>
      </c>
      <c r="AG17" s="769"/>
      <c r="AH17" s="781"/>
      <c r="AI17" s="774"/>
      <c r="AJ17" s="774"/>
      <c r="AK17" s="774"/>
      <c r="AL17" s="774"/>
    </row>
    <row r="18" spans="1:38">
      <c r="A18" s="767" t="s">
        <v>369</v>
      </c>
      <c r="B18" s="768">
        <f t="shared" si="1"/>
        <v>13</v>
      </c>
      <c r="C18" s="768">
        <v>1</v>
      </c>
      <c r="D18" s="782"/>
      <c r="E18" s="797"/>
      <c r="F18" s="796"/>
      <c r="G18" s="773"/>
      <c r="H18" s="774"/>
      <c r="I18" s="774"/>
      <c r="J18" s="768">
        <v>2</v>
      </c>
      <c r="K18" s="774"/>
      <c r="L18" s="774"/>
      <c r="M18" s="774"/>
      <c r="N18" s="774"/>
      <c r="O18" s="774"/>
      <c r="P18" s="774"/>
      <c r="Q18" s="768">
        <v>5</v>
      </c>
      <c r="R18" s="774"/>
      <c r="S18" s="774"/>
      <c r="T18" s="787"/>
      <c r="U18" s="774"/>
      <c r="V18" s="774"/>
      <c r="W18" s="774"/>
      <c r="X18" s="782"/>
      <c r="Y18" s="782"/>
      <c r="Z18" s="774"/>
      <c r="AA18" s="774"/>
      <c r="AB18" s="774"/>
      <c r="AC18" s="774"/>
      <c r="AD18" s="774"/>
      <c r="AE18" s="774"/>
      <c r="AF18" s="768">
        <v>2</v>
      </c>
      <c r="AG18" s="769"/>
      <c r="AH18" s="795">
        <v>1</v>
      </c>
      <c r="AI18" s="768">
        <v>1</v>
      </c>
      <c r="AJ18" s="768">
        <v>1</v>
      </c>
      <c r="AK18" s="774"/>
      <c r="AL18" s="774"/>
    </row>
    <row r="19" spans="1:38">
      <c r="A19" s="767" t="s">
        <v>370</v>
      </c>
      <c r="B19" s="768">
        <f t="shared" si="1"/>
        <v>25</v>
      </c>
      <c r="C19" s="774"/>
      <c r="D19" s="770"/>
      <c r="E19" s="797"/>
      <c r="F19" s="796"/>
      <c r="G19" s="788">
        <v>2</v>
      </c>
      <c r="H19" s="768">
        <v>1</v>
      </c>
      <c r="I19" s="774"/>
      <c r="J19" s="774"/>
      <c r="K19" s="774"/>
      <c r="L19" s="774"/>
      <c r="M19" s="789">
        <v>1</v>
      </c>
      <c r="N19" s="789">
        <v>7</v>
      </c>
      <c r="O19" s="768">
        <v>3</v>
      </c>
      <c r="P19" s="774"/>
      <c r="Q19" s="774"/>
      <c r="R19" s="768">
        <v>1</v>
      </c>
      <c r="S19" s="774"/>
      <c r="T19" s="791">
        <v>1</v>
      </c>
      <c r="U19" s="774"/>
      <c r="V19" s="774"/>
      <c r="W19" s="774"/>
      <c r="X19" s="782"/>
      <c r="Y19" s="782"/>
      <c r="Z19" s="774"/>
      <c r="AA19" s="774"/>
      <c r="AB19" s="774"/>
      <c r="AC19" s="774"/>
      <c r="AD19" s="774"/>
      <c r="AE19" s="774"/>
      <c r="AF19" s="768">
        <v>2</v>
      </c>
      <c r="AG19" s="776">
        <v>2</v>
      </c>
      <c r="AH19" s="795">
        <v>3</v>
      </c>
      <c r="AI19" s="774"/>
      <c r="AJ19" s="768">
        <v>2</v>
      </c>
      <c r="AK19" s="774"/>
      <c r="AL19" s="774"/>
    </row>
    <row r="20" spans="1:38">
      <c r="A20" s="767" t="s">
        <v>371</v>
      </c>
      <c r="B20" s="768">
        <f t="shared" si="1"/>
        <v>81</v>
      </c>
      <c r="C20" s="774"/>
      <c r="D20" s="770"/>
      <c r="E20" s="798">
        <v>2</v>
      </c>
      <c r="F20" s="799">
        <v>1</v>
      </c>
      <c r="G20" s="788">
        <v>9</v>
      </c>
      <c r="H20" s="768">
        <v>1</v>
      </c>
      <c r="I20" s="774"/>
      <c r="J20" s="768">
        <v>1</v>
      </c>
      <c r="K20" s="768">
        <v>3</v>
      </c>
      <c r="L20" s="774"/>
      <c r="M20" s="789"/>
      <c r="N20" s="789">
        <v>9</v>
      </c>
      <c r="O20" s="768">
        <v>3</v>
      </c>
      <c r="P20" s="768">
        <v>8</v>
      </c>
      <c r="Q20" s="768">
        <v>10</v>
      </c>
      <c r="R20" s="768">
        <v>5</v>
      </c>
      <c r="S20" s="768">
        <v>1</v>
      </c>
      <c r="T20" s="791">
        <v>7</v>
      </c>
      <c r="U20" s="774"/>
      <c r="V20" s="768">
        <v>2</v>
      </c>
      <c r="W20" s="768">
        <v>1</v>
      </c>
      <c r="X20" s="800">
        <v>1</v>
      </c>
      <c r="Y20" s="782"/>
      <c r="Z20" s="774"/>
      <c r="AA20" s="774"/>
      <c r="AB20" s="774"/>
      <c r="AC20" s="774"/>
      <c r="AD20" s="774"/>
      <c r="AE20" s="768">
        <v>1</v>
      </c>
      <c r="AF20" s="768">
        <v>4</v>
      </c>
      <c r="AG20" s="769"/>
      <c r="AH20" s="781"/>
      <c r="AI20" s="768">
        <v>3</v>
      </c>
      <c r="AJ20" s="774"/>
      <c r="AK20" s="768">
        <v>2</v>
      </c>
      <c r="AL20" s="768">
        <v>7</v>
      </c>
    </row>
    <row r="21" spans="1:38">
      <c r="A21" s="767" t="s">
        <v>372</v>
      </c>
      <c r="B21" s="768">
        <f t="shared" si="1"/>
        <v>9</v>
      </c>
      <c r="C21" s="774"/>
      <c r="D21" s="770">
        <v>1</v>
      </c>
      <c r="E21" s="797"/>
      <c r="F21" s="796"/>
      <c r="G21" s="773"/>
      <c r="H21" s="774"/>
      <c r="I21" s="774"/>
      <c r="J21" s="774"/>
      <c r="K21" s="774"/>
      <c r="L21" s="774"/>
      <c r="M21" s="789"/>
      <c r="N21" s="789"/>
      <c r="O21" s="774"/>
      <c r="P21" s="774"/>
      <c r="Q21" s="774"/>
      <c r="R21" s="774"/>
      <c r="S21" s="774"/>
      <c r="T21" s="787"/>
      <c r="U21" s="774"/>
      <c r="V21" s="774"/>
      <c r="W21" s="774"/>
      <c r="X21" s="782"/>
      <c r="Y21" s="782"/>
      <c r="Z21" s="774"/>
      <c r="AA21" s="774"/>
      <c r="AB21" s="774"/>
      <c r="AC21" s="774"/>
      <c r="AD21" s="774"/>
      <c r="AE21" s="774"/>
      <c r="AF21" s="774"/>
      <c r="AG21" s="769"/>
      <c r="AH21" s="795">
        <v>2</v>
      </c>
      <c r="AI21" s="768">
        <v>1</v>
      </c>
      <c r="AJ21" s="768">
        <v>2</v>
      </c>
      <c r="AK21" s="774"/>
      <c r="AL21" s="768">
        <v>3</v>
      </c>
    </row>
    <row r="22" spans="1:38">
      <c r="A22" s="767" t="s">
        <v>373</v>
      </c>
      <c r="B22" s="768">
        <f t="shared" si="1"/>
        <v>17</v>
      </c>
      <c r="C22" s="774"/>
      <c r="D22" s="770"/>
      <c r="E22" s="798">
        <v>1</v>
      </c>
      <c r="F22" s="796"/>
      <c r="G22" s="788">
        <v>1</v>
      </c>
      <c r="H22" s="774"/>
      <c r="I22" s="774"/>
      <c r="J22" s="774"/>
      <c r="K22" s="768">
        <v>1</v>
      </c>
      <c r="L22" s="774"/>
      <c r="M22" s="789"/>
      <c r="N22" s="789"/>
      <c r="O22" s="774"/>
      <c r="P22" s="774"/>
      <c r="Q22" s="768">
        <v>4</v>
      </c>
      <c r="R22" s="768">
        <v>1</v>
      </c>
      <c r="S22" s="774"/>
      <c r="T22" s="791">
        <v>1</v>
      </c>
      <c r="U22" s="774"/>
      <c r="V22" s="768">
        <v>1</v>
      </c>
      <c r="W22" s="774"/>
      <c r="X22" s="782"/>
      <c r="Y22" s="782"/>
      <c r="Z22" s="774"/>
      <c r="AA22" s="774"/>
      <c r="AB22" s="774"/>
      <c r="AC22" s="774"/>
      <c r="AD22" s="774"/>
      <c r="AE22" s="774"/>
      <c r="AF22" s="768">
        <v>3</v>
      </c>
      <c r="AG22" s="769"/>
      <c r="AH22" s="781"/>
      <c r="AI22" s="768">
        <v>3</v>
      </c>
      <c r="AJ22" s="768">
        <v>1</v>
      </c>
      <c r="AK22" s="774"/>
      <c r="AL22" s="774"/>
    </row>
    <row r="23" spans="1:38">
      <c r="A23" s="767" t="s">
        <v>374</v>
      </c>
      <c r="B23" s="768">
        <f t="shared" si="1"/>
        <v>12</v>
      </c>
      <c r="C23" s="774"/>
      <c r="D23" s="770"/>
      <c r="E23" s="797"/>
      <c r="F23" s="796"/>
      <c r="G23" s="788">
        <v>1</v>
      </c>
      <c r="H23" s="768">
        <v>1</v>
      </c>
      <c r="I23" s="774"/>
      <c r="J23" s="774"/>
      <c r="K23" s="774"/>
      <c r="L23" s="774"/>
      <c r="M23" s="789"/>
      <c r="N23" s="789"/>
      <c r="O23" s="774"/>
      <c r="P23" s="774"/>
      <c r="Q23" s="774"/>
      <c r="R23" s="774"/>
      <c r="S23" s="768">
        <v>2</v>
      </c>
      <c r="T23" s="787"/>
      <c r="U23" s="768">
        <v>1</v>
      </c>
      <c r="V23" s="774"/>
      <c r="W23" s="774"/>
      <c r="X23" s="782"/>
      <c r="Y23" s="782"/>
      <c r="Z23" s="774"/>
      <c r="AA23" s="774"/>
      <c r="AB23" s="774"/>
      <c r="AC23" s="774"/>
      <c r="AD23" s="774"/>
      <c r="AE23" s="774"/>
      <c r="AF23" s="768">
        <v>3</v>
      </c>
      <c r="AG23" s="769"/>
      <c r="AH23" s="795">
        <v>1</v>
      </c>
      <c r="AI23" s="774"/>
      <c r="AJ23" s="768">
        <v>1</v>
      </c>
      <c r="AK23" s="774"/>
      <c r="AL23" s="768">
        <v>2</v>
      </c>
    </row>
    <row r="24" spans="1:38">
      <c r="A24" s="767" t="s">
        <v>375</v>
      </c>
      <c r="B24" s="768">
        <f t="shared" si="1"/>
        <v>21</v>
      </c>
      <c r="C24" s="774"/>
      <c r="D24" s="770"/>
      <c r="E24" s="797"/>
      <c r="F24" s="796"/>
      <c r="G24" s="773"/>
      <c r="H24" s="774"/>
      <c r="I24" s="774"/>
      <c r="J24" s="774"/>
      <c r="K24" s="774"/>
      <c r="L24" s="774"/>
      <c r="M24" s="789"/>
      <c r="N24" s="789"/>
      <c r="O24" s="774"/>
      <c r="P24" s="774"/>
      <c r="Q24" s="774"/>
      <c r="R24" s="774"/>
      <c r="S24" s="774"/>
      <c r="T24" s="787"/>
      <c r="U24" s="774"/>
      <c r="V24" s="774"/>
      <c r="W24" s="768">
        <v>1</v>
      </c>
      <c r="X24" s="782"/>
      <c r="Y24" s="782"/>
      <c r="Z24" s="774"/>
      <c r="AA24" s="774"/>
      <c r="AB24" s="774"/>
      <c r="AC24" s="774"/>
      <c r="AD24" s="774"/>
      <c r="AE24" s="768">
        <v>1</v>
      </c>
      <c r="AF24" s="768">
        <v>1</v>
      </c>
      <c r="AG24" s="776">
        <v>3</v>
      </c>
      <c r="AH24" s="795">
        <v>9</v>
      </c>
      <c r="AI24" s="774"/>
      <c r="AJ24" s="768">
        <v>1</v>
      </c>
      <c r="AK24" s="774"/>
      <c r="AL24" s="768">
        <v>5</v>
      </c>
    </row>
    <row r="25" spans="1:38">
      <c r="A25" s="767" t="s">
        <v>376</v>
      </c>
      <c r="B25" s="768">
        <f t="shared" si="1"/>
        <v>181</v>
      </c>
      <c r="C25" s="768">
        <v>2</v>
      </c>
      <c r="D25" s="770">
        <v>3</v>
      </c>
      <c r="E25" s="798">
        <v>1</v>
      </c>
      <c r="F25" s="799">
        <v>1</v>
      </c>
      <c r="G25" s="788">
        <v>14</v>
      </c>
      <c r="H25" s="774"/>
      <c r="I25" s="768">
        <v>1</v>
      </c>
      <c r="J25" s="768">
        <v>1</v>
      </c>
      <c r="K25" s="768">
        <v>9</v>
      </c>
      <c r="L25" s="768">
        <v>2</v>
      </c>
      <c r="M25" s="789">
        <v>1</v>
      </c>
      <c r="N25" s="789">
        <v>21</v>
      </c>
      <c r="O25" s="774"/>
      <c r="P25" s="768">
        <v>7</v>
      </c>
      <c r="Q25" s="768">
        <v>16</v>
      </c>
      <c r="R25" s="768">
        <v>8</v>
      </c>
      <c r="S25" s="774"/>
      <c r="T25" s="791">
        <v>8</v>
      </c>
      <c r="U25" s="768">
        <v>1</v>
      </c>
      <c r="V25" s="768">
        <v>7</v>
      </c>
      <c r="W25" s="768">
        <v>2</v>
      </c>
      <c r="X25" s="800">
        <v>1</v>
      </c>
      <c r="Y25" s="782"/>
      <c r="Z25" s="768">
        <v>1</v>
      </c>
      <c r="AA25" s="774"/>
      <c r="AB25" s="774"/>
      <c r="AC25" s="774"/>
      <c r="AD25" s="774"/>
      <c r="AE25" s="768">
        <v>12</v>
      </c>
      <c r="AF25" s="768">
        <v>25</v>
      </c>
      <c r="AG25" s="769"/>
      <c r="AH25" s="781"/>
      <c r="AI25" s="768">
        <v>6</v>
      </c>
      <c r="AJ25" s="768">
        <v>18</v>
      </c>
      <c r="AK25" s="768">
        <v>3</v>
      </c>
      <c r="AL25" s="768">
        <v>10</v>
      </c>
    </row>
    <row r="26" spans="1:38">
      <c r="A26" s="767" t="s">
        <v>377</v>
      </c>
      <c r="B26" s="768">
        <f t="shared" si="1"/>
        <v>55</v>
      </c>
      <c r="C26" s="774"/>
      <c r="D26" s="782"/>
      <c r="E26" s="798">
        <v>1</v>
      </c>
      <c r="F26" s="796"/>
      <c r="G26" s="773"/>
      <c r="H26" s="768">
        <v>1</v>
      </c>
      <c r="I26" s="774"/>
      <c r="J26" s="774"/>
      <c r="K26" s="774"/>
      <c r="L26" s="774"/>
      <c r="M26" s="774"/>
      <c r="N26" s="774"/>
      <c r="O26" s="768">
        <v>11</v>
      </c>
      <c r="P26" s="774"/>
      <c r="Q26" s="774"/>
      <c r="R26" s="774"/>
      <c r="S26" s="768">
        <v>1</v>
      </c>
      <c r="T26" s="791">
        <v>4</v>
      </c>
      <c r="U26" s="774"/>
      <c r="V26" s="774"/>
      <c r="W26" s="774"/>
      <c r="X26" s="782"/>
      <c r="Y26" s="782"/>
      <c r="Z26" s="774"/>
      <c r="AA26" s="774"/>
      <c r="AB26" s="774"/>
      <c r="AC26" s="774"/>
      <c r="AD26" s="774"/>
      <c r="AE26" s="768">
        <v>9</v>
      </c>
      <c r="AF26" s="768">
        <v>18</v>
      </c>
      <c r="AG26" s="769"/>
      <c r="AH26" s="781"/>
      <c r="AI26" s="774"/>
      <c r="AJ26" s="768">
        <v>7</v>
      </c>
      <c r="AK26" s="768">
        <v>1</v>
      </c>
      <c r="AL26" s="768">
        <v>2</v>
      </c>
    </row>
    <row r="27" spans="1:38">
      <c r="A27" s="767" t="s">
        <v>378</v>
      </c>
      <c r="B27" s="768">
        <f t="shared" si="1"/>
        <v>9</v>
      </c>
      <c r="C27" s="774"/>
      <c r="D27" s="770"/>
      <c r="E27" s="797"/>
      <c r="F27" s="796"/>
      <c r="G27" s="788">
        <v>1</v>
      </c>
      <c r="H27" s="774"/>
      <c r="I27" s="774"/>
      <c r="J27" s="774"/>
      <c r="K27" s="774"/>
      <c r="L27" s="774"/>
      <c r="M27" s="789"/>
      <c r="N27" s="789"/>
      <c r="O27" s="774"/>
      <c r="P27" s="789"/>
      <c r="Q27" s="789"/>
      <c r="R27" s="768">
        <v>1</v>
      </c>
      <c r="S27" s="774"/>
      <c r="T27" s="787"/>
      <c r="U27" s="774"/>
      <c r="V27" s="774"/>
      <c r="W27" s="774"/>
      <c r="X27" s="800">
        <v>1</v>
      </c>
      <c r="Y27" s="782"/>
      <c r="Z27" s="774"/>
      <c r="AA27" s="774"/>
      <c r="AB27" s="774"/>
      <c r="AC27" s="774"/>
      <c r="AD27" s="774"/>
      <c r="AE27" s="768">
        <v>2</v>
      </c>
      <c r="AF27" s="768">
        <v>2</v>
      </c>
      <c r="AG27" s="769"/>
      <c r="AH27" s="781"/>
      <c r="AI27" s="774"/>
      <c r="AJ27" s="768">
        <v>1</v>
      </c>
      <c r="AK27" s="774"/>
      <c r="AL27" s="768">
        <v>1</v>
      </c>
    </row>
    <row r="28" spans="1:38">
      <c r="A28" s="767" t="s">
        <v>379</v>
      </c>
      <c r="B28" s="768">
        <f t="shared" si="1"/>
        <v>2</v>
      </c>
      <c r="C28" s="774"/>
      <c r="D28" s="782"/>
      <c r="E28" s="797"/>
      <c r="F28" s="796"/>
      <c r="G28" s="773"/>
      <c r="H28" s="774"/>
      <c r="I28" s="774"/>
      <c r="J28" s="774"/>
      <c r="K28" s="774"/>
      <c r="L28" s="774"/>
      <c r="M28" s="789"/>
      <c r="N28" s="789"/>
      <c r="O28" s="774"/>
      <c r="P28" s="774"/>
      <c r="Q28" s="774"/>
      <c r="R28" s="774"/>
      <c r="S28" s="774"/>
      <c r="T28" s="787"/>
      <c r="U28" s="774"/>
      <c r="V28" s="774"/>
      <c r="W28" s="774"/>
      <c r="X28" s="782"/>
      <c r="Y28" s="782"/>
      <c r="Z28" s="774"/>
      <c r="AA28" s="774"/>
      <c r="AB28" s="774"/>
      <c r="AC28" s="774"/>
      <c r="AD28" s="774"/>
      <c r="AE28" s="768">
        <v>1</v>
      </c>
      <c r="AF28" s="774"/>
      <c r="AG28" s="769"/>
      <c r="AH28" s="781"/>
      <c r="AI28" s="774"/>
      <c r="AJ28" s="774"/>
      <c r="AK28" s="774"/>
      <c r="AL28" s="768">
        <v>1</v>
      </c>
    </row>
    <row r="29" spans="1:38">
      <c r="A29" s="767" t="s">
        <v>380</v>
      </c>
      <c r="B29" s="768">
        <f t="shared" si="1"/>
        <v>6824</v>
      </c>
      <c r="C29" s="768">
        <v>49</v>
      </c>
      <c r="D29" s="770">
        <v>46</v>
      </c>
      <c r="E29" s="798">
        <v>39</v>
      </c>
      <c r="F29" s="799">
        <v>55</v>
      </c>
      <c r="G29" s="788">
        <v>244</v>
      </c>
      <c r="H29" s="768">
        <v>21</v>
      </c>
      <c r="I29" s="768">
        <v>9</v>
      </c>
      <c r="J29" s="768">
        <v>54</v>
      </c>
      <c r="K29" s="768">
        <v>118</v>
      </c>
      <c r="L29" s="768">
        <v>22</v>
      </c>
      <c r="M29" s="789">
        <v>571</v>
      </c>
      <c r="N29" s="789">
        <v>1701</v>
      </c>
      <c r="O29" s="768">
        <v>334</v>
      </c>
      <c r="P29" s="768">
        <v>366</v>
      </c>
      <c r="Q29" s="768">
        <v>872</v>
      </c>
      <c r="R29" s="768">
        <v>205</v>
      </c>
      <c r="S29" s="768">
        <v>67</v>
      </c>
      <c r="T29" s="791">
        <v>230</v>
      </c>
      <c r="U29" s="768">
        <v>112</v>
      </c>
      <c r="V29" s="768">
        <v>95</v>
      </c>
      <c r="W29" s="768">
        <v>21</v>
      </c>
      <c r="X29" s="800">
        <v>21</v>
      </c>
      <c r="Y29" s="800">
        <v>7</v>
      </c>
      <c r="Z29" s="768">
        <v>5</v>
      </c>
      <c r="AA29" s="768">
        <v>9</v>
      </c>
      <c r="AB29" s="768">
        <v>2</v>
      </c>
      <c r="AC29" s="768">
        <v>51</v>
      </c>
      <c r="AD29" s="768">
        <v>51</v>
      </c>
      <c r="AE29" s="768">
        <v>161</v>
      </c>
      <c r="AF29" s="768">
        <v>389</v>
      </c>
      <c r="AG29" s="776">
        <v>36</v>
      </c>
      <c r="AH29" s="795">
        <v>128</v>
      </c>
      <c r="AI29" s="768">
        <v>49</v>
      </c>
      <c r="AJ29" s="768">
        <v>211</v>
      </c>
      <c r="AK29" s="768">
        <v>96</v>
      </c>
      <c r="AL29" s="768">
        <v>377</v>
      </c>
    </row>
    <row r="30" spans="1:38">
      <c r="A30" s="767" t="s">
        <v>381</v>
      </c>
      <c r="B30" s="774"/>
      <c r="C30" s="774"/>
      <c r="D30" s="770"/>
      <c r="E30" s="797"/>
      <c r="F30" s="796"/>
      <c r="G30" s="773"/>
      <c r="H30" s="774"/>
      <c r="I30" s="774"/>
      <c r="J30" s="774"/>
      <c r="K30" s="774"/>
      <c r="L30" s="774"/>
      <c r="M30" s="789"/>
      <c r="N30" s="789"/>
      <c r="O30" s="774"/>
      <c r="P30" s="774"/>
      <c r="Q30" s="774"/>
      <c r="R30" s="774"/>
      <c r="S30" s="774"/>
      <c r="T30" s="787"/>
      <c r="U30" s="774"/>
      <c r="V30" s="774"/>
      <c r="W30" s="774"/>
      <c r="X30" s="782"/>
      <c r="Y30" s="782"/>
      <c r="Z30" s="774"/>
      <c r="AA30" s="774"/>
      <c r="AB30" s="774"/>
      <c r="AC30" s="774"/>
      <c r="AD30" s="774"/>
      <c r="AE30" s="774"/>
      <c r="AF30" s="774"/>
      <c r="AG30" s="769"/>
      <c r="AH30" s="781"/>
      <c r="AI30" s="774"/>
      <c r="AJ30" s="774"/>
      <c r="AK30" s="774"/>
      <c r="AL30" s="774"/>
    </row>
    <row r="31" spans="1:38">
      <c r="A31" s="767" t="s">
        <v>382</v>
      </c>
      <c r="B31" s="768">
        <f>SUM(C31:AL31)</f>
        <v>10</v>
      </c>
      <c r="C31" s="768">
        <v>1</v>
      </c>
      <c r="D31" s="770"/>
      <c r="E31" s="797"/>
      <c r="F31" s="796"/>
      <c r="G31" s="773"/>
      <c r="H31" s="774"/>
      <c r="I31" s="768">
        <v>1</v>
      </c>
      <c r="J31" s="768">
        <v>1</v>
      </c>
      <c r="K31" s="774"/>
      <c r="L31" s="774"/>
      <c r="M31" s="789"/>
      <c r="N31" s="789"/>
      <c r="O31" s="774"/>
      <c r="P31" s="774"/>
      <c r="Q31" s="774"/>
      <c r="R31" s="774"/>
      <c r="S31" s="768">
        <v>1</v>
      </c>
      <c r="T31" s="791">
        <v>1</v>
      </c>
      <c r="U31" s="774"/>
      <c r="V31" s="774"/>
      <c r="W31" s="774"/>
      <c r="X31" s="782"/>
      <c r="Y31" s="782"/>
      <c r="Z31" s="774"/>
      <c r="AA31" s="774"/>
      <c r="AB31" s="774"/>
      <c r="AC31" s="774"/>
      <c r="AD31" s="774"/>
      <c r="AE31" s="768">
        <v>3</v>
      </c>
      <c r="AF31" s="768">
        <v>1</v>
      </c>
      <c r="AG31" s="769"/>
      <c r="AH31" s="781"/>
      <c r="AI31" s="768">
        <v>1</v>
      </c>
      <c r="AJ31" s="774"/>
      <c r="AK31" s="774"/>
      <c r="AL31" s="774"/>
    </row>
    <row r="32" spans="1:38">
      <c r="A32" s="767" t="s">
        <v>383</v>
      </c>
      <c r="B32" s="768">
        <f>SUM(C32:AL32)</f>
        <v>6</v>
      </c>
      <c r="C32" s="774"/>
      <c r="D32" s="770"/>
      <c r="E32" s="797"/>
      <c r="F32" s="796"/>
      <c r="G32" s="773"/>
      <c r="H32" s="774"/>
      <c r="I32" s="774"/>
      <c r="J32" s="768">
        <v>1</v>
      </c>
      <c r="K32" s="774"/>
      <c r="L32" s="774"/>
      <c r="M32" s="789"/>
      <c r="N32" s="789"/>
      <c r="O32" s="774"/>
      <c r="P32" s="774"/>
      <c r="Q32" s="774"/>
      <c r="R32" s="768">
        <v>1</v>
      </c>
      <c r="S32" s="768">
        <v>1</v>
      </c>
      <c r="T32" s="787"/>
      <c r="U32" s="774"/>
      <c r="V32" s="774"/>
      <c r="W32" s="774"/>
      <c r="X32" s="782"/>
      <c r="Y32" s="782"/>
      <c r="Z32" s="774"/>
      <c r="AA32" s="774"/>
      <c r="AB32" s="774"/>
      <c r="AC32" s="774"/>
      <c r="AD32" s="774"/>
      <c r="AE32" s="774"/>
      <c r="AF32" s="768">
        <v>1</v>
      </c>
      <c r="AG32" s="769"/>
      <c r="AH32" s="781"/>
      <c r="AI32" s="774"/>
      <c r="AJ32" s="774"/>
      <c r="AK32" s="774"/>
      <c r="AL32" s="768">
        <v>2</v>
      </c>
    </row>
    <row r="33" spans="1:38">
      <c r="A33" s="767" t="s">
        <v>384</v>
      </c>
      <c r="B33" s="768">
        <f>SUM(C33:AL33)</f>
        <v>1</v>
      </c>
      <c r="C33" s="774"/>
      <c r="D33" s="770"/>
      <c r="E33" s="797"/>
      <c r="F33" s="796"/>
      <c r="G33" s="773"/>
      <c r="H33" s="774"/>
      <c r="I33" s="774"/>
      <c r="J33" s="774"/>
      <c r="K33" s="774"/>
      <c r="L33" s="774"/>
      <c r="M33" s="789"/>
      <c r="N33" s="789"/>
      <c r="O33" s="774"/>
      <c r="P33" s="774"/>
      <c r="Q33" s="774"/>
      <c r="R33" s="774"/>
      <c r="S33" s="774"/>
      <c r="T33" s="787"/>
      <c r="U33" s="774"/>
      <c r="V33" s="774"/>
      <c r="W33" s="774"/>
      <c r="X33" s="782"/>
      <c r="Y33" s="782"/>
      <c r="Z33" s="774"/>
      <c r="AA33" s="774"/>
      <c r="AB33" s="774"/>
      <c r="AC33" s="774"/>
      <c r="AD33" s="774"/>
      <c r="AE33" s="774"/>
      <c r="AF33" s="774"/>
      <c r="AG33" s="769"/>
      <c r="AH33" s="795">
        <v>1</v>
      </c>
      <c r="AI33" s="774"/>
      <c r="AJ33" s="774"/>
      <c r="AK33" s="774"/>
      <c r="AL33" s="774"/>
    </row>
    <row r="34" spans="1:38">
      <c r="A34" s="767" t="s">
        <v>385</v>
      </c>
      <c r="B34" s="774"/>
      <c r="C34" s="774"/>
      <c r="D34" s="770"/>
      <c r="E34" s="797"/>
      <c r="F34" s="796"/>
      <c r="G34" s="773"/>
      <c r="H34" s="774"/>
      <c r="I34" s="774"/>
      <c r="J34" s="774"/>
      <c r="K34" s="774"/>
      <c r="L34" s="774"/>
      <c r="M34" s="789"/>
      <c r="N34" s="789"/>
      <c r="O34" s="774"/>
      <c r="P34" s="774"/>
      <c r="Q34" s="774"/>
      <c r="R34" s="774"/>
      <c r="S34" s="774"/>
      <c r="T34" s="787"/>
      <c r="U34" s="774"/>
      <c r="V34" s="774"/>
      <c r="W34" s="774"/>
      <c r="X34" s="782"/>
      <c r="Y34" s="782"/>
      <c r="Z34" s="774"/>
      <c r="AA34" s="774"/>
      <c r="AB34" s="774"/>
      <c r="AC34" s="774"/>
      <c r="AD34" s="774"/>
      <c r="AE34" s="774"/>
      <c r="AF34" s="774"/>
      <c r="AG34" s="769"/>
      <c r="AH34" s="781"/>
      <c r="AI34" s="774"/>
      <c r="AJ34" s="774"/>
      <c r="AK34" s="774"/>
      <c r="AL34" s="774"/>
    </row>
    <row r="35" spans="1:38">
      <c r="A35" s="767" t="s">
        <v>386</v>
      </c>
      <c r="B35" s="768">
        <f t="shared" ref="B35:B44" si="2">SUM(C35:AL35)</f>
        <v>7</v>
      </c>
      <c r="C35" s="774"/>
      <c r="D35" s="770"/>
      <c r="E35" s="797"/>
      <c r="F35" s="796"/>
      <c r="G35" s="773"/>
      <c r="H35" s="768">
        <v>1</v>
      </c>
      <c r="I35" s="774"/>
      <c r="J35" s="774"/>
      <c r="K35" s="774"/>
      <c r="L35" s="774"/>
      <c r="M35" s="789"/>
      <c r="N35" s="789"/>
      <c r="O35" s="774"/>
      <c r="P35" s="774"/>
      <c r="Q35" s="774"/>
      <c r="R35" s="774"/>
      <c r="S35" s="774"/>
      <c r="T35" s="791">
        <v>1</v>
      </c>
      <c r="U35" s="774"/>
      <c r="V35" s="774"/>
      <c r="W35" s="774"/>
      <c r="X35" s="782"/>
      <c r="Y35" s="782"/>
      <c r="Z35" s="774"/>
      <c r="AA35" s="774"/>
      <c r="AB35" s="774"/>
      <c r="AC35" s="774"/>
      <c r="AD35" s="774"/>
      <c r="AE35" s="774"/>
      <c r="AF35" s="774"/>
      <c r="AG35" s="776">
        <v>1</v>
      </c>
      <c r="AH35" s="795">
        <v>4</v>
      </c>
      <c r="AI35" s="774"/>
      <c r="AJ35" s="774"/>
      <c r="AK35" s="774"/>
      <c r="AL35" s="774"/>
    </row>
    <row r="36" spans="1:38">
      <c r="A36" s="767" t="s">
        <v>387</v>
      </c>
      <c r="B36" s="768">
        <f t="shared" si="2"/>
        <v>143</v>
      </c>
      <c r="C36" s="774"/>
      <c r="D36" s="770">
        <v>1</v>
      </c>
      <c r="E36" s="798">
        <v>2</v>
      </c>
      <c r="F36" s="796"/>
      <c r="G36" s="788">
        <v>4</v>
      </c>
      <c r="H36" s="768">
        <v>1</v>
      </c>
      <c r="I36" s="768">
        <v>1</v>
      </c>
      <c r="J36" s="774"/>
      <c r="K36" s="768">
        <v>4</v>
      </c>
      <c r="L36" s="768">
        <v>1</v>
      </c>
      <c r="M36" s="789">
        <v>2</v>
      </c>
      <c r="N36" s="789">
        <v>13</v>
      </c>
      <c r="O36" s="768">
        <v>4</v>
      </c>
      <c r="P36" s="768">
        <v>6</v>
      </c>
      <c r="Q36" s="768">
        <v>25</v>
      </c>
      <c r="R36" s="768">
        <v>6</v>
      </c>
      <c r="S36" s="768">
        <v>1</v>
      </c>
      <c r="T36" s="791">
        <v>4</v>
      </c>
      <c r="U36" s="768">
        <v>2</v>
      </c>
      <c r="V36" s="768">
        <v>5</v>
      </c>
      <c r="W36" s="768">
        <v>4</v>
      </c>
      <c r="X36" s="800">
        <v>2</v>
      </c>
      <c r="Y36" s="800">
        <v>3</v>
      </c>
      <c r="Z36" s="768">
        <v>1</v>
      </c>
      <c r="AA36" s="774"/>
      <c r="AB36" s="774"/>
      <c r="AC36" s="774"/>
      <c r="AD36" s="774"/>
      <c r="AE36" s="768">
        <v>5</v>
      </c>
      <c r="AF36" s="768">
        <v>10</v>
      </c>
      <c r="AG36" s="776">
        <v>1</v>
      </c>
      <c r="AH36" s="795">
        <v>2</v>
      </c>
      <c r="AI36" s="768">
        <v>3</v>
      </c>
      <c r="AJ36" s="768">
        <v>17</v>
      </c>
      <c r="AK36" s="768">
        <v>4</v>
      </c>
      <c r="AL36" s="768">
        <v>9</v>
      </c>
    </row>
    <row r="37" spans="1:38">
      <c r="A37" s="767" t="s">
        <v>388</v>
      </c>
      <c r="B37" s="768">
        <f t="shared" si="2"/>
        <v>33</v>
      </c>
      <c r="C37" s="774"/>
      <c r="D37" s="770">
        <v>1</v>
      </c>
      <c r="E37" s="797"/>
      <c r="F37" s="796"/>
      <c r="G37" s="788">
        <v>3</v>
      </c>
      <c r="H37" s="774"/>
      <c r="I37" s="774"/>
      <c r="J37" s="774"/>
      <c r="K37" s="774"/>
      <c r="L37" s="774"/>
      <c r="M37" s="789"/>
      <c r="N37" s="789">
        <v>8</v>
      </c>
      <c r="O37" s="768">
        <v>2</v>
      </c>
      <c r="P37" s="774"/>
      <c r="Q37" s="774"/>
      <c r="R37" s="774"/>
      <c r="S37" s="768">
        <v>2</v>
      </c>
      <c r="T37" s="787"/>
      <c r="U37" s="774"/>
      <c r="V37" s="768">
        <v>1</v>
      </c>
      <c r="W37" s="774"/>
      <c r="X37" s="782"/>
      <c r="Y37" s="782"/>
      <c r="Z37" s="774"/>
      <c r="AA37" s="774"/>
      <c r="AB37" s="774"/>
      <c r="AC37" s="774"/>
      <c r="AD37" s="774"/>
      <c r="AE37" s="774"/>
      <c r="AF37" s="768">
        <v>5</v>
      </c>
      <c r="AG37" s="769"/>
      <c r="AH37" s="781"/>
      <c r="AI37" s="768">
        <v>1</v>
      </c>
      <c r="AJ37" s="768">
        <v>4</v>
      </c>
      <c r="AK37" s="768">
        <v>1</v>
      </c>
      <c r="AL37" s="768">
        <v>5</v>
      </c>
    </row>
    <row r="38" spans="1:38">
      <c r="A38" s="767" t="s">
        <v>389</v>
      </c>
      <c r="B38" s="768">
        <f t="shared" si="2"/>
        <v>2</v>
      </c>
      <c r="C38" s="774"/>
      <c r="D38" s="770"/>
      <c r="E38" s="797"/>
      <c r="F38" s="796"/>
      <c r="G38" s="773"/>
      <c r="H38" s="774"/>
      <c r="I38" s="774"/>
      <c r="J38" s="774"/>
      <c r="K38" s="774"/>
      <c r="L38" s="774"/>
      <c r="M38" s="789"/>
      <c r="N38" s="789"/>
      <c r="O38" s="774"/>
      <c r="P38" s="774"/>
      <c r="Q38" s="774"/>
      <c r="R38" s="774"/>
      <c r="S38" s="774"/>
      <c r="T38" s="787"/>
      <c r="U38" s="774"/>
      <c r="V38" s="774"/>
      <c r="W38" s="774"/>
      <c r="X38" s="782"/>
      <c r="Y38" s="782"/>
      <c r="Z38" s="774"/>
      <c r="AA38" s="774"/>
      <c r="AB38" s="774"/>
      <c r="AC38" s="774"/>
      <c r="AD38" s="774"/>
      <c r="AE38" s="774"/>
      <c r="AF38" s="768">
        <v>1</v>
      </c>
      <c r="AG38" s="769"/>
      <c r="AH38" s="795">
        <v>1</v>
      </c>
      <c r="AI38" s="774"/>
      <c r="AJ38" s="774"/>
      <c r="AK38" s="774"/>
      <c r="AL38" s="774"/>
    </row>
    <row r="39" spans="1:38">
      <c r="A39" s="767" t="s">
        <v>390</v>
      </c>
      <c r="B39" s="768">
        <f t="shared" si="2"/>
        <v>4</v>
      </c>
      <c r="C39" s="774"/>
      <c r="D39" s="770"/>
      <c r="E39" s="797"/>
      <c r="F39" s="796"/>
      <c r="G39" s="773"/>
      <c r="H39" s="774"/>
      <c r="I39" s="774"/>
      <c r="J39" s="774"/>
      <c r="K39" s="774"/>
      <c r="L39" s="774"/>
      <c r="M39" s="789"/>
      <c r="N39" s="789"/>
      <c r="O39" s="774"/>
      <c r="P39" s="774"/>
      <c r="Q39" s="774"/>
      <c r="R39" s="768">
        <v>1</v>
      </c>
      <c r="S39" s="774"/>
      <c r="T39" s="791">
        <v>1</v>
      </c>
      <c r="U39" s="774"/>
      <c r="V39" s="774"/>
      <c r="W39" s="774"/>
      <c r="X39" s="782"/>
      <c r="Y39" s="782"/>
      <c r="Z39" s="774"/>
      <c r="AA39" s="774"/>
      <c r="AB39" s="774"/>
      <c r="AC39" s="774"/>
      <c r="AD39" s="774"/>
      <c r="AE39" s="774"/>
      <c r="AF39" s="768">
        <v>2</v>
      </c>
      <c r="AG39" s="769"/>
      <c r="AH39" s="781"/>
      <c r="AI39" s="774"/>
      <c r="AJ39" s="774"/>
      <c r="AK39" s="774"/>
      <c r="AL39" s="774"/>
    </row>
    <row r="40" spans="1:38">
      <c r="A40" s="767" t="s">
        <v>391</v>
      </c>
      <c r="B40" s="768">
        <f t="shared" si="2"/>
        <v>3</v>
      </c>
      <c r="C40" s="774"/>
      <c r="D40" s="770"/>
      <c r="E40" s="797"/>
      <c r="F40" s="796"/>
      <c r="G40" s="773"/>
      <c r="H40" s="774"/>
      <c r="I40" s="774"/>
      <c r="J40" s="774"/>
      <c r="K40" s="774"/>
      <c r="L40" s="774"/>
      <c r="M40" s="789"/>
      <c r="N40" s="789"/>
      <c r="O40" s="774"/>
      <c r="P40" s="774"/>
      <c r="Q40" s="774"/>
      <c r="R40" s="774"/>
      <c r="S40" s="774"/>
      <c r="T40" s="791">
        <v>1</v>
      </c>
      <c r="U40" s="774"/>
      <c r="V40" s="774"/>
      <c r="W40" s="774"/>
      <c r="X40" s="782"/>
      <c r="Y40" s="782"/>
      <c r="Z40" s="774"/>
      <c r="AA40" s="774"/>
      <c r="AB40" s="774"/>
      <c r="AC40" s="774"/>
      <c r="AD40" s="774"/>
      <c r="AE40" s="774"/>
      <c r="AF40" s="774"/>
      <c r="AG40" s="776">
        <v>1</v>
      </c>
      <c r="AH40" s="795">
        <v>1</v>
      </c>
      <c r="AI40" s="774"/>
      <c r="AJ40" s="774"/>
      <c r="AK40" s="774"/>
      <c r="AL40" s="774"/>
    </row>
    <row r="41" spans="1:38">
      <c r="A41" s="767" t="s">
        <v>392</v>
      </c>
      <c r="B41" s="768">
        <f t="shared" si="2"/>
        <v>10</v>
      </c>
      <c r="C41" s="774"/>
      <c r="D41" s="770"/>
      <c r="E41" s="797"/>
      <c r="F41" s="796"/>
      <c r="G41" s="788">
        <v>3</v>
      </c>
      <c r="H41" s="774"/>
      <c r="I41" s="768">
        <v>1</v>
      </c>
      <c r="J41" s="774"/>
      <c r="K41" s="774"/>
      <c r="L41" s="774"/>
      <c r="M41" s="789"/>
      <c r="N41" s="789"/>
      <c r="O41" s="774"/>
      <c r="P41" s="774"/>
      <c r="Q41" s="774"/>
      <c r="R41" s="768">
        <v>1</v>
      </c>
      <c r="S41" s="768">
        <v>1</v>
      </c>
      <c r="T41" s="787"/>
      <c r="U41" s="774"/>
      <c r="V41" s="774"/>
      <c r="W41" s="768">
        <v>1</v>
      </c>
      <c r="X41" s="800">
        <v>1</v>
      </c>
      <c r="Y41" s="782"/>
      <c r="Z41" s="774"/>
      <c r="AA41" s="774"/>
      <c r="AB41" s="774"/>
      <c r="AC41" s="774"/>
      <c r="AD41" s="774"/>
      <c r="AE41" s="774"/>
      <c r="AF41" s="768">
        <v>2</v>
      </c>
      <c r="AG41" s="769"/>
      <c r="AH41" s="781"/>
      <c r="AI41" s="774"/>
      <c r="AJ41" s="774"/>
      <c r="AK41" s="774"/>
      <c r="AL41" s="774"/>
    </row>
    <row r="42" spans="1:38">
      <c r="A42" s="767" t="s">
        <v>393</v>
      </c>
      <c r="B42" s="768">
        <f t="shared" si="2"/>
        <v>3</v>
      </c>
      <c r="C42" s="774"/>
      <c r="D42" s="770"/>
      <c r="E42" s="797"/>
      <c r="F42" s="796"/>
      <c r="G42" s="773"/>
      <c r="H42" s="768">
        <v>1</v>
      </c>
      <c r="I42" s="774"/>
      <c r="J42" s="774"/>
      <c r="K42" s="768">
        <v>1</v>
      </c>
      <c r="L42" s="774"/>
      <c r="M42" s="789"/>
      <c r="N42" s="789"/>
      <c r="O42" s="774"/>
      <c r="P42" s="774"/>
      <c r="Q42" s="774"/>
      <c r="R42" s="774"/>
      <c r="S42" s="774"/>
      <c r="T42" s="787"/>
      <c r="U42" s="774"/>
      <c r="V42" s="774"/>
      <c r="W42" s="774"/>
      <c r="X42" s="782"/>
      <c r="Y42" s="782"/>
      <c r="Z42" s="774"/>
      <c r="AA42" s="774"/>
      <c r="AB42" s="774"/>
      <c r="AC42" s="774"/>
      <c r="AD42" s="774"/>
      <c r="AE42" s="774"/>
      <c r="AF42" s="774"/>
      <c r="AG42" s="769"/>
      <c r="AH42" s="795">
        <v>1</v>
      </c>
      <c r="AI42" s="774"/>
      <c r="AJ42" s="774"/>
      <c r="AK42" s="774"/>
      <c r="AL42" s="774"/>
    </row>
    <row r="43" spans="1:38">
      <c r="A43" s="767" t="s">
        <v>394</v>
      </c>
      <c r="B43" s="768">
        <f t="shared" si="2"/>
        <v>9</v>
      </c>
      <c r="C43" s="774"/>
      <c r="D43" s="770"/>
      <c r="E43" s="797"/>
      <c r="F43" s="796"/>
      <c r="G43" s="773"/>
      <c r="H43" s="768">
        <v>1</v>
      </c>
      <c r="I43" s="774"/>
      <c r="J43" s="768">
        <v>1</v>
      </c>
      <c r="K43" s="774"/>
      <c r="L43" s="774"/>
      <c r="M43" s="789"/>
      <c r="N43" s="789">
        <v>1</v>
      </c>
      <c r="O43" s="774"/>
      <c r="P43" s="774"/>
      <c r="Q43" s="774"/>
      <c r="R43" s="768">
        <v>1</v>
      </c>
      <c r="S43" s="774"/>
      <c r="T43" s="791">
        <v>2</v>
      </c>
      <c r="U43" s="768">
        <v>1</v>
      </c>
      <c r="V43" s="774"/>
      <c r="W43" s="774"/>
      <c r="X43" s="782"/>
      <c r="Y43" s="782"/>
      <c r="Z43" s="774"/>
      <c r="AA43" s="774"/>
      <c r="AB43" s="774"/>
      <c r="AC43" s="774"/>
      <c r="AD43" s="774"/>
      <c r="AE43" s="768">
        <v>1</v>
      </c>
      <c r="AF43" s="774"/>
      <c r="AG43" s="769"/>
      <c r="AH43" s="781"/>
      <c r="AI43" s="774"/>
      <c r="AJ43" s="774"/>
      <c r="AK43" s="774"/>
      <c r="AL43" s="768">
        <v>1</v>
      </c>
    </row>
    <row r="44" spans="1:38">
      <c r="A44" s="767" t="s">
        <v>395</v>
      </c>
      <c r="B44" s="768">
        <f t="shared" si="2"/>
        <v>7</v>
      </c>
      <c r="C44" s="774"/>
      <c r="D44" s="782"/>
      <c r="E44" s="792"/>
      <c r="F44" s="793"/>
      <c r="G44" s="773"/>
      <c r="H44" s="774"/>
      <c r="I44" s="774"/>
      <c r="J44" s="774"/>
      <c r="K44" s="774"/>
      <c r="L44" s="774"/>
      <c r="M44" s="801"/>
      <c r="N44" s="801"/>
      <c r="O44" s="774"/>
      <c r="P44" s="774"/>
      <c r="Q44" s="774"/>
      <c r="R44" s="774"/>
      <c r="S44" s="768">
        <v>1</v>
      </c>
      <c r="T44" s="787"/>
      <c r="U44" s="774"/>
      <c r="V44" s="774"/>
      <c r="W44" s="774"/>
      <c r="X44" s="782"/>
      <c r="Y44" s="782"/>
      <c r="Z44" s="774"/>
      <c r="AA44" s="774"/>
      <c r="AB44" s="774"/>
      <c r="AC44" s="774"/>
      <c r="AD44" s="774"/>
      <c r="AE44" s="768">
        <v>2</v>
      </c>
      <c r="AF44" s="768">
        <v>2</v>
      </c>
      <c r="AG44" s="769"/>
      <c r="AH44" s="781"/>
      <c r="AI44" s="768">
        <v>1</v>
      </c>
      <c r="AJ44" s="768">
        <v>1</v>
      </c>
      <c r="AK44" s="774"/>
      <c r="AL44" s="774"/>
    </row>
    <row r="45" spans="1:38" ht="0.95" customHeight="1">
      <c r="A45" s="802"/>
      <c r="B45" s="802"/>
      <c r="C45" s="802"/>
      <c r="D45" s="802"/>
      <c r="E45" s="802"/>
      <c r="F45" s="802"/>
      <c r="G45" s="802"/>
      <c r="H45" s="802"/>
      <c r="I45" s="802"/>
      <c r="J45" s="802"/>
      <c r="K45" s="802"/>
      <c r="L45" s="802"/>
      <c r="M45" s="802"/>
      <c r="N45" s="802"/>
      <c r="O45" s="802"/>
      <c r="P45" s="802"/>
      <c r="Q45" s="802"/>
      <c r="R45" s="802"/>
      <c r="S45" s="802"/>
      <c r="T45" s="802"/>
      <c r="U45" s="802"/>
      <c r="V45" s="802"/>
      <c r="W45" s="802"/>
      <c r="X45" s="802"/>
      <c r="Y45" s="802"/>
      <c r="Z45" s="802"/>
      <c r="AA45" s="802"/>
      <c r="AB45" s="802"/>
      <c r="AC45" s="802"/>
      <c r="AD45" s="802"/>
      <c r="AE45" s="802"/>
      <c r="AF45" s="802"/>
      <c r="AG45" s="802"/>
      <c r="AH45" s="802"/>
      <c r="AI45" s="802"/>
      <c r="AJ45" s="802"/>
      <c r="AK45" s="802"/>
      <c r="AL45" s="802"/>
    </row>
    <row r="46" spans="1:38" ht="10.5">
      <c r="A46" s="803" t="s">
        <v>396</v>
      </c>
      <c r="B46" s="802"/>
      <c r="C46" s="802"/>
      <c r="D46" s="802"/>
      <c r="E46" s="802"/>
      <c r="F46" s="802"/>
      <c r="G46" s="802"/>
      <c r="H46" s="802"/>
      <c r="I46" s="802"/>
      <c r="J46" s="802"/>
      <c r="K46" s="802"/>
      <c r="L46" s="802"/>
      <c r="M46" s="802"/>
      <c r="N46" s="802"/>
      <c r="O46" s="802"/>
      <c r="P46" s="802"/>
      <c r="Q46" s="802"/>
      <c r="R46" s="802"/>
      <c r="S46" s="802"/>
      <c r="T46" s="802"/>
      <c r="U46" s="802"/>
      <c r="V46" s="802"/>
      <c r="W46" s="802"/>
      <c r="AC46" s="802"/>
      <c r="AD46" s="802"/>
      <c r="AE46" s="802"/>
      <c r="AF46" s="802"/>
      <c r="AG46" s="802"/>
      <c r="AH46" s="802"/>
      <c r="AI46" s="802"/>
      <c r="AJ46" s="802"/>
      <c r="AK46" s="804"/>
      <c r="AL46" s="804"/>
    </row>
  </sheetData>
  <sheetProtection password="CA55" sheet="1" objects="1" scenarios="1"/>
  <pageMargins left="0.78740157480314965" right="0.75" top="0.51181102362204722" bottom="0.78740157480314965" header="0" footer="0"/>
  <pageSetup paperSize="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IV8192"/>
  <sheetViews>
    <sheetView showGridLines="0" topLeftCell="B1" workbookViewId="0">
      <selection activeCell="B1" sqref="A1:IV65536"/>
    </sheetView>
  </sheetViews>
  <sheetFormatPr baseColWidth="10" defaultColWidth="6.83203125" defaultRowHeight="10.5"/>
  <cols>
    <col min="1" max="1" width="0" style="808" hidden="1" customWidth="1"/>
    <col min="2" max="2" width="18.83203125" style="808" customWidth="1"/>
    <col min="3" max="3" width="6.6640625" style="808" customWidth="1"/>
    <col min="4" max="4" width="0.1640625" style="808" hidden="1" customWidth="1"/>
    <col min="5" max="5" width="6.1640625" style="808" customWidth="1"/>
    <col min="6" max="6" width="5.6640625" style="808" customWidth="1"/>
    <col min="7" max="7" width="0.1640625" style="808" hidden="1" customWidth="1"/>
    <col min="8" max="8" width="4.6640625" style="808" customWidth="1"/>
    <col min="9" max="9" width="5.33203125" style="808" customWidth="1"/>
    <col min="10" max="10" width="0.1640625" style="808" hidden="1" customWidth="1"/>
    <col min="11" max="12" width="4.6640625" style="808" customWidth="1"/>
    <col min="13" max="13" width="0.1640625" style="808" hidden="1" customWidth="1"/>
    <col min="14" max="15" width="4.6640625" style="808" customWidth="1"/>
    <col min="16" max="16" width="0.1640625" style="808" hidden="1" customWidth="1"/>
    <col min="17" max="17" width="4.6640625" style="808" customWidth="1"/>
    <col min="18" max="18" width="5.6640625" style="808" customWidth="1"/>
    <col min="19" max="19" width="0.1640625" style="808" hidden="1" customWidth="1"/>
    <col min="20" max="20" width="4.6640625" style="808" customWidth="1"/>
    <col min="21" max="21" width="4.83203125" style="808" customWidth="1"/>
    <col min="22" max="22" width="0.1640625" style="808" hidden="1" customWidth="1"/>
    <col min="23" max="24" width="4.6640625" style="808" customWidth="1"/>
    <col min="25" max="25" width="0.1640625" style="808" hidden="1" customWidth="1"/>
    <col min="26" max="26" width="4.6640625" style="808" customWidth="1"/>
    <col min="27" max="27" width="4.83203125" style="808" customWidth="1"/>
    <col min="28" max="28" width="0.1640625" style="808" hidden="1" customWidth="1"/>
    <col min="29" max="29" width="4.6640625" style="808" customWidth="1"/>
    <col min="30" max="30" width="4.83203125" style="808" customWidth="1"/>
    <col min="31" max="31" width="0.1640625" style="808" hidden="1" customWidth="1"/>
    <col min="32" max="32" width="4.6640625" style="808" customWidth="1"/>
    <col min="33" max="33" width="4.83203125" style="808" customWidth="1"/>
    <col min="34" max="34" width="0.1640625" style="808" hidden="1" customWidth="1"/>
    <col min="35" max="36" width="4.6640625" style="808" customWidth="1"/>
    <col min="37" max="37" width="0.1640625" style="808" hidden="1" customWidth="1"/>
    <col min="38" max="38" width="3.83203125" style="808" customWidth="1"/>
    <col min="39" max="39" width="5" style="808" customWidth="1"/>
    <col min="40" max="40" width="0.1640625" style="808" hidden="1" customWidth="1"/>
    <col min="41" max="41" width="4.6640625" style="808" customWidth="1"/>
    <col min="42" max="42" width="5.6640625" style="808" customWidth="1"/>
    <col min="43" max="43" width="0.1640625" style="808" hidden="1" customWidth="1"/>
    <col min="44" max="45" width="4.6640625" style="808" customWidth="1"/>
    <col min="46" max="46" width="0.1640625" style="808" hidden="1" customWidth="1"/>
    <col min="47" max="47" width="3.6640625" style="808" customWidth="1"/>
    <col min="48" max="48" width="6.5" style="808" customWidth="1"/>
    <col min="49" max="49" width="0.1640625" style="808" hidden="1" customWidth="1"/>
    <col min="50" max="50" width="4.6640625" style="808" customWidth="1"/>
    <col min="51" max="51" width="5.33203125" style="808" customWidth="1"/>
    <col min="52" max="52" width="0.1640625" style="808" hidden="1" customWidth="1"/>
    <col min="53" max="54" width="4.6640625" style="808" customWidth="1"/>
    <col min="55" max="55" width="0.1640625" style="808" hidden="1" customWidth="1"/>
    <col min="56" max="16384" width="6.83203125" style="808"/>
  </cols>
  <sheetData>
    <row r="1" spans="1:256">
      <c r="A1" s="805" t="s">
        <v>0</v>
      </c>
      <c r="B1" s="806" t="s">
        <v>0</v>
      </c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7"/>
      <c r="AF1" s="807"/>
      <c r="AG1" s="807"/>
      <c r="AH1" s="807"/>
      <c r="AI1" s="807"/>
      <c r="AJ1" s="807"/>
      <c r="AK1" s="807"/>
      <c r="AL1" s="807"/>
      <c r="AM1" s="807"/>
      <c r="AN1" s="807"/>
      <c r="AO1" s="807"/>
      <c r="AP1" s="807"/>
      <c r="AQ1" s="807"/>
      <c r="AR1" s="807"/>
      <c r="AS1" s="807"/>
      <c r="AT1" s="807"/>
      <c r="AU1" s="807"/>
      <c r="AV1" s="807"/>
    </row>
    <row r="2" spans="1:256" ht="9" customHeight="1">
      <c r="A2" s="809"/>
      <c r="B2" s="806" t="s">
        <v>443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7"/>
      <c r="AF2" s="807"/>
      <c r="AG2" s="807"/>
      <c r="AH2" s="807"/>
      <c r="AI2" s="807"/>
      <c r="AJ2" s="807"/>
      <c r="AK2" s="807"/>
      <c r="AL2" s="807"/>
      <c r="AM2" s="807"/>
      <c r="AN2" s="807"/>
      <c r="AO2" s="807"/>
      <c r="AP2" s="807"/>
      <c r="AQ2" s="807"/>
      <c r="AR2" s="807"/>
      <c r="AS2" s="807"/>
      <c r="AT2" s="807"/>
      <c r="AU2" s="807"/>
      <c r="AV2" s="807"/>
    </row>
    <row r="3" spans="1:256">
      <c r="A3" s="805" t="s">
        <v>444</v>
      </c>
      <c r="B3" s="806" t="s">
        <v>445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7"/>
      <c r="AF3" s="807"/>
      <c r="AG3" s="807"/>
      <c r="AH3" s="807"/>
      <c r="AI3" s="807"/>
      <c r="AJ3" s="807"/>
      <c r="AK3" s="807"/>
      <c r="AL3" s="807"/>
      <c r="AM3" s="807"/>
      <c r="AN3" s="807"/>
      <c r="AO3" s="807"/>
      <c r="AP3" s="807"/>
      <c r="AQ3" s="807"/>
      <c r="AR3" s="807"/>
      <c r="AS3" s="807"/>
      <c r="AT3" s="807"/>
      <c r="AU3" s="807"/>
      <c r="AV3" s="807"/>
    </row>
    <row r="4" spans="1:256">
      <c r="A4" s="805" t="s">
        <v>446</v>
      </c>
      <c r="B4" s="810"/>
      <c r="C4" s="810"/>
      <c r="D4" s="810"/>
      <c r="E4" s="810"/>
      <c r="F4" s="811" t="s">
        <v>72</v>
      </c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07"/>
      <c r="W4" s="807"/>
      <c r="X4" s="807"/>
      <c r="Y4" s="807"/>
      <c r="Z4" s="807"/>
      <c r="AA4" s="807"/>
      <c r="AB4" s="807"/>
      <c r="AC4" s="807"/>
      <c r="AD4" s="807"/>
      <c r="AE4" s="807"/>
      <c r="AF4" s="807"/>
      <c r="AG4" s="807"/>
      <c r="AH4" s="807"/>
      <c r="AI4" s="807"/>
      <c r="AJ4" s="807"/>
      <c r="AK4" s="807"/>
      <c r="AL4" s="807"/>
      <c r="AM4" s="807"/>
      <c r="AN4" s="807"/>
      <c r="AO4" s="807"/>
      <c r="AP4" s="807"/>
      <c r="AQ4" s="807"/>
      <c r="AR4" s="807"/>
      <c r="AS4" s="807"/>
      <c r="AT4" s="807"/>
      <c r="AU4" s="807"/>
      <c r="AV4" s="807"/>
    </row>
    <row r="5" spans="1:256" ht="9" customHeight="1"/>
    <row r="6" spans="1:256">
      <c r="A6" s="812"/>
      <c r="B6" s="813" t="s">
        <v>72</v>
      </c>
      <c r="C6" s="814" t="s">
        <v>147</v>
      </c>
      <c r="D6" s="815"/>
      <c r="E6" s="816" t="s">
        <v>447</v>
      </c>
      <c r="F6" s="817"/>
      <c r="G6" s="818"/>
      <c r="H6" s="816" t="s">
        <v>448</v>
      </c>
      <c r="I6" s="819"/>
      <c r="J6" s="820"/>
      <c r="K6" s="821" t="s">
        <v>449</v>
      </c>
      <c r="L6" s="822"/>
      <c r="M6" s="817"/>
      <c r="N6" s="816" t="s">
        <v>450</v>
      </c>
      <c r="O6" s="819"/>
      <c r="P6" s="820"/>
      <c r="Q6" s="821" t="s">
        <v>451</v>
      </c>
      <c r="R6" s="822"/>
      <c r="S6" s="817"/>
      <c r="T6" s="816" t="s">
        <v>452</v>
      </c>
      <c r="U6" s="819"/>
      <c r="V6" s="820"/>
      <c r="W6" s="821" t="s">
        <v>453</v>
      </c>
      <c r="X6" s="822"/>
      <c r="Y6" s="817"/>
      <c r="Z6" s="816" t="s">
        <v>454</v>
      </c>
      <c r="AA6" s="819"/>
      <c r="AB6" s="820"/>
      <c r="AC6" s="821" t="s">
        <v>455</v>
      </c>
      <c r="AD6" s="822"/>
      <c r="AE6" s="817"/>
      <c r="AF6" s="816" t="s">
        <v>456</v>
      </c>
      <c r="AG6" s="819"/>
      <c r="AH6" s="820"/>
      <c r="AI6" s="821" t="s">
        <v>457</v>
      </c>
      <c r="AJ6" s="822"/>
      <c r="AK6" s="817"/>
      <c r="AL6" s="816" t="s">
        <v>458</v>
      </c>
      <c r="AM6" s="819"/>
      <c r="AN6" s="820"/>
      <c r="AO6" s="821" t="s">
        <v>459</v>
      </c>
      <c r="AP6" s="822"/>
      <c r="AQ6" s="817"/>
      <c r="AR6" s="816" t="s">
        <v>460</v>
      </c>
      <c r="AS6" s="819"/>
      <c r="AT6" s="820"/>
      <c r="AU6" s="821" t="s">
        <v>461</v>
      </c>
      <c r="AV6" s="822"/>
      <c r="AW6" s="817"/>
      <c r="AX6" s="816" t="s">
        <v>462</v>
      </c>
      <c r="AY6" s="819"/>
      <c r="AZ6" s="823"/>
      <c r="BA6" s="824" t="s">
        <v>463</v>
      </c>
      <c r="BB6" s="817"/>
      <c r="BC6" s="825"/>
    </row>
    <row r="7" spans="1:256">
      <c r="A7" s="826"/>
      <c r="B7" s="827" t="s">
        <v>342</v>
      </c>
      <c r="C7" s="828" t="s">
        <v>343</v>
      </c>
      <c r="D7" s="829"/>
      <c r="E7" s="827" t="s">
        <v>464</v>
      </c>
      <c r="F7" s="830"/>
      <c r="G7" s="829"/>
      <c r="H7" s="827" t="s">
        <v>465</v>
      </c>
      <c r="I7" s="831"/>
      <c r="J7" s="832"/>
      <c r="K7" s="833" t="s">
        <v>466</v>
      </c>
      <c r="L7" s="834"/>
      <c r="M7" s="830"/>
      <c r="N7" s="827" t="s">
        <v>467</v>
      </c>
      <c r="O7" s="831"/>
      <c r="P7" s="832"/>
      <c r="Q7" s="833" t="s">
        <v>468</v>
      </c>
      <c r="R7" s="834"/>
      <c r="S7" s="830"/>
      <c r="T7" s="827" t="s">
        <v>469</v>
      </c>
      <c r="U7" s="831"/>
      <c r="V7" s="832"/>
      <c r="W7" s="833" t="s">
        <v>470</v>
      </c>
      <c r="X7" s="834"/>
      <c r="Y7" s="830"/>
      <c r="Z7" s="827" t="s">
        <v>471</v>
      </c>
      <c r="AA7" s="831"/>
      <c r="AB7" s="832"/>
      <c r="AC7" s="833" t="s">
        <v>472</v>
      </c>
      <c r="AD7" s="834"/>
      <c r="AE7" s="830"/>
      <c r="AF7" s="827" t="s">
        <v>473</v>
      </c>
      <c r="AG7" s="831"/>
      <c r="AH7" s="832"/>
      <c r="AI7" s="833" t="s">
        <v>474</v>
      </c>
      <c r="AJ7" s="834"/>
      <c r="AK7" s="830"/>
      <c r="AL7" s="827" t="s">
        <v>475</v>
      </c>
      <c r="AM7" s="831"/>
      <c r="AN7" s="832"/>
      <c r="AO7" s="833" t="s">
        <v>464</v>
      </c>
      <c r="AP7" s="834"/>
      <c r="AQ7" s="830"/>
      <c r="AR7" s="827" t="s">
        <v>464</v>
      </c>
      <c r="AS7" s="831"/>
      <c r="AT7" s="832"/>
      <c r="AU7" s="833" t="s">
        <v>476</v>
      </c>
      <c r="AV7" s="834"/>
      <c r="AW7" s="830"/>
      <c r="AX7" s="827" t="s">
        <v>464</v>
      </c>
      <c r="AY7" s="831"/>
      <c r="AZ7" s="835"/>
      <c r="BA7" s="836" t="s">
        <v>477</v>
      </c>
      <c r="BB7" s="837"/>
      <c r="BC7" s="838"/>
    </row>
    <row r="8" spans="1:256">
      <c r="A8" s="839"/>
      <c r="B8" s="831"/>
      <c r="C8" s="840" t="s">
        <v>426</v>
      </c>
      <c r="D8" s="829"/>
      <c r="E8" s="831"/>
      <c r="F8" s="830"/>
      <c r="G8" s="829"/>
      <c r="H8" s="827" t="s">
        <v>478</v>
      </c>
      <c r="I8" s="831"/>
      <c r="J8" s="832"/>
      <c r="K8" s="841"/>
      <c r="L8" s="834"/>
      <c r="M8" s="830"/>
      <c r="N8" s="831"/>
      <c r="O8" s="831"/>
      <c r="P8" s="832"/>
      <c r="Q8" s="841"/>
      <c r="R8" s="834"/>
      <c r="S8" s="830"/>
      <c r="T8" s="831"/>
      <c r="U8" s="831"/>
      <c r="V8" s="832"/>
      <c r="W8" s="833" t="s">
        <v>479</v>
      </c>
      <c r="X8" s="834"/>
      <c r="Y8" s="830"/>
      <c r="Z8" s="827" t="s">
        <v>480</v>
      </c>
      <c r="AA8" s="831"/>
      <c r="AB8" s="832"/>
      <c r="AC8" s="841"/>
      <c r="AD8" s="834"/>
      <c r="AE8" s="830"/>
      <c r="AF8" s="827" t="s">
        <v>481</v>
      </c>
      <c r="AG8" s="831"/>
      <c r="AH8" s="832"/>
      <c r="AI8" s="841"/>
      <c r="AJ8" s="834"/>
      <c r="AK8" s="830"/>
      <c r="AL8" s="831"/>
      <c r="AM8" s="831"/>
      <c r="AN8" s="832"/>
      <c r="AO8" s="841"/>
      <c r="AP8" s="834"/>
      <c r="AQ8" s="830"/>
      <c r="AR8" s="842"/>
      <c r="AS8" s="831"/>
      <c r="AT8" s="832"/>
      <c r="AU8" s="833" t="s">
        <v>482</v>
      </c>
      <c r="AV8" s="834"/>
      <c r="AW8" s="830"/>
      <c r="AX8" s="831"/>
      <c r="AY8" s="831"/>
      <c r="AZ8" s="835"/>
      <c r="BA8" s="841"/>
      <c r="BB8" s="830"/>
      <c r="BC8" s="838"/>
    </row>
    <row r="9" spans="1:256" ht="8.1" customHeight="1">
      <c r="A9" s="843"/>
      <c r="B9" s="844"/>
      <c r="C9" s="845"/>
      <c r="D9" s="845"/>
      <c r="E9" s="846" t="s">
        <v>360</v>
      </c>
      <c r="F9" s="847" t="s">
        <v>359</v>
      </c>
      <c r="G9" s="848"/>
      <c r="H9" s="846" t="s">
        <v>360</v>
      </c>
      <c r="I9" s="846" t="s">
        <v>359</v>
      </c>
      <c r="J9" s="849"/>
      <c r="K9" s="850" t="s">
        <v>360</v>
      </c>
      <c r="L9" s="851" t="s">
        <v>359</v>
      </c>
      <c r="M9" s="852"/>
      <c r="N9" s="846" t="s">
        <v>360</v>
      </c>
      <c r="O9" s="846" t="s">
        <v>359</v>
      </c>
      <c r="P9" s="849"/>
      <c r="Q9" s="850" t="s">
        <v>360</v>
      </c>
      <c r="R9" s="851" t="s">
        <v>359</v>
      </c>
      <c r="S9" s="852"/>
      <c r="T9" s="846" t="s">
        <v>360</v>
      </c>
      <c r="U9" s="846" t="s">
        <v>359</v>
      </c>
      <c r="V9" s="849"/>
      <c r="W9" s="850" t="s">
        <v>360</v>
      </c>
      <c r="X9" s="851" t="s">
        <v>359</v>
      </c>
      <c r="Y9" s="852"/>
      <c r="Z9" s="846" t="s">
        <v>360</v>
      </c>
      <c r="AA9" s="846" t="s">
        <v>359</v>
      </c>
      <c r="AB9" s="849"/>
      <c r="AC9" s="850" t="s">
        <v>360</v>
      </c>
      <c r="AD9" s="851" t="s">
        <v>359</v>
      </c>
      <c r="AE9" s="852"/>
      <c r="AF9" s="846" t="s">
        <v>360</v>
      </c>
      <c r="AG9" s="846" t="s">
        <v>359</v>
      </c>
      <c r="AH9" s="849"/>
      <c r="AI9" s="850" t="s">
        <v>360</v>
      </c>
      <c r="AJ9" s="851" t="s">
        <v>359</v>
      </c>
      <c r="AK9" s="852"/>
      <c r="AL9" s="846" t="s">
        <v>360</v>
      </c>
      <c r="AM9" s="846" t="s">
        <v>359</v>
      </c>
      <c r="AN9" s="849"/>
      <c r="AO9" s="850" t="s">
        <v>360</v>
      </c>
      <c r="AP9" s="851" t="s">
        <v>359</v>
      </c>
      <c r="AQ9" s="852"/>
      <c r="AR9" s="846" t="s">
        <v>360</v>
      </c>
      <c r="AS9" s="846" t="s">
        <v>359</v>
      </c>
      <c r="AT9" s="849"/>
      <c r="AU9" s="850" t="s">
        <v>360</v>
      </c>
      <c r="AV9" s="851" t="s">
        <v>359</v>
      </c>
      <c r="AW9" s="852"/>
      <c r="AX9" s="846" t="s">
        <v>360</v>
      </c>
      <c r="AY9" s="846" t="s">
        <v>359</v>
      </c>
      <c r="AZ9" s="835"/>
      <c r="BA9" s="853" t="s">
        <v>360</v>
      </c>
      <c r="BB9" s="847" t="s">
        <v>359</v>
      </c>
      <c r="BC9" s="838"/>
    </row>
    <row r="10" spans="1:256" ht="6.95" customHeight="1">
      <c r="A10" s="854"/>
      <c r="B10" s="855"/>
      <c r="C10" s="856"/>
      <c r="D10" s="857"/>
      <c r="E10" s="858" t="s">
        <v>72</v>
      </c>
      <c r="F10" s="856"/>
      <c r="G10" s="859"/>
      <c r="H10" s="860"/>
      <c r="I10" s="860"/>
      <c r="J10" s="861"/>
      <c r="K10" s="856"/>
      <c r="L10" s="856"/>
      <c r="M10" s="861"/>
      <c r="N10" s="862"/>
      <c r="O10" s="862"/>
      <c r="P10" s="861"/>
      <c r="Q10" s="856"/>
      <c r="R10" s="856"/>
      <c r="S10" s="861"/>
      <c r="T10" s="856"/>
      <c r="U10" s="856"/>
      <c r="V10" s="863"/>
      <c r="W10" s="856"/>
      <c r="X10" s="856"/>
      <c r="Y10" s="863"/>
      <c r="Z10" s="856"/>
      <c r="AA10" s="856"/>
      <c r="AB10" s="863"/>
      <c r="AC10" s="856"/>
      <c r="AD10" s="856"/>
      <c r="AE10" s="863"/>
      <c r="AF10" s="856"/>
      <c r="AG10" s="856"/>
      <c r="AH10" s="863"/>
      <c r="AI10" s="856"/>
      <c r="AJ10" s="856"/>
      <c r="AK10" s="863"/>
      <c r="AL10" s="856"/>
      <c r="AM10" s="856"/>
      <c r="AN10" s="863"/>
      <c r="AO10" s="856"/>
      <c r="AP10" s="856"/>
      <c r="AQ10" s="863"/>
      <c r="AR10" s="856"/>
      <c r="AS10" s="856"/>
      <c r="AT10" s="863"/>
      <c r="AU10" s="856"/>
      <c r="AV10" s="856"/>
      <c r="AW10" s="863"/>
      <c r="AX10" s="856"/>
      <c r="AY10" s="856"/>
      <c r="AZ10" s="864"/>
      <c r="BA10" s="865"/>
      <c r="BB10" s="865"/>
      <c r="BC10" s="866"/>
    </row>
    <row r="11" spans="1:256">
      <c r="A11" s="854"/>
      <c r="B11" s="867" t="s">
        <v>114</v>
      </c>
      <c r="C11" s="868">
        <f>SUM(F11:BC11)</f>
        <v>11850</v>
      </c>
      <c r="D11" s="869"/>
      <c r="E11" s="870"/>
      <c r="F11" s="871">
        <f>SUM(E13:F13)</f>
        <v>3330</v>
      </c>
      <c r="G11" s="872"/>
      <c r="H11" s="870"/>
      <c r="I11" s="871">
        <f>SUM(H13:I13)</f>
        <v>708</v>
      </c>
      <c r="J11" s="873"/>
      <c r="K11" s="870"/>
      <c r="L11" s="871">
        <f>SUM(K13:L13)</f>
        <v>815</v>
      </c>
      <c r="M11" s="873"/>
      <c r="N11" s="870"/>
      <c r="O11" s="871">
        <f>SUM(N13:O13)</f>
        <v>664</v>
      </c>
      <c r="P11" s="873"/>
      <c r="Q11" s="870"/>
      <c r="R11" s="871">
        <f>SUM(Q13:R13)</f>
        <v>1026</v>
      </c>
      <c r="S11" s="873"/>
      <c r="T11" s="870"/>
      <c r="U11" s="871">
        <f>SUM(T13:U13)</f>
        <v>265</v>
      </c>
      <c r="V11" s="873"/>
      <c r="W11" s="870"/>
      <c r="X11" s="871">
        <f>SUM(W13:X13)</f>
        <v>498</v>
      </c>
      <c r="Y11" s="873"/>
      <c r="Z11" s="870"/>
      <c r="AA11" s="871">
        <f>SUM(Z13:AA13)</f>
        <v>287</v>
      </c>
      <c r="AB11" s="873"/>
      <c r="AC11" s="870"/>
      <c r="AD11" s="871">
        <f>SUM(AC13:AD13)</f>
        <v>281</v>
      </c>
      <c r="AE11" s="873"/>
      <c r="AF11" s="870"/>
      <c r="AG11" s="871">
        <f>SUM(AF13:AG13)</f>
        <v>279</v>
      </c>
      <c r="AH11" s="873"/>
      <c r="AI11" s="870"/>
      <c r="AJ11" s="871">
        <f>SUM(AI13:AJ13)</f>
        <v>426</v>
      </c>
      <c r="AK11" s="873"/>
      <c r="AL11" s="870"/>
      <c r="AM11" s="871">
        <f>SUM(AL13:AM13)</f>
        <v>150</v>
      </c>
      <c r="AN11" s="873"/>
      <c r="AO11" s="870"/>
      <c r="AP11" s="871">
        <f>SUM(AO13:AP13)</f>
        <v>1733</v>
      </c>
      <c r="AQ11" s="873"/>
      <c r="AR11" s="870"/>
      <c r="AS11" s="871">
        <f>SUM(AR13:AS13)</f>
        <v>745</v>
      </c>
      <c r="AT11" s="873"/>
      <c r="AU11" s="870"/>
      <c r="AV11" s="871">
        <f>SUM(AU13:AV13)</f>
        <v>74</v>
      </c>
      <c r="AW11" s="873"/>
      <c r="AX11" s="870"/>
      <c r="AY11" s="871">
        <f>SUM(AX13:AY13)</f>
        <v>472</v>
      </c>
      <c r="AZ11" s="874"/>
      <c r="BA11" s="875"/>
      <c r="BB11" s="876">
        <f>SUM(BA13:BB13)</f>
        <v>97</v>
      </c>
      <c r="BC11" s="866"/>
    </row>
    <row r="12" spans="1:256" ht="5.0999999999999996" customHeight="1">
      <c r="A12" s="854"/>
      <c r="B12" s="877"/>
      <c r="C12" s="878"/>
      <c r="D12" s="879"/>
      <c r="E12" s="878"/>
      <c r="F12" s="878"/>
      <c r="G12" s="880"/>
      <c r="H12" s="878"/>
      <c r="I12" s="878"/>
      <c r="J12" s="880"/>
      <c r="K12" s="878"/>
      <c r="L12" s="878"/>
      <c r="M12" s="880"/>
      <c r="N12" s="878"/>
      <c r="O12" s="878"/>
      <c r="P12" s="880"/>
      <c r="Q12" s="878"/>
      <c r="R12" s="878"/>
      <c r="S12" s="880"/>
      <c r="T12" s="878"/>
      <c r="U12" s="878"/>
      <c r="V12" s="880"/>
      <c r="W12" s="878"/>
      <c r="X12" s="878"/>
      <c r="Y12" s="880"/>
      <c r="Z12" s="878"/>
      <c r="AA12" s="878"/>
      <c r="AB12" s="880"/>
      <c r="AC12" s="878"/>
      <c r="AD12" s="878"/>
      <c r="AE12" s="880"/>
      <c r="AF12" s="878"/>
      <c r="AG12" s="878"/>
      <c r="AH12" s="880"/>
      <c r="AI12" s="878"/>
      <c r="AJ12" s="878"/>
      <c r="AK12" s="880"/>
      <c r="AL12" s="878"/>
      <c r="AM12" s="878"/>
      <c r="AN12" s="880"/>
      <c r="AO12" s="878"/>
      <c r="AP12" s="878"/>
      <c r="AQ12" s="880"/>
      <c r="AR12" s="878"/>
      <c r="AS12" s="878"/>
      <c r="AT12" s="880"/>
      <c r="AU12" s="878"/>
      <c r="AV12" s="878"/>
      <c r="AW12" s="880"/>
      <c r="AX12" s="878"/>
      <c r="AY12" s="878"/>
      <c r="AZ12" s="864"/>
      <c r="BA12" s="856"/>
      <c r="BB12" s="856"/>
      <c r="BC12" s="866"/>
    </row>
    <row r="13" spans="1:256">
      <c r="A13" s="854"/>
      <c r="B13" s="867" t="s">
        <v>362</v>
      </c>
      <c r="C13" s="881"/>
      <c r="D13" s="882"/>
      <c r="E13" s="883">
        <f>SUM(E15:E47)</f>
        <v>1599</v>
      </c>
      <c r="F13" s="883">
        <f>SUM(F15:F47)</f>
        <v>1731</v>
      </c>
      <c r="G13" s="884" t="s">
        <v>72</v>
      </c>
      <c r="H13" s="883">
        <f>SUM(H15:H47)</f>
        <v>318</v>
      </c>
      <c r="I13" s="883">
        <f>SUM(I15:I47)</f>
        <v>390</v>
      </c>
      <c r="J13" s="884" t="s">
        <v>72</v>
      </c>
      <c r="K13" s="883">
        <f>SUM(K15:K47)</f>
        <v>374</v>
      </c>
      <c r="L13" s="883">
        <f>SUM(L15:L47)</f>
        <v>441</v>
      </c>
      <c r="M13" s="884" t="s">
        <v>72</v>
      </c>
      <c r="N13" s="883">
        <f>SUM(N15:N47)</f>
        <v>337</v>
      </c>
      <c r="O13" s="883">
        <f>SUM(O15:O47)</f>
        <v>327</v>
      </c>
      <c r="P13" s="884" t="s">
        <v>72</v>
      </c>
      <c r="Q13" s="883">
        <f>SUM(Q15:Q47)</f>
        <v>476</v>
      </c>
      <c r="R13" s="883">
        <f>SUM(R15:R47)</f>
        <v>550</v>
      </c>
      <c r="S13" s="884" t="s">
        <v>72</v>
      </c>
      <c r="T13" s="883">
        <f>SUM(T15:T47)</f>
        <v>107</v>
      </c>
      <c r="U13" s="883">
        <f>SUM(U15:U47)</f>
        <v>158</v>
      </c>
      <c r="V13" s="884" t="s">
        <v>72</v>
      </c>
      <c r="W13" s="883">
        <f>SUM(W15:W47)</f>
        <v>224</v>
      </c>
      <c r="X13" s="883">
        <f>SUM(X15:X47)</f>
        <v>274</v>
      </c>
      <c r="Y13" s="884" t="s">
        <v>72</v>
      </c>
      <c r="Z13" s="883">
        <f>SUM(Z15:Z47)</f>
        <v>116</v>
      </c>
      <c r="AA13" s="883">
        <f>SUM(AA15:AA47)</f>
        <v>171</v>
      </c>
      <c r="AB13" s="884" t="s">
        <v>72</v>
      </c>
      <c r="AC13" s="883">
        <f>SUM(AC15:AC47)</f>
        <v>154</v>
      </c>
      <c r="AD13" s="883">
        <f>SUM(AD15:AD47)</f>
        <v>127</v>
      </c>
      <c r="AE13" s="884" t="s">
        <v>72</v>
      </c>
      <c r="AF13" s="883">
        <f>SUM(AF15:AF47)</f>
        <v>117</v>
      </c>
      <c r="AG13" s="883">
        <f>SUM(AG15:AG47)</f>
        <v>162</v>
      </c>
      <c r="AH13" s="884" t="s">
        <v>72</v>
      </c>
      <c r="AI13" s="883">
        <f>SUM(AI15:AI47)</f>
        <v>210</v>
      </c>
      <c r="AJ13" s="883">
        <f>SUM(AJ15:AJ47)</f>
        <v>216</v>
      </c>
      <c r="AK13" s="884" t="s">
        <v>72</v>
      </c>
      <c r="AL13" s="883">
        <f>SUM(AL15:AL47)</f>
        <v>69</v>
      </c>
      <c r="AM13" s="883">
        <f>SUM(AM15:AM47)</f>
        <v>81</v>
      </c>
      <c r="AN13" s="884" t="s">
        <v>72</v>
      </c>
      <c r="AO13" s="883">
        <f>SUM(AO15:AO47)</f>
        <v>847</v>
      </c>
      <c r="AP13" s="883">
        <f>SUM(AP15:AP47)</f>
        <v>886</v>
      </c>
      <c r="AQ13" s="884" t="s">
        <v>72</v>
      </c>
      <c r="AR13" s="883">
        <f>SUM(AR15:AR47)</f>
        <v>356</v>
      </c>
      <c r="AS13" s="883">
        <f>SUM(AS15:AS47)</f>
        <v>389</v>
      </c>
      <c r="AT13" s="872"/>
      <c r="AU13" s="883">
        <f>SUM(AU15:AU47)</f>
        <v>37</v>
      </c>
      <c r="AV13" s="883">
        <f>SUM(AV15:AV47)</f>
        <v>37</v>
      </c>
      <c r="AW13" s="884" t="s">
        <v>72</v>
      </c>
      <c r="AX13" s="883">
        <f>SUM(AX15:AX47)</f>
        <v>142</v>
      </c>
      <c r="AY13" s="883">
        <f>SUM(AY15:AY47)</f>
        <v>330</v>
      </c>
      <c r="AZ13" s="864"/>
      <c r="BA13" s="883">
        <f>SUM(BA15:BA47)</f>
        <v>58</v>
      </c>
      <c r="BB13" s="885">
        <f>SUM(BB15:BB47)</f>
        <v>39</v>
      </c>
      <c r="BC13" s="866"/>
    </row>
    <row r="14" spans="1:256" ht="6.95" customHeight="1">
      <c r="A14" s="854"/>
      <c r="B14" s="855"/>
      <c r="C14" s="856"/>
      <c r="D14" s="886"/>
      <c r="E14" s="856"/>
      <c r="F14" s="856"/>
      <c r="G14" s="863"/>
      <c r="H14" s="856"/>
      <c r="I14" s="856"/>
      <c r="J14" s="863"/>
      <c r="K14" s="875"/>
      <c r="L14" s="875"/>
      <c r="M14" s="887"/>
      <c r="N14" s="875"/>
      <c r="O14" s="875"/>
      <c r="P14" s="863"/>
      <c r="Q14" s="856"/>
      <c r="R14" s="856"/>
      <c r="S14" s="863"/>
      <c r="T14" s="856"/>
      <c r="U14" s="856"/>
      <c r="V14" s="863"/>
      <c r="W14" s="856"/>
      <c r="X14" s="856"/>
      <c r="Y14" s="863"/>
      <c r="Z14" s="856"/>
      <c r="AA14" s="856"/>
      <c r="AB14" s="863"/>
      <c r="AC14" s="856"/>
      <c r="AD14" s="856"/>
      <c r="AE14" s="863"/>
      <c r="AF14" s="856"/>
      <c r="AG14" s="856"/>
      <c r="AH14" s="863"/>
      <c r="AI14" s="856"/>
      <c r="AJ14" s="856"/>
      <c r="AK14" s="863"/>
      <c r="AL14" s="856"/>
      <c r="AM14" s="856"/>
      <c r="AN14" s="863"/>
      <c r="AO14" s="856"/>
      <c r="AP14" s="856"/>
      <c r="AQ14" s="863"/>
      <c r="AR14" s="856"/>
      <c r="AS14" s="856"/>
      <c r="AT14" s="863"/>
      <c r="AU14" s="856"/>
      <c r="AV14" s="856"/>
      <c r="AW14" s="863"/>
      <c r="AX14" s="856"/>
      <c r="AY14" s="856"/>
      <c r="AZ14" s="864"/>
      <c r="BA14" s="888"/>
      <c r="BB14" s="888"/>
      <c r="BC14" s="889"/>
      <c r="BD14" s="890"/>
      <c r="BE14" s="890"/>
      <c r="BF14" s="890"/>
      <c r="BG14" s="890"/>
      <c r="BH14" s="890"/>
      <c r="BI14" s="890"/>
      <c r="BJ14" s="890"/>
      <c r="BK14" s="890"/>
      <c r="BL14" s="890"/>
      <c r="BM14" s="890"/>
      <c r="BN14" s="890"/>
      <c r="BO14" s="890"/>
      <c r="BP14" s="890"/>
      <c r="BQ14" s="890"/>
      <c r="BR14" s="890"/>
      <c r="BS14" s="890"/>
      <c r="BT14" s="890"/>
      <c r="BU14" s="890"/>
      <c r="BV14" s="890"/>
      <c r="BW14" s="890"/>
      <c r="BX14" s="890"/>
      <c r="BY14" s="890"/>
      <c r="BZ14" s="890"/>
      <c r="CA14" s="890"/>
      <c r="CB14" s="890"/>
      <c r="CC14" s="890"/>
      <c r="CD14" s="890"/>
      <c r="CE14" s="890"/>
      <c r="CF14" s="890"/>
      <c r="CG14" s="890"/>
      <c r="CH14" s="890"/>
      <c r="CI14" s="890"/>
      <c r="CJ14" s="890"/>
      <c r="CK14" s="890"/>
      <c r="CL14" s="890"/>
      <c r="CM14" s="890"/>
      <c r="CN14" s="890"/>
      <c r="CO14" s="890"/>
      <c r="CP14" s="890"/>
      <c r="CQ14" s="890"/>
      <c r="CR14" s="890"/>
      <c r="CS14" s="890"/>
      <c r="CT14" s="890"/>
      <c r="CU14" s="890"/>
      <c r="CV14" s="890"/>
      <c r="CW14" s="890"/>
      <c r="CX14" s="890"/>
      <c r="CY14" s="890"/>
      <c r="CZ14" s="890"/>
      <c r="DA14" s="890"/>
      <c r="DB14" s="890"/>
      <c r="DC14" s="890"/>
      <c r="DD14" s="890"/>
      <c r="DE14" s="890"/>
      <c r="DF14" s="890"/>
      <c r="DG14" s="890"/>
      <c r="DH14" s="890"/>
      <c r="DI14" s="890"/>
      <c r="DJ14" s="890"/>
      <c r="DK14" s="890"/>
      <c r="DL14" s="890"/>
      <c r="DM14" s="890"/>
      <c r="DN14" s="890"/>
      <c r="DO14" s="890"/>
      <c r="DP14" s="890"/>
      <c r="DQ14" s="890"/>
      <c r="DR14" s="890"/>
      <c r="DS14" s="890"/>
      <c r="DT14" s="890"/>
      <c r="DU14" s="890"/>
      <c r="DV14" s="890"/>
      <c r="DW14" s="890"/>
      <c r="DX14" s="890"/>
      <c r="DY14" s="890"/>
      <c r="DZ14" s="890"/>
      <c r="EA14" s="890"/>
      <c r="EB14" s="890"/>
      <c r="EC14" s="890"/>
      <c r="ED14" s="890"/>
      <c r="EE14" s="890"/>
      <c r="EF14" s="890"/>
      <c r="EG14" s="890"/>
      <c r="EH14" s="890"/>
      <c r="EI14" s="890"/>
      <c r="EJ14" s="890"/>
      <c r="EK14" s="890"/>
      <c r="EL14" s="890"/>
      <c r="EM14" s="890"/>
      <c r="EN14" s="890"/>
      <c r="EO14" s="890"/>
      <c r="EP14" s="890"/>
      <c r="EQ14" s="890"/>
      <c r="ER14" s="890"/>
      <c r="ES14" s="890"/>
      <c r="ET14" s="890"/>
      <c r="EU14" s="890"/>
      <c r="EV14" s="890"/>
      <c r="EW14" s="890"/>
      <c r="EX14" s="890"/>
      <c r="EY14" s="890"/>
      <c r="EZ14" s="890"/>
      <c r="FA14" s="890"/>
      <c r="FB14" s="890"/>
      <c r="FC14" s="890"/>
      <c r="FD14" s="890"/>
      <c r="FE14" s="890"/>
      <c r="FF14" s="890"/>
      <c r="FG14" s="890"/>
      <c r="FH14" s="890"/>
      <c r="FI14" s="890"/>
      <c r="FJ14" s="890"/>
      <c r="FK14" s="890"/>
      <c r="FL14" s="890"/>
      <c r="FM14" s="890"/>
      <c r="FN14" s="890"/>
      <c r="FO14" s="890"/>
      <c r="FP14" s="890"/>
      <c r="FQ14" s="890"/>
      <c r="FR14" s="890"/>
      <c r="FS14" s="890"/>
      <c r="FT14" s="890"/>
      <c r="FU14" s="890"/>
      <c r="FV14" s="890"/>
      <c r="FW14" s="890"/>
      <c r="FX14" s="890"/>
      <c r="FY14" s="890"/>
      <c r="FZ14" s="890"/>
      <c r="GA14" s="890"/>
      <c r="GB14" s="890"/>
      <c r="GC14" s="890"/>
      <c r="GD14" s="890"/>
      <c r="GE14" s="890"/>
      <c r="GF14" s="890"/>
      <c r="GG14" s="890"/>
      <c r="GH14" s="890"/>
      <c r="GI14" s="890"/>
      <c r="GJ14" s="890"/>
      <c r="GK14" s="890"/>
      <c r="GL14" s="890"/>
      <c r="GM14" s="890"/>
      <c r="GN14" s="890"/>
      <c r="GO14" s="890"/>
      <c r="GP14" s="890"/>
      <c r="GQ14" s="890"/>
      <c r="GR14" s="890"/>
      <c r="GS14" s="890"/>
      <c r="GT14" s="890"/>
      <c r="GU14" s="890"/>
      <c r="GV14" s="890"/>
      <c r="GW14" s="890"/>
      <c r="GX14" s="890"/>
      <c r="GY14" s="890"/>
      <c r="GZ14" s="890"/>
      <c r="HA14" s="890"/>
      <c r="HB14" s="890"/>
      <c r="HC14" s="890"/>
      <c r="HD14" s="890"/>
      <c r="HE14" s="890"/>
      <c r="HF14" s="890"/>
      <c r="HG14" s="890"/>
      <c r="HH14" s="890"/>
      <c r="HI14" s="890"/>
      <c r="HJ14" s="890"/>
      <c r="HK14" s="890"/>
      <c r="HL14" s="890"/>
      <c r="HM14" s="890"/>
      <c r="HN14" s="890"/>
      <c r="HO14" s="890"/>
      <c r="HP14" s="890"/>
      <c r="HQ14" s="890"/>
      <c r="HR14" s="890"/>
      <c r="HS14" s="890"/>
      <c r="HT14" s="890"/>
      <c r="HU14" s="890"/>
      <c r="HV14" s="890"/>
      <c r="HW14" s="890"/>
      <c r="HX14" s="890"/>
      <c r="HY14" s="890"/>
      <c r="HZ14" s="890"/>
      <c r="IA14" s="890"/>
      <c r="IB14" s="890"/>
      <c r="IC14" s="890"/>
      <c r="ID14" s="890"/>
      <c r="IE14" s="890"/>
      <c r="IF14" s="890"/>
      <c r="IG14" s="890"/>
      <c r="IH14" s="890"/>
      <c r="II14" s="890"/>
      <c r="IJ14" s="890"/>
      <c r="IK14" s="890"/>
      <c r="IL14" s="890"/>
      <c r="IM14" s="890"/>
      <c r="IN14" s="890"/>
      <c r="IO14" s="890"/>
      <c r="IP14" s="890"/>
      <c r="IQ14" s="890"/>
      <c r="IR14" s="890"/>
      <c r="IS14" s="890"/>
      <c r="IT14" s="890"/>
      <c r="IU14" s="890"/>
      <c r="IV14" s="890"/>
    </row>
    <row r="15" spans="1:256">
      <c r="A15" s="891"/>
      <c r="B15" s="892" t="s">
        <v>363</v>
      </c>
      <c r="C15" s="893">
        <f t="shared" ref="C15:C36" si="0">SUM(E15:BB15)</f>
        <v>1</v>
      </c>
      <c r="D15" s="894"/>
      <c r="E15" s="895"/>
      <c r="F15" s="896"/>
      <c r="G15" s="897"/>
      <c r="H15" s="896"/>
      <c r="I15" s="896"/>
      <c r="J15" s="898"/>
      <c r="K15" s="895"/>
      <c r="L15" s="895"/>
      <c r="M15" s="898"/>
      <c r="N15" s="895"/>
      <c r="O15" s="895"/>
      <c r="P15" s="898"/>
      <c r="Q15" s="895"/>
      <c r="R15" s="895"/>
      <c r="S15" s="898"/>
      <c r="T15" s="895"/>
      <c r="U15" s="895"/>
      <c r="V15" s="898"/>
      <c r="W15" s="895"/>
      <c r="X15" s="895"/>
      <c r="Y15" s="898"/>
      <c r="Z15" s="895"/>
      <c r="AA15" s="893">
        <v>1</v>
      </c>
      <c r="AB15" s="898"/>
      <c r="AC15" s="895"/>
      <c r="AD15" s="895"/>
      <c r="AE15" s="898"/>
      <c r="AF15" s="895"/>
      <c r="AG15" s="895"/>
      <c r="AH15" s="898"/>
      <c r="AI15" s="895"/>
      <c r="AJ15" s="895"/>
      <c r="AK15" s="898"/>
      <c r="AL15" s="895"/>
      <c r="AM15" s="895"/>
      <c r="AN15" s="898"/>
      <c r="AO15" s="895"/>
      <c r="AP15" s="895"/>
      <c r="AQ15" s="898"/>
      <c r="AR15" s="895"/>
      <c r="AS15" s="895"/>
      <c r="AT15" s="898"/>
      <c r="AU15" s="895"/>
      <c r="AV15" s="895"/>
      <c r="AW15" s="898"/>
      <c r="AX15" s="895"/>
      <c r="AY15" s="895"/>
      <c r="AZ15" s="864"/>
      <c r="BA15" s="899"/>
      <c r="BB15" s="899"/>
      <c r="BC15" s="866"/>
    </row>
    <row r="16" spans="1:256">
      <c r="A16" s="891"/>
      <c r="B16" s="892" t="s">
        <v>364</v>
      </c>
      <c r="C16" s="893">
        <f t="shared" si="0"/>
        <v>29</v>
      </c>
      <c r="D16" s="894"/>
      <c r="E16" s="893">
        <v>1</v>
      </c>
      <c r="F16" s="896">
        <v>17</v>
      </c>
      <c r="G16" s="897"/>
      <c r="H16" s="896">
        <v>1</v>
      </c>
      <c r="I16" s="896"/>
      <c r="J16" s="898"/>
      <c r="K16" s="895"/>
      <c r="L16" s="895"/>
      <c r="M16" s="898"/>
      <c r="N16" s="893">
        <v>1</v>
      </c>
      <c r="O16" s="893">
        <v>1</v>
      </c>
      <c r="P16" s="898"/>
      <c r="Q16" s="895"/>
      <c r="R16" s="895"/>
      <c r="S16" s="898"/>
      <c r="T16" s="893">
        <v>1</v>
      </c>
      <c r="U16" s="895"/>
      <c r="V16" s="898"/>
      <c r="W16" s="895"/>
      <c r="X16" s="895"/>
      <c r="Y16" s="898"/>
      <c r="Z16" s="893">
        <v>1</v>
      </c>
      <c r="AA16" s="895"/>
      <c r="AB16" s="898"/>
      <c r="AC16" s="895"/>
      <c r="AD16" s="895"/>
      <c r="AE16" s="898"/>
      <c r="AF16" s="895"/>
      <c r="AG16" s="895"/>
      <c r="AH16" s="898"/>
      <c r="AI16" s="895"/>
      <c r="AJ16" s="893">
        <v>1</v>
      </c>
      <c r="AK16" s="898"/>
      <c r="AL16" s="895"/>
      <c r="AM16" s="895"/>
      <c r="AN16" s="898"/>
      <c r="AO16" s="893">
        <v>1</v>
      </c>
      <c r="AP16" s="893">
        <v>2</v>
      </c>
      <c r="AQ16" s="898"/>
      <c r="AR16" s="895"/>
      <c r="AS16" s="893">
        <v>2</v>
      </c>
      <c r="AT16" s="898"/>
      <c r="AU16" s="895"/>
      <c r="AV16" s="895"/>
      <c r="AW16" s="898"/>
      <c r="AX16" s="895"/>
      <c r="AY16" s="895"/>
      <c r="AZ16" s="864"/>
      <c r="BA16" s="900"/>
      <c r="BB16" s="900"/>
      <c r="BC16" s="866"/>
    </row>
    <row r="17" spans="1:55">
      <c r="A17" s="891"/>
      <c r="B17" s="892" t="s">
        <v>365</v>
      </c>
      <c r="C17" s="893">
        <f t="shared" si="0"/>
        <v>10</v>
      </c>
      <c r="D17" s="894"/>
      <c r="E17" s="893">
        <v>2</v>
      </c>
      <c r="F17" s="896">
        <v>3</v>
      </c>
      <c r="G17" s="897"/>
      <c r="H17" s="896"/>
      <c r="I17" s="896"/>
      <c r="J17" s="898"/>
      <c r="K17" s="895"/>
      <c r="L17" s="895"/>
      <c r="M17" s="898"/>
      <c r="N17" s="895"/>
      <c r="O17" s="895"/>
      <c r="P17" s="898"/>
      <c r="Q17" s="893">
        <v>1</v>
      </c>
      <c r="R17" s="895"/>
      <c r="S17" s="898"/>
      <c r="T17" s="895"/>
      <c r="U17" s="895"/>
      <c r="V17" s="898"/>
      <c r="W17" s="895"/>
      <c r="X17" s="895"/>
      <c r="Y17" s="898"/>
      <c r="Z17" s="895"/>
      <c r="AA17" s="893">
        <v>1</v>
      </c>
      <c r="AB17" s="898"/>
      <c r="AC17" s="895"/>
      <c r="AD17" s="893">
        <v>1</v>
      </c>
      <c r="AE17" s="898"/>
      <c r="AF17" s="895"/>
      <c r="AG17" s="895"/>
      <c r="AH17" s="898"/>
      <c r="AI17" s="895"/>
      <c r="AJ17" s="895"/>
      <c r="AK17" s="898"/>
      <c r="AL17" s="895"/>
      <c r="AM17" s="895"/>
      <c r="AN17" s="898"/>
      <c r="AO17" s="893">
        <v>1</v>
      </c>
      <c r="AP17" s="895"/>
      <c r="AQ17" s="898"/>
      <c r="AR17" s="895"/>
      <c r="AS17" s="895"/>
      <c r="AT17" s="898"/>
      <c r="AU17" s="895"/>
      <c r="AV17" s="895"/>
      <c r="AW17" s="898"/>
      <c r="AX17" s="893">
        <v>1</v>
      </c>
      <c r="AY17" s="895"/>
      <c r="AZ17" s="864"/>
      <c r="BA17" s="900"/>
      <c r="BB17" s="900"/>
      <c r="BC17" s="866"/>
    </row>
    <row r="18" spans="1:55">
      <c r="A18" s="891"/>
      <c r="B18" s="892" t="s">
        <v>366</v>
      </c>
      <c r="C18" s="893">
        <f t="shared" si="0"/>
        <v>5</v>
      </c>
      <c r="D18" s="894"/>
      <c r="E18" s="895"/>
      <c r="F18" s="896">
        <v>4</v>
      </c>
      <c r="G18" s="897"/>
      <c r="H18" s="896"/>
      <c r="I18" s="896"/>
      <c r="J18" s="898"/>
      <c r="K18" s="895"/>
      <c r="L18" s="895"/>
      <c r="M18" s="898"/>
      <c r="N18" s="895"/>
      <c r="O18" s="895"/>
      <c r="P18" s="898"/>
      <c r="Q18" s="895"/>
      <c r="R18" s="895"/>
      <c r="S18" s="898"/>
      <c r="T18" s="895"/>
      <c r="U18" s="895"/>
      <c r="V18" s="898"/>
      <c r="W18" s="895"/>
      <c r="X18" s="895"/>
      <c r="Y18" s="898"/>
      <c r="Z18" s="895"/>
      <c r="AA18" s="895"/>
      <c r="AB18" s="898"/>
      <c r="AC18" s="895"/>
      <c r="AD18" s="895"/>
      <c r="AE18" s="898"/>
      <c r="AF18" s="895"/>
      <c r="AG18" s="895"/>
      <c r="AH18" s="898"/>
      <c r="AI18" s="895"/>
      <c r="AJ18" s="895"/>
      <c r="AK18" s="898"/>
      <c r="AL18" s="895"/>
      <c r="AM18" s="895"/>
      <c r="AN18" s="898"/>
      <c r="AO18" s="895"/>
      <c r="AP18" s="895"/>
      <c r="AQ18" s="898"/>
      <c r="AR18" s="895"/>
      <c r="AS18" s="895"/>
      <c r="AT18" s="898"/>
      <c r="AU18" s="895"/>
      <c r="AV18" s="895"/>
      <c r="AW18" s="898"/>
      <c r="AX18" s="895"/>
      <c r="AY18" s="895"/>
      <c r="AZ18" s="864"/>
      <c r="BA18" s="901">
        <v>1</v>
      </c>
      <c r="BB18" s="900"/>
      <c r="BC18" s="866"/>
    </row>
    <row r="19" spans="1:55">
      <c r="A19" s="891"/>
      <c r="B19" s="892" t="s">
        <v>367</v>
      </c>
      <c r="C19" s="893">
        <f t="shared" si="0"/>
        <v>1</v>
      </c>
      <c r="D19" s="894"/>
      <c r="E19" s="895"/>
      <c r="F19" s="896"/>
      <c r="G19" s="897"/>
      <c r="H19" s="896"/>
      <c r="I19" s="896"/>
      <c r="J19" s="898"/>
      <c r="K19" s="895"/>
      <c r="L19" s="895"/>
      <c r="M19" s="898"/>
      <c r="N19" s="895"/>
      <c r="O19" s="895"/>
      <c r="P19" s="898"/>
      <c r="Q19" s="895"/>
      <c r="R19" s="895"/>
      <c r="S19" s="898"/>
      <c r="T19" s="895"/>
      <c r="U19" s="895"/>
      <c r="V19" s="898"/>
      <c r="W19" s="895"/>
      <c r="X19" s="895"/>
      <c r="Y19" s="898"/>
      <c r="Z19" s="895"/>
      <c r="AA19" s="895"/>
      <c r="AB19" s="898"/>
      <c r="AC19" s="895"/>
      <c r="AD19" s="895"/>
      <c r="AE19" s="898"/>
      <c r="AF19" s="895"/>
      <c r="AG19" s="895"/>
      <c r="AH19" s="898"/>
      <c r="AI19" s="895"/>
      <c r="AJ19" s="895"/>
      <c r="AK19" s="898"/>
      <c r="AL19" s="895"/>
      <c r="AM19" s="895"/>
      <c r="AN19" s="898"/>
      <c r="AO19" s="895"/>
      <c r="AP19" s="893">
        <v>1</v>
      </c>
      <c r="AQ19" s="898"/>
      <c r="AR19" s="895"/>
      <c r="AS19" s="895"/>
      <c r="AT19" s="898"/>
      <c r="AU19" s="895"/>
      <c r="AV19" s="895"/>
      <c r="AW19" s="898"/>
      <c r="AX19" s="895"/>
      <c r="AY19" s="895"/>
      <c r="AZ19" s="864"/>
      <c r="BA19" s="900"/>
      <c r="BB19" s="900"/>
      <c r="BC19" s="866"/>
    </row>
    <row r="20" spans="1:55">
      <c r="A20" s="891"/>
      <c r="B20" s="892" t="s">
        <v>368</v>
      </c>
      <c r="C20" s="893">
        <f t="shared" si="0"/>
        <v>16</v>
      </c>
      <c r="D20" s="894"/>
      <c r="E20" s="893">
        <v>11</v>
      </c>
      <c r="F20" s="896">
        <v>4</v>
      </c>
      <c r="G20" s="897"/>
      <c r="H20" s="896"/>
      <c r="I20" s="896"/>
      <c r="J20" s="898"/>
      <c r="K20" s="895"/>
      <c r="L20" s="895"/>
      <c r="M20" s="898"/>
      <c r="N20" s="895"/>
      <c r="O20" s="895"/>
      <c r="P20" s="898"/>
      <c r="Q20" s="895"/>
      <c r="R20" s="895"/>
      <c r="S20" s="898"/>
      <c r="T20" s="895"/>
      <c r="U20" s="895"/>
      <c r="V20" s="898"/>
      <c r="W20" s="895"/>
      <c r="X20" s="895"/>
      <c r="Y20" s="898"/>
      <c r="Z20" s="895"/>
      <c r="AA20" s="895"/>
      <c r="AB20" s="898"/>
      <c r="AC20" s="895"/>
      <c r="AD20" s="895"/>
      <c r="AE20" s="898"/>
      <c r="AF20" s="895"/>
      <c r="AG20" s="895"/>
      <c r="AH20" s="898"/>
      <c r="AI20" s="895"/>
      <c r="AJ20" s="895"/>
      <c r="AK20" s="898"/>
      <c r="AL20" s="895"/>
      <c r="AM20" s="895"/>
      <c r="AN20" s="898"/>
      <c r="AO20" s="895"/>
      <c r="AP20" s="893">
        <v>1</v>
      </c>
      <c r="AQ20" s="898"/>
      <c r="AR20" s="895"/>
      <c r="AS20" s="895"/>
      <c r="AT20" s="898"/>
      <c r="AU20" s="895"/>
      <c r="AV20" s="895"/>
      <c r="AW20" s="898"/>
      <c r="AX20" s="895"/>
      <c r="AY20" s="895"/>
      <c r="AZ20" s="864"/>
      <c r="BA20" s="900"/>
      <c r="BB20" s="900"/>
      <c r="BC20" s="866"/>
    </row>
    <row r="21" spans="1:55">
      <c r="A21" s="891"/>
      <c r="B21" s="892" t="s">
        <v>369</v>
      </c>
      <c r="C21" s="893">
        <f t="shared" si="0"/>
        <v>8</v>
      </c>
      <c r="D21" s="894"/>
      <c r="E21" s="895"/>
      <c r="F21" s="893">
        <v>5</v>
      </c>
      <c r="G21" s="898"/>
      <c r="H21" s="895"/>
      <c r="I21" s="895"/>
      <c r="J21" s="898"/>
      <c r="K21" s="895"/>
      <c r="L21" s="895"/>
      <c r="M21" s="898"/>
      <c r="N21" s="895"/>
      <c r="O21" s="895"/>
      <c r="P21" s="898"/>
      <c r="Q21" s="895"/>
      <c r="R21" s="895"/>
      <c r="S21" s="898"/>
      <c r="T21" s="895"/>
      <c r="U21" s="895"/>
      <c r="V21" s="898"/>
      <c r="W21" s="895"/>
      <c r="X21" s="895"/>
      <c r="Y21" s="898"/>
      <c r="Z21" s="895"/>
      <c r="AA21" s="895"/>
      <c r="AB21" s="898"/>
      <c r="AC21" s="895"/>
      <c r="AD21" s="895"/>
      <c r="AE21" s="898"/>
      <c r="AF21" s="895"/>
      <c r="AG21" s="895"/>
      <c r="AH21" s="898"/>
      <c r="AI21" s="895"/>
      <c r="AJ21" s="895"/>
      <c r="AK21" s="898"/>
      <c r="AL21" s="895"/>
      <c r="AM21" s="895"/>
      <c r="AN21" s="898"/>
      <c r="AO21" s="893">
        <v>1</v>
      </c>
      <c r="AP21" s="893">
        <v>1</v>
      </c>
      <c r="AQ21" s="898"/>
      <c r="AR21" s="895"/>
      <c r="AS21" s="893">
        <v>1</v>
      </c>
      <c r="AT21" s="898"/>
      <c r="AU21" s="895"/>
      <c r="AV21" s="895"/>
      <c r="AW21" s="898"/>
      <c r="AX21" s="895"/>
      <c r="AY21" s="895"/>
      <c r="AZ21" s="864"/>
      <c r="BA21" s="900"/>
      <c r="BB21" s="900"/>
      <c r="BC21" s="866"/>
    </row>
    <row r="22" spans="1:55">
      <c r="A22" s="891"/>
      <c r="B22" s="892" t="s">
        <v>370</v>
      </c>
      <c r="C22" s="893">
        <f t="shared" si="0"/>
        <v>37</v>
      </c>
      <c r="D22" s="894"/>
      <c r="E22" s="893">
        <v>10</v>
      </c>
      <c r="F22" s="896">
        <v>21</v>
      </c>
      <c r="G22" s="897"/>
      <c r="H22" s="896">
        <v>2</v>
      </c>
      <c r="I22" s="896">
        <v>1</v>
      </c>
      <c r="J22" s="898"/>
      <c r="K22" s="895"/>
      <c r="L22" s="895"/>
      <c r="M22" s="898"/>
      <c r="N22" s="895"/>
      <c r="O22" s="895"/>
      <c r="P22" s="898"/>
      <c r="Q22" s="895"/>
      <c r="R22" s="895"/>
      <c r="S22" s="898"/>
      <c r="T22" s="895"/>
      <c r="U22" s="895"/>
      <c r="V22" s="898"/>
      <c r="W22" s="895"/>
      <c r="X22" s="895"/>
      <c r="Y22" s="898"/>
      <c r="Z22" s="895"/>
      <c r="AA22" s="895"/>
      <c r="AB22" s="898"/>
      <c r="AC22" s="895"/>
      <c r="AD22" s="895"/>
      <c r="AE22" s="898"/>
      <c r="AF22" s="895"/>
      <c r="AG22" s="895"/>
      <c r="AH22" s="898"/>
      <c r="AI22" s="895"/>
      <c r="AJ22" s="893">
        <v>1</v>
      </c>
      <c r="AK22" s="898"/>
      <c r="AL22" s="895"/>
      <c r="AM22" s="895"/>
      <c r="AN22" s="898"/>
      <c r="AO22" s="893">
        <v>2</v>
      </c>
      <c r="AP22" s="895"/>
      <c r="AQ22" s="898"/>
      <c r="AR22" s="895"/>
      <c r="AS22" s="895"/>
      <c r="AT22" s="898"/>
      <c r="AU22" s="895"/>
      <c r="AV22" s="895"/>
      <c r="AW22" s="898"/>
      <c r="AX22" s="895"/>
      <c r="AY22" s="895"/>
      <c r="AZ22" s="864"/>
      <c r="BA22" s="900"/>
      <c r="BB22" s="900"/>
      <c r="BC22" s="866"/>
    </row>
    <row r="23" spans="1:55">
      <c r="A23" s="891"/>
      <c r="B23" s="892" t="s">
        <v>371</v>
      </c>
      <c r="C23" s="893">
        <f t="shared" si="0"/>
        <v>87</v>
      </c>
      <c r="D23" s="894"/>
      <c r="E23" s="893">
        <v>10</v>
      </c>
      <c r="F23" s="896">
        <v>66</v>
      </c>
      <c r="G23" s="897"/>
      <c r="H23" s="896">
        <v>1</v>
      </c>
      <c r="I23" s="896"/>
      <c r="J23" s="898"/>
      <c r="K23" s="895"/>
      <c r="L23" s="895"/>
      <c r="M23" s="898"/>
      <c r="N23" s="895"/>
      <c r="O23" s="895"/>
      <c r="P23" s="898"/>
      <c r="Q23" s="895"/>
      <c r="R23" s="895"/>
      <c r="S23" s="898"/>
      <c r="T23" s="895"/>
      <c r="U23" s="895"/>
      <c r="V23" s="898"/>
      <c r="W23" s="895"/>
      <c r="X23" s="895"/>
      <c r="Y23" s="898"/>
      <c r="Z23" s="895"/>
      <c r="AA23" s="895"/>
      <c r="AB23" s="898"/>
      <c r="AC23" s="895"/>
      <c r="AD23" s="893">
        <v>1</v>
      </c>
      <c r="AE23" s="898"/>
      <c r="AF23" s="893">
        <v>2</v>
      </c>
      <c r="AG23" s="895"/>
      <c r="AH23" s="898"/>
      <c r="AI23" s="895"/>
      <c r="AJ23" s="895"/>
      <c r="AK23" s="898"/>
      <c r="AL23" s="893">
        <v>1</v>
      </c>
      <c r="AM23" s="895"/>
      <c r="AN23" s="898"/>
      <c r="AO23" s="893">
        <v>1</v>
      </c>
      <c r="AP23" s="895"/>
      <c r="AQ23" s="898"/>
      <c r="AR23" s="893">
        <v>2</v>
      </c>
      <c r="AS23" s="893">
        <v>2</v>
      </c>
      <c r="AT23" s="898"/>
      <c r="AU23" s="895"/>
      <c r="AV23" s="895"/>
      <c r="AW23" s="898"/>
      <c r="AX23" s="895"/>
      <c r="AY23" s="893">
        <v>1</v>
      </c>
      <c r="AZ23" s="864"/>
      <c r="BA23" s="900"/>
      <c r="BB23" s="900"/>
      <c r="BC23" s="866"/>
    </row>
    <row r="24" spans="1:55">
      <c r="A24" s="891"/>
      <c r="B24" s="892" t="s">
        <v>372</v>
      </c>
      <c r="C24" s="893">
        <f t="shared" si="0"/>
        <v>11</v>
      </c>
      <c r="D24" s="894"/>
      <c r="E24" s="895"/>
      <c r="F24" s="896">
        <v>9</v>
      </c>
      <c r="G24" s="897"/>
      <c r="H24" s="896"/>
      <c r="I24" s="896"/>
      <c r="J24" s="898"/>
      <c r="K24" s="895"/>
      <c r="L24" s="895"/>
      <c r="M24" s="898"/>
      <c r="N24" s="895"/>
      <c r="O24" s="895"/>
      <c r="P24" s="898"/>
      <c r="Q24" s="895"/>
      <c r="R24" s="895"/>
      <c r="S24" s="898"/>
      <c r="T24" s="895"/>
      <c r="U24" s="895"/>
      <c r="V24" s="898"/>
      <c r="W24" s="895"/>
      <c r="X24" s="895"/>
      <c r="Y24" s="898"/>
      <c r="Z24" s="895"/>
      <c r="AA24" s="895"/>
      <c r="AB24" s="898"/>
      <c r="AC24" s="895"/>
      <c r="AD24" s="895"/>
      <c r="AE24" s="898"/>
      <c r="AF24" s="895"/>
      <c r="AG24" s="895"/>
      <c r="AH24" s="898"/>
      <c r="AI24" s="895"/>
      <c r="AJ24" s="895"/>
      <c r="AK24" s="898"/>
      <c r="AL24" s="895"/>
      <c r="AM24" s="895"/>
      <c r="AN24" s="898"/>
      <c r="AO24" s="893">
        <v>2</v>
      </c>
      <c r="AP24" s="895"/>
      <c r="AQ24" s="898"/>
      <c r="AR24" s="895"/>
      <c r="AS24" s="895"/>
      <c r="AT24" s="898"/>
      <c r="AU24" s="895"/>
      <c r="AV24" s="895"/>
      <c r="AW24" s="898"/>
      <c r="AX24" s="895"/>
      <c r="AY24" s="895"/>
      <c r="AZ24" s="864"/>
      <c r="BA24" s="900"/>
      <c r="BB24" s="900"/>
      <c r="BC24" s="866"/>
    </row>
    <row r="25" spans="1:55">
      <c r="A25" s="891"/>
      <c r="B25" s="892" t="s">
        <v>373</v>
      </c>
      <c r="C25" s="893">
        <f t="shared" si="0"/>
        <v>8</v>
      </c>
      <c r="D25" s="894"/>
      <c r="E25" s="895"/>
      <c r="F25" s="896">
        <v>6</v>
      </c>
      <c r="G25" s="897"/>
      <c r="H25" s="896"/>
      <c r="I25" s="896"/>
      <c r="J25" s="898"/>
      <c r="K25" s="895"/>
      <c r="L25" s="895"/>
      <c r="M25" s="898"/>
      <c r="N25" s="895"/>
      <c r="O25" s="895"/>
      <c r="P25" s="898"/>
      <c r="Q25" s="895"/>
      <c r="R25" s="895"/>
      <c r="S25" s="898"/>
      <c r="T25" s="895"/>
      <c r="U25" s="895"/>
      <c r="V25" s="898"/>
      <c r="W25" s="895"/>
      <c r="X25" s="893">
        <v>1</v>
      </c>
      <c r="Y25" s="898"/>
      <c r="Z25" s="895"/>
      <c r="AA25" s="895"/>
      <c r="AB25" s="898"/>
      <c r="AC25" s="895"/>
      <c r="AD25" s="895"/>
      <c r="AE25" s="898"/>
      <c r="AF25" s="895"/>
      <c r="AG25" s="895"/>
      <c r="AH25" s="898"/>
      <c r="AI25" s="895"/>
      <c r="AJ25" s="895"/>
      <c r="AK25" s="898"/>
      <c r="AL25" s="895"/>
      <c r="AM25" s="895"/>
      <c r="AN25" s="898"/>
      <c r="AO25" s="893">
        <v>1</v>
      </c>
      <c r="AP25" s="895"/>
      <c r="AQ25" s="898"/>
      <c r="AR25" s="895"/>
      <c r="AS25" s="895"/>
      <c r="AT25" s="898"/>
      <c r="AU25" s="895"/>
      <c r="AV25" s="895"/>
      <c r="AW25" s="898"/>
      <c r="AX25" s="895"/>
      <c r="AY25" s="895"/>
      <c r="AZ25" s="864"/>
      <c r="BA25" s="900"/>
      <c r="BB25" s="900"/>
      <c r="BC25" s="866"/>
    </row>
    <row r="26" spans="1:55">
      <c r="A26" s="891"/>
      <c r="B26" s="892" t="s">
        <v>374</v>
      </c>
      <c r="C26" s="893">
        <f t="shared" si="0"/>
        <v>4</v>
      </c>
      <c r="D26" s="894"/>
      <c r="E26" s="895"/>
      <c r="F26" s="896">
        <v>3</v>
      </c>
      <c r="G26" s="897"/>
      <c r="H26" s="896"/>
      <c r="I26" s="896"/>
      <c r="J26" s="898"/>
      <c r="K26" s="895"/>
      <c r="L26" s="895"/>
      <c r="M26" s="898"/>
      <c r="N26" s="895"/>
      <c r="O26" s="895"/>
      <c r="P26" s="898"/>
      <c r="Q26" s="893">
        <v>1</v>
      </c>
      <c r="R26" s="895"/>
      <c r="S26" s="898"/>
      <c r="T26" s="895"/>
      <c r="U26" s="895"/>
      <c r="V26" s="898"/>
      <c r="W26" s="895"/>
      <c r="X26" s="895"/>
      <c r="Y26" s="898"/>
      <c r="Z26" s="895"/>
      <c r="AA26" s="895"/>
      <c r="AB26" s="898"/>
      <c r="AC26" s="895"/>
      <c r="AD26" s="895"/>
      <c r="AE26" s="898"/>
      <c r="AF26" s="895"/>
      <c r="AG26" s="895"/>
      <c r="AH26" s="898"/>
      <c r="AI26" s="895"/>
      <c r="AJ26" s="895"/>
      <c r="AK26" s="898"/>
      <c r="AL26" s="895"/>
      <c r="AM26" s="895"/>
      <c r="AN26" s="898"/>
      <c r="AO26" s="895"/>
      <c r="AP26" s="895"/>
      <c r="AQ26" s="898"/>
      <c r="AR26" s="895"/>
      <c r="AS26" s="895"/>
      <c r="AT26" s="898"/>
      <c r="AU26" s="895"/>
      <c r="AV26" s="895"/>
      <c r="AW26" s="898"/>
      <c r="AX26" s="895"/>
      <c r="AY26" s="895"/>
      <c r="AZ26" s="864"/>
      <c r="BA26" s="900"/>
      <c r="BB26" s="900"/>
      <c r="BC26" s="866"/>
    </row>
    <row r="27" spans="1:55">
      <c r="A27" s="891"/>
      <c r="B27" s="892" t="s">
        <v>375</v>
      </c>
      <c r="C27" s="893">
        <f t="shared" si="0"/>
        <v>11</v>
      </c>
      <c r="D27" s="894"/>
      <c r="E27" s="895"/>
      <c r="F27" s="896">
        <v>2</v>
      </c>
      <c r="G27" s="897"/>
      <c r="H27" s="896">
        <v>1</v>
      </c>
      <c r="I27" s="896">
        <v>3</v>
      </c>
      <c r="J27" s="898"/>
      <c r="K27" s="895"/>
      <c r="L27" s="895"/>
      <c r="M27" s="898"/>
      <c r="N27" s="895"/>
      <c r="O27" s="895"/>
      <c r="P27" s="898"/>
      <c r="Q27" s="893">
        <v>1</v>
      </c>
      <c r="R27" s="893">
        <v>2</v>
      </c>
      <c r="S27" s="898"/>
      <c r="T27" s="895"/>
      <c r="U27" s="895"/>
      <c r="V27" s="898"/>
      <c r="W27" s="895"/>
      <c r="X27" s="895"/>
      <c r="Y27" s="898"/>
      <c r="Z27" s="895"/>
      <c r="AA27" s="895"/>
      <c r="AB27" s="898"/>
      <c r="AC27" s="895"/>
      <c r="AD27" s="895"/>
      <c r="AE27" s="898"/>
      <c r="AF27" s="895"/>
      <c r="AG27" s="895"/>
      <c r="AH27" s="898"/>
      <c r="AI27" s="895"/>
      <c r="AJ27" s="895"/>
      <c r="AK27" s="898"/>
      <c r="AL27" s="895"/>
      <c r="AM27" s="895"/>
      <c r="AN27" s="898"/>
      <c r="AO27" s="895"/>
      <c r="AP27" s="895"/>
      <c r="AQ27" s="898"/>
      <c r="AR27" s="893">
        <v>2</v>
      </c>
      <c r="AS27" s="895"/>
      <c r="AT27" s="898"/>
      <c r="AU27" s="895"/>
      <c r="AV27" s="895"/>
      <c r="AW27" s="898"/>
      <c r="AX27" s="895"/>
      <c r="AY27" s="895"/>
      <c r="AZ27" s="864"/>
      <c r="BA27" s="900"/>
      <c r="BB27" s="900"/>
      <c r="BC27" s="866"/>
    </row>
    <row r="28" spans="1:55">
      <c r="A28" s="891"/>
      <c r="B28" s="892" t="s">
        <v>376</v>
      </c>
      <c r="C28" s="893">
        <f t="shared" si="0"/>
        <v>144</v>
      </c>
      <c r="D28" s="894"/>
      <c r="E28" s="893">
        <v>20</v>
      </c>
      <c r="F28" s="896">
        <v>72</v>
      </c>
      <c r="G28" s="897"/>
      <c r="H28" s="896"/>
      <c r="I28" s="896"/>
      <c r="J28" s="898"/>
      <c r="K28" s="895"/>
      <c r="L28" s="895"/>
      <c r="M28" s="898"/>
      <c r="N28" s="895"/>
      <c r="O28" s="895"/>
      <c r="P28" s="898"/>
      <c r="Q28" s="895"/>
      <c r="R28" s="895"/>
      <c r="S28" s="898"/>
      <c r="T28" s="895"/>
      <c r="U28" s="895"/>
      <c r="V28" s="898"/>
      <c r="W28" s="893">
        <v>3</v>
      </c>
      <c r="X28" s="893">
        <v>2</v>
      </c>
      <c r="Y28" s="898"/>
      <c r="Z28" s="893">
        <v>3</v>
      </c>
      <c r="AA28" s="893">
        <v>5</v>
      </c>
      <c r="AB28" s="898"/>
      <c r="AC28" s="893">
        <v>3</v>
      </c>
      <c r="AD28" s="895"/>
      <c r="AE28" s="898"/>
      <c r="AF28" s="893">
        <v>1</v>
      </c>
      <c r="AG28" s="893">
        <v>15</v>
      </c>
      <c r="AH28" s="898"/>
      <c r="AI28" s="895"/>
      <c r="AJ28" s="893">
        <v>1</v>
      </c>
      <c r="AK28" s="898"/>
      <c r="AL28" s="893">
        <v>1</v>
      </c>
      <c r="AM28" s="893">
        <v>1</v>
      </c>
      <c r="AN28" s="898"/>
      <c r="AO28" s="893">
        <v>3</v>
      </c>
      <c r="AP28" s="893">
        <v>1</v>
      </c>
      <c r="AQ28" s="898"/>
      <c r="AR28" s="893">
        <v>5</v>
      </c>
      <c r="AS28" s="893">
        <v>4</v>
      </c>
      <c r="AT28" s="898"/>
      <c r="AU28" s="895"/>
      <c r="AV28" s="895"/>
      <c r="AW28" s="898"/>
      <c r="AX28" s="893">
        <v>1</v>
      </c>
      <c r="AY28" s="893">
        <v>2</v>
      </c>
      <c r="AZ28" s="864"/>
      <c r="BA28" s="901">
        <v>1</v>
      </c>
      <c r="BB28" s="900"/>
      <c r="BC28" s="866"/>
    </row>
    <row r="29" spans="1:55">
      <c r="A29" s="891"/>
      <c r="B29" s="892" t="s">
        <v>377</v>
      </c>
      <c r="C29" s="893">
        <f t="shared" si="0"/>
        <v>35</v>
      </c>
      <c r="D29" s="894"/>
      <c r="E29" s="895"/>
      <c r="F29" s="893">
        <v>15</v>
      </c>
      <c r="G29" s="898"/>
      <c r="H29" s="895"/>
      <c r="I29" s="895"/>
      <c r="J29" s="898"/>
      <c r="K29" s="895"/>
      <c r="L29" s="895"/>
      <c r="M29" s="898"/>
      <c r="N29" s="895"/>
      <c r="O29" s="895"/>
      <c r="P29" s="898"/>
      <c r="Q29" s="895"/>
      <c r="R29" s="895"/>
      <c r="S29" s="898"/>
      <c r="T29" s="893">
        <v>1</v>
      </c>
      <c r="U29" s="893">
        <v>4</v>
      </c>
      <c r="V29" s="898"/>
      <c r="W29" s="895"/>
      <c r="X29" s="895"/>
      <c r="Y29" s="898"/>
      <c r="Z29" s="893">
        <v>1</v>
      </c>
      <c r="AA29" s="895"/>
      <c r="AB29" s="898"/>
      <c r="AC29" s="895"/>
      <c r="AD29" s="893">
        <v>1</v>
      </c>
      <c r="AE29" s="898"/>
      <c r="AF29" s="895"/>
      <c r="AG29" s="895"/>
      <c r="AH29" s="898"/>
      <c r="AI29" s="895"/>
      <c r="AJ29" s="895"/>
      <c r="AK29" s="898"/>
      <c r="AL29" s="895"/>
      <c r="AM29" s="895"/>
      <c r="AN29" s="898"/>
      <c r="AO29" s="895"/>
      <c r="AP29" s="893">
        <v>5</v>
      </c>
      <c r="AQ29" s="898"/>
      <c r="AR29" s="893">
        <v>2</v>
      </c>
      <c r="AS29" s="893">
        <v>4</v>
      </c>
      <c r="AT29" s="898"/>
      <c r="AU29" s="893">
        <v>1</v>
      </c>
      <c r="AV29" s="895"/>
      <c r="AW29" s="898"/>
      <c r="AX29" s="895"/>
      <c r="AY29" s="895"/>
      <c r="AZ29" s="864"/>
      <c r="BA29" s="900"/>
      <c r="BB29" s="901">
        <v>1</v>
      </c>
      <c r="BC29" s="866"/>
    </row>
    <row r="30" spans="1:55">
      <c r="A30" s="891"/>
      <c r="B30" s="892" t="s">
        <v>378</v>
      </c>
      <c r="C30" s="893">
        <f t="shared" si="0"/>
        <v>29</v>
      </c>
      <c r="D30" s="894"/>
      <c r="E30" s="893">
        <v>5</v>
      </c>
      <c r="F30" s="896">
        <v>21</v>
      </c>
      <c r="G30" s="897"/>
      <c r="H30" s="896"/>
      <c r="I30" s="896"/>
      <c r="J30" s="897"/>
      <c r="K30" s="896"/>
      <c r="L30" s="896"/>
      <c r="M30" s="897"/>
      <c r="N30" s="895"/>
      <c r="O30" s="895"/>
      <c r="P30" s="898"/>
      <c r="Q30" s="895"/>
      <c r="R30" s="895"/>
      <c r="S30" s="898"/>
      <c r="T30" s="895"/>
      <c r="U30" s="893">
        <v>1</v>
      </c>
      <c r="V30" s="898"/>
      <c r="W30" s="895"/>
      <c r="X30" s="895"/>
      <c r="Y30" s="898"/>
      <c r="Z30" s="895"/>
      <c r="AA30" s="895"/>
      <c r="AB30" s="898"/>
      <c r="AC30" s="895"/>
      <c r="AD30" s="895"/>
      <c r="AE30" s="898"/>
      <c r="AF30" s="895"/>
      <c r="AG30" s="895"/>
      <c r="AH30" s="898"/>
      <c r="AI30" s="895"/>
      <c r="AJ30" s="895"/>
      <c r="AK30" s="898"/>
      <c r="AL30" s="895"/>
      <c r="AM30" s="895"/>
      <c r="AN30" s="898"/>
      <c r="AO30" s="893">
        <v>2</v>
      </c>
      <c r="AP30" s="895"/>
      <c r="AQ30" s="898"/>
      <c r="AR30" s="895"/>
      <c r="AS30" s="895"/>
      <c r="AT30" s="898"/>
      <c r="AU30" s="895"/>
      <c r="AV30" s="895"/>
      <c r="AW30" s="898"/>
      <c r="AX30" s="895"/>
      <c r="AY30" s="895"/>
      <c r="AZ30" s="864"/>
      <c r="BA30" s="900"/>
      <c r="BB30" s="900"/>
      <c r="BC30" s="866"/>
    </row>
    <row r="31" spans="1:55">
      <c r="A31" s="891"/>
      <c r="B31" s="892" t="s">
        <v>379</v>
      </c>
      <c r="C31" s="893">
        <f t="shared" si="0"/>
        <v>10</v>
      </c>
      <c r="D31" s="894"/>
      <c r="E31" s="902"/>
      <c r="F31" s="893">
        <v>7</v>
      </c>
      <c r="G31" s="897"/>
      <c r="H31" s="896"/>
      <c r="I31" s="896"/>
      <c r="J31" s="898"/>
      <c r="K31" s="895"/>
      <c r="L31" s="895"/>
      <c r="M31" s="898"/>
      <c r="N31" s="895"/>
      <c r="O31" s="895"/>
      <c r="P31" s="898"/>
      <c r="Q31" s="895"/>
      <c r="R31" s="895"/>
      <c r="S31" s="898"/>
      <c r="T31" s="895"/>
      <c r="U31" s="895"/>
      <c r="V31" s="898"/>
      <c r="W31" s="895"/>
      <c r="X31" s="895"/>
      <c r="Y31" s="898"/>
      <c r="Z31" s="895"/>
      <c r="AA31" s="895"/>
      <c r="AB31" s="898"/>
      <c r="AC31" s="895"/>
      <c r="AD31" s="895"/>
      <c r="AE31" s="898"/>
      <c r="AF31" s="895"/>
      <c r="AG31" s="895"/>
      <c r="AH31" s="898"/>
      <c r="AI31" s="895"/>
      <c r="AJ31" s="895"/>
      <c r="AK31" s="898"/>
      <c r="AL31" s="895"/>
      <c r="AM31" s="895"/>
      <c r="AN31" s="898"/>
      <c r="AO31" s="895"/>
      <c r="AP31" s="893">
        <v>2</v>
      </c>
      <c r="AQ31" s="898"/>
      <c r="AR31" s="893">
        <v>1</v>
      </c>
      <c r="AS31" s="895"/>
      <c r="AT31" s="898"/>
      <c r="AU31" s="895"/>
      <c r="AV31" s="895"/>
      <c r="AW31" s="898"/>
      <c r="AX31" s="895"/>
      <c r="AY31" s="895"/>
      <c r="AZ31" s="864"/>
      <c r="BA31" s="900"/>
      <c r="BB31" s="900"/>
      <c r="BC31" s="866"/>
    </row>
    <row r="32" spans="1:55">
      <c r="A32" s="891"/>
      <c r="B32" s="892" t="s">
        <v>380</v>
      </c>
      <c r="C32" s="893">
        <f t="shared" si="0"/>
        <v>11249</v>
      </c>
      <c r="D32" s="894"/>
      <c r="E32" s="893">
        <v>1508</v>
      </c>
      <c r="F32" s="896">
        <v>1402</v>
      </c>
      <c r="G32" s="897"/>
      <c r="H32" s="896">
        <v>312</v>
      </c>
      <c r="I32" s="896">
        <v>386</v>
      </c>
      <c r="J32" s="898"/>
      <c r="K32" s="893">
        <v>373</v>
      </c>
      <c r="L32" s="893">
        <v>441</v>
      </c>
      <c r="M32" s="898"/>
      <c r="N32" s="893">
        <v>334</v>
      </c>
      <c r="O32" s="893">
        <v>326</v>
      </c>
      <c r="P32" s="898"/>
      <c r="Q32" s="893">
        <v>473</v>
      </c>
      <c r="R32" s="893">
        <v>548</v>
      </c>
      <c r="S32" s="898"/>
      <c r="T32" s="893">
        <v>104</v>
      </c>
      <c r="U32" s="893">
        <v>153</v>
      </c>
      <c r="V32" s="898"/>
      <c r="W32" s="893">
        <v>220</v>
      </c>
      <c r="X32" s="893">
        <v>269</v>
      </c>
      <c r="Y32" s="898"/>
      <c r="Z32" s="893">
        <v>110</v>
      </c>
      <c r="AA32" s="893">
        <v>162</v>
      </c>
      <c r="AB32" s="898"/>
      <c r="AC32" s="893">
        <v>151</v>
      </c>
      <c r="AD32" s="893">
        <v>124</v>
      </c>
      <c r="AE32" s="898"/>
      <c r="AF32" s="893">
        <v>113</v>
      </c>
      <c r="AG32" s="893">
        <v>145</v>
      </c>
      <c r="AH32" s="898"/>
      <c r="AI32" s="893">
        <v>210</v>
      </c>
      <c r="AJ32" s="893">
        <v>213</v>
      </c>
      <c r="AK32" s="898"/>
      <c r="AL32" s="893">
        <v>67</v>
      </c>
      <c r="AM32" s="893">
        <v>80</v>
      </c>
      <c r="AN32" s="898"/>
      <c r="AO32" s="893">
        <v>830</v>
      </c>
      <c r="AP32" s="893">
        <v>868</v>
      </c>
      <c r="AQ32" s="898"/>
      <c r="AR32" s="893">
        <v>337</v>
      </c>
      <c r="AS32" s="893">
        <v>368</v>
      </c>
      <c r="AT32" s="898"/>
      <c r="AU32" s="893">
        <v>36</v>
      </c>
      <c r="AV32" s="893">
        <v>35</v>
      </c>
      <c r="AW32" s="898"/>
      <c r="AX32" s="893">
        <v>138</v>
      </c>
      <c r="AY32" s="893">
        <v>321</v>
      </c>
      <c r="AZ32" s="864"/>
      <c r="BA32" s="901">
        <v>54</v>
      </c>
      <c r="BB32" s="901">
        <v>38</v>
      </c>
      <c r="BC32" s="866"/>
    </row>
    <row r="33" spans="1:55">
      <c r="A33" s="891"/>
      <c r="B33" s="892" t="s">
        <v>381</v>
      </c>
      <c r="C33" s="893">
        <f t="shared" si="0"/>
        <v>6</v>
      </c>
      <c r="D33" s="894"/>
      <c r="E33" s="893">
        <v>1</v>
      </c>
      <c r="F33" s="896"/>
      <c r="G33" s="897"/>
      <c r="H33" s="896"/>
      <c r="I33" s="896"/>
      <c r="J33" s="898"/>
      <c r="K33" s="895"/>
      <c r="L33" s="895"/>
      <c r="M33" s="898"/>
      <c r="N33" s="895"/>
      <c r="O33" s="895"/>
      <c r="P33" s="898"/>
      <c r="Q33" s="895"/>
      <c r="R33" s="895"/>
      <c r="S33" s="898"/>
      <c r="T33" s="895"/>
      <c r="U33" s="895"/>
      <c r="V33" s="898"/>
      <c r="W33" s="895"/>
      <c r="X33" s="895"/>
      <c r="Y33" s="898"/>
      <c r="Z33" s="893">
        <v>1</v>
      </c>
      <c r="AA33" s="895"/>
      <c r="AB33" s="898"/>
      <c r="AC33" s="895"/>
      <c r="AD33" s="895"/>
      <c r="AE33" s="898"/>
      <c r="AF33" s="895"/>
      <c r="AG33" s="895"/>
      <c r="AH33" s="898"/>
      <c r="AI33" s="895"/>
      <c r="AJ33" s="895"/>
      <c r="AK33" s="898"/>
      <c r="AL33" s="895"/>
      <c r="AM33" s="895"/>
      <c r="AN33" s="898"/>
      <c r="AO33" s="895"/>
      <c r="AP33" s="895"/>
      <c r="AQ33" s="898"/>
      <c r="AR33" s="893">
        <v>4</v>
      </c>
      <c r="AS33" s="895"/>
      <c r="AT33" s="898"/>
      <c r="AU33" s="895"/>
      <c r="AV33" s="895"/>
      <c r="AW33" s="898"/>
      <c r="AX33" s="895"/>
      <c r="AY33" s="895"/>
      <c r="AZ33" s="864"/>
      <c r="BA33" s="900"/>
      <c r="BB33" s="900"/>
      <c r="BC33" s="866"/>
    </row>
    <row r="34" spans="1:55">
      <c r="A34" s="891"/>
      <c r="B34" s="892" t="s">
        <v>382</v>
      </c>
      <c r="C34" s="893">
        <f t="shared" si="0"/>
        <v>11</v>
      </c>
      <c r="D34" s="894"/>
      <c r="E34" s="895"/>
      <c r="F34" s="896">
        <v>8</v>
      </c>
      <c r="G34" s="897"/>
      <c r="H34" s="896"/>
      <c r="I34" s="896"/>
      <c r="J34" s="898"/>
      <c r="K34" s="895"/>
      <c r="L34" s="895"/>
      <c r="M34" s="898"/>
      <c r="N34" s="895"/>
      <c r="O34" s="895"/>
      <c r="P34" s="898"/>
      <c r="Q34" s="895"/>
      <c r="R34" s="895"/>
      <c r="S34" s="898"/>
      <c r="T34" s="895"/>
      <c r="U34" s="895"/>
      <c r="V34" s="898"/>
      <c r="W34" s="895"/>
      <c r="X34" s="895"/>
      <c r="Y34" s="898"/>
      <c r="Z34" s="895"/>
      <c r="AA34" s="895"/>
      <c r="AB34" s="898"/>
      <c r="AC34" s="895"/>
      <c r="AD34" s="895"/>
      <c r="AE34" s="898"/>
      <c r="AF34" s="895"/>
      <c r="AG34" s="893">
        <v>2</v>
      </c>
      <c r="AH34" s="898"/>
      <c r="AI34" s="895"/>
      <c r="AJ34" s="895"/>
      <c r="AK34" s="898"/>
      <c r="AL34" s="895"/>
      <c r="AM34" s="895"/>
      <c r="AN34" s="898"/>
      <c r="AO34" s="895"/>
      <c r="AP34" s="895"/>
      <c r="AQ34" s="898"/>
      <c r="AR34" s="895"/>
      <c r="AS34" s="895"/>
      <c r="AT34" s="898"/>
      <c r="AU34" s="895"/>
      <c r="AV34" s="895"/>
      <c r="AW34" s="898"/>
      <c r="AX34" s="895"/>
      <c r="AY34" s="893">
        <v>1</v>
      </c>
      <c r="AZ34" s="864"/>
      <c r="BA34" s="900"/>
      <c r="BB34" s="900"/>
      <c r="BC34" s="866"/>
    </row>
    <row r="35" spans="1:55">
      <c r="A35" s="891"/>
      <c r="B35" s="892" t="s">
        <v>383</v>
      </c>
      <c r="C35" s="893">
        <f t="shared" si="0"/>
        <v>8</v>
      </c>
      <c r="D35" s="894"/>
      <c r="E35" s="893">
        <v>2</v>
      </c>
      <c r="F35" s="896">
        <v>5</v>
      </c>
      <c r="G35" s="897"/>
      <c r="H35" s="896"/>
      <c r="I35" s="896"/>
      <c r="J35" s="898"/>
      <c r="K35" s="895"/>
      <c r="L35" s="895"/>
      <c r="M35" s="898"/>
      <c r="N35" s="895"/>
      <c r="O35" s="895"/>
      <c r="P35" s="898"/>
      <c r="Q35" s="895"/>
      <c r="R35" s="895"/>
      <c r="S35" s="898"/>
      <c r="T35" s="893">
        <v>1</v>
      </c>
      <c r="U35" s="895"/>
      <c r="V35" s="898"/>
      <c r="W35" s="895"/>
      <c r="X35" s="895"/>
      <c r="Y35" s="898"/>
      <c r="Z35" s="895"/>
      <c r="AA35" s="895"/>
      <c r="AB35" s="898"/>
      <c r="AC35" s="895"/>
      <c r="AD35" s="895"/>
      <c r="AE35" s="898"/>
      <c r="AF35" s="895"/>
      <c r="AG35" s="895"/>
      <c r="AH35" s="898"/>
      <c r="AI35" s="895"/>
      <c r="AJ35" s="895"/>
      <c r="AK35" s="898"/>
      <c r="AL35" s="895"/>
      <c r="AM35" s="895"/>
      <c r="AN35" s="898"/>
      <c r="AO35" s="895"/>
      <c r="AP35" s="895"/>
      <c r="AQ35" s="898"/>
      <c r="AR35" s="895"/>
      <c r="AS35" s="895"/>
      <c r="AT35" s="898"/>
      <c r="AU35" s="895"/>
      <c r="AV35" s="895"/>
      <c r="AW35" s="898"/>
      <c r="AX35" s="895"/>
      <c r="AY35" s="895"/>
      <c r="AZ35" s="864"/>
      <c r="BA35" s="900"/>
      <c r="BB35" s="900"/>
      <c r="BC35" s="866"/>
    </row>
    <row r="36" spans="1:55">
      <c r="A36" s="891"/>
      <c r="B36" s="892" t="s">
        <v>384</v>
      </c>
      <c r="C36" s="893">
        <f t="shared" si="0"/>
        <v>6</v>
      </c>
      <c r="D36" s="894"/>
      <c r="E36" s="895"/>
      <c r="F36" s="896">
        <v>5</v>
      </c>
      <c r="G36" s="897"/>
      <c r="H36" s="896"/>
      <c r="I36" s="896"/>
      <c r="J36" s="898"/>
      <c r="K36" s="895"/>
      <c r="L36" s="895"/>
      <c r="M36" s="898"/>
      <c r="N36" s="895"/>
      <c r="O36" s="895"/>
      <c r="P36" s="898"/>
      <c r="Q36" s="895"/>
      <c r="R36" s="895"/>
      <c r="S36" s="898"/>
      <c r="T36" s="895"/>
      <c r="U36" s="895"/>
      <c r="V36" s="898"/>
      <c r="W36" s="895"/>
      <c r="X36" s="895"/>
      <c r="Y36" s="898"/>
      <c r="Z36" s="895"/>
      <c r="AA36" s="895"/>
      <c r="AB36" s="898"/>
      <c r="AC36" s="895"/>
      <c r="AD36" s="895"/>
      <c r="AE36" s="898"/>
      <c r="AF36" s="895"/>
      <c r="AG36" s="895"/>
      <c r="AH36" s="898"/>
      <c r="AI36" s="895"/>
      <c r="AJ36" s="895"/>
      <c r="AK36" s="898"/>
      <c r="AL36" s="895"/>
      <c r="AM36" s="895"/>
      <c r="AN36" s="898"/>
      <c r="AO36" s="895"/>
      <c r="AP36" s="893">
        <v>1</v>
      </c>
      <c r="AQ36" s="898"/>
      <c r="AR36" s="895"/>
      <c r="AS36" s="895"/>
      <c r="AT36" s="898"/>
      <c r="AU36" s="895"/>
      <c r="AV36" s="895"/>
      <c r="AW36" s="898"/>
      <c r="AX36" s="895"/>
      <c r="AY36" s="895"/>
      <c r="AZ36" s="864"/>
      <c r="BA36" s="900"/>
      <c r="BB36" s="900"/>
      <c r="BC36" s="866"/>
    </row>
    <row r="37" spans="1:55">
      <c r="A37" s="891"/>
      <c r="B37" s="892" t="s">
        <v>385</v>
      </c>
      <c r="C37" s="895"/>
      <c r="D37" s="894"/>
      <c r="E37" s="895"/>
      <c r="F37" s="896"/>
      <c r="G37" s="897"/>
      <c r="H37" s="896"/>
      <c r="I37" s="896"/>
      <c r="J37" s="898"/>
      <c r="K37" s="895"/>
      <c r="L37" s="895"/>
      <c r="M37" s="898"/>
      <c r="N37" s="895"/>
      <c r="O37" s="895"/>
      <c r="P37" s="898"/>
      <c r="Q37" s="895"/>
      <c r="R37" s="895"/>
      <c r="S37" s="898"/>
      <c r="T37" s="895"/>
      <c r="U37" s="895"/>
      <c r="V37" s="898"/>
      <c r="W37" s="895"/>
      <c r="X37" s="895"/>
      <c r="Y37" s="898"/>
      <c r="Z37" s="895"/>
      <c r="AA37" s="895"/>
      <c r="AB37" s="898"/>
      <c r="AC37" s="895"/>
      <c r="AD37" s="895"/>
      <c r="AE37" s="898"/>
      <c r="AF37" s="895"/>
      <c r="AG37" s="895"/>
      <c r="AH37" s="898"/>
      <c r="AI37" s="895"/>
      <c r="AJ37" s="895"/>
      <c r="AK37" s="898"/>
      <c r="AL37" s="895"/>
      <c r="AM37" s="895"/>
      <c r="AN37" s="898"/>
      <c r="AO37" s="895"/>
      <c r="AP37" s="895"/>
      <c r="AQ37" s="898"/>
      <c r="AR37" s="895"/>
      <c r="AS37" s="895"/>
      <c r="AT37" s="898"/>
      <c r="AU37" s="895"/>
      <c r="AV37" s="895"/>
      <c r="AW37" s="898"/>
      <c r="AX37" s="895"/>
      <c r="AY37" s="895"/>
      <c r="AZ37" s="864"/>
      <c r="BA37" s="900"/>
      <c r="BB37" s="900"/>
      <c r="BC37" s="866"/>
    </row>
    <row r="38" spans="1:55">
      <c r="A38" s="891"/>
      <c r="B38" s="892" t="s">
        <v>386</v>
      </c>
      <c r="C38" s="893">
        <f t="shared" ref="C38:C44" si="1">SUM(E38:BB38)</f>
        <v>3</v>
      </c>
      <c r="D38" s="894"/>
      <c r="E38" s="893">
        <v>2</v>
      </c>
      <c r="F38" s="896"/>
      <c r="G38" s="897"/>
      <c r="H38" s="896"/>
      <c r="I38" s="896"/>
      <c r="J38" s="898"/>
      <c r="K38" s="895"/>
      <c r="L38" s="895"/>
      <c r="M38" s="898"/>
      <c r="N38" s="895"/>
      <c r="O38" s="895"/>
      <c r="P38" s="898"/>
      <c r="Q38" s="895"/>
      <c r="R38" s="895"/>
      <c r="S38" s="898"/>
      <c r="T38" s="895"/>
      <c r="U38" s="895"/>
      <c r="V38" s="898"/>
      <c r="W38" s="895"/>
      <c r="X38" s="895"/>
      <c r="Y38" s="898"/>
      <c r="Z38" s="895"/>
      <c r="AA38" s="895"/>
      <c r="AB38" s="898"/>
      <c r="AC38" s="895"/>
      <c r="AD38" s="895"/>
      <c r="AE38" s="898"/>
      <c r="AF38" s="895"/>
      <c r="AG38" s="895"/>
      <c r="AH38" s="898"/>
      <c r="AI38" s="895"/>
      <c r="AJ38" s="895"/>
      <c r="AK38" s="898"/>
      <c r="AL38" s="895"/>
      <c r="AM38" s="895"/>
      <c r="AN38" s="898"/>
      <c r="AO38" s="895"/>
      <c r="AP38" s="895"/>
      <c r="AQ38" s="898"/>
      <c r="AR38" s="893">
        <v>1</v>
      </c>
      <c r="AS38" s="895"/>
      <c r="AT38" s="898"/>
      <c r="AU38" s="895"/>
      <c r="AV38" s="895"/>
      <c r="AW38" s="898"/>
      <c r="AX38" s="895"/>
      <c r="AY38" s="895"/>
      <c r="AZ38" s="864"/>
      <c r="BA38" s="900"/>
      <c r="BB38" s="900"/>
      <c r="BC38" s="866"/>
    </row>
    <row r="39" spans="1:55">
      <c r="A39" s="891"/>
      <c r="B39" s="892" t="s">
        <v>387</v>
      </c>
      <c r="C39" s="893">
        <f t="shared" si="1"/>
        <v>70</v>
      </c>
      <c r="D39" s="894"/>
      <c r="E39" s="893">
        <v>21</v>
      </c>
      <c r="F39" s="896">
        <v>33</v>
      </c>
      <c r="G39" s="897"/>
      <c r="H39" s="896">
        <v>1</v>
      </c>
      <c r="I39" s="896"/>
      <c r="J39" s="898"/>
      <c r="K39" s="893">
        <v>1</v>
      </c>
      <c r="L39" s="895"/>
      <c r="M39" s="898"/>
      <c r="N39" s="895"/>
      <c r="O39" s="895"/>
      <c r="P39" s="898"/>
      <c r="Q39" s="895"/>
      <c r="R39" s="895"/>
      <c r="S39" s="898"/>
      <c r="T39" s="895"/>
      <c r="U39" s="895"/>
      <c r="V39" s="898"/>
      <c r="W39" s="895"/>
      <c r="X39" s="895"/>
      <c r="Y39" s="898"/>
      <c r="Z39" s="895"/>
      <c r="AA39" s="895"/>
      <c r="AB39" s="898"/>
      <c r="AC39" s="895"/>
      <c r="AD39" s="895"/>
      <c r="AE39" s="898"/>
      <c r="AF39" s="895"/>
      <c r="AG39" s="895"/>
      <c r="AH39" s="898"/>
      <c r="AI39" s="895"/>
      <c r="AJ39" s="895"/>
      <c r="AK39" s="898"/>
      <c r="AL39" s="895"/>
      <c r="AM39" s="895"/>
      <c r="AN39" s="898"/>
      <c r="AO39" s="895"/>
      <c r="AP39" s="893">
        <v>2</v>
      </c>
      <c r="AQ39" s="898"/>
      <c r="AR39" s="893">
        <v>2</v>
      </c>
      <c r="AS39" s="893">
        <v>3</v>
      </c>
      <c r="AT39" s="898"/>
      <c r="AU39" s="895"/>
      <c r="AV39" s="895"/>
      <c r="AW39" s="898"/>
      <c r="AX39" s="893">
        <v>2</v>
      </c>
      <c r="AY39" s="893">
        <v>4</v>
      </c>
      <c r="AZ39" s="864"/>
      <c r="BA39" s="901">
        <v>1</v>
      </c>
      <c r="BB39" s="900"/>
      <c r="BC39" s="866"/>
    </row>
    <row r="40" spans="1:55">
      <c r="A40" s="891"/>
      <c r="B40" s="892" t="s">
        <v>388</v>
      </c>
      <c r="C40" s="893">
        <f t="shared" si="1"/>
        <v>17</v>
      </c>
      <c r="D40" s="894"/>
      <c r="E40" s="893">
        <v>2</v>
      </c>
      <c r="F40" s="896">
        <v>6</v>
      </c>
      <c r="G40" s="897"/>
      <c r="H40" s="896"/>
      <c r="I40" s="896"/>
      <c r="J40" s="898"/>
      <c r="K40" s="895"/>
      <c r="L40" s="895"/>
      <c r="M40" s="898"/>
      <c r="N40" s="895"/>
      <c r="O40" s="895"/>
      <c r="P40" s="898"/>
      <c r="Q40" s="895"/>
      <c r="R40" s="895"/>
      <c r="S40" s="898"/>
      <c r="T40" s="895"/>
      <c r="U40" s="895"/>
      <c r="V40" s="898"/>
      <c r="W40" s="893">
        <v>1</v>
      </c>
      <c r="X40" s="893">
        <v>2</v>
      </c>
      <c r="Y40" s="898"/>
      <c r="Z40" s="895"/>
      <c r="AA40" s="895"/>
      <c r="AB40" s="898"/>
      <c r="AC40" s="895"/>
      <c r="AD40" s="895"/>
      <c r="AE40" s="898"/>
      <c r="AF40" s="895"/>
      <c r="AG40" s="895"/>
      <c r="AH40" s="898"/>
      <c r="AI40" s="895"/>
      <c r="AJ40" s="895"/>
      <c r="AK40" s="898"/>
      <c r="AL40" s="895"/>
      <c r="AM40" s="895"/>
      <c r="AN40" s="898"/>
      <c r="AO40" s="893">
        <v>3</v>
      </c>
      <c r="AP40" s="895"/>
      <c r="AQ40" s="898"/>
      <c r="AR40" s="895"/>
      <c r="AS40" s="893">
        <v>1</v>
      </c>
      <c r="AT40" s="898"/>
      <c r="AU40" s="895"/>
      <c r="AV40" s="895"/>
      <c r="AW40" s="898"/>
      <c r="AX40" s="895"/>
      <c r="AY40" s="893">
        <v>1</v>
      </c>
      <c r="AZ40" s="864"/>
      <c r="BA40" s="901">
        <v>1</v>
      </c>
      <c r="BB40" s="900"/>
      <c r="BC40" s="866"/>
    </row>
    <row r="41" spans="1:55">
      <c r="A41" s="891"/>
      <c r="B41" s="892" t="s">
        <v>389</v>
      </c>
      <c r="C41" s="893">
        <f t="shared" si="1"/>
        <v>2</v>
      </c>
      <c r="D41" s="894"/>
      <c r="E41" s="895"/>
      <c r="F41" s="896"/>
      <c r="G41" s="897"/>
      <c r="H41" s="896"/>
      <c r="I41" s="896"/>
      <c r="J41" s="898"/>
      <c r="K41" s="895"/>
      <c r="L41" s="895"/>
      <c r="M41" s="898"/>
      <c r="N41" s="895"/>
      <c r="O41" s="895"/>
      <c r="P41" s="898"/>
      <c r="Q41" s="895"/>
      <c r="R41" s="895"/>
      <c r="S41" s="898"/>
      <c r="T41" s="895"/>
      <c r="U41" s="895"/>
      <c r="V41" s="898"/>
      <c r="W41" s="895"/>
      <c r="X41" s="895"/>
      <c r="Y41" s="898"/>
      <c r="Z41" s="895"/>
      <c r="AA41" s="895"/>
      <c r="AB41" s="898"/>
      <c r="AC41" s="895"/>
      <c r="AD41" s="895"/>
      <c r="AE41" s="898"/>
      <c r="AF41" s="895"/>
      <c r="AG41" s="895"/>
      <c r="AH41" s="898"/>
      <c r="AI41" s="895"/>
      <c r="AJ41" s="895"/>
      <c r="AK41" s="898"/>
      <c r="AL41" s="895"/>
      <c r="AM41" s="895"/>
      <c r="AN41" s="898"/>
      <c r="AO41" s="895"/>
      <c r="AP41" s="893">
        <v>1</v>
      </c>
      <c r="AQ41" s="898"/>
      <c r="AR41" s="895"/>
      <c r="AS41" s="893">
        <v>1</v>
      </c>
      <c r="AT41" s="898"/>
      <c r="AU41" s="895"/>
      <c r="AV41" s="895"/>
      <c r="AW41" s="898"/>
      <c r="AX41" s="895"/>
      <c r="AY41" s="895"/>
      <c r="AZ41" s="864"/>
      <c r="BA41" s="900"/>
      <c r="BB41" s="900"/>
      <c r="BC41" s="866"/>
    </row>
    <row r="42" spans="1:55">
      <c r="A42" s="891"/>
      <c r="B42" s="892" t="s">
        <v>390</v>
      </c>
      <c r="C42" s="893">
        <f t="shared" si="1"/>
        <v>7</v>
      </c>
      <c r="D42" s="894"/>
      <c r="E42" s="895"/>
      <c r="F42" s="896">
        <v>6</v>
      </c>
      <c r="G42" s="897"/>
      <c r="H42" s="896"/>
      <c r="I42" s="896"/>
      <c r="J42" s="898"/>
      <c r="K42" s="895"/>
      <c r="L42" s="895"/>
      <c r="M42" s="898"/>
      <c r="N42" s="895"/>
      <c r="O42" s="895"/>
      <c r="P42" s="898"/>
      <c r="Q42" s="895"/>
      <c r="R42" s="895"/>
      <c r="S42" s="898"/>
      <c r="T42" s="895"/>
      <c r="U42" s="895"/>
      <c r="V42" s="898"/>
      <c r="W42" s="895"/>
      <c r="X42" s="895"/>
      <c r="Y42" s="898"/>
      <c r="Z42" s="895"/>
      <c r="AA42" s="895"/>
      <c r="AB42" s="898"/>
      <c r="AC42" s="895"/>
      <c r="AD42" s="895"/>
      <c r="AE42" s="898"/>
      <c r="AF42" s="895"/>
      <c r="AG42" s="895"/>
      <c r="AH42" s="898"/>
      <c r="AI42" s="895"/>
      <c r="AJ42" s="895"/>
      <c r="AK42" s="898"/>
      <c r="AL42" s="895"/>
      <c r="AM42" s="895"/>
      <c r="AN42" s="898"/>
      <c r="AO42" s="895"/>
      <c r="AP42" s="895"/>
      <c r="AQ42" s="898"/>
      <c r="AR42" s="895"/>
      <c r="AS42" s="893">
        <v>1</v>
      </c>
      <c r="AT42" s="898"/>
      <c r="AU42" s="895"/>
      <c r="AV42" s="895"/>
      <c r="AW42" s="898"/>
      <c r="AX42" s="895"/>
      <c r="AY42" s="895"/>
      <c r="AZ42" s="864"/>
      <c r="BA42" s="900"/>
      <c r="BB42" s="900"/>
      <c r="BC42" s="866"/>
    </row>
    <row r="43" spans="1:55">
      <c r="A43" s="891"/>
      <c r="B43" s="892" t="s">
        <v>391</v>
      </c>
      <c r="C43" s="893">
        <f t="shared" si="1"/>
        <v>1</v>
      </c>
      <c r="D43" s="894"/>
      <c r="E43" s="895"/>
      <c r="F43" s="896"/>
      <c r="G43" s="897"/>
      <c r="H43" s="896"/>
      <c r="I43" s="896"/>
      <c r="J43" s="898"/>
      <c r="K43" s="895"/>
      <c r="L43" s="895"/>
      <c r="M43" s="898"/>
      <c r="N43" s="895"/>
      <c r="O43" s="895"/>
      <c r="P43" s="898"/>
      <c r="Q43" s="895"/>
      <c r="R43" s="895"/>
      <c r="S43" s="898"/>
      <c r="T43" s="895"/>
      <c r="U43" s="895"/>
      <c r="V43" s="898"/>
      <c r="W43" s="895"/>
      <c r="X43" s="895"/>
      <c r="Y43" s="898"/>
      <c r="Z43" s="895"/>
      <c r="AA43" s="895"/>
      <c r="AB43" s="898"/>
      <c r="AC43" s="895"/>
      <c r="AD43" s="895"/>
      <c r="AE43" s="898"/>
      <c r="AF43" s="895"/>
      <c r="AG43" s="895"/>
      <c r="AH43" s="898"/>
      <c r="AI43" s="895"/>
      <c r="AJ43" s="895"/>
      <c r="AK43" s="898"/>
      <c r="AL43" s="895"/>
      <c r="AM43" s="895"/>
      <c r="AN43" s="898"/>
      <c r="AO43" s="895"/>
      <c r="AP43" s="893">
        <v>1</v>
      </c>
      <c r="AQ43" s="898"/>
      <c r="AR43" s="895"/>
      <c r="AS43" s="895"/>
      <c r="AT43" s="898"/>
      <c r="AU43" s="895"/>
      <c r="AV43" s="895"/>
      <c r="AW43" s="898"/>
      <c r="AX43" s="895"/>
      <c r="AY43" s="895"/>
      <c r="AZ43" s="864"/>
      <c r="BA43" s="900"/>
      <c r="BB43" s="900"/>
      <c r="BC43" s="866"/>
    </row>
    <row r="44" spans="1:55">
      <c r="A44" s="891"/>
      <c r="B44" s="892" t="s">
        <v>392</v>
      </c>
      <c r="C44" s="893">
        <f t="shared" si="1"/>
        <v>15</v>
      </c>
      <c r="D44" s="894"/>
      <c r="E44" s="893">
        <v>3</v>
      </c>
      <c r="F44" s="896">
        <v>8</v>
      </c>
      <c r="G44" s="897"/>
      <c r="H44" s="896"/>
      <c r="I44" s="896"/>
      <c r="J44" s="898"/>
      <c r="K44" s="895"/>
      <c r="L44" s="895"/>
      <c r="M44" s="898"/>
      <c r="N44" s="895"/>
      <c r="O44" s="895"/>
      <c r="P44" s="898"/>
      <c r="Q44" s="895"/>
      <c r="R44" s="895"/>
      <c r="S44" s="898"/>
      <c r="T44" s="895"/>
      <c r="U44" s="895"/>
      <c r="V44" s="898"/>
      <c r="W44" s="895"/>
      <c r="X44" s="895"/>
      <c r="Y44" s="898"/>
      <c r="Z44" s="895"/>
      <c r="AA44" s="893">
        <v>1</v>
      </c>
      <c r="AB44" s="898"/>
      <c r="AC44" s="895"/>
      <c r="AD44" s="895"/>
      <c r="AE44" s="898"/>
      <c r="AF44" s="893">
        <v>1</v>
      </c>
      <c r="AG44" s="895"/>
      <c r="AH44" s="898"/>
      <c r="AI44" s="895"/>
      <c r="AJ44" s="895"/>
      <c r="AK44" s="898"/>
      <c r="AL44" s="895"/>
      <c r="AM44" s="895"/>
      <c r="AN44" s="898"/>
      <c r="AO44" s="895"/>
      <c r="AP44" s="895"/>
      <c r="AQ44" s="898"/>
      <c r="AR44" s="895"/>
      <c r="AS44" s="893">
        <v>2</v>
      </c>
      <c r="AT44" s="898"/>
      <c r="AU44" s="895"/>
      <c r="AV44" s="895"/>
      <c r="AW44" s="898"/>
      <c r="AX44" s="895"/>
      <c r="AY44" s="895"/>
      <c r="AZ44" s="864"/>
      <c r="BA44" s="900"/>
      <c r="BB44" s="900"/>
      <c r="BC44" s="866"/>
    </row>
    <row r="45" spans="1:55">
      <c r="A45" s="891"/>
      <c r="B45" s="892" t="s">
        <v>393</v>
      </c>
      <c r="C45" s="895"/>
      <c r="D45" s="894"/>
      <c r="E45" s="895"/>
      <c r="F45" s="896"/>
      <c r="G45" s="897"/>
      <c r="H45" s="896"/>
      <c r="I45" s="896"/>
      <c r="J45" s="898"/>
      <c r="K45" s="895"/>
      <c r="L45" s="895"/>
      <c r="M45" s="898"/>
      <c r="N45" s="895"/>
      <c r="O45" s="895"/>
      <c r="P45" s="898"/>
      <c r="Q45" s="895"/>
      <c r="R45" s="895"/>
      <c r="S45" s="898"/>
      <c r="T45" s="895"/>
      <c r="U45" s="895"/>
      <c r="V45" s="898"/>
      <c r="W45" s="895"/>
      <c r="X45" s="895"/>
      <c r="Y45" s="898"/>
      <c r="Z45" s="895"/>
      <c r="AA45" s="895"/>
      <c r="AB45" s="898"/>
      <c r="AC45" s="895"/>
      <c r="AD45" s="895"/>
      <c r="AE45" s="898"/>
      <c r="AF45" s="895"/>
      <c r="AG45" s="895"/>
      <c r="AH45" s="898"/>
      <c r="AI45" s="895"/>
      <c r="AJ45" s="895"/>
      <c r="AK45" s="898"/>
      <c r="AL45" s="895"/>
      <c r="AM45" s="895"/>
      <c r="AN45" s="898"/>
      <c r="AO45" s="895"/>
      <c r="AP45" s="895"/>
      <c r="AQ45" s="898"/>
      <c r="AR45" s="895"/>
      <c r="AS45" s="895"/>
      <c r="AT45" s="898"/>
      <c r="AU45" s="895"/>
      <c r="AV45" s="895"/>
      <c r="AW45" s="898"/>
      <c r="AX45" s="895"/>
      <c r="AY45" s="895"/>
      <c r="AZ45" s="864"/>
      <c r="BA45" s="900"/>
      <c r="BB45" s="900"/>
      <c r="BC45" s="866"/>
    </row>
    <row r="46" spans="1:55">
      <c r="A46" s="891"/>
      <c r="B46" s="892" t="s">
        <v>394</v>
      </c>
      <c r="C46" s="893">
        <f>SUM(E46:BB46)</f>
        <v>2</v>
      </c>
      <c r="D46" s="894"/>
      <c r="E46" s="893">
        <v>1</v>
      </c>
      <c r="F46" s="896"/>
      <c r="G46" s="897"/>
      <c r="H46" s="896"/>
      <c r="I46" s="896"/>
      <c r="J46" s="898"/>
      <c r="K46" s="895"/>
      <c r="L46" s="895"/>
      <c r="M46" s="898"/>
      <c r="N46" s="895"/>
      <c r="O46" s="895"/>
      <c r="P46" s="898"/>
      <c r="Q46" s="895"/>
      <c r="R46" s="895"/>
      <c r="S46" s="898"/>
      <c r="T46" s="895"/>
      <c r="U46" s="895"/>
      <c r="V46" s="898"/>
      <c r="W46" s="895"/>
      <c r="X46" s="895"/>
      <c r="Y46" s="898"/>
      <c r="Z46" s="895"/>
      <c r="AA46" s="893">
        <v>1</v>
      </c>
      <c r="AB46" s="898"/>
      <c r="AC46" s="895"/>
      <c r="AD46" s="895"/>
      <c r="AE46" s="898"/>
      <c r="AF46" s="895"/>
      <c r="AG46" s="895"/>
      <c r="AH46" s="898"/>
      <c r="AI46" s="895"/>
      <c r="AJ46" s="895"/>
      <c r="AK46" s="898"/>
      <c r="AL46" s="895"/>
      <c r="AM46" s="895"/>
      <c r="AN46" s="898"/>
      <c r="AO46" s="895"/>
      <c r="AP46" s="895"/>
      <c r="AQ46" s="898"/>
      <c r="AR46" s="895"/>
      <c r="AS46" s="895"/>
      <c r="AT46" s="898"/>
      <c r="AU46" s="895"/>
      <c r="AV46" s="895"/>
      <c r="AW46" s="898"/>
      <c r="AX46" s="895"/>
      <c r="AY46" s="895"/>
      <c r="AZ46" s="864"/>
      <c r="BA46" s="900"/>
      <c r="BB46" s="900"/>
      <c r="BC46" s="866"/>
    </row>
    <row r="47" spans="1:55">
      <c r="A47" s="891"/>
      <c r="B47" s="892" t="s">
        <v>395</v>
      </c>
      <c r="C47" s="893">
        <f>SUM(E47:BB47)</f>
        <v>7</v>
      </c>
      <c r="D47" s="894"/>
      <c r="E47" s="895"/>
      <c r="F47" s="893">
        <v>3</v>
      </c>
      <c r="G47" s="903"/>
      <c r="H47" s="904"/>
      <c r="I47" s="904"/>
      <c r="J47" s="898"/>
      <c r="K47" s="895"/>
      <c r="L47" s="895"/>
      <c r="M47" s="898"/>
      <c r="N47" s="893">
        <v>2</v>
      </c>
      <c r="O47" s="895"/>
      <c r="P47" s="898"/>
      <c r="Q47" s="895"/>
      <c r="R47" s="895"/>
      <c r="S47" s="898"/>
      <c r="T47" s="895"/>
      <c r="U47" s="895"/>
      <c r="V47" s="898"/>
      <c r="W47" s="895"/>
      <c r="X47" s="895"/>
      <c r="Y47" s="898"/>
      <c r="Z47" s="895"/>
      <c r="AA47" s="895"/>
      <c r="AB47" s="898"/>
      <c r="AC47" s="895"/>
      <c r="AD47" s="895"/>
      <c r="AE47" s="898"/>
      <c r="AF47" s="895"/>
      <c r="AG47" s="895"/>
      <c r="AH47" s="898"/>
      <c r="AI47" s="895"/>
      <c r="AJ47" s="895"/>
      <c r="AK47" s="898"/>
      <c r="AL47" s="895"/>
      <c r="AM47" s="895"/>
      <c r="AN47" s="898"/>
      <c r="AO47" s="895"/>
      <c r="AP47" s="895"/>
      <c r="AQ47" s="898"/>
      <c r="AR47" s="895"/>
      <c r="AS47" s="895"/>
      <c r="AT47" s="898"/>
      <c r="AU47" s="895"/>
      <c r="AV47" s="893">
        <v>2</v>
      </c>
      <c r="AW47" s="898"/>
      <c r="AX47" s="895"/>
      <c r="AY47" s="895"/>
      <c r="AZ47" s="864"/>
      <c r="BA47" s="900"/>
      <c r="BB47" s="900"/>
      <c r="BC47" s="905"/>
    </row>
    <row r="48" spans="1:55" ht="2.1" customHeight="1">
      <c r="B48" s="890"/>
      <c r="C48" s="890"/>
      <c r="D48" s="906"/>
      <c r="E48" s="890"/>
      <c r="F48" s="890"/>
      <c r="G48" s="890"/>
      <c r="H48" s="890"/>
      <c r="I48" s="890"/>
      <c r="J48" s="890"/>
      <c r="K48" s="890"/>
      <c r="L48" s="890"/>
      <c r="M48" s="890"/>
      <c r="N48" s="890"/>
      <c r="O48" s="890"/>
      <c r="P48" s="890"/>
      <c r="Q48" s="890"/>
      <c r="R48" s="890"/>
      <c r="S48" s="890"/>
      <c r="T48" s="890"/>
      <c r="U48" s="890"/>
      <c r="V48" s="890"/>
      <c r="W48" s="890"/>
      <c r="X48" s="890"/>
      <c r="Y48" s="890"/>
      <c r="Z48" s="890"/>
      <c r="AA48" s="890"/>
      <c r="AB48" s="890"/>
      <c r="AC48" s="890"/>
      <c r="AD48" s="890"/>
      <c r="AE48" s="890"/>
      <c r="AF48" s="890"/>
      <c r="AG48" s="890"/>
      <c r="AH48" s="890"/>
      <c r="AI48" s="890"/>
      <c r="AJ48" s="890"/>
      <c r="AK48" s="890"/>
      <c r="AL48" s="890"/>
      <c r="AM48" s="890"/>
      <c r="AN48" s="890"/>
      <c r="AO48" s="890"/>
      <c r="AP48" s="890"/>
      <c r="AQ48" s="890"/>
      <c r="AR48" s="890"/>
      <c r="AS48" s="890"/>
      <c r="AT48" s="890"/>
      <c r="AU48" s="890"/>
      <c r="AV48" s="890"/>
      <c r="AW48" s="890"/>
      <c r="AX48" s="890"/>
      <c r="AY48" s="890"/>
    </row>
    <row r="49" spans="1:51">
      <c r="A49" s="890"/>
      <c r="B49" s="890"/>
      <c r="C49" s="890"/>
      <c r="D49" s="890"/>
      <c r="E49" s="890"/>
      <c r="F49" s="890"/>
      <c r="G49" s="890"/>
      <c r="H49" s="890"/>
      <c r="I49" s="890"/>
      <c r="J49" s="890"/>
      <c r="K49" s="890"/>
      <c r="L49" s="890"/>
      <c r="M49" s="890"/>
      <c r="N49" s="890"/>
      <c r="O49" s="890"/>
      <c r="P49" s="890"/>
      <c r="Q49" s="890"/>
      <c r="R49" s="890"/>
      <c r="S49" s="890"/>
      <c r="T49" s="890"/>
      <c r="U49" s="890"/>
      <c r="V49" s="890"/>
      <c r="W49" s="890"/>
      <c r="X49" s="890"/>
      <c r="Y49" s="890"/>
      <c r="Z49" s="890"/>
      <c r="AA49" s="890"/>
      <c r="AB49" s="890"/>
      <c r="AC49" s="890"/>
      <c r="AD49" s="890"/>
      <c r="AE49" s="890"/>
      <c r="AF49" s="890"/>
      <c r="AG49" s="890"/>
      <c r="AH49" s="890"/>
      <c r="AI49" s="890"/>
      <c r="AJ49" s="890"/>
      <c r="AK49" s="890"/>
      <c r="AL49" s="890"/>
      <c r="AM49" s="890"/>
      <c r="AN49" s="890"/>
      <c r="AO49" s="890"/>
      <c r="AP49" s="890"/>
      <c r="AQ49" s="890"/>
      <c r="AR49" s="890"/>
      <c r="AS49" s="890"/>
      <c r="AT49" s="890"/>
      <c r="AU49" s="890"/>
      <c r="AW49" s="809"/>
      <c r="AX49" s="809"/>
      <c r="AY49" s="805" t="s">
        <v>210</v>
      </c>
    </row>
    <row r="8192" ht="255" customHeight="1"/>
  </sheetData>
  <sheetProtection password="CA55" sheet="1" objects="1" scenarios="1"/>
  <pageMargins left="0.19685039370078741" right="0.75" top="0.51181102362204722" bottom="0.19685039370078741" header="0" footer="0"/>
  <pageSetup scale="89" orientation="landscape" r:id="rId1"/>
  <headerFooter alignWithMargins="0"/>
  <rowBreaks count="1" manualBreakCount="1">
    <brk id="819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50"/>
  <sheetViews>
    <sheetView showGridLines="0" workbookViewId="0">
      <selection sqref="A1:IV65536"/>
    </sheetView>
  </sheetViews>
  <sheetFormatPr baseColWidth="10" defaultColWidth="5.83203125" defaultRowHeight="9"/>
  <cols>
    <col min="1" max="1" width="23.33203125" style="909" customWidth="1"/>
    <col min="2" max="2" width="4.6640625" style="909" customWidth="1"/>
    <col min="3" max="3" width="2" style="909" customWidth="1"/>
    <col min="4" max="4" width="10.1640625" style="909" customWidth="1"/>
    <col min="5" max="5" width="0" style="909" hidden="1" customWidth="1"/>
    <col min="6" max="6" width="9.83203125" style="909" customWidth="1"/>
    <col min="7" max="7" width="0.33203125" style="909" hidden="1" customWidth="1"/>
    <col min="8" max="8" width="10" style="909" customWidth="1"/>
    <col min="9" max="9" width="11.1640625" style="909" customWidth="1"/>
    <col min="10" max="10" width="10.1640625" style="909" customWidth="1"/>
    <col min="11" max="11" width="8.83203125" style="909" customWidth="1"/>
    <col min="12" max="12" width="7.1640625" style="909" customWidth="1"/>
    <col min="13" max="13" width="6.33203125" style="909" customWidth="1"/>
    <col min="14" max="14" width="11" style="909" customWidth="1"/>
    <col min="15" max="15" width="0.1640625" style="909" hidden="1" customWidth="1"/>
    <col min="16" max="16" width="10.33203125" style="909" customWidth="1"/>
    <col min="17" max="17" width="9.33203125" style="909" customWidth="1"/>
    <col min="18" max="18" width="0.1640625" style="909" customWidth="1"/>
    <col min="19" max="16384" width="5.83203125" style="909"/>
  </cols>
  <sheetData>
    <row r="1" spans="1:18" ht="10.5">
      <c r="A1" s="907" t="s">
        <v>0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</row>
    <row r="2" spans="1:18" ht="6" customHeight="1">
      <c r="A2" s="908"/>
      <c r="B2" s="908"/>
      <c r="C2" s="908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</row>
    <row r="3" spans="1:18" ht="10.5">
      <c r="A3" s="907" t="s">
        <v>483</v>
      </c>
      <c r="B3" s="908"/>
      <c r="C3" s="908"/>
      <c r="D3" s="908"/>
      <c r="E3" s="908"/>
      <c r="F3" s="908"/>
      <c r="G3" s="908"/>
      <c r="H3" s="908"/>
      <c r="I3" s="908"/>
      <c r="J3" s="908"/>
      <c r="K3" s="908"/>
      <c r="L3" s="908"/>
      <c r="M3" s="908"/>
      <c r="N3" s="908"/>
      <c r="O3" s="908"/>
      <c r="P3" s="908"/>
      <c r="Q3" s="908"/>
    </row>
    <row r="4" spans="1:18" ht="10.5">
      <c r="A4" s="907" t="s">
        <v>484</v>
      </c>
      <c r="B4" s="908"/>
      <c r="C4" s="908"/>
      <c r="D4" s="908"/>
      <c r="E4" s="908"/>
      <c r="F4" s="908"/>
      <c r="G4" s="908"/>
      <c r="H4" s="908"/>
      <c r="I4" s="908"/>
      <c r="J4" s="908"/>
      <c r="K4" s="908"/>
      <c r="L4" s="908"/>
      <c r="M4" s="908"/>
      <c r="N4" s="908"/>
      <c r="O4" s="908"/>
      <c r="P4" s="908"/>
      <c r="Q4" s="908"/>
    </row>
    <row r="5" spans="1:18" ht="10.5">
      <c r="A5" s="907" t="s">
        <v>485</v>
      </c>
      <c r="B5" s="910"/>
      <c r="C5" s="910"/>
      <c r="D5" s="910"/>
      <c r="E5" s="910"/>
      <c r="F5" s="910"/>
      <c r="G5" s="910"/>
      <c r="H5" s="910"/>
      <c r="I5" s="910"/>
      <c r="J5" s="910"/>
      <c r="K5" s="910"/>
      <c r="L5" s="910"/>
      <c r="M5" s="910"/>
      <c r="N5" s="910"/>
      <c r="O5" s="910"/>
      <c r="P5" s="910"/>
      <c r="Q5" s="910"/>
    </row>
    <row r="6" spans="1:18" ht="9" customHeight="1"/>
    <row r="7" spans="1:18">
      <c r="A7" s="911"/>
      <c r="B7" s="912" t="s">
        <v>147</v>
      </c>
      <c r="C7" s="913"/>
      <c r="D7" s="914" t="s">
        <v>340</v>
      </c>
      <c r="E7" s="915"/>
      <c r="F7" s="916"/>
      <c r="G7" s="917"/>
      <c r="H7" s="918"/>
      <c r="I7" s="915"/>
      <c r="J7" s="919" t="s">
        <v>341</v>
      </c>
      <c r="K7" s="920"/>
      <c r="L7" s="920"/>
      <c r="M7" s="920"/>
      <c r="N7" s="916"/>
      <c r="O7" s="917"/>
      <c r="P7" s="919" t="s">
        <v>97</v>
      </c>
      <c r="Q7" s="916"/>
      <c r="R7" s="921"/>
    </row>
    <row r="8" spans="1:18">
      <c r="A8" s="922" t="s">
        <v>342</v>
      </c>
      <c r="B8" s="922" t="s">
        <v>343</v>
      </c>
      <c r="C8" s="923"/>
      <c r="D8" s="924" t="s">
        <v>344</v>
      </c>
      <c r="E8" s="923"/>
      <c r="F8" s="925" t="s">
        <v>344</v>
      </c>
      <c r="G8" s="926"/>
      <c r="H8" s="922" t="s">
        <v>344</v>
      </c>
      <c r="I8" s="922" t="s">
        <v>344</v>
      </c>
      <c r="J8" s="922" t="s">
        <v>344</v>
      </c>
      <c r="K8" s="922" t="s">
        <v>105</v>
      </c>
      <c r="L8" s="922" t="s">
        <v>345</v>
      </c>
      <c r="M8" s="923"/>
      <c r="N8" s="925" t="s">
        <v>346</v>
      </c>
      <c r="O8" s="926"/>
      <c r="P8" s="925" t="s">
        <v>347</v>
      </c>
      <c r="Q8" s="925" t="s">
        <v>348</v>
      </c>
      <c r="R8" s="927"/>
    </row>
    <row r="9" spans="1:18">
      <c r="A9" s="928"/>
      <c r="B9" s="922" t="s">
        <v>349</v>
      </c>
      <c r="C9" s="923"/>
      <c r="D9" s="929" t="s">
        <v>350</v>
      </c>
      <c r="E9" s="923"/>
      <c r="F9" s="925" t="s">
        <v>351</v>
      </c>
      <c r="G9" s="926"/>
      <c r="H9" s="922" t="s">
        <v>350</v>
      </c>
      <c r="I9" s="922" t="s">
        <v>352</v>
      </c>
      <c r="J9" s="922" t="s">
        <v>351</v>
      </c>
      <c r="K9" s="922" t="s">
        <v>353</v>
      </c>
      <c r="L9" s="922" t="s">
        <v>354</v>
      </c>
      <c r="M9" s="923"/>
      <c r="N9" s="925" t="s">
        <v>355</v>
      </c>
      <c r="O9" s="926"/>
      <c r="P9" s="925" t="s">
        <v>356</v>
      </c>
      <c r="Q9" s="925" t="s">
        <v>357</v>
      </c>
      <c r="R9" s="927"/>
    </row>
    <row r="10" spans="1:18" ht="9.9499999999999993" customHeight="1">
      <c r="A10" s="930"/>
      <c r="B10" s="928"/>
      <c r="C10" s="923"/>
      <c r="D10" s="931" t="s">
        <v>360</v>
      </c>
      <c r="E10" s="923"/>
      <c r="F10" s="925" t="s">
        <v>442</v>
      </c>
      <c r="G10" s="926"/>
      <c r="H10" s="929" t="s">
        <v>360</v>
      </c>
      <c r="I10" s="922" t="s">
        <v>360</v>
      </c>
      <c r="J10" s="922" t="s">
        <v>442</v>
      </c>
      <c r="K10" s="922" t="s">
        <v>360</v>
      </c>
      <c r="L10" s="922" t="s">
        <v>360</v>
      </c>
      <c r="M10" s="925" t="s">
        <v>442</v>
      </c>
      <c r="N10" s="932" t="s">
        <v>360</v>
      </c>
      <c r="O10" s="926"/>
      <c r="P10" s="925" t="s">
        <v>360</v>
      </c>
      <c r="Q10" s="925" t="s">
        <v>360</v>
      </c>
      <c r="R10" s="927"/>
    </row>
    <row r="11" spans="1:18">
      <c r="A11" s="933"/>
      <c r="B11" s="934"/>
      <c r="C11" s="935"/>
      <c r="D11" s="936"/>
      <c r="E11" s="936"/>
      <c r="F11" s="936"/>
      <c r="G11" s="936"/>
      <c r="H11" s="937"/>
      <c r="I11" s="937"/>
      <c r="J11" s="936"/>
      <c r="K11" s="936"/>
      <c r="L11" s="936"/>
      <c r="M11" s="936"/>
      <c r="N11" s="936"/>
      <c r="O11" s="938"/>
      <c r="P11" s="936"/>
      <c r="Q11" s="936"/>
      <c r="R11" s="939"/>
    </row>
    <row r="12" spans="1:18" ht="15" customHeight="1">
      <c r="A12" s="940" t="s">
        <v>88</v>
      </c>
      <c r="B12" s="941">
        <f>SUM(B16:B48)</f>
        <v>114</v>
      </c>
      <c r="C12" s="942"/>
      <c r="D12" s="943">
        <f>(D14)</f>
        <v>7</v>
      </c>
      <c r="E12" s="944"/>
      <c r="F12" s="943">
        <f>(F14)</f>
        <v>5</v>
      </c>
      <c r="G12" s="945"/>
      <c r="H12" s="946">
        <f>(H14)</f>
        <v>3</v>
      </c>
      <c r="I12" s="946">
        <f>(I14)</f>
        <v>4</v>
      </c>
      <c r="J12" s="943">
        <f>(J14)</f>
        <v>2</v>
      </c>
      <c r="K12" s="943">
        <f>(K14)</f>
        <v>42</v>
      </c>
      <c r="L12" s="943">
        <f>SUM(L14:M14)</f>
        <v>9</v>
      </c>
      <c r="M12" s="944"/>
      <c r="N12" s="943">
        <f>(N14)</f>
        <v>30</v>
      </c>
      <c r="O12" s="947"/>
      <c r="P12" s="943">
        <f>(P14)</f>
        <v>7</v>
      </c>
      <c r="Q12" s="943">
        <f>(Q14)</f>
        <v>5</v>
      </c>
      <c r="R12" s="948"/>
    </row>
    <row r="13" spans="1:18">
      <c r="A13" s="949"/>
      <c r="B13" s="949"/>
      <c r="C13" s="950"/>
      <c r="D13" s="951"/>
      <c r="E13" s="951"/>
      <c r="F13" s="951"/>
      <c r="G13" s="952"/>
      <c r="H13" s="951"/>
      <c r="I13" s="951"/>
      <c r="J13" s="951"/>
      <c r="K13" s="951"/>
      <c r="L13" s="951"/>
      <c r="M13" s="953"/>
      <c r="N13" s="953"/>
      <c r="O13" s="954"/>
      <c r="P13" s="951"/>
      <c r="Q13" s="953"/>
      <c r="R13" s="948"/>
    </row>
    <row r="14" spans="1:18" ht="11.1" customHeight="1">
      <c r="A14" s="955" t="s">
        <v>362</v>
      </c>
      <c r="B14" s="956"/>
      <c r="C14" s="957"/>
      <c r="D14" s="958">
        <f>SUM(D16:D48)</f>
        <v>7</v>
      </c>
      <c r="E14" s="953"/>
      <c r="F14" s="958">
        <f>SUM(F16:F48)</f>
        <v>5</v>
      </c>
      <c r="G14" s="959"/>
      <c r="H14" s="958">
        <f t="shared" ref="H14:N14" si="0">SUM(H16:H48)</f>
        <v>3</v>
      </c>
      <c r="I14" s="958">
        <f t="shared" si="0"/>
        <v>4</v>
      </c>
      <c r="J14" s="958">
        <f t="shared" si="0"/>
        <v>2</v>
      </c>
      <c r="K14" s="958">
        <f t="shared" si="0"/>
        <v>42</v>
      </c>
      <c r="L14" s="958">
        <f t="shared" si="0"/>
        <v>3</v>
      </c>
      <c r="M14" s="958">
        <f t="shared" si="0"/>
        <v>6</v>
      </c>
      <c r="N14" s="958">
        <f t="shared" si="0"/>
        <v>30</v>
      </c>
      <c r="O14" s="960"/>
      <c r="P14" s="958">
        <f>SUM(P16:P48)</f>
        <v>7</v>
      </c>
      <c r="Q14" s="958">
        <f>SUM(Q16:Q48)</f>
        <v>5</v>
      </c>
      <c r="R14" s="948"/>
    </row>
    <row r="15" spans="1:18" ht="8.1" customHeight="1">
      <c r="A15" s="961"/>
      <c r="B15" s="961"/>
      <c r="C15" s="962"/>
      <c r="D15" s="963"/>
      <c r="E15" s="963"/>
      <c r="F15" s="963"/>
      <c r="G15" s="964"/>
      <c r="H15" s="963"/>
      <c r="I15" s="963"/>
      <c r="J15" s="963"/>
      <c r="K15" s="963"/>
      <c r="L15" s="963"/>
      <c r="M15" s="963"/>
      <c r="N15" s="963"/>
      <c r="O15" s="965"/>
      <c r="P15" s="963"/>
      <c r="Q15" s="963"/>
      <c r="R15" s="948"/>
    </row>
    <row r="16" spans="1:18">
      <c r="A16" s="966" t="s">
        <v>363</v>
      </c>
      <c r="B16" s="967"/>
      <c r="C16" s="968"/>
      <c r="D16" s="969"/>
      <c r="E16" s="970"/>
      <c r="F16" s="971"/>
      <c r="G16" s="972"/>
      <c r="H16" s="971"/>
      <c r="I16" s="971"/>
      <c r="J16" s="971"/>
      <c r="K16" s="971"/>
      <c r="L16" s="971"/>
      <c r="M16" s="971"/>
      <c r="N16" s="971"/>
      <c r="O16" s="973"/>
      <c r="P16" s="971"/>
      <c r="Q16" s="971"/>
      <c r="R16" s="927"/>
    </row>
    <row r="17" spans="1:18">
      <c r="A17" s="966" t="s">
        <v>364</v>
      </c>
      <c r="B17" s="967"/>
      <c r="C17" s="968"/>
      <c r="D17" s="969"/>
      <c r="E17" s="970"/>
      <c r="F17" s="971"/>
      <c r="G17" s="972"/>
      <c r="H17" s="971"/>
      <c r="I17" s="971"/>
      <c r="J17" s="971"/>
      <c r="K17" s="971"/>
      <c r="L17" s="971"/>
      <c r="M17" s="971"/>
      <c r="N17" s="971"/>
      <c r="O17" s="973"/>
      <c r="P17" s="971"/>
      <c r="Q17" s="971"/>
      <c r="R17" s="927"/>
    </row>
    <row r="18" spans="1:18">
      <c r="A18" s="966" t="s">
        <v>365</v>
      </c>
      <c r="B18" s="967"/>
      <c r="C18" s="968"/>
      <c r="D18" s="969"/>
      <c r="E18" s="970"/>
      <c r="F18" s="971"/>
      <c r="G18" s="972"/>
      <c r="H18" s="971"/>
      <c r="I18" s="971"/>
      <c r="J18" s="971"/>
      <c r="K18" s="971"/>
      <c r="L18" s="971"/>
      <c r="M18" s="971"/>
      <c r="N18" s="971"/>
      <c r="O18" s="973"/>
      <c r="P18" s="971"/>
      <c r="Q18" s="971"/>
      <c r="R18" s="927"/>
    </row>
    <row r="19" spans="1:18">
      <c r="A19" s="966" t="s">
        <v>366</v>
      </c>
      <c r="B19" s="967"/>
      <c r="C19" s="968"/>
      <c r="D19" s="969"/>
      <c r="E19" s="970"/>
      <c r="F19" s="971"/>
      <c r="G19" s="972"/>
      <c r="H19" s="971"/>
      <c r="I19" s="971"/>
      <c r="J19" s="971"/>
      <c r="K19" s="971"/>
      <c r="L19" s="971"/>
      <c r="M19" s="971"/>
      <c r="N19" s="971"/>
      <c r="O19" s="973"/>
      <c r="P19" s="971"/>
      <c r="Q19" s="971"/>
      <c r="R19" s="927"/>
    </row>
    <row r="20" spans="1:18" ht="9.75" customHeight="1">
      <c r="A20" s="966" t="s">
        <v>367</v>
      </c>
      <c r="B20" s="974">
        <f>SUM(D20:Q20)</f>
        <v>1</v>
      </c>
      <c r="C20" s="968"/>
      <c r="D20" s="969"/>
      <c r="E20" s="970"/>
      <c r="F20" s="975">
        <v>1</v>
      </c>
      <c r="G20" s="972"/>
      <c r="H20" s="971"/>
      <c r="I20" s="971"/>
      <c r="J20" s="971"/>
      <c r="K20" s="971"/>
      <c r="L20" s="971"/>
      <c r="M20" s="971"/>
      <c r="N20" s="971"/>
      <c r="O20" s="973"/>
      <c r="P20" s="971"/>
      <c r="Q20" s="971"/>
      <c r="R20" s="927"/>
    </row>
    <row r="21" spans="1:18" ht="9.75" customHeight="1">
      <c r="A21" s="966" t="s">
        <v>368</v>
      </c>
      <c r="B21" s="974">
        <f>SUM(D21:Q21)</f>
        <v>2</v>
      </c>
      <c r="C21" s="968"/>
      <c r="D21" s="976">
        <v>1</v>
      </c>
      <c r="E21" s="970"/>
      <c r="F21" s="971"/>
      <c r="G21" s="972"/>
      <c r="H21" s="971"/>
      <c r="I21" s="971"/>
      <c r="J21" s="975">
        <v>1</v>
      </c>
      <c r="K21" s="971"/>
      <c r="L21" s="971"/>
      <c r="M21" s="971"/>
      <c r="N21" s="971"/>
      <c r="O21" s="973"/>
      <c r="P21" s="971"/>
      <c r="Q21" s="971"/>
      <c r="R21" s="927"/>
    </row>
    <row r="22" spans="1:18">
      <c r="A22" s="966" t="s">
        <v>369</v>
      </c>
      <c r="B22" s="974">
        <f>SUM(D22:Q22)</f>
        <v>1</v>
      </c>
      <c r="C22" s="968"/>
      <c r="D22" s="969"/>
      <c r="E22" s="970"/>
      <c r="F22" s="971"/>
      <c r="G22" s="972"/>
      <c r="H22" s="971"/>
      <c r="I22" s="971"/>
      <c r="J22" s="971"/>
      <c r="K22" s="971"/>
      <c r="L22" s="971"/>
      <c r="M22" s="971"/>
      <c r="N22" s="975">
        <v>1</v>
      </c>
      <c r="O22" s="973"/>
      <c r="P22" s="971"/>
      <c r="Q22" s="971"/>
      <c r="R22" s="927"/>
    </row>
    <row r="23" spans="1:18">
      <c r="A23" s="966" t="s">
        <v>370</v>
      </c>
      <c r="B23" s="967"/>
      <c r="C23" s="968"/>
      <c r="D23" s="969"/>
      <c r="E23" s="970"/>
      <c r="F23" s="971"/>
      <c r="G23" s="972"/>
      <c r="H23" s="971"/>
      <c r="I23" s="971"/>
      <c r="J23" s="971"/>
      <c r="K23" s="971"/>
      <c r="L23" s="971"/>
      <c r="M23" s="971"/>
      <c r="N23" s="971"/>
      <c r="O23" s="973"/>
      <c r="P23" s="971"/>
      <c r="Q23" s="971"/>
      <c r="R23" s="927"/>
    </row>
    <row r="24" spans="1:18">
      <c r="A24" s="966" t="s">
        <v>371</v>
      </c>
      <c r="B24" s="974">
        <f>SUM(D24:Q24)</f>
        <v>9</v>
      </c>
      <c r="C24" s="968"/>
      <c r="D24" s="969"/>
      <c r="E24" s="970"/>
      <c r="F24" s="971"/>
      <c r="G24" s="972"/>
      <c r="H24" s="971"/>
      <c r="I24" s="971"/>
      <c r="J24" s="971"/>
      <c r="K24" s="975">
        <v>4</v>
      </c>
      <c r="L24" s="971"/>
      <c r="M24" s="971"/>
      <c r="N24" s="975">
        <v>4</v>
      </c>
      <c r="O24" s="973"/>
      <c r="P24" s="975">
        <v>1</v>
      </c>
      <c r="Q24" s="971"/>
      <c r="R24" s="927"/>
    </row>
    <row r="25" spans="1:18">
      <c r="A25" s="966" t="s">
        <v>372</v>
      </c>
      <c r="B25" s="974">
        <f>SUM(D25:Q25)</f>
        <v>1</v>
      </c>
      <c r="C25" s="968"/>
      <c r="D25" s="969"/>
      <c r="E25" s="970"/>
      <c r="F25" s="971"/>
      <c r="G25" s="972"/>
      <c r="H25" s="971"/>
      <c r="I25" s="971"/>
      <c r="J25" s="971"/>
      <c r="K25" s="971"/>
      <c r="L25" s="971"/>
      <c r="M25" s="971"/>
      <c r="N25" s="975">
        <v>1</v>
      </c>
      <c r="O25" s="973"/>
      <c r="P25" s="971"/>
      <c r="Q25" s="971"/>
      <c r="R25" s="927"/>
    </row>
    <row r="26" spans="1:18">
      <c r="A26" s="966" t="s">
        <v>373</v>
      </c>
      <c r="B26" s="967"/>
      <c r="C26" s="968"/>
      <c r="D26" s="969"/>
      <c r="E26" s="970"/>
      <c r="F26" s="971"/>
      <c r="G26" s="972"/>
      <c r="H26" s="971"/>
      <c r="I26" s="971"/>
      <c r="J26" s="971"/>
      <c r="K26" s="971"/>
      <c r="L26" s="971"/>
      <c r="M26" s="971"/>
      <c r="N26" s="971"/>
      <c r="O26" s="973"/>
      <c r="P26" s="971"/>
      <c r="Q26" s="971"/>
      <c r="R26" s="927"/>
    </row>
    <row r="27" spans="1:18">
      <c r="A27" s="966" t="s">
        <v>374</v>
      </c>
      <c r="B27" s="967"/>
      <c r="C27" s="968"/>
      <c r="D27" s="969"/>
      <c r="E27" s="970"/>
      <c r="F27" s="971"/>
      <c r="G27" s="972"/>
      <c r="H27" s="971"/>
      <c r="I27" s="971"/>
      <c r="J27" s="971"/>
      <c r="K27" s="971"/>
      <c r="L27" s="971"/>
      <c r="M27" s="971"/>
      <c r="N27" s="971"/>
      <c r="O27" s="973"/>
      <c r="P27" s="971"/>
      <c r="Q27" s="971"/>
      <c r="R27" s="927"/>
    </row>
    <row r="28" spans="1:18">
      <c r="A28" s="966" t="s">
        <v>375</v>
      </c>
      <c r="B28" s="967"/>
      <c r="C28" s="968"/>
      <c r="D28" s="969"/>
      <c r="E28" s="970"/>
      <c r="F28" s="971"/>
      <c r="G28" s="972"/>
      <c r="H28" s="971"/>
      <c r="I28" s="971"/>
      <c r="J28" s="971"/>
      <c r="K28" s="971"/>
      <c r="L28" s="971"/>
      <c r="M28" s="971"/>
      <c r="N28" s="971"/>
      <c r="O28" s="973"/>
      <c r="P28" s="971"/>
      <c r="Q28" s="971"/>
      <c r="R28" s="927"/>
    </row>
    <row r="29" spans="1:18">
      <c r="A29" s="966" t="s">
        <v>376</v>
      </c>
      <c r="B29" s="974">
        <f>SUM(D29:Q29)</f>
        <v>19</v>
      </c>
      <c r="C29" s="968"/>
      <c r="D29" s="976">
        <v>2</v>
      </c>
      <c r="E29" s="970"/>
      <c r="F29" s="971"/>
      <c r="G29" s="972"/>
      <c r="H29" s="975">
        <v>1</v>
      </c>
      <c r="I29" s="975">
        <v>1</v>
      </c>
      <c r="J29" s="971"/>
      <c r="K29" s="975">
        <v>12</v>
      </c>
      <c r="L29" s="971"/>
      <c r="M29" s="975">
        <v>1</v>
      </c>
      <c r="N29" s="975">
        <v>2</v>
      </c>
      <c r="O29" s="973"/>
      <c r="P29" s="971"/>
      <c r="Q29" s="971"/>
      <c r="R29" s="927"/>
    </row>
    <row r="30" spans="1:18">
      <c r="A30" s="966" t="s">
        <v>377</v>
      </c>
      <c r="B30" s="974">
        <f>SUM(D30:Q30)</f>
        <v>7</v>
      </c>
      <c r="C30" s="968"/>
      <c r="D30" s="976">
        <v>1</v>
      </c>
      <c r="E30" s="970"/>
      <c r="F30" s="975">
        <v>4</v>
      </c>
      <c r="G30" s="972"/>
      <c r="H30" s="971"/>
      <c r="I30" s="971"/>
      <c r="J30" s="975">
        <v>1</v>
      </c>
      <c r="K30" s="971"/>
      <c r="L30" s="971"/>
      <c r="M30" s="975">
        <v>1</v>
      </c>
      <c r="N30" s="971"/>
      <c r="O30" s="973"/>
      <c r="P30" s="971"/>
      <c r="Q30" s="971"/>
      <c r="R30" s="927"/>
    </row>
    <row r="31" spans="1:18">
      <c r="A31" s="966" t="s">
        <v>378</v>
      </c>
      <c r="B31" s="967"/>
      <c r="C31" s="968"/>
      <c r="D31" s="969"/>
      <c r="E31" s="970"/>
      <c r="F31" s="971"/>
      <c r="G31" s="972"/>
      <c r="H31" s="971"/>
      <c r="I31" s="971"/>
      <c r="J31" s="971"/>
      <c r="K31" s="971"/>
      <c r="L31" s="971"/>
      <c r="M31" s="971"/>
      <c r="N31" s="971"/>
      <c r="O31" s="973"/>
      <c r="P31" s="971"/>
      <c r="Q31" s="971"/>
      <c r="R31" s="927"/>
    </row>
    <row r="32" spans="1:18">
      <c r="A32" s="966" t="s">
        <v>379</v>
      </c>
      <c r="B32" s="967"/>
      <c r="C32" s="968"/>
      <c r="D32" s="969"/>
      <c r="E32" s="970"/>
      <c r="F32" s="971"/>
      <c r="G32" s="972"/>
      <c r="H32" s="971"/>
      <c r="I32" s="971"/>
      <c r="J32" s="971"/>
      <c r="K32" s="971"/>
      <c r="L32" s="971"/>
      <c r="M32" s="971"/>
      <c r="N32" s="971"/>
      <c r="O32" s="973"/>
      <c r="P32" s="971"/>
      <c r="Q32" s="971"/>
      <c r="R32" s="927"/>
    </row>
    <row r="33" spans="1:18">
      <c r="A33" s="966" t="s">
        <v>380</v>
      </c>
      <c r="B33" s="974">
        <f>SUM(D33:Q33)</f>
        <v>70</v>
      </c>
      <c r="C33" s="968"/>
      <c r="D33" s="976">
        <v>3</v>
      </c>
      <c r="E33" s="970"/>
      <c r="F33" s="971"/>
      <c r="G33" s="972"/>
      <c r="H33" s="975">
        <v>2</v>
      </c>
      <c r="I33" s="975">
        <v>3</v>
      </c>
      <c r="J33" s="971"/>
      <c r="K33" s="975">
        <v>25</v>
      </c>
      <c r="L33" s="975">
        <v>3</v>
      </c>
      <c r="M33" s="975">
        <v>3</v>
      </c>
      <c r="N33" s="975">
        <v>20</v>
      </c>
      <c r="O33" s="973"/>
      <c r="P33" s="975">
        <v>6</v>
      </c>
      <c r="Q33" s="975">
        <v>5</v>
      </c>
      <c r="R33" s="927"/>
    </row>
    <row r="34" spans="1:18">
      <c r="A34" s="966" t="s">
        <v>381</v>
      </c>
      <c r="B34" s="967"/>
      <c r="C34" s="968"/>
      <c r="D34" s="969"/>
      <c r="E34" s="970"/>
      <c r="F34" s="971"/>
      <c r="G34" s="972"/>
      <c r="H34" s="971"/>
      <c r="I34" s="971"/>
      <c r="J34" s="971"/>
      <c r="K34" s="971"/>
      <c r="L34" s="971"/>
      <c r="M34" s="971"/>
      <c r="N34" s="971"/>
      <c r="O34" s="973"/>
      <c r="P34" s="971"/>
      <c r="Q34" s="971"/>
      <c r="R34" s="927"/>
    </row>
    <row r="35" spans="1:18">
      <c r="A35" s="966" t="s">
        <v>382</v>
      </c>
      <c r="B35" s="967"/>
      <c r="C35" s="968"/>
      <c r="D35" s="969"/>
      <c r="E35" s="970"/>
      <c r="F35" s="971"/>
      <c r="G35" s="972"/>
      <c r="H35" s="971"/>
      <c r="I35" s="971"/>
      <c r="J35" s="971"/>
      <c r="K35" s="971"/>
      <c r="L35" s="971"/>
      <c r="M35" s="971"/>
      <c r="N35" s="971"/>
      <c r="O35" s="973"/>
      <c r="P35" s="971"/>
      <c r="Q35" s="971"/>
      <c r="R35" s="927"/>
    </row>
    <row r="36" spans="1:18">
      <c r="A36" s="966" t="s">
        <v>383</v>
      </c>
      <c r="B36" s="967"/>
      <c r="C36" s="968"/>
      <c r="D36" s="969"/>
      <c r="E36" s="970"/>
      <c r="F36" s="971"/>
      <c r="G36" s="972"/>
      <c r="H36" s="971"/>
      <c r="I36" s="971"/>
      <c r="J36" s="971"/>
      <c r="K36" s="971"/>
      <c r="L36" s="971"/>
      <c r="M36" s="971"/>
      <c r="N36" s="971"/>
      <c r="O36" s="973"/>
      <c r="P36" s="971"/>
      <c r="Q36" s="971"/>
      <c r="R36" s="927"/>
    </row>
    <row r="37" spans="1:18">
      <c r="A37" s="966" t="s">
        <v>384</v>
      </c>
      <c r="B37" s="967"/>
      <c r="C37" s="968"/>
      <c r="D37" s="969"/>
      <c r="E37" s="970"/>
      <c r="F37" s="971"/>
      <c r="G37" s="972"/>
      <c r="H37" s="971"/>
      <c r="I37" s="971"/>
      <c r="J37" s="971"/>
      <c r="K37" s="971"/>
      <c r="L37" s="971"/>
      <c r="M37" s="971"/>
      <c r="N37" s="971"/>
      <c r="O37" s="973"/>
      <c r="P37" s="971"/>
      <c r="Q37" s="971"/>
      <c r="R37" s="927"/>
    </row>
    <row r="38" spans="1:18">
      <c r="A38" s="966" t="s">
        <v>385</v>
      </c>
      <c r="B38" s="967"/>
      <c r="C38" s="968"/>
      <c r="D38" s="969"/>
      <c r="E38" s="970"/>
      <c r="F38" s="971"/>
      <c r="G38" s="972"/>
      <c r="H38" s="971"/>
      <c r="I38" s="971"/>
      <c r="J38" s="971"/>
      <c r="K38" s="971"/>
      <c r="L38" s="971"/>
      <c r="M38" s="971"/>
      <c r="N38" s="971"/>
      <c r="O38" s="973"/>
      <c r="P38" s="971"/>
      <c r="Q38" s="971"/>
      <c r="R38" s="927"/>
    </row>
    <row r="39" spans="1:18">
      <c r="A39" s="966" t="s">
        <v>386</v>
      </c>
      <c r="B39" s="974">
        <f>SUM(D39:Q39)</f>
        <v>1</v>
      </c>
      <c r="C39" s="968"/>
      <c r="D39" s="969"/>
      <c r="E39" s="970"/>
      <c r="F39" s="971"/>
      <c r="G39" s="972"/>
      <c r="H39" s="971"/>
      <c r="I39" s="971"/>
      <c r="J39" s="971"/>
      <c r="K39" s="975">
        <v>1</v>
      </c>
      <c r="L39" s="971"/>
      <c r="M39" s="971"/>
      <c r="N39" s="971"/>
      <c r="O39" s="973"/>
      <c r="P39" s="971"/>
      <c r="Q39" s="971"/>
      <c r="R39" s="927"/>
    </row>
    <row r="40" spans="1:18">
      <c r="A40" s="966" t="s">
        <v>387</v>
      </c>
      <c r="B40" s="974">
        <f>SUM(D40:Q40)</f>
        <v>3</v>
      </c>
      <c r="C40" s="968"/>
      <c r="D40" s="969"/>
      <c r="E40" s="970"/>
      <c r="F40" s="971"/>
      <c r="G40" s="972"/>
      <c r="H40" s="971"/>
      <c r="I40" s="971"/>
      <c r="J40" s="971"/>
      <c r="K40" s="971"/>
      <c r="L40" s="971"/>
      <c r="M40" s="975">
        <v>1</v>
      </c>
      <c r="N40" s="975">
        <v>2</v>
      </c>
      <c r="O40" s="973"/>
      <c r="P40" s="971"/>
      <c r="Q40" s="971"/>
      <c r="R40" s="927"/>
    </row>
    <row r="41" spans="1:18">
      <c r="A41" s="966" t="s">
        <v>388</v>
      </c>
      <c r="B41" s="967"/>
      <c r="C41" s="968"/>
      <c r="D41" s="969"/>
      <c r="E41" s="970"/>
      <c r="F41" s="971"/>
      <c r="G41" s="972"/>
      <c r="H41" s="971"/>
      <c r="I41" s="971"/>
      <c r="J41" s="971"/>
      <c r="K41" s="971"/>
      <c r="L41" s="971"/>
      <c r="M41" s="971"/>
      <c r="N41" s="971"/>
      <c r="O41" s="973"/>
      <c r="P41" s="971"/>
      <c r="Q41" s="971"/>
      <c r="R41" s="927"/>
    </row>
    <row r="42" spans="1:18">
      <c r="A42" s="966" t="s">
        <v>389</v>
      </c>
      <c r="B42" s="967"/>
      <c r="C42" s="968"/>
      <c r="D42" s="969"/>
      <c r="E42" s="970"/>
      <c r="F42" s="971"/>
      <c r="G42" s="972"/>
      <c r="H42" s="971"/>
      <c r="I42" s="971"/>
      <c r="J42" s="971"/>
      <c r="K42" s="971"/>
      <c r="L42" s="971"/>
      <c r="M42" s="971"/>
      <c r="N42" s="971"/>
      <c r="O42" s="973"/>
      <c r="P42" s="971"/>
      <c r="Q42" s="971"/>
      <c r="R42" s="927"/>
    </row>
    <row r="43" spans="1:18">
      <c r="A43" s="966" t="s">
        <v>390</v>
      </c>
      <c r="B43" s="967"/>
      <c r="C43" s="968"/>
      <c r="D43" s="969"/>
      <c r="E43" s="970"/>
      <c r="F43" s="971"/>
      <c r="G43" s="972"/>
      <c r="H43" s="971"/>
      <c r="I43" s="971"/>
      <c r="J43" s="971"/>
      <c r="K43" s="971"/>
      <c r="L43" s="971"/>
      <c r="M43" s="971"/>
      <c r="N43" s="971"/>
      <c r="O43" s="973"/>
      <c r="P43" s="971"/>
      <c r="Q43" s="971"/>
      <c r="R43" s="927"/>
    </row>
    <row r="44" spans="1:18">
      <c r="A44" s="966" t="s">
        <v>391</v>
      </c>
      <c r="B44" s="967"/>
      <c r="C44" s="968"/>
      <c r="D44" s="969"/>
      <c r="E44" s="970"/>
      <c r="F44" s="971"/>
      <c r="G44" s="972"/>
      <c r="H44" s="971"/>
      <c r="I44" s="971"/>
      <c r="J44" s="971"/>
      <c r="K44" s="971"/>
      <c r="L44" s="971"/>
      <c r="M44" s="971"/>
      <c r="N44" s="971"/>
      <c r="O44" s="973"/>
      <c r="P44" s="971"/>
      <c r="Q44" s="971"/>
      <c r="R44" s="927"/>
    </row>
    <row r="45" spans="1:18">
      <c r="A45" s="966" t="s">
        <v>392</v>
      </c>
      <c r="B45" s="967"/>
      <c r="C45" s="968"/>
      <c r="D45" s="969"/>
      <c r="E45" s="970"/>
      <c r="F45" s="971"/>
      <c r="G45" s="972"/>
      <c r="H45" s="971"/>
      <c r="I45" s="971"/>
      <c r="J45" s="971"/>
      <c r="K45" s="971"/>
      <c r="L45" s="971"/>
      <c r="M45" s="971"/>
      <c r="N45" s="971"/>
      <c r="O45" s="973"/>
      <c r="P45" s="971"/>
      <c r="Q45" s="971"/>
      <c r="R45" s="927"/>
    </row>
    <row r="46" spans="1:18">
      <c r="A46" s="966" t="s">
        <v>393</v>
      </c>
      <c r="B46" s="967"/>
      <c r="C46" s="968"/>
      <c r="D46" s="969"/>
      <c r="E46" s="970"/>
      <c r="F46" s="971"/>
      <c r="G46" s="972"/>
      <c r="H46" s="971"/>
      <c r="I46" s="971"/>
      <c r="J46" s="971"/>
      <c r="K46" s="971"/>
      <c r="L46" s="971"/>
      <c r="M46" s="971"/>
      <c r="N46" s="971"/>
      <c r="O46" s="973"/>
      <c r="P46" s="971"/>
      <c r="Q46" s="971"/>
      <c r="R46" s="927"/>
    </row>
    <row r="47" spans="1:18">
      <c r="A47" s="966" t="s">
        <v>394</v>
      </c>
      <c r="B47" s="967"/>
      <c r="C47" s="968"/>
      <c r="D47" s="969"/>
      <c r="E47" s="970"/>
      <c r="F47" s="971"/>
      <c r="G47" s="972"/>
      <c r="H47" s="971"/>
      <c r="I47" s="971"/>
      <c r="J47" s="971"/>
      <c r="K47" s="971"/>
      <c r="L47" s="971"/>
      <c r="M47" s="971"/>
      <c r="N47" s="971"/>
      <c r="O47" s="973"/>
      <c r="P47" s="971"/>
      <c r="Q47" s="971"/>
      <c r="R47" s="927"/>
    </row>
    <row r="48" spans="1:18">
      <c r="A48" s="966" t="s">
        <v>395</v>
      </c>
      <c r="B48" s="967"/>
      <c r="C48" s="968"/>
      <c r="D48" s="969"/>
      <c r="E48" s="970"/>
      <c r="F48" s="971"/>
      <c r="G48" s="972"/>
      <c r="H48" s="971"/>
      <c r="I48" s="971"/>
      <c r="J48" s="971"/>
      <c r="K48" s="971"/>
      <c r="L48" s="971"/>
      <c r="M48" s="971"/>
      <c r="N48" s="971"/>
      <c r="O48" s="973"/>
      <c r="P48" s="971"/>
      <c r="Q48" s="971"/>
      <c r="R48" s="977"/>
    </row>
    <row r="49" spans="1:16" ht="0.95" customHeight="1">
      <c r="J49" s="978"/>
    </row>
    <row r="50" spans="1:16">
      <c r="A50" s="979" t="s">
        <v>396</v>
      </c>
      <c r="P50" s="979" t="s">
        <v>486</v>
      </c>
    </row>
  </sheetData>
  <sheetProtection password="CA55" sheet="1" objects="1" scenarios="1"/>
  <pageMargins left="0.88" right="0.8" top="0.8" bottom="0.3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M45"/>
  <sheetViews>
    <sheetView showGridLines="0" workbookViewId="0">
      <selection sqref="A1:IV65536"/>
    </sheetView>
  </sheetViews>
  <sheetFormatPr baseColWidth="10" defaultColWidth="5.83203125" defaultRowHeight="9"/>
  <cols>
    <col min="1" max="1" width="20" style="982" customWidth="1"/>
    <col min="2" max="2" width="4.83203125" style="982" customWidth="1"/>
    <col min="3" max="3" width="5" style="982" customWidth="1"/>
    <col min="4" max="4" width="4.5" style="982" customWidth="1"/>
    <col min="5" max="8" width="5" style="982" customWidth="1"/>
    <col min="9" max="9" width="5.83203125" style="982"/>
    <col min="10" max="11" width="5" style="982" customWidth="1"/>
    <col min="12" max="12" width="4.5" style="982" customWidth="1"/>
    <col min="13" max="13" width="4.6640625" style="982" customWidth="1"/>
    <col min="14" max="15" width="5" style="982" customWidth="1"/>
    <col min="16" max="24" width="4.6640625" style="982" customWidth="1"/>
    <col min="25" max="25" width="5.83203125" style="982"/>
    <col min="26" max="26" width="5" style="982" customWidth="1"/>
    <col min="27" max="28" width="5.5" style="982" customWidth="1"/>
    <col min="29" max="30" width="5" style="982" customWidth="1"/>
    <col min="31" max="34" width="4.6640625" style="982" customWidth="1"/>
    <col min="35" max="38" width="4.5" style="982" customWidth="1"/>
    <col min="39" max="39" width="0" style="982" hidden="1" customWidth="1"/>
    <col min="40" max="16384" width="5.83203125" style="982"/>
  </cols>
  <sheetData>
    <row r="1" spans="1:39" ht="10.5">
      <c r="A1" s="980" t="s">
        <v>0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</row>
    <row r="2" spans="1:39" ht="10.5">
      <c r="A2" s="980" t="s">
        <v>487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</row>
    <row r="3" spans="1:39" ht="10.5">
      <c r="A3" s="980" t="s">
        <v>488</v>
      </c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</row>
    <row r="4" spans="1:39" ht="10.5">
      <c r="A4" s="980" t="s">
        <v>489</v>
      </c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</row>
    <row r="5" spans="1:39">
      <c r="A5" s="984"/>
      <c r="B5" s="985" t="s">
        <v>147</v>
      </c>
      <c r="C5" s="986" t="s">
        <v>101</v>
      </c>
      <c r="D5" s="987"/>
      <c r="E5" s="988" t="s">
        <v>399</v>
      </c>
      <c r="F5" s="989"/>
      <c r="G5" s="986" t="s">
        <v>400</v>
      </c>
      <c r="H5" s="990"/>
      <c r="I5" s="990"/>
      <c r="J5" s="990"/>
      <c r="K5" s="990"/>
      <c r="L5" s="987"/>
      <c r="M5" s="986" t="s">
        <v>401</v>
      </c>
      <c r="N5" s="990"/>
      <c r="O5" s="987"/>
      <c r="P5" s="986" t="s">
        <v>402</v>
      </c>
      <c r="Q5" s="987"/>
      <c r="R5" s="991" t="s">
        <v>490</v>
      </c>
      <c r="S5" s="990"/>
      <c r="T5" s="987"/>
      <c r="U5" s="986" t="s">
        <v>403</v>
      </c>
      <c r="V5" s="990"/>
      <c r="W5" s="986" t="s">
        <v>404</v>
      </c>
      <c r="X5" s="990"/>
      <c r="Y5" s="990"/>
      <c r="Z5" s="990"/>
      <c r="AA5" s="990"/>
      <c r="AB5" s="987"/>
      <c r="AC5" s="986" t="s">
        <v>405</v>
      </c>
      <c r="AD5" s="987"/>
      <c r="AE5" s="986" t="s">
        <v>406</v>
      </c>
      <c r="AF5" s="987"/>
      <c r="AG5" s="986" t="s">
        <v>407</v>
      </c>
      <c r="AH5" s="990"/>
      <c r="AI5" s="986" t="s">
        <v>408</v>
      </c>
      <c r="AJ5" s="987"/>
      <c r="AK5" s="986" t="s">
        <v>491</v>
      </c>
      <c r="AL5" s="987"/>
      <c r="AM5" s="992"/>
    </row>
    <row r="6" spans="1:39">
      <c r="A6" s="993" t="s">
        <v>342</v>
      </c>
      <c r="B6" s="993" t="s">
        <v>410</v>
      </c>
      <c r="C6" s="994"/>
      <c r="D6" s="995"/>
      <c r="E6" s="996" t="s">
        <v>411</v>
      </c>
      <c r="F6" s="997"/>
      <c r="G6" s="998"/>
      <c r="H6" s="999" t="s">
        <v>412</v>
      </c>
      <c r="I6" s="999" t="s">
        <v>413</v>
      </c>
      <c r="J6" s="999" t="s">
        <v>414</v>
      </c>
      <c r="K6" s="999" t="s">
        <v>412</v>
      </c>
      <c r="L6" s="1000" t="s">
        <v>414</v>
      </c>
      <c r="M6" s="994"/>
      <c r="N6" s="993" t="s">
        <v>415</v>
      </c>
      <c r="O6" s="1001" t="s">
        <v>415</v>
      </c>
      <c r="P6" s="994"/>
      <c r="Q6" s="995"/>
      <c r="R6" s="994"/>
      <c r="S6" s="1002"/>
      <c r="T6" s="1001" t="s">
        <v>416</v>
      </c>
      <c r="U6" s="1003" t="s">
        <v>417</v>
      </c>
      <c r="V6" s="1004"/>
      <c r="W6" s="1005" t="s">
        <v>492</v>
      </c>
      <c r="X6" s="1006"/>
      <c r="Y6" s="999" t="s">
        <v>418</v>
      </c>
      <c r="Z6" s="999" t="s">
        <v>419</v>
      </c>
      <c r="AA6" s="999" t="s">
        <v>420</v>
      </c>
      <c r="AB6" s="1000" t="s">
        <v>421</v>
      </c>
      <c r="AC6" s="1003" t="s">
        <v>422</v>
      </c>
      <c r="AD6" s="995"/>
      <c r="AE6" s="1003" t="s">
        <v>423</v>
      </c>
      <c r="AF6" s="1007"/>
      <c r="AG6" s="1003" t="s">
        <v>424</v>
      </c>
      <c r="AH6" s="997"/>
      <c r="AI6" s="1003" t="s">
        <v>425</v>
      </c>
      <c r="AJ6" s="995"/>
      <c r="AK6" s="994"/>
      <c r="AL6" s="995"/>
      <c r="AM6" s="992"/>
    </row>
    <row r="7" spans="1:39">
      <c r="A7" s="1002"/>
      <c r="B7" s="993" t="s">
        <v>426</v>
      </c>
      <c r="C7" s="994"/>
      <c r="D7" s="995"/>
      <c r="E7" s="1008"/>
      <c r="F7" s="1004"/>
      <c r="G7" s="1009" t="s">
        <v>427</v>
      </c>
      <c r="H7" s="999" t="s">
        <v>428</v>
      </c>
      <c r="I7" s="999" t="s">
        <v>429</v>
      </c>
      <c r="J7" s="999" t="s">
        <v>430</v>
      </c>
      <c r="K7" s="999" t="s">
        <v>431</v>
      </c>
      <c r="L7" s="1010" t="s">
        <v>432</v>
      </c>
      <c r="M7" s="1005" t="s">
        <v>433</v>
      </c>
      <c r="N7" s="993" t="s">
        <v>434</v>
      </c>
      <c r="O7" s="1001" t="s">
        <v>421</v>
      </c>
      <c r="P7" s="994"/>
      <c r="Q7" s="995"/>
      <c r="R7" s="1005" t="s">
        <v>435</v>
      </c>
      <c r="S7" s="993" t="s">
        <v>436</v>
      </c>
      <c r="T7" s="1001" t="s">
        <v>437</v>
      </c>
      <c r="U7" s="994"/>
      <c r="V7" s="1004"/>
      <c r="W7" s="1005" t="s">
        <v>493</v>
      </c>
      <c r="X7" s="1006"/>
      <c r="Y7" s="999" t="s">
        <v>438</v>
      </c>
      <c r="Z7" s="999" t="s">
        <v>439</v>
      </c>
      <c r="AA7" s="999" t="s">
        <v>440</v>
      </c>
      <c r="AB7" s="1000" t="s">
        <v>441</v>
      </c>
      <c r="AC7" s="994"/>
      <c r="AD7" s="995"/>
      <c r="AE7" s="994"/>
      <c r="AF7" s="995"/>
      <c r="AG7" s="994"/>
      <c r="AH7" s="1004"/>
      <c r="AI7" s="994"/>
      <c r="AJ7" s="995"/>
      <c r="AK7" s="994"/>
      <c r="AL7" s="995"/>
      <c r="AM7" s="992"/>
    </row>
    <row r="8" spans="1:39" ht="6.95" customHeight="1">
      <c r="A8" s="1011"/>
      <c r="B8" s="1011"/>
      <c r="C8" s="1012" t="s">
        <v>360</v>
      </c>
      <c r="D8" s="1013" t="s">
        <v>442</v>
      </c>
      <c r="E8" s="1014" t="s">
        <v>360</v>
      </c>
      <c r="F8" s="1014" t="s">
        <v>442</v>
      </c>
      <c r="G8" s="1015" t="s">
        <v>360</v>
      </c>
      <c r="H8" s="1016" t="s">
        <v>442</v>
      </c>
      <c r="I8" s="1016" t="s">
        <v>442</v>
      </c>
      <c r="J8" s="1016" t="s">
        <v>442</v>
      </c>
      <c r="K8" s="1016" t="s">
        <v>442</v>
      </c>
      <c r="L8" s="1017" t="s">
        <v>442</v>
      </c>
      <c r="M8" s="1012" t="s">
        <v>360</v>
      </c>
      <c r="N8" s="1018" t="s">
        <v>442</v>
      </c>
      <c r="O8" s="1019" t="s">
        <v>442</v>
      </c>
      <c r="P8" s="1012" t="s">
        <v>360</v>
      </c>
      <c r="Q8" s="1017" t="s">
        <v>442</v>
      </c>
      <c r="R8" s="1012" t="s">
        <v>360</v>
      </c>
      <c r="S8" s="1020" t="s">
        <v>442</v>
      </c>
      <c r="T8" s="1017" t="s">
        <v>442</v>
      </c>
      <c r="U8" s="1012" t="s">
        <v>360</v>
      </c>
      <c r="V8" s="1021" t="s">
        <v>442</v>
      </c>
      <c r="W8" s="1015" t="s">
        <v>360</v>
      </c>
      <c r="X8" s="1016" t="s">
        <v>442</v>
      </c>
      <c r="Y8" s="1016" t="s">
        <v>442</v>
      </c>
      <c r="Z8" s="1016" t="s">
        <v>442</v>
      </c>
      <c r="AA8" s="1016" t="s">
        <v>442</v>
      </c>
      <c r="AB8" s="1017" t="s">
        <v>442</v>
      </c>
      <c r="AC8" s="1012" t="s">
        <v>360</v>
      </c>
      <c r="AD8" s="1013" t="s">
        <v>442</v>
      </c>
      <c r="AE8" s="1012" t="s">
        <v>360</v>
      </c>
      <c r="AF8" s="1017" t="s">
        <v>442</v>
      </c>
      <c r="AG8" s="1012" t="s">
        <v>360</v>
      </c>
      <c r="AH8" s="1021" t="s">
        <v>442</v>
      </c>
      <c r="AI8" s="1012" t="s">
        <v>360</v>
      </c>
      <c r="AJ8" s="1017" t="s">
        <v>442</v>
      </c>
      <c r="AK8" s="1012" t="s">
        <v>360</v>
      </c>
      <c r="AL8" s="1017" t="s">
        <v>442</v>
      </c>
      <c r="AM8" s="992"/>
    </row>
    <row r="9" spans="1:39">
      <c r="A9" s="1022" t="s">
        <v>100</v>
      </c>
      <c r="B9" s="1023">
        <f>SUM(C9:AK9)</f>
        <v>7528</v>
      </c>
      <c r="C9" s="1024">
        <f>SUM(C10:D10)</f>
        <v>109</v>
      </c>
      <c r="D9" s="1025"/>
      <c r="E9" s="1026">
        <f>SUM(E10:F10)</f>
        <v>103</v>
      </c>
      <c r="F9" s="1027"/>
      <c r="G9" s="1028"/>
      <c r="H9" s="1027"/>
      <c r="I9" s="1027"/>
      <c r="J9" s="1029">
        <f>SUM(G10:L10)</f>
        <v>554</v>
      </c>
      <c r="K9" s="1027"/>
      <c r="L9" s="1025"/>
      <c r="M9" s="1028"/>
      <c r="N9" s="1030">
        <f>SUM(M10:O10)</f>
        <v>2692</v>
      </c>
      <c r="O9" s="1025"/>
      <c r="P9" s="1031">
        <f>SUM(P10:Q10)</f>
        <v>1319</v>
      </c>
      <c r="Q9" s="1025"/>
      <c r="R9" s="1032"/>
      <c r="S9" s="1029">
        <f>SUM(R10:T10)</f>
        <v>577</v>
      </c>
      <c r="T9" s="1025"/>
      <c r="U9" s="1031">
        <f>SUM(U10:V10)</f>
        <v>229</v>
      </c>
      <c r="V9" s="1027"/>
      <c r="W9" s="1032"/>
      <c r="X9" s="1027"/>
      <c r="Y9" s="1033"/>
      <c r="Z9" s="1030">
        <f>SUM(W10:AB10)</f>
        <v>85</v>
      </c>
      <c r="AA9" s="1033"/>
      <c r="AB9" s="1034"/>
      <c r="AC9" s="1031">
        <f>SUM(AC10:AD10)</f>
        <v>102</v>
      </c>
      <c r="AD9" s="1034"/>
      <c r="AE9" s="1031">
        <f>SUM(AE10:AF10)</f>
        <v>678</v>
      </c>
      <c r="AF9" s="1034"/>
      <c r="AG9" s="1031">
        <f>SUM(AG10:AH10)</f>
        <v>200</v>
      </c>
      <c r="AH9" s="1033"/>
      <c r="AI9" s="1031">
        <f>SUM(AI10:AJ10)</f>
        <v>340</v>
      </c>
      <c r="AJ9" s="1025"/>
      <c r="AK9" s="1031">
        <f>SUM(AK10:AL10)</f>
        <v>540</v>
      </c>
      <c r="AL9" s="1035"/>
    </row>
    <row r="10" spans="1:39" ht="15" customHeight="1">
      <c r="A10" s="1036" t="s">
        <v>362</v>
      </c>
      <c r="B10" s="1037"/>
      <c r="C10" s="1024">
        <f t="shared" ref="C10:AL10" si="0">SUM(C11:C43)</f>
        <v>56</v>
      </c>
      <c r="D10" s="1038">
        <f t="shared" si="0"/>
        <v>53</v>
      </c>
      <c r="E10" s="1026">
        <f t="shared" si="0"/>
        <v>46</v>
      </c>
      <c r="F10" s="1029">
        <f t="shared" si="0"/>
        <v>57</v>
      </c>
      <c r="G10" s="1024">
        <f t="shared" si="0"/>
        <v>285</v>
      </c>
      <c r="H10" s="1029">
        <f t="shared" si="0"/>
        <v>30</v>
      </c>
      <c r="I10" s="1029">
        <f t="shared" si="0"/>
        <v>13</v>
      </c>
      <c r="J10" s="1029">
        <f t="shared" si="0"/>
        <v>63</v>
      </c>
      <c r="K10" s="1029">
        <f t="shared" si="0"/>
        <v>137</v>
      </c>
      <c r="L10" s="1038">
        <f t="shared" si="0"/>
        <v>26</v>
      </c>
      <c r="M10" s="1024">
        <f t="shared" si="0"/>
        <v>575</v>
      </c>
      <c r="N10" s="1030">
        <f t="shared" si="0"/>
        <v>1760</v>
      </c>
      <c r="O10" s="1038">
        <f t="shared" si="0"/>
        <v>357</v>
      </c>
      <c r="P10" s="1031">
        <f t="shared" si="0"/>
        <v>387</v>
      </c>
      <c r="Q10" s="1038">
        <f t="shared" si="0"/>
        <v>932</v>
      </c>
      <c r="R10" s="1031">
        <f t="shared" si="0"/>
        <v>234</v>
      </c>
      <c r="S10" s="1029">
        <f t="shared" si="0"/>
        <v>79</v>
      </c>
      <c r="T10" s="1038">
        <f t="shared" si="0"/>
        <v>264</v>
      </c>
      <c r="U10" s="1031">
        <f t="shared" si="0"/>
        <v>117</v>
      </c>
      <c r="V10" s="1029">
        <f t="shared" si="0"/>
        <v>112</v>
      </c>
      <c r="W10" s="1031">
        <f t="shared" si="0"/>
        <v>30</v>
      </c>
      <c r="X10" s="1029">
        <f t="shared" si="0"/>
        <v>27</v>
      </c>
      <c r="Y10" s="1030">
        <f t="shared" si="0"/>
        <v>10</v>
      </c>
      <c r="Z10" s="1030">
        <f t="shared" si="0"/>
        <v>7</v>
      </c>
      <c r="AA10" s="1030">
        <f t="shared" si="0"/>
        <v>9</v>
      </c>
      <c r="AB10" s="1039">
        <f t="shared" si="0"/>
        <v>2</v>
      </c>
      <c r="AC10" s="1031">
        <f t="shared" si="0"/>
        <v>51</v>
      </c>
      <c r="AD10" s="1039">
        <f t="shared" si="0"/>
        <v>51</v>
      </c>
      <c r="AE10" s="1031">
        <f t="shared" si="0"/>
        <v>200</v>
      </c>
      <c r="AF10" s="1039">
        <f t="shared" si="0"/>
        <v>478</v>
      </c>
      <c r="AG10" s="1031">
        <f t="shared" si="0"/>
        <v>44</v>
      </c>
      <c r="AH10" s="1030">
        <f t="shared" si="0"/>
        <v>156</v>
      </c>
      <c r="AI10" s="1031">
        <f t="shared" si="0"/>
        <v>71</v>
      </c>
      <c r="AJ10" s="1038">
        <f t="shared" si="0"/>
        <v>269</v>
      </c>
      <c r="AK10" s="1031">
        <f t="shared" si="0"/>
        <v>109</v>
      </c>
      <c r="AL10" s="1038">
        <f t="shared" si="0"/>
        <v>431</v>
      </c>
    </row>
    <row r="11" spans="1:39">
      <c r="A11" s="1040" t="s">
        <v>363</v>
      </c>
      <c r="B11" s="1041">
        <f t="shared" ref="B11:B28" si="1">SUM(C11:AL11)</f>
        <v>2</v>
      </c>
      <c r="C11" s="1042"/>
      <c r="D11" s="1043"/>
      <c r="E11" s="1044"/>
      <c r="F11" s="1044"/>
      <c r="G11" s="1042"/>
      <c r="H11" s="1042"/>
      <c r="I11" s="1042"/>
      <c r="J11" s="1042"/>
      <c r="K11" s="1042"/>
      <c r="L11" s="1042"/>
      <c r="M11" s="1042"/>
      <c r="N11" s="1042"/>
      <c r="O11" s="1042"/>
      <c r="P11" s="1042"/>
      <c r="Q11" s="1042"/>
      <c r="R11" s="1042"/>
      <c r="S11" s="1042"/>
      <c r="T11" s="1045"/>
      <c r="U11" s="1042"/>
      <c r="V11" s="1046"/>
      <c r="W11" s="1047"/>
      <c r="X11" s="1048"/>
      <c r="Y11" s="1049"/>
      <c r="Z11" s="1048"/>
      <c r="AA11" s="1049"/>
      <c r="AB11" s="1050"/>
      <c r="AC11" s="1051"/>
      <c r="AD11" s="1042"/>
      <c r="AE11" s="1042"/>
      <c r="AF11" s="1042"/>
      <c r="AG11" s="1052">
        <v>2</v>
      </c>
      <c r="AH11" s="1053" t="s">
        <v>72</v>
      </c>
      <c r="AI11" s="1047"/>
      <c r="AJ11" s="1050"/>
      <c r="AK11" s="1051"/>
      <c r="AL11" s="1042"/>
    </row>
    <row r="12" spans="1:39">
      <c r="A12" s="1040" t="s">
        <v>364</v>
      </c>
      <c r="B12" s="1041">
        <f t="shared" si="1"/>
        <v>9</v>
      </c>
      <c r="C12" s="1041">
        <v>2</v>
      </c>
      <c r="D12" s="1054"/>
      <c r="E12" s="1044"/>
      <c r="F12" s="1044"/>
      <c r="G12" s="1041">
        <v>1</v>
      </c>
      <c r="H12" s="1044"/>
      <c r="I12" s="1044"/>
      <c r="J12" s="1044"/>
      <c r="K12" s="1041">
        <v>1</v>
      </c>
      <c r="L12" s="1044"/>
      <c r="M12" s="1044"/>
      <c r="N12" s="1044"/>
      <c r="O12" s="1044"/>
      <c r="P12" s="1044"/>
      <c r="Q12" s="1044"/>
      <c r="R12" s="1041">
        <v>1</v>
      </c>
      <c r="S12" s="1044"/>
      <c r="T12" s="1045"/>
      <c r="U12" s="1044"/>
      <c r="V12" s="1044"/>
      <c r="W12" s="1042"/>
      <c r="X12" s="1055">
        <v>1</v>
      </c>
      <c r="Y12" s="1042"/>
      <c r="Z12" s="1046"/>
      <c r="AA12" s="1042"/>
      <c r="AB12" s="1042"/>
      <c r="AC12" s="1044"/>
      <c r="AD12" s="1044"/>
      <c r="AE12" s="1041">
        <v>1</v>
      </c>
      <c r="AF12" s="1044"/>
      <c r="AG12" s="1044"/>
      <c r="AH12" s="1056"/>
      <c r="AI12" s="1042"/>
      <c r="AJ12" s="1042"/>
      <c r="AK12" s="1044"/>
      <c r="AL12" s="1041">
        <v>2</v>
      </c>
    </row>
    <row r="13" spans="1:39">
      <c r="A13" s="1040" t="s">
        <v>365</v>
      </c>
      <c r="B13" s="1041">
        <f t="shared" si="1"/>
        <v>7</v>
      </c>
      <c r="C13" s="1044"/>
      <c r="D13" s="1054"/>
      <c r="E13" s="1044"/>
      <c r="F13" s="1044"/>
      <c r="G13" s="1044"/>
      <c r="H13" s="1041">
        <v>1</v>
      </c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5"/>
      <c r="U13" s="1044"/>
      <c r="V13" s="1044"/>
      <c r="W13" s="1044"/>
      <c r="X13" s="1057"/>
      <c r="Y13" s="1042"/>
      <c r="Z13" s="1058">
        <v>1</v>
      </c>
      <c r="AA13" s="1044"/>
      <c r="AB13" s="1044"/>
      <c r="AC13" s="1044"/>
      <c r="AD13" s="1044"/>
      <c r="AE13" s="1044"/>
      <c r="AF13" s="1041">
        <v>1</v>
      </c>
      <c r="AG13" s="1042"/>
      <c r="AH13" s="1051"/>
      <c r="AI13" s="1044"/>
      <c r="AJ13" s="1041">
        <v>1</v>
      </c>
      <c r="AK13" s="1041">
        <v>1</v>
      </c>
      <c r="AL13" s="1041">
        <v>2</v>
      </c>
    </row>
    <row r="14" spans="1:39">
      <c r="A14" s="1040" t="s">
        <v>366</v>
      </c>
      <c r="B14" s="1041">
        <f t="shared" si="1"/>
        <v>0</v>
      </c>
      <c r="C14" s="1044"/>
      <c r="D14" s="1054"/>
      <c r="E14" s="1044"/>
      <c r="F14" s="1044"/>
      <c r="G14" s="1044"/>
      <c r="H14" s="1044"/>
      <c r="I14" s="1044"/>
      <c r="J14" s="1044"/>
      <c r="K14" s="1044"/>
      <c r="L14" s="1044"/>
      <c r="M14" s="1044"/>
      <c r="N14" s="1044"/>
      <c r="O14" s="1044"/>
      <c r="P14" s="1044"/>
      <c r="Q14" s="1044"/>
      <c r="R14" s="1044"/>
      <c r="S14" s="1044"/>
      <c r="T14" s="1045"/>
      <c r="U14" s="1044"/>
      <c r="V14" s="1044"/>
      <c r="W14" s="1044"/>
      <c r="X14" s="1057"/>
      <c r="Y14" s="1042"/>
      <c r="Z14" s="1057"/>
      <c r="AA14" s="1044"/>
      <c r="AB14" s="1044"/>
      <c r="AC14" s="1044"/>
      <c r="AD14" s="1044"/>
      <c r="AE14" s="1044"/>
      <c r="AF14" s="1044"/>
      <c r="AG14" s="1042"/>
      <c r="AH14" s="1051"/>
      <c r="AI14" s="1044"/>
      <c r="AJ14" s="1044"/>
      <c r="AK14" s="1044"/>
      <c r="AL14" s="1044"/>
    </row>
    <row r="15" spans="1:39">
      <c r="A15" s="1040" t="s">
        <v>367</v>
      </c>
      <c r="B15" s="1041">
        <f t="shared" si="1"/>
        <v>2</v>
      </c>
      <c r="C15" s="1044"/>
      <c r="D15" s="1054"/>
      <c r="E15" s="1044"/>
      <c r="F15" s="1044"/>
      <c r="G15" s="1044"/>
      <c r="H15" s="1044"/>
      <c r="I15" s="1044"/>
      <c r="J15" s="1044"/>
      <c r="K15" s="1044"/>
      <c r="L15" s="1044"/>
      <c r="M15" s="1044"/>
      <c r="N15" s="1044"/>
      <c r="O15" s="1044"/>
      <c r="P15" s="1044"/>
      <c r="Q15" s="1044"/>
      <c r="R15" s="1044"/>
      <c r="S15" s="1044"/>
      <c r="T15" s="1045"/>
      <c r="U15" s="1044"/>
      <c r="V15" s="1044"/>
      <c r="W15" s="1044"/>
      <c r="X15" s="1057"/>
      <c r="Y15" s="1042"/>
      <c r="Z15" s="1057"/>
      <c r="AA15" s="1044"/>
      <c r="AB15" s="1044"/>
      <c r="AC15" s="1044"/>
      <c r="AD15" s="1044"/>
      <c r="AE15" s="1044"/>
      <c r="AF15" s="1044"/>
      <c r="AG15" s="1042"/>
      <c r="AH15" s="1051"/>
      <c r="AI15" s="1044"/>
      <c r="AJ15" s="1041">
        <v>1</v>
      </c>
      <c r="AK15" s="1044"/>
      <c r="AL15" s="1041">
        <v>1</v>
      </c>
    </row>
    <row r="16" spans="1:39" ht="8.1" customHeight="1">
      <c r="A16" s="1040" t="s">
        <v>368</v>
      </c>
      <c r="B16" s="1041">
        <f t="shared" si="1"/>
        <v>3</v>
      </c>
      <c r="C16" s="1044"/>
      <c r="D16" s="1054"/>
      <c r="E16" s="1044"/>
      <c r="F16" s="1044"/>
      <c r="G16" s="1044"/>
      <c r="H16" s="1041">
        <v>1</v>
      </c>
      <c r="I16" s="1044"/>
      <c r="J16" s="1044"/>
      <c r="K16" s="1041">
        <v>1</v>
      </c>
      <c r="L16" s="1044"/>
      <c r="M16" s="1044"/>
      <c r="N16" s="1044"/>
      <c r="O16" s="1044"/>
      <c r="P16" s="1044"/>
      <c r="Q16" s="1044"/>
      <c r="R16" s="1041">
        <v>1</v>
      </c>
      <c r="S16" s="1044"/>
      <c r="T16" s="1045"/>
      <c r="U16" s="1044"/>
      <c r="V16" s="1044"/>
      <c r="W16" s="1044"/>
      <c r="X16" s="1057"/>
      <c r="Y16" s="1042"/>
      <c r="Z16" s="1057"/>
      <c r="AA16" s="1044"/>
      <c r="AB16" s="1044"/>
      <c r="AC16" s="1044"/>
      <c r="AD16" s="1044"/>
      <c r="AE16" s="1044"/>
      <c r="AF16" s="1044"/>
      <c r="AG16" s="1042"/>
      <c r="AH16" s="1051"/>
      <c r="AI16" s="1044"/>
      <c r="AJ16" s="1044"/>
      <c r="AK16" s="1044"/>
      <c r="AL16" s="1044"/>
    </row>
    <row r="17" spans="1:38">
      <c r="A17" s="1040" t="s">
        <v>369</v>
      </c>
      <c r="B17" s="1041">
        <f t="shared" si="1"/>
        <v>6</v>
      </c>
      <c r="C17" s="1041">
        <v>1</v>
      </c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1">
        <v>5</v>
      </c>
      <c r="R17" s="1044"/>
      <c r="S17" s="1044"/>
      <c r="T17" s="1045"/>
      <c r="U17" s="1044"/>
      <c r="V17" s="1044"/>
      <c r="W17" s="1044"/>
      <c r="X17" s="1057"/>
      <c r="Y17" s="1042"/>
      <c r="Z17" s="1057"/>
      <c r="AA17" s="1044"/>
      <c r="AB17" s="1044"/>
      <c r="AC17" s="1044"/>
      <c r="AD17" s="1044"/>
      <c r="AE17" s="1044"/>
      <c r="AF17" s="1044"/>
      <c r="AG17" s="1042"/>
      <c r="AH17" s="1051"/>
      <c r="AI17" s="1044"/>
      <c r="AJ17" s="1044"/>
      <c r="AK17" s="1044"/>
      <c r="AL17" s="1044"/>
    </row>
    <row r="18" spans="1:38">
      <c r="A18" s="1040" t="s">
        <v>370</v>
      </c>
      <c r="B18" s="1041">
        <f t="shared" si="1"/>
        <v>19</v>
      </c>
      <c r="C18" s="1041">
        <v>1</v>
      </c>
      <c r="D18" s="1054"/>
      <c r="E18" s="1044"/>
      <c r="F18" s="1044"/>
      <c r="G18" s="1044"/>
      <c r="H18" s="1044"/>
      <c r="I18" s="1044"/>
      <c r="J18" s="1044"/>
      <c r="K18" s="1044"/>
      <c r="L18" s="1044"/>
      <c r="M18" s="1041">
        <v>1</v>
      </c>
      <c r="N18" s="1041">
        <v>7</v>
      </c>
      <c r="O18" s="1041">
        <v>3</v>
      </c>
      <c r="P18" s="1044"/>
      <c r="Q18" s="1044"/>
      <c r="R18" s="1044"/>
      <c r="S18" s="1041">
        <v>1</v>
      </c>
      <c r="T18" s="1059">
        <v>1</v>
      </c>
      <c r="U18" s="1044"/>
      <c r="V18" s="1044"/>
      <c r="W18" s="1044"/>
      <c r="X18" s="1057"/>
      <c r="Y18" s="1042"/>
      <c r="Z18" s="1057"/>
      <c r="AA18" s="1044"/>
      <c r="AB18" s="1044"/>
      <c r="AC18" s="1044"/>
      <c r="AD18" s="1044"/>
      <c r="AE18" s="1041">
        <v>1</v>
      </c>
      <c r="AF18" s="1041">
        <v>1</v>
      </c>
      <c r="AG18" s="1042"/>
      <c r="AH18" s="1060">
        <v>1</v>
      </c>
      <c r="AI18" s="1041">
        <v>1</v>
      </c>
      <c r="AJ18" s="1041">
        <v>1</v>
      </c>
      <c r="AK18" s="1044"/>
      <c r="AL18" s="1044"/>
    </row>
    <row r="19" spans="1:38">
      <c r="A19" s="1040" t="s">
        <v>371</v>
      </c>
      <c r="B19" s="1041">
        <f t="shared" si="1"/>
        <v>41</v>
      </c>
      <c r="C19" s="1044"/>
      <c r="D19" s="1054"/>
      <c r="E19" s="1044"/>
      <c r="F19" s="1041">
        <v>1</v>
      </c>
      <c r="G19" s="1044"/>
      <c r="H19" s="1044"/>
      <c r="I19" s="1044"/>
      <c r="J19" s="1044"/>
      <c r="K19" s="1044"/>
      <c r="L19" s="1044"/>
      <c r="M19" s="1044"/>
      <c r="N19" s="1041">
        <v>9</v>
      </c>
      <c r="O19" s="1041">
        <v>3</v>
      </c>
      <c r="P19" s="1041">
        <v>8</v>
      </c>
      <c r="Q19" s="1041">
        <v>10</v>
      </c>
      <c r="R19" s="1044"/>
      <c r="S19" s="1041">
        <v>3</v>
      </c>
      <c r="T19" s="1045"/>
      <c r="U19" s="1044"/>
      <c r="V19" s="1041">
        <v>1</v>
      </c>
      <c r="W19" s="1044"/>
      <c r="X19" s="1057"/>
      <c r="Y19" s="1042"/>
      <c r="Z19" s="1057"/>
      <c r="AA19" s="1044"/>
      <c r="AB19" s="1044"/>
      <c r="AC19" s="1044"/>
      <c r="AD19" s="1044"/>
      <c r="AE19" s="1044"/>
      <c r="AF19" s="1041">
        <v>1</v>
      </c>
      <c r="AG19" s="1042"/>
      <c r="AH19" s="1051"/>
      <c r="AI19" s="1044"/>
      <c r="AJ19" s="1044"/>
      <c r="AK19" s="1041">
        <v>4</v>
      </c>
      <c r="AL19" s="1041">
        <v>1</v>
      </c>
    </row>
    <row r="20" spans="1:38">
      <c r="A20" s="1040" t="s">
        <v>372</v>
      </c>
      <c r="B20" s="1041">
        <f t="shared" si="1"/>
        <v>4</v>
      </c>
      <c r="C20" s="1044"/>
      <c r="D20" s="1054"/>
      <c r="E20" s="1044"/>
      <c r="F20" s="1044"/>
      <c r="G20" s="1044"/>
      <c r="H20" s="1044"/>
      <c r="I20" s="1044"/>
      <c r="J20" s="1044"/>
      <c r="K20" s="1041">
        <v>1</v>
      </c>
      <c r="L20" s="1044"/>
      <c r="M20" s="1044"/>
      <c r="N20" s="1044"/>
      <c r="O20" s="1044"/>
      <c r="P20" s="1044"/>
      <c r="Q20" s="1044"/>
      <c r="R20" s="1044"/>
      <c r="S20" s="1044"/>
      <c r="T20" s="1045"/>
      <c r="U20" s="1044"/>
      <c r="V20" s="1044"/>
      <c r="W20" s="1044"/>
      <c r="X20" s="1057"/>
      <c r="Y20" s="1042"/>
      <c r="Z20" s="1057"/>
      <c r="AA20" s="1044"/>
      <c r="AB20" s="1044"/>
      <c r="AC20" s="1044"/>
      <c r="AD20" s="1044"/>
      <c r="AE20" s="1044"/>
      <c r="AF20" s="1041">
        <v>1</v>
      </c>
      <c r="AG20" s="1042"/>
      <c r="AH20" s="1060">
        <v>1</v>
      </c>
      <c r="AI20" s="1044"/>
      <c r="AJ20" s="1041">
        <v>1</v>
      </c>
      <c r="AK20" s="1044"/>
      <c r="AL20" s="1044"/>
    </row>
    <row r="21" spans="1:38">
      <c r="A21" s="1040" t="s">
        <v>373</v>
      </c>
      <c r="B21" s="1041">
        <f t="shared" si="1"/>
        <v>4</v>
      </c>
      <c r="C21" s="1044"/>
      <c r="D21" s="1054"/>
      <c r="E21" s="1044"/>
      <c r="F21" s="1044"/>
      <c r="G21" s="1044"/>
      <c r="H21" s="1044"/>
      <c r="I21" s="1044"/>
      <c r="J21" s="1044"/>
      <c r="K21" s="1041">
        <v>1</v>
      </c>
      <c r="L21" s="1044"/>
      <c r="M21" s="1044"/>
      <c r="N21" s="1044"/>
      <c r="O21" s="1044"/>
      <c r="P21" s="1044"/>
      <c r="Q21" s="1044"/>
      <c r="R21" s="1044"/>
      <c r="S21" s="1044"/>
      <c r="T21" s="1045"/>
      <c r="U21" s="1044"/>
      <c r="V21" s="1044"/>
      <c r="W21" s="1044"/>
      <c r="X21" s="1057"/>
      <c r="Y21" s="1042"/>
      <c r="Z21" s="1057"/>
      <c r="AA21" s="1044"/>
      <c r="AB21" s="1044"/>
      <c r="AC21" s="1044"/>
      <c r="AD21" s="1044"/>
      <c r="AE21" s="1041">
        <v>1</v>
      </c>
      <c r="AF21" s="1041">
        <v>1</v>
      </c>
      <c r="AG21" s="1042"/>
      <c r="AH21" s="1051"/>
      <c r="AI21" s="1041">
        <v>1</v>
      </c>
      <c r="AJ21" s="1044"/>
      <c r="AK21" s="1044"/>
      <c r="AL21" s="1044"/>
    </row>
    <row r="22" spans="1:38">
      <c r="A22" s="1040" t="s">
        <v>374</v>
      </c>
      <c r="B22" s="1041">
        <f t="shared" si="1"/>
        <v>10</v>
      </c>
      <c r="C22" s="1044"/>
      <c r="D22" s="1054"/>
      <c r="E22" s="1044"/>
      <c r="F22" s="1044"/>
      <c r="G22" s="1044"/>
      <c r="H22" s="1041">
        <v>1</v>
      </c>
      <c r="I22" s="1044"/>
      <c r="J22" s="1044"/>
      <c r="K22" s="1044"/>
      <c r="L22" s="1044"/>
      <c r="M22" s="1044"/>
      <c r="N22" s="1044"/>
      <c r="O22" s="1044"/>
      <c r="P22" s="1044"/>
      <c r="Q22" s="1041">
        <v>4</v>
      </c>
      <c r="R22" s="1044"/>
      <c r="S22" s="1041">
        <v>1</v>
      </c>
      <c r="T22" s="1045"/>
      <c r="U22" s="1044"/>
      <c r="V22" s="1041">
        <v>1</v>
      </c>
      <c r="W22" s="1041">
        <v>2</v>
      </c>
      <c r="X22" s="1057"/>
      <c r="Y22" s="1042"/>
      <c r="Z22" s="1057"/>
      <c r="AA22" s="1044"/>
      <c r="AB22" s="1044"/>
      <c r="AC22" s="1044"/>
      <c r="AD22" s="1044"/>
      <c r="AE22" s="1044"/>
      <c r="AF22" s="1044"/>
      <c r="AG22" s="1042"/>
      <c r="AH22" s="1051"/>
      <c r="AI22" s="1044"/>
      <c r="AJ22" s="1044"/>
      <c r="AK22" s="1041">
        <v>1</v>
      </c>
      <c r="AL22" s="1044"/>
    </row>
    <row r="23" spans="1:38">
      <c r="A23" s="1040" t="s">
        <v>375</v>
      </c>
      <c r="B23" s="1041">
        <f t="shared" si="1"/>
        <v>6</v>
      </c>
      <c r="C23" s="1044"/>
      <c r="D23" s="105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1">
        <v>1</v>
      </c>
      <c r="T23" s="1045"/>
      <c r="U23" s="1044"/>
      <c r="V23" s="1044"/>
      <c r="W23" s="1044"/>
      <c r="X23" s="1057"/>
      <c r="Y23" s="1042"/>
      <c r="Z23" s="1057"/>
      <c r="AA23" s="1044"/>
      <c r="AB23" s="1044"/>
      <c r="AC23" s="1044"/>
      <c r="AD23" s="1044"/>
      <c r="AE23" s="1044"/>
      <c r="AF23" s="1041">
        <v>1</v>
      </c>
      <c r="AG23" s="1042"/>
      <c r="AH23" s="1051"/>
      <c r="AI23" s="1044"/>
      <c r="AJ23" s="1044"/>
      <c r="AK23" s="1044"/>
      <c r="AL23" s="1041">
        <v>4</v>
      </c>
    </row>
    <row r="24" spans="1:38">
      <c r="A24" s="1040" t="s">
        <v>376</v>
      </c>
      <c r="B24" s="1041">
        <f t="shared" si="1"/>
        <v>121</v>
      </c>
      <c r="C24" s="1041">
        <v>3</v>
      </c>
      <c r="D24" s="1054">
        <v>3</v>
      </c>
      <c r="E24" s="1044"/>
      <c r="F24" s="1041">
        <v>2</v>
      </c>
      <c r="G24" s="1041">
        <v>5</v>
      </c>
      <c r="H24" s="1044"/>
      <c r="I24" s="1044"/>
      <c r="J24" s="1041">
        <v>1</v>
      </c>
      <c r="K24" s="1041">
        <v>1</v>
      </c>
      <c r="L24" s="1044"/>
      <c r="M24" s="1041">
        <v>1</v>
      </c>
      <c r="N24" s="1041">
        <v>18</v>
      </c>
      <c r="O24" s="1044"/>
      <c r="P24" s="1041">
        <v>6</v>
      </c>
      <c r="Q24" s="1041">
        <v>16</v>
      </c>
      <c r="R24" s="1041">
        <v>4</v>
      </c>
      <c r="S24" s="1044"/>
      <c r="T24" s="1059">
        <v>2</v>
      </c>
      <c r="U24" s="1041">
        <v>1</v>
      </c>
      <c r="V24" s="1041">
        <v>2</v>
      </c>
      <c r="W24" s="1041">
        <v>1</v>
      </c>
      <c r="X24" s="1058">
        <v>1</v>
      </c>
      <c r="Y24" s="1042"/>
      <c r="Z24" s="1057"/>
      <c r="AA24" s="1041">
        <v>1</v>
      </c>
      <c r="AB24" s="1044"/>
      <c r="AC24" s="1044"/>
      <c r="AD24" s="1044"/>
      <c r="AE24" s="1041">
        <v>8</v>
      </c>
      <c r="AF24" s="1041">
        <v>8</v>
      </c>
      <c r="AG24" s="1052">
        <v>2</v>
      </c>
      <c r="AH24" s="1060">
        <v>9</v>
      </c>
      <c r="AI24" s="1041">
        <v>7</v>
      </c>
      <c r="AJ24" s="1041">
        <v>9</v>
      </c>
      <c r="AK24" s="1044"/>
      <c r="AL24" s="1041">
        <v>10</v>
      </c>
    </row>
    <row r="25" spans="1:38">
      <c r="A25" s="1040" t="s">
        <v>377</v>
      </c>
      <c r="B25" s="1041">
        <f t="shared" si="1"/>
        <v>19</v>
      </c>
      <c r="C25" s="1044"/>
      <c r="D25" s="1044"/>
      <c r="E25" s="1044"/>
      <c r="F25" s="1044"/>
      <c r="G25" s="1044"/>
      <c r="H25" s="1044"/>
      <c r="I25" s="1044"/>
      <c r="J25" s="1044"/>
      <c r="K25" s="1044"/>
      <c r="L25" s="1044"/>
      <c r="M25" s="1044"/>
      <c r="N25" s="1044"/>
      <c r="O25" s="1041">
        <v>11</v>
      </c>
      <c r="P25" s="1044"/>
      <c r="Q25" s="1044"/>
      <c r="R25" s="1044"/>
      <c r="S25" s="1044"/>
      <c r="T25" s="1045"/>
      <c r="U25" s="1044"/>
      <c r="V25" s="1044"/>
      <c r="W25" s="1044"/>
      <c r="X25" s="1057"/>
      <c r="Y25" s="1042"/>
      <c r="Z25" s="1057"/>
      <c r="AA25" s="1044"/>
      <c r="AB25" s="1044"/>
      <c r="AC25" s="1044"/>
      <c r="AD25" s="1044"/>
      <c r="AE25" s="1041">
        <v>1</v>
      </c>
      <c r="AF25" s="1044"/>
      <c r="AG25" s="1042"/>
      <c r="AH25" s="1060">
        <v>2</v>
      </c>
      <c r="AI25" s="1044"/>
      <c r="AJ25" s="1041">
        <v>2</v>
      </c>
      <c r="AK25" s="1041">
        <v>1</v>
      </c>
      <c r="AL25" s="1041">
        <v>2</v>
      </c>
    </row>
    <row r="26" spans="1:38">
      <c r="A26" s="1040" t="s">
        <v>378</v>
      </c>
      <c r="B26" s="1041">
        <f t="shared" si="1"/>
        <v>4</v>
      </c>
      <c r="C26" s="1044"/>
      <c r="D26" s="105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1">
        <v>3</v>
      </c>
      <c r="O26" s="1044"/>
      <c r="P26" s="1054"/>
      <c r="Q26" s="1054"/>
      <c r="R26" s="1044"/>
      <c r="S26" s="1044"/>
      <c r="T26" s="1045"/>
      <c r="U26" s="1044"/>
      <c r="V26" s="1044"/>
      <c r="W26" s="1044"/>
      <c r="X26" s="1057"/>
      <c r="Y26" s="1042"/>
      <c r="Z26" s="1057"/>
      <c r="AA26" s="1044"/>
      <c r="AB26" s="1044"/>
      <c r="AC26" s="1044"/>
      <c r="AD26" s="1044"/>
      <c r="AE26" s="1041">
        <v>1</v>
      </c>
      <c r="AF26" s="1044"/>
      <c r="AG26" s="1042"/>
      <c r="AH26" s="1051"/>
      <c r="AI26" s="1044"/>
      <c r="AJ26" s="1044"/>
      <c r="AK26" s="1044"/>
      <c r="AL26" s="1044"/>
    </row>
    <row r="27" spans="1:38">
      <c r="A27" s="1040" t="s">
        <v>379</v>
      </c>
      <c r="B27" s="1041">
        <f t="shared" si="1"/>
        <v>1</v>
      </c>
      <c r="C27" s="1044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5"/>
      <c r="U27" s="1044"/>
      <c r="V27" s="1044"/>
      <c r="W27" s="1044"/>
      <c r="X27" s="1057"/>
      <c r="Y27" s="1042"/>
      <c r="Z27" s="1057"/>
      <c r="AA27" s="1044"/>
      <c r="AB27" s="1044"/>
      <c r="AC27" s="1044"/>
      <c r="AD27" s="1044"/>
      <c r="AE27" s="1061"/>
      <c r="AF27" s="1044"/>
      <c r="AG27" s="1042"/>
      <c r="AH27" s="1051"/>
      <c r="AI27" s="1044"/>
      <c r="AJ27" s="1041">
        <v>1</v>
      </c>
      <c r="AK27" s="1044"/>
      <c r="AL27" s="1044"/>
    </row>
    <row r="28" spans="1:38">
      <c r="A28" s="1040" t="s">
        <v>380</v>
      </c>
      <c r="B28" s="1041">
        <f t="shared" si="1"/>
        <v>7056</v>
      </c>
      <c r="C28" s="1041">
        <v>49</v>
      </c>
      <c r="D28" s="1054">
        <v>49</v>
      </c>
      <c r="E28" s="1041">
        <v>45</v>
      </c>
      <c r="F28" s="1041">
        <v>54</v>
      </c>
      <c r="G28" s="1041">
        <v>274</v>
      </c>
      <c r="H28" s="1041">
        <v>24</v>
      </c>
      <c r="I28" s="1041">
        <v>12</v>
      </c>
      <c r="J28" s="1041">
        <v>59</v>
      </c>
      <c r="K28" s="1041">
        <v>131</v>
      </c>
      <c r="L28" s="1041">
        <v>25</v>
      </c>
      <c r="M28" s="1041">
        <v>571</v>
      </c>
      <c r="N28" s="1041">
        <v>1701</v>
      </c>
      <c r="O28" s="1041">
        <v>334</v>
      </c>
      <c r="P28" s="1041">
        <v>366</v>
      </c>
      <c r="Q28" s="1041">
        <v>872</v>
      </c>
      <c r="R28" s="1041">
        <v>220</v>
      </c>
      <c r="S28" s="1041">
        <v>71</v>
      </c>
      <c r="T28" s="1059">
        <v>255</v>
      </c>
      <c r="U28" s="1041">
        <v>114</v>
      </c>
      <c r="V28" s="1041">
        <v>103</v>
      </c>
      <c r="W28" s="1041">
        <v>21</v>
      </c>
      <c r="X28" s="1058">
        <v>21</v>
      </c>
      <c r="Y28" s="1052">
        <v>7</v>
      </c>
      <c r="Z28" s="1058">
        <v>5</v>
      </c>
      <c r="AA28" s="1041">
        <v>8</v>
      </c>
      <c r="AB28" s="1041">
        <v>2</v>
      </c>
      <c r="AC28" s="1041">
        <v>51</v>
      </c>
      <c r="AD28" s="1041">
        <v>51</v>
      </c>
      <c r="AE28" s="1041">
        <v>179</v>
      </c>
      <c r="AF28" s="1041">
        <v>447</v>
      </c>
      <c r="AG28" s="1052">
        <v>36</v>
      </c>
      <c r="AH28" s="1060">
        <v>137</v>
      </c>
      <c r="AI28" s="1041">
        <v>58</v>
      </c>
      <c r="AJ28" s="1041">
        <v>235</v>
      </c>
      <c r="AK28" s="1041">
        <v>90</v>
      </c>
      <c r="AL28" s="1041">
        <v>379</v>
      </c>
    </row>
    <row r="29" spans="1:38">
      <c r="A29" s="1040" t="s">
        <v>381</v>
      </c>
      <c r="B29" s="1044"/>
      <c r="C29" s="1044"/>
      <c r="D29" s="1054"/>
      <c r="E29" s="1044"/>
      <c r="F29" s="1044"/>
      <c r="G29" s="1041">
        <v>1</v>
      </c>
      <c r="H29" s="1044"/>
      <c r="I29" s="1044"/>
      <c r="J29" s="1044"/>
      <c r="K29" s="1044"/>
      <c r="L29" s="1044"/>
      <c r="M29" s="1044"/>
      <c r="N29" s="1044"/>
      <c r="O29" s="1044"/>
      <c r="P29" s="1044"/>
      <c r="Q29" s="1044"/>
      <c r="R29" s="1044"/>
      <c r="S29" s="1044"/>
      <c r="T29" s="1059">
        <v>1</v>
      </c>
      <c r="U29" s="1044"/>
      <c r="V29" s="1041">
        <v>1</v>
      </c>
      <c r="W29" s="1044"/>
      <c r="X29" s="1057"/>
      <c r="Y29" s="1042"/>
      <c r="Z29" s="1057"/>
      <c r="AA29" s="1044"/>
      <c r="AB29" s="1044"/>
      <c r="AC29" s="1044"/>
      <c r="AD29" s="1044"/>
      <c r="AE29" s="1044"/>
      <c r="AF29" s="1044"/>
      <c r="AG29" s="1042"/>
      <c r="AH29" s="1051"/>
      <c r="AI29" s="1044"/>
      <c r="AJ29" s="1044"/>
      <c r="AK29" s="1041">
        <v>2</v>
      </c>
      <c r="AL29" s="1044"/>
    </row>
    <row r="30" spans="1:38">
      <c r="A30" s="1040" t="s">
        <v>382</v>
      </c>
      <c r="B30" s="1041">
        <f>SUM(C30:AL30)</f>
        <v>3</v>
      </c>
      <c r="C30" s="1044"/>
      <c r="D30" s="1054"/>
      <c r="E30" s="1044"/>
      <c r="F30" s="1044"/>
      <c r="G30" s="1044"/>
      <c r="H30" s="1044"/>
      <c r="I30" s="1044"/>
      <c r="J30" s="1041">
        <v>1</v>
      </c>
      <c r="K30" s="1044"/>
      <c r="L30" s="1044"/>
      <c r="M30" s="1044"/>
      <c r="N30" s="1044"/>
      <c r="O30" s="1044"/>
      <c r="P30" s="1044"/>
      <c r="Q30" s="1044"/>
      <c r="R30" s="1044"/>
      <c r="S30" s="1044"/>
      <c r="T30" s="1059">
        <v>1</v>
      </c>
      <c r="U30" s="1044"/>
      <c r="V30" s="1044"/>
      <c r="W30" s="1044"/>
      <c r="X30" s="1058">
        <v>1</v>
      </c>
      <c r="Y30" s="1042"/>
      <c r="Z30" s="1057"/>
      <c r="AA30" s="1044"/>
      <c r="AB30" s="1044"/>
      <c r="AC30" s="1044"/>
      <c r="AD30" s="1044"/>
      <c r="AE30" s="1044"/>
      <c r="AF30" s="1044"/>
      <c r="AG30" s="1042"/>
      <c r="AH30" s="1051"/>
      <c r="AI30" s="1044"/>
      <c r="AJ30" s="1044"/>
      <c r="AK30" s="1044"/>
      <c r="AL30" s="1044"/>
    </row>
    <row r="31" spans="1:38">
      <c r="A31" s="1040" t="s">
        <v>383</v>
      </c>
      <c r="B31" s="1041">
        <f>SUM(C31:AL31)</f>
        <v>6</v>
      </c>
      <c r="C31" s="1044"/>
      <c r="D31" s="1054"/>
      <c r="E31" s="1044"/>
      <c r="F31" s="1044"/>
      <c r="G31" s="1044"/>
      <c r="H31" s="1044"/>
      <c r="I31" s="1044"/>
      <c r="J31" s="1041">
        <v>1</v>
      </c>
      <c r="K31" s="1044"/>
      <c r="L31" s="1044"/>
      <c r="M31" s="1044"/>
      <c r="N31" s="1044"/>
      <c r="O31" s="1044"/>
      <c r="P31" s="1041">
        <v>2</v>
      </c>
      <c r="Q31" s="1044"/>
      <c r="R31" s="1044"/>
      <c r="S31" s="1044"/>
      <c r="T31" s="1045"/>
      <c r="U31" s="1044"/>
      <c r="V31" s="1044"/>
      <c r="W31" s="1044"/>
      <c r="X31" s="1057"/>
      <c r="Y31" s="1042"/>
      <c r="Z31" s="1057"/>
      <c r="AA31" s="1044"/>
      <c r="AB31" s="1044"/>
      <c r="AC31" s="1044"/>
      <c r="AD31" s="1044"/>
      <c r="AE31" s="1041">
        <v>1</v>
      </c>
      <c r="AF31" s="1044"/>
      <c r="AG31" s="1042"/>
      <c r="AH31" s="1051"/>
      <c r="AI31" s="1044"/>
      <c r="AJ31" s="1044"/>
      <c r="AK31" s="1041">
        <v>1</v>
      </c>
      <c r="AL31" s="1041">
        <v>1</v>
      </c>
    </row>
    <row r="32" spans="1:38">
      <c r="A32" s="1040" t="s">
        <v>384</v>
      </c>
      <c r="B32" s="1041">
        <f>SUM(C32:AL32)</f>
        <v>0</v>
      </c>
      <c r="C32" s="1044"/>
      <c r="D32" s="1054"/>
      <c r="E32" s="1044"/>
      <c r="F32" s="1044"/>
      <c r="G32" s="1044"/>
      <c r="H32" s="1044"/>
      <c r="I32" s="1044"/>
      <c r="J32" s="1044"/>
      <c r="K32" s="1044"/>
      <c r="L32" s="1044"/>
      <c r="M32" s="1044"/>
      <c r="N32" s="1044"/>
      <c r="O32" s="1044"/>
      <c r="P32" s="1044"/>
      <c r="Q32" s="1044"/>
      <c r="R32" s="1044"/>
      <c r="S32" s="1044"/>
      <c r="T32" s="1045"/>
      <c r="U32" s="1044"/>
      <c r="V32" s="1044"/>
      <c r="W32" s="1044"/>
      <c r="X32" s="1057"/>
      <c r="Y32" s="1042"/>
      <c r="Z32" s="1057"/>
      <c r="AA32" s="1044"/>
      <c r="AB32" s="1044"/>
      <c r="AC32" s="1044"/>
      <c r="AD32" s="1044"/>
      <c r="AE32" s="1044"/>
      <c r="AF32" s="1044"/>
      <c r="AG32" s="1042"/>
      <c r="AH32" s="1051"/>
      <c r="AI32" s="1044"/>
      <c r="AJ32" s="1044"/>
      <c r="AK32" s="1044"/>
      <c r="AL32" s="1044"/>
    </row>
    <row r="33" spans="1:38">
      <c r="A33" s="1040" t="s">
        <v>385</v>
      </c>
      <c r="B33" s="1044"/>
      <c r="C33" s="1044"/>
      <c r="D33" s="1054"/>
      <c r="E33" s="1044"/>
      <c r="F33" s="1044"/>
      <c r="G33" s="1044"/>
      <c r="H33" s="1041">
        <v>1</v>
      </c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5"/>
      <c r="U33" s="1044"/>
      <c r="V33" s="1044"/>
      <c r="W33" s="1044"/>
      <c r="X33" s="1057"/>
      <c r="Y33" s="1042"/>
      <c r="Z33" s="1057"/>
      <c r="AA33" s="1044"/>
      <c r="AB33" s="1044"/>
      <c r="AC33" s="1044"/>
      <c r="AD33" s="1044"/>
      <c r="AE33" s="1044"/>
      <c r="AF33" s="1044"/>
      <c r="AG33" s="1042"/>
      <c r="AH33" s="1051"/>
      <c r="AI33" s="1044"/>
      <c r="AJ33" s="1044"/>
      <c r="AK33" s="1044"/>
      <c r="AL33" s="1044"/>
    </row>
    <row r="34" spans="1:38">
      <c r="A34" s="1040" t="s">
        <v>386</v>
      </c>
      <c r="B34" s="1041">
        <f t="shared" ref="B34:B43" si="2">SUM(C34:AL34)</f>
        <v>0</v>
      </c>
      <c r="C34" s="1044"/>
      <c r="D34" s="1054"/>
      <c r="E34" s="1044"/>
      <c r="F34" s="1044"/>
      <c r="G34" s="1044"/>
      <c r="H34" s="1044"/>
      <c r="I34" s="1044"/>
      <c r="J34" s="1044"/>
      <c r="K34" s="1044"/>
      <c r="L34" s="1044"/>
      <c r="M34" s="1044"/>
      <c r="N34" s="1044"/>
      <c r="O34" s="1044"/>
      <c r="P34" s="1044"/>
      <c r="Q34" s="1044"/>
      <c r="R34" s="1044"/>
      <c r="S34" s="1044"/>
      <c r="T34" s="1045"/>
      <c r="U34" s="1044"/>
      <c r="V34" s="1044"/>
      <c r="W34" s="1044"/>
      <c r="X34" s="1057"/>
      <c r="Y34" s="1042"/>
      <c r="Z34" s="1057"/>
      <c r="AA34" s="1044"/>
      <c r="AB34" s="1044"/>
      <c r="AC34" s="1044"/>
      <c r="AD34" s="1044"/>
      <c r="AE34" s="1044"/>
      <c r="AF34" s="1044"/>
      <c r="AG34" s="1042"/>
      <c r="AH34" s="1051"/>
      <c r="AI34" s="1044"/>
      <c r="AJ34" s="1044"/>
      <c r="AK34" s="1044"/>
      <c r="AL34" s="1044"/>
    </row>
    <row r="35" spans="1:38">
      <c r="A35" s="1040" t="s">
        <v>387</v>
      </c>
      <c r="B35" s="1041">
        <f t="shared" si="2"/>
        <v>136</v>
      </c>
      <c r="C35" s="1044"/>
      <c r="D35" s="1054">
        <v>1</v>
      </c>
      <c r="E35" s="1041">
        <v>1</v>
      </c>
      <c r="F35" s="1044"/>
      <c r="G35" s="1041">
        <v>3</v>
      </c>
      <c r="H35" s="1041">
        <v>2</v>
      </c>
      <c r="I35" s="1041">
        <v>1</v>
      </c>
      <c r="J35" s="1041">
        <v>1</v>
      </c>
      <c r="K35" s="1041">
        <v>1</v>
      </c>
      <c r="L35" s="1041">
        <v>1</v>
      </c>
      <c r="M35" s="1041">
        <v>2</v>
      </c>
      <c r="N35" s="1041">
        <v>13</v>
      </c>
      <c r="O35" s="1041">
        <v>4</v>
      </c>
      <c r="P35" s="1041">
        <v>5</v>
      </c>
      <c r="Q35" s="1041">
        <v>25</v>
      </c>
      <c r="R35" s="1041">
        <v>8</v>
      </c>
      <c r="S35" s="1041">
        <v>2</v>
      </c>
      <c r="T35" s="1059">
        <v>2</v>
      </c>
      <c r="U35" s="1041">
        <v>2</v>
      </c>
      <c r="V35" s="1041">
        <v>4</v>
      </c>
      <c r="W35" s="1041">
        <v>3</v>
      </c>
      <c r="X35" s="1058">
        <v>1</v>
      </c>
      <c r="Y35" s="1052">
        <v>3</v>
      </c>
      <c r="Z35" s="1058">
        <v>1</v>
      </c>
      <c r="AA35" s="1044"/>
      <c r="AB35" s="1044"/>
      <c r="AC35" s="1044"/>
      <c r="AD35" s="1044"/>
      <c r="AE35" s="1041">
        <v>4</v>
      </c>
      <c r="AF35" s="1041">
        <v>12</v>
      </c>
      <c r="AG35" s="1052">
        <v>1</v>
      </c>
      <c r="AH35" s="1060">
        <v>3</v>
      </c>
      <c r="AI35" s="1041">
        <v>1</v>
      </c>
      <c r="AJ35" s="1041">
        <v>12</v>
      </c>
      <c r="AK35" s="1041">
        <v>4</v>
      </c>
      <c r="AL35" s="1041">
        <v>13</v>
      </c>
    </row>
    <row r="36" spans="1:38">
      <c r="A36" s="1040" t="s">
        <v>388</v>
      </c>
      <c r="B36" s="1041">
        <f t="shared" si="2"/>
        <v>38</v>
      </c>
      <c r="C36" s="1044"/>
      <c r="D36" s="1054"/>
      <c r="E36" s="1044"/>
      <c r="F36" s="1044"/>
      <c r="G36" s="1044"/>
      <c r="H36" s="1044"/>
      <c r="I36" s="1044"/>
      <c r="J36" s="1044"/>
      <c r="K36" s="1044"/>
      <c r="L36" s="1044"/>
      <c r="M36" s="1044"/>
      <c r="N36" s="1041">
        <v>8</v>
      </c>
      <c r="O36" s="1041">
        <v>2</v>
      </c>
      <c r="P36" s="1044"/>
      <c r="Q36" s="1044"/>
      <c r="R36" s="1044"/>
      <c r="S36" s="1044"/>
      <c r="T36" s="1059">
        <v>1</v>
      </c>
      <c r="U36" s="1044"/>
      <c r="V36" s="1044"/>
      <c r="W36" s="1041">
        <v>1</v>
      </c>
      <c r="X36" s="1058">
        <v>2</v>
      </c>
      <c r="Y36" s="1042"/>
      <c r="Z36" s="1057"/>
      <c r="AA36" s="1044"/>
      <c r="AB36" s="1044"/>
      <c r="AC36" s="1044"/>
      <c r="AD36" s="1044"/>
      <c r="AE36" s="1041">
        <v>2</v>
      </c>
      <c r="AF36" s="1041">
        <v>5</v>
      </c>
      <c r="AG36" s="1052">
        <v>1</v>
      </c>
      <c r="AH36" s="1060">
        <v>2</v>
      </c>
      <c r="AI36" s="1041">
        <v>3</v>
      </c>
      <c r="AJ36" s="1041">
        <v>5</v>
      </c>
      <c r="AK36" s="1041">
        <v>1</v>
      </c>
      <c r="AL36" s="1041">
        <v>5</v>
      </c>
    </row>
    <row r="37" spans="1:38">
      <c r="A37" s="1040" t="s">
        <v>389</v>
      </c>
      <c r="B37" s="1041">
        <f t="shared" si="2"/>
        <v>1</v>
      </c>
      <c r="C37" s="1044"/>
      <c r="D37" s="105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5"/>
      <c r="U37" s="1044"/>
      <c r="V37" s="1044"/>
      <c r="W37" s="1044"/>
      <c r="X37" s="1057"/>
      <c r="Y37" s="1042"/>
      <c r="Z37" s="1057"/>
      <c r="AA37" s="1044"/>
      <c r="AB37" s="1044"/>
      <c r="AC37" s="1044"/>
      <c r="AD37" s="1044"/>
      <c r="AE37" s="1044"/>
      <c r="AF37" s="1044"/>
      <c r="AG37" s="1042"/>
      <c r="AH37" s="1051"/>
      <c r="AI37" s="1044"/>
      <c r="AJ37" s="1044"/>
      <c r="AK37" s="1044"/>
      <c r="AL37" s="1041">
        <v>1</v>
      </c>
    </row>
    <row r="38" spans="1:38">
      <c r="A38" s="1040" t="s">
        <v>390</v>
      </c>
      <c r="B38" s="1041">
        <f t="shared" si="2"/>
        <v>0</v>
      </c>
      <c r="C38" s="1044"/>
      <c r="D38" s="1054"/>
      <c r="E38" s="1044"/>
      <c r="F38" s="1044"/>
      <c r="G38" s="1044"/>
      <c r="H38" s="1044"/>
      <c r="I38" s="1044"/>
      <c r="J38" s="1044"/>
      <c r="K38" s="1044"/>
      <c r="L38" s="1044"/>
      <c r="M38" s="1044"/>
      <c r="N38" s="1044"/>
      <c r="O38" s="1044"/>
      <c r="P38" s="1044"/>
      <c r="Q38" s="1044"/>
      <c r="R38" s="1044"/>
      <c r="S38" s="1044"/>
      <c r="T38" s="1045"/>
      <c r="U38" s="1044"/>
      <c r="V38" s="1044"/>
      <c r="W38" s="1044"/>
      <c r="X38" s="1057"/>
      <c r="Y38" s="1042"/>
      <c r="Z38" s="1057"/>
      <c r="AA38" s="1044"/>
      <c r="AB38" s="1044"/>
      <c r="AC38" s="1044"/>
      <c r="AD38" s="1044"/>
      <c r="AE38" s="1044"/>
      <c r="AF38" s="1044"/>
      <c r="AG38" s="1042"/>
      <c r="AH38" s="1051"/>
      <c r="AI38" s="1044"/>
      <c r="AJ38" s="1044"/>
      <c r="AK38" s="1044"/>
      <c r="AL38" s="1044"/>
    </row>
    <row r="39" spans="1:38">
      <c r="A39" s="1040" t="s">
        <v>391</v>
      </c>
      <c r="B39" s="1041">
        <f t="shared" si="2"/>
        <v>0</v>
      </c>
      <c r="C39" s="1044"/>
      <c r="D39" s="1054"/>
      <c r="E39" s="1044"/>
      <c r="F39" s="1044"/>
      <c r="G39" s="1044"/>
      <c r="H39" s="1044"/>
      <c r="I39" s="1044"/>
      <c r="J39" s="1044"/>
      <c r="K39" s="1044"/>
      <c r="L39" s="1044"/>
      <c r="M39" s="1044"/>
      <c r="N39" s="1044"/>
      <c r="O39" s="1044"/>
      <c r="P39" s="1044"/>
      <c r="Q39" s="1044"/>
      <c r="R39" s="1044"/>
      <c r="S39" s="1044"/>
      <c r="T39" s="1045"/>
      <c r="U39" s="1044"/>
      <c r="V39" s="1044"/>
      <c r="W39" s="1044"/>
      <c r="X39" s="1057"/>
      <c r="Y39" s="1042"/>
      <c r="Z39" s="1057"/>
      <c r="AA39" s="1044"/>
      <c r="AB39" s="1044"/>
      <c r="AC39" s="1044"/>
      <c r="AD39" s="1044"/>
      <c r="AE39" s="1044"/>
      <c r="AF39" s="1044"/>
      <c r="AG39" s="1042"/>
      <c r="AH39" s="1051"/>
      <c r="AI39" s="1044"/>
      <c r="AJ39" s="1044"/>
      <c r="AK39" s="1044"/>
      <c r="AL39" s="1044"/>
    </row>
    <row r="40" spans="1:38">
      <c r="A40" s="1040" t="s">
        <v>392</v>
      </c>
      <c r="B40" s="1041">
        <f t="shared" si="2"/>
        <v>6</v>
      </c>
      <c r="C40" s="1044"/>
      <c r="D40" s="1054"/>
      <c r="E40" s="1044"/>
      <c r="F40" s="1044"/>
      <c r="G40" s="1041">
        <v>1</v>
      </c>
      <c r="H40" s="1044"/>
      <c r="I40" s="1044"/>
      <c r="J40" s="1044"/>
      <c r="K40" s="1044"/>
      <c r="L40" s="1044"/>
      <c r="M40" s="1044"/>
      <c r="N40" s="1044"/>
      <c r="O40" s="1044"/>
      <c r="P40" s="1044"/>
      <c r="Q40" s="1044"/>
      <c r="R40" s="1044"/>
      <c r="S40" s="1044"/>
      <c r="T40" s="1045"/>
      <c r="U40" s="1044"/>
      <c r="V40" s="1044"/>
      <c r="W40" s="1044"/>
      <c r="X40" s="1057"/>
      <c r="Y40" s="1042"/>
      <c r="Z40" s="1057"/>
      <c r="AA40" s="1044"/>
      <c r="AB40" s="1044"/>
      <c r="AC40" s="1044"/>
      <c r="AD40" s="1044"/>
      <c r="AE40" s="1044"/>
      <c r="AF40" s="1044"/>
      <c r="AG40" s="1042"/>
      <c r="AH40" s="1051"/>
      <c r="AI40" s="1044"/>
      <c r="AJ40" s="1044"/>
      <c r="AK40" s="1044"/>
      <c r="AL40" s="1041">
        <v>5</v>
      </c>
    </row>
    <row r="41" spans="1:38">
      <c r="A41" s="1040" t="s">
        <v>393</v>
      </c>
      <c r="B41" s="1041">
        <f t="shared" si="2"/>
        <v>2</v>
      </c>
      <c r="C41" s="1044"/>
      <c r="D41" s="1054"/>
      <c r="E41" s="1044"/>
      <c r="F41" s="1044"/>
      <c r="G41" s="1044"/>
      <c r="H41" s="1044"/>
      <c r="I41" s="1044"/>
      <c r="J41" s="1044"/>
      <c r="K41" s="1044"/>
      <c r="L41" s="1044"/>
      <c r="M41" s="1044"/>
      <c r="N41" s="1044"/>
      <c r="O41" s="1044"/>
      <c r="P41" s="1044"/>
      <c r="Q41" s="1044"/>
      <c r="R41" s="1044"/>
      <c r="S41" s="1044"/>
      <c r="T41" s="1045"/>
      <c r="U41" s="1044"/>
      <c r="V41" s="1044"/>
      <c r="W41" s="1044"/>
      <c r="X41" s="1057"/>
      <c r="Y41" s="1042"/>
      <c r="Z41" s="1057"/>
      <c r="AA41" s="1044"/>
      <c r="AB41" s="1044"/>
      <c r="AC41" s="1044"/>
      <c r="AD41" s="1044"/>
      <c r="AE41" s="1041">
        <v>1</v>
      </c>
      <c r="AF41" s="1044"/>
      <c r="AG41" s="1042"/>
      <c r="AH41" s="1060">
        <v>1</v>
      </c>
      <c r="AI41" s="1044"/>
      <c r="AJ41" s="1044"/>
      <c r="AK41" s="1044"/>
      <c r="AL41" s="1044"/>
    </row>
    <row r="42" spans="1:38">
      <c r="A42" s="1040" t="s">
        <v>394</v>
      </c>
      <c r="B42" s="1041">
        <f t="shared" si="2"/>
        <v>3</v>
      </c>
      <c r="C42" s="1044"/>
      <c r="D42" s="105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1">
        <v>1</v>
      </c>
      <c r="O42" s="1044"/>
      <c r="P42" s="1044"/>
      <c r="Q42" s="1044"/>
      <c r="R42" s="1044"/>
      <c r="S42" s="1044"/>
      <c r="T42" s="1045"/>
      <c r="U42" s="1044"/>
      <c r="V42" s="1044"/>
      <c r="W42" s="1041">
        <v>1</v>
      </c>
      <c r="X42" s="1057"/>
      <c r="Y42" s="1042"/>
      <c r="Z42" s="1057"/>
      <c r="AA42" s="1044"/>
      <c r="AB42" s="1044"/>
      <c r="AC42" s="1044"/>
      <c r="AD42" s="1044"/>
      <c r="AE42" s="1044"/>
      <c r="AF42" s="1044"/>
      <c r="AG42" s="1042"/>
      <c r="AH42" s="1051"/>
      <c r="AI42" s="1044"/>
      <c r="AJ42" s="1041">
        <v>1</v>
      </c>
      <c r="AK42" s="1044"/>
      <c r="AL42" s="1044"/>
    </row>
    <row r="43" spans="1:38">
      <c r="A43" s="1040" t="s">
        <v>395</v>
      </c>
      <c r="B43" s="1041">
        <f t="shared" si="2"/>
        <v>13</v>
      </c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044"/>
      <c r="S43" s="1044"/>
      <c r="T43" s="1059">
        <v>1</v>
      </c>
      <c r="U43" s="1044"/>
      <c r="V43" s="1044"/>
      <c r="W43" s="1041">
        <v>1</v>
      </c>
      <c r="X43" s="1057"/>
      <c r="Y43" s="1042"/>
      <c r="Z43" s="1057"/>
      <c r="AA43" s="1044"/>
      <c r="AB43" s="1044"/>
      <c r="AC43" s="1044"/>
      <c r="AD43" s="1044"/>
      <c r="AE43" s="1044"/>
      <c r="AF43" s="1044"/>
      <c r="AG43" s="1052">
        <v>2</v>
      </c>
      <c r="AH43" s="1051"/>
      <c r="AI43" s="1044"/>
      <c r="AJ43" s="1044"/>
      <c r="AK43" s="1041">
        <v>4</v>
      </c>
      <c r="AL43" s="1041">
        <v>5</v>
      </c>
    </row>
    <row r="44" spans="1:38" ht="0.95" customHeight="1">
      <c r="A44" s="1061"/>
      <c r="B44" s="1061"/>
      <c r="C44" s="1061"/>
      <c r="D44" s="1061"/>
      <c r="E44" s="1061"/>
      <c r="F44" s="1061"/>
      <c r="G44" s="1061"/>
      <c r="H44" s="1061"/>
      <c r="I44" s="1061"/>
      <c r="J44" s="1061"/>
      <c r="K44" s="1061"/>
      <c r="L44" s="1061"/>
      <c r="M44" s="1061"/>
      <c r="N44" s="1061"/>
      <c r="O44" s="1061"/>
      <c r="P44" s="1061"/>
      <c r="Q44" s="1061"/>
      <c r="R44" s="1061"/>
      <c r="S44" s="1061"/>
      <c r="T44" s="1061"/>
      <c r="U44" s="1061"/>
      <c r="V44" s="1061"/>
      <c r="W44" s="1061"/>
      <c r="X44" s="1061"/>
      <c r="Y44" s="1061"/>
      <c r="Z44" s="1061"/>
      <c r="AA44" s="1061"/>
      <c r="AB44" s="1061"/>
      <c r="AC44" s="1061"/>
      <c r="AD44" s="1061"/>
      <c r="AE44" s="1061"/>
      <c r="AF44" s="1061"/>
      <c r="AG44" s="1061"/>
      <c r="AH44" s="1061"/>
      <c r="AI44" s="1061"/>
      <c r="AJ44" s="1061"/>
      <c r="AK44" s="1061"/>
      <c r="AL44" s="1061"/>
    </row>
    <row r="45" spans="1:38">
      <c r="A45" s="1062" t="s">
        <v>396</v>
      </c>
      <c r="B45" s="1061"/>
      <c r="C45" s="1061"/>
      <c r="D45" s="1061"/>
      <c r="E45" s="1061"/>
      <c r="F45" s="1061"/>
      <c r="G45" s="1061"/>
      <c r="H45" s="1061"/>
      <c r="I45" s="1061"/>
      <c r="J45" s="1061"/>
      <c r="K45" s="1061"/>
      <c r="L45" s="1061"/>
      <c r="M45" s="1061"/>
      <c r="N45" s="1061"/>
      <c r="O45" s="1061"/>
      <c r="P45" s="1061"/>
      <c r="Q45" s="1061"/>
      <c r="R45" s="1061"/>
      <c r="S45" s="1061"/>
      <c r="T45" s="1061"/>
      <c r="U45" s="1061"/>
      <c r="V45" s="1061"/>
      <c r="W45" s="1061"/>
      <c r="X45" s="1061"/>
      <c r="Y45" s="1061"/>
      <c r="Z45" s="1061"/>
      <c r="AA45" s="1061"/>
      <c r="AB45" s="1061"/>
      <c r="AC45" s="1061"/>
      <c r="AD45" s="1061"/>
      <c r="AE45" s="1061"/>
      <c r="AF45" s="1061"/>
      <c r="AG45" s="1061"/>
      <c r="AH45" s="1061"/>
      <c r="AI45" s="1061"/>
      <c r="AJ45" s="1061"/>
      <c r="AK45" s="1062" t="s">
        <v>225</v>
      </c>
      <c r="AL45" s="1061"/>
    </row>
  </sheetData>
  <sheetProtection password="CA55" sheet="1" objects="1" scenarios="1"/>
  <pageMargins left="0.8" right="0.75" top="0.5" bottom="0.8" header="0" footer="0"/>
  <pageSetup paperSize="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ID8190"/>
  <sheetViews>
    <sheetView showGridLines="0" topLeftCell="B1" workbookViewId="0">
      <selection activeCell="B1" sqref="A1:IV65536"/>
    </sheetView>
  </sheetViews>
  <sheetFormatPr baseColWidth="10" defaultColWidth="6.83203125" defaultRowHeight="10.5"/>
  <cols>
    <col min="1" max="1" width="0" style="1066" hidden="1" customWidth="1"/>
    <col min="2" max="2" width="20.83203125" style="1066" customWidth="1"/>
    <col min="3" max="3" width="5.33203125" style="1066" customWidth="1"/>
    <col min="4" max="4" width="4.83203125" style="1066" customWidth="1"/>
    <col min="5" max="5" width="5.1640625" style="1066" customWidth="1"/>
    <col min="6" max="6" width="4.83203125" style="1066" customWidth="1"/>
    <col min="7" max="7" width="5.1640625" style="1066" customWidth="1"/>
    <col min="8" max="8" width="4.83203125" style="1066" customWidth="1"/>
    <col min="9" max="9" width="5.1640625" style="1066" customWidth="1"/>
    <col min="10" max="10" width="4.83203125" style="1066" customWidth="1"/>
    <col min="11" max="11" width="5.1640625" style="1066" customWidth="1"/>
    <col min="12" max="12" width="4.83203125" style="1066" customWidth="1"/>
    <col min="13" max="13" width="5.1640625" style="1066" customWidth="1"/>
    <col min="14" max="14" width="4.83203125" style="1066" customWidth="1"/>
    <col min="15" max="15" width="5.1640625" style="1066" customWidth="1"/>
    <col min="16" max="16" width="4.83203125" style="1066" customWidth="1"/>
    <col min="17" max="17" width="5.1640625" style="1066" customWidth="1"/>
    <col min="18" max="18" width="4.83203125" style="1066" customWidth="1"/>
    <col min="19" max="19" width="5.1640625" style="1066" customWidth="1"/>
    <col min="20" max="20" width="4.83203125" style="1066" customWidth="1"/>
    <col min="21" max="21" width="5.1640625" style="1066" customWidth="1"/>
    <col min="22" max="22" width="4.83203125" style="1066" customWidth="1"/>
    <col min="23" max="23" width="5.1640625" style="1066" customWidth="1"/>
    <col min="24" max="24" width="4.83203125" style="1066" customWidth="1"/>
    <col min="25" max="25" width="5.1640625" style="1066" customWidth="1"/>
    <col min="26" max="26" width="4.83203125" style="1066" customWidth="1"/>
    <col min="27" max="27" width="5.1640625" style="1066" customWidth="1"/>
    <col min="28" max="28" width="4.83203125" style="1066" customWidth="1"/>
    <col min="29" max="29" width="5.1640625" style="1066" customWidth="1"/>
    <col min="30" max="30" width="4.83203125" style="1066" customWidth="1"/>
    <col min="31" max="31" width="5.1640625" style="1066" customWidth="1"/>
    <col min="32" max="32" width="4.83203125" style="1066" customWidth="1"/>
    <col min="33" max="33" width="5.1640625" style="1066" customWidth="1"/>
    <col min="34" max="34" width="4.83203125" style="1066" customWidth="1"/>
    <col min="35" max="35" width="5.1640625" style="1066" customWidth="1"/>
    <col min="36" max="37" width="4.83203125" style="1066" customWidth="1"/>
    <col min="38" max="16384" width="6.83203125" style="1066"/>
  </cols>
  <sheetData>
    <row r="1" spans="1:238">
      <c r="A1" s="1063" t="s">
        <v>0</v>
      </c>
      <c r="B1" s="1064" t="s">
        <v>494</v>
      </c>
      <c r="C1" s="1064"/>
      <c r="D1" s="1064"/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1064"/>
      <c r="S1" s="1064"/>
      <c r="T1" s="1064"/>
      <c r="U1" s="1064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</row>
    <row r="2" spans="1:238" ht="9" customHeight="1">
      <c r="A2" s="1067"/>
      <c r="B2" s="1064" t="s">
        <v>495</v>
      </c>
      <c r="C2" s="1064"/>
      <c r="D2" s="1064"/>
      <c r="E2" s="1064"/>
      <c r="F2" s="1064"/>
      <c r="G2" s="1064"/>
      <c r="H2" s="1064"/>
      <c r="I2" s="1064"/>
      <c r="J2" s="1064"/>
      <c r="K2" s="1064"/>
      <c r="L2" s="1064"/>
      <c r="M2" s="1064"/>
      <c r="N2" s="1064"/>
      <c r="O2" s="1064"/>
      <c r="P2" s="1064"/>
      <c r="Q2" s="1064"/>
      <c r="R2" s="1064"/>
      <c r="S2" s="1064"/>
      <c r="T2" s="1064"/>
      <c r="U2" s="1064"/>
      <c r="V2" s="1065"/>
      <c r="W2" s="1065"/>
      <c r="X2" s="1065"/>
      <c r="Y2" s="1065"/>
      <c r="Z2" s="1065"/>
      <c r="AA2" s="1065"/>
      <c r="AB2" s="1065"/>
      <c r="AC2" s="1065"/>
      <c r="AD2" s="1065"/>
      <c r="AE2" s="1065"/>
      <c r="AF2" s="1065"/>
      <c r="AG2" s="1065"/>
    </row>
    <row r="3" spans="1:238">
      <c r="A3" s="1063" t="s">
        <v>444</v>
      </c>
      <c r="B3" s="1064" t="s">
        <v>496</v>
      </c>
      <c r="C3" s="1064"/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5"/>
      <c r="W3" s="1065"/>
      <c r="X3" s="1065"/>
      <c r="Y3" s="1065"/>
      <c r="Z3" s="1065"/>
      <c r="AA3" s="1065"/>
      <c r="AB3" s="1065"/>
      <c r="AC3" s="1065"/>
      <c r="AD3" s="1065"/>
      <c r="AE3" s="1065"/>
      <c r="AF3" s="1065"/>
      <c r="AG3" s="1065"/>
    </row>
    <row r="4" spans="1:238">
      <c r="A4" s="1068"/>
      <c r="B4" s="1069" t="s">
        <v>72</v>
      </c>
      <c r="C4" s="1070" t="s">
        <v>147</v>
      </c>
      <c r="D4" s="1071" t="s">
        <v>447</v>
      </c>
      <c r="E4" s="1072"/>
      <c r="F4" s="1073" t="s">
        <v>448</v>
      </c>
      <c r="G4" s="1074"/>
      <c r="H4" s="1071" t="s">
        <v>449</v>
      </c>
      <c r="I4" s="1072"/>
      <c r="J4" s="1073" t="s">
        <v>450</v>
      </c>
      <c r="K4" s="1074"/>
      <c r="L4" s="1071" t="s">
        <v>451</v>
      </c>
      <c r="M4" s="1072"/>
      <c r="N4" s="1073" t="s">
        <v>452</v>
      </c>
      <c r="O4" s="1074"/>
      <c r="P4" s="1071" t="s">
        <v>453</v>
      </c>
      <c r="Q4" s="1072"/>
      <c r="R4" s="1073" t="s">
        <v>454</v>
      </c>
      <c r="S4" s="1074"/>
      <c r="T4" s="1071" t="s">
        <v>455</v>
      </c>
      <c r="U4" s="1072"/>
      <c r="V4" s="1073" t="s">
        <v>497</v>
      </c>
      <c r="W4" s="1074"/>
      <c r="X4" s="1071" t="s">
        <v>498</v>
      </c>
      <c r="Y4" s="1072"/>
      <c r="Z4" s="1073" t="s">
        <v>499</v>
      </c>
      <c r="AA4" s="1074"/>
      <c r="AB4" s="1071" t="s">
        <v>459</v>
      </c>
      <c r="AC4" s="1072"/>
      <c r="AD4" s="1073" t="s">
        <v>500</v>
      </c>
      <c r="AE4" s="1074"/>
      <c r="AF4" s="1071" t="s">
        <v>501</v>
      </c>
      <c r="AG4" s="1072"/>
      <c r="AH4" s="1073" t="s">
        <v>462</v>
      </c>
      <c r="AI4" s="1074"/>
      <c r="AJ4" s="1071" t="s">
        <v>502</v>
      </c>
      <c r="AK4" s="1072"/>
    </row>
    <row r="5" spans="1:238">
      <c r="A5" s="1075"/>
      <c r="B5" s="1076" t="s">
        <v>503</v>
      </c>
      <c r="C5" s="1077" t="s">
        <v>343</v>
      </c>
      <c r="D5" s="1078" t="s">
        <v>464</v>
      </c>
      <c r="E5" s="1079"/>
      <c r="F5" s="1076" t="s">
        <v>465</v>
      </c>
      <c r="G5" s="1080"/>
      <c r="H5" s="1078" t="s">
        <v>466</v>
      </c>
      <c r="I5" s="1079"/>
      <c r="J5" s="1076" t="s">
        <v>467</v>
      </c>
      <c r="K5" s="1080"/>
      <c r="L5" s="1078" t="s">
        <v>468</v>
      </c>
      <c r="M5" s="1079"/>
      <c r="N5" s="1076" t="s">
        <v>469</v>
      </c>
      <c r="O5" s="1080"/>
      <c r="P5" s="1078" t="s">
        <v>470</v>
      </c>
      <c r="Q5" s="1079"/>
      <c r="R5" s="1076" t="s">
        <v>471</v>
      </c>
      <c r="S5" s="1080"/>
      <c r="T5" s="1078" t="s">
        <v>472</v>
      </c>
      <c r="U5" s="1079"/>
      <c r="V5" s="1076" t="s">
        <v>473</v>
      </c>
      <c r="W5" s="1080"/>
      <c r="X5" s="1078" t="s">
        <v>474</v>
      </c>
      <c r="Y5" s="1079"/>
      <c r="Z5" s="1076" t="s">
        <v>475</v>
      </c>
      <c r="AA5" s="1080"/>
      <c r="AB5" s="1078" t="s">
        <v>464</v>
      </c>
      <c r="AC5" s="1079"/>
      <c r="AD5" s="1076" t="s">
        <v>464</v>
      </c>
      <c r="AE5" s="1080"/>
      <c r="AF5" s="1078" t="s">
        <v>504</v>
      </c>
      <c r="AG5" s="1079"/>
      <c r="AH5" s="1076" t="s">
        <v>464</v>
      </c>
      <c r="AI5" s="1080"/>
      <c r="AJ5" s="1081" t="s">
        <v>505</v>
      </c>
      <c r="AK5" s="1082"/>
    </row>
    <row r="6" spans="1:238">
      <c r="A6" s="1083"/>
      <c r="B6" s="1080"/>
      <c r="C6" s="1084" t="s">
        <v>506</v>
      </c>
      <c r="D6" s="1085"/>
      <c r="E6" s="1079"/>
      <c r="F6" s="1076" t="s">
        <v>478</v>
      </c>
      <c r="G6" s="1080"/>
      <c r="H6" s="1085"/>
      <c r="I6" s="1079"/>
      <c r="J6" s="1080"/>
      <c r="K6" s="1080"/>
      <c r="L6" s="1085"/>
      <c r="M6" s="1079"/>
      <c r="N6" s="1080"/>
      <c r="O6" s="1080"/>
      <c r="P6" s="1078" t="s">
        <v>479</v>
      </c>
      <c r="Q6" s="1079"/>
      <c r="R6" s="1076" t="s">
        <v>480</v>
      </c>
      <c r="S6" s="1080"/>
      <c r="T6" s="1085"/>
      <c r="U6" s="1079"/>
      <c r="V6" s="1076" t="s">
        <v>481</v>
      </c>
      <c r="W6" s="1080"/>
      <c r="X6" s="1085"/>
      <c r="Y6" s="1079"/>
      <c r="Z6" s="1080"/>
      <c r="AA6" s="1080"/>
      <c r="AB6" s="1085"/>
      <c r="AC6" s="1079"/>
      <c r="AD6" s="1086"/>
      <c r="AE6" s="1080"/>
      <c r="AF6" s="1078" t="s">
        <v>507</v>
      </c>
      <c r="AG6" s="1079"/>
      <c r="AH6" s="1080"/>
      <c r="AI6" s="1080"/>
      <c r="AJ6" s="1085"/>
      <c r="AK6" s="1079"/>
    </row>
    <row r="7" spans="1:238" ht="8.1" customHeight="1">
      <c r="A7" s="1087"/>
      <c r="B7" s="1088"/>
      <c r="C7" s="1089"/>
      <c r="D7" s="1078" t="s">
        <v>360</v>
      </c>
      <c r="E7" s="1090" t="s">
        <v>359</v>
      </c>
      <c r="F7" s="1091" t="s">
        <v>360</v>
      </c>
      <c r="G7" s="1091" t="s">
        <v>359</v>
      </c>
      <c r="H7" s="1092" t="s">
        <v>360</v>
      </c>
      <c r="I7" s="1093" t="s">
        <v>359</v>
      </c>
      <c r="J7" s="1091" t="s">
        <v>360</v>
      </c>
      <c r="K7" s="1091" t="s">
        <v>359</v>
      </c>
      <c r="L7" s="1092" t="s">
        <v>360</v>
      </c>
      <c r="M7" s="1093" t="s">
        <v>359</v>
      </c>
      <c r="N7" s="1091" t="s">
        <v>360</v>
      </c>
      <c r="O7" s="1091" t="s">
        <v>359</v>
      </c>
      <c r="P7" s="1092" t="s">
        <v>360</v>
      </c>
      <c r="Q7" s="1093" t="s">
        <v>359</v>
      </c>
      <c r="R7" s="1091" t="s">
        <v>360</v>
      </c>
      <c r="S7" s="1091" t="s">
        <v>359</v>
      </c>
      <c r="T7" s="1092" t="s">
        <v>360</v>
      </c>
      <c r="U7" s="1093" t="s">
        <v>359</v>
      </c>
      <c r="V7" s="1091" t="s">
        <v>360</v>
      </c>
      <c r="W7" s="1091" t="s">
        <v>359</v>
      </c>
      <c r="X7" s="1092" t="s">
        <v>360</v>
      </c>
      <c r="Y7" s="1093" t="s">
        <v>359</v>
      </c>
      <c r="Z7" s="1091" t="s">
        <v>360</v>
      </c>
      <c r="AA7" s="1091" t="s">
        <v>359</v>
      </c>
      <c r="AB7" s="1092" t="s">
        <v>360</v>
      </c>
      <c r="AC7" s="1093" t="s">
        <v>359</v>
      </c>
      <c r="AD7" s="1091" t="s">
        <v>360</v>
      </c>
      <c r="AE7" s="1091" t="s">
        <v>359</v>
      </c>
      <c r="AF7" s="1092" t="s">
        <v>360</v>
      </c>
      <c r="AG7" s="1093" t="s">
        <v>359</v>
      </c>
      <c r="AH7" s="1091" t="s">
        <v>360</v>
      </c>
      <c r="AI7" s="1091" t="s">
        <v>359</v>
      </c>
      <c r="AJ7" s="1092" t="s">
        <v>360</v>
      </c>
      <c r="AK7" s="1093" t="s">
        <v>359</v>
      </c>
    </row>
    <row r="8" spans="1:238" ht="6.95" customHeight="1">
      <c r="A8" s="1094"/>
      <c r="B8" s="1095"/>
      <c r="C8" s="1096"/>
      <c r="D8" s="1097" t="s">
        <v>72</v>
      </c>
      <c r="E8" s="1098"/>
      <c r="F8" s="1099"/>
      <c r="G8" s="1099"/>
      <c r="H8" s="1100"/>
      <c r="I8" s="1101"/>
      <c r="J8" s="1095"/>
      <c r="K8" s="1095"/>
      <c r="L8" s="1100"/>
      <c r="M8" s="1101"/>
      <c r="N8" s="1095"/>
      <c r="O8" s="1095"/>
      <c r="P8" s="1100"/>
      <c r="Q8" s="1101"/>
      <c r="R8" s="1095"/>
      <c r="S8" s="1095"/>
      <c r="T8" s="1100"/>
      <c r="U8" s="1101"/>
      <c r="V8" s="1095"/>
      <c r="W8" s="1095"/>
      <c r="X8" s="1100"/>
      <c r="Y8" s="1101"/>
      <c r="Z8" s="1095"/>
      <c r="AA8" s="1095"/>
      <c r="AB8" s="1100"/>
      <c r="AC8" s="1101"/>
      <c r="AD8" s="1095"/>
      <c r="AE8" s="1095"/>
      <c r="AF8" s="1100"/>
      <c r="AG8" s="1101"/>
      <c r="AH8" s="1095"/>
      <c r="AI8" s="1095"/>
      <c r="AJ8" s="1102"/>
      <c r="AK8" s="1103"/>
    </row>
    <row r="9" spans="1:238">
      <c r="A9" s="1094"/>
      <c r="B9" s="1104" t="s">
        <v>114</v>
      </c>
      <c r="C9" s="1105">
        <f>SUM(E9:AK9)</f>
        <v>11850</v>
      </c>
      <c r="D9" s="1106"/>
      <c r="E9" s="1107">
        <f>SUM(D11:E11)</f>
        <v>3330</v>
      </c>
      <c r="F9" s="1108"/>
      <c r="G9" s="1109">
        <f>SUM(F11:G11)</f>
        <v>708</v>
      </c>
      <c r="H9" s="1106"/>
      <c r="I9" s="1107">
        <f>SUM(H11:I11)</f>
        <v>815</v>
      </c>
      <c r="J9" s="1108"/>
      <c r="K9" s="1109">
        <f>SUM(J11:K11)</f>
        <v>664</v>
      </c>
      <c r="L9" s="1106"/>
      <c r="M9" s="1107">
        <f>SUM(L11:M11)</f>
        <v>1026</v>
      </c>
      <c r="N9" s="1108"/>
      <c r="O9" s="1109">
        <f>SUM(N11:O11)</f>
        <v>265</v>
      </c>
      <c r="P9" s="1106"/>
      <c r="Q9" s="1107">
        <f>SUM(P11:Q11)</f>
        <v>498</v>
      </c>
      <c r="R9" s="1108"/>
      <c r="S9" s="1109">
        <f>SUM(R11:S11)</f>
        <v>287</v>
      </c>
      <c r="T9" s="1106"/>
      <c r="U9" s="1107">
        <f>SUM(T11:U11)</f>
        <v>281</v>
      </c>
      <c r="V9" s="1108"/>
      <c r="W9" s="1109">
        <f>SUM(V11:W11)</f>
        <v>279</v>
      </c>
      <c r="X9" s="1106"/>
      <c r="Y9" s="1107">
        <f>SUM(X11:Y11)</f>
        <v>426</v>
      </c>
      <c r="Z9" s="1108"/>
      <c r="AA9" s="1109">
        <f>SUM(Z11:AA11)</f>
        <v>150</v>
      </c>
      <c r="AB9" s="1106"/>
      <c r="AC9" s="1107">
        <f>SUM(AB11:AC11)</f>
        <v>1733</v>
      </c>
      <c r="AD9" s="1108"/>
      <c r="AE9" s="1109">
        <f>SUM(AD11:AE11)</f>
        <v>745</v>
      </c>
      <c r="AF9" s="1106"/>
      <c r="AG9" s="1107">
        <f>SUM(AF11:AG11)</f>
        <v>74</v>
      </c>
      <c r="AH9" s="1108"/>
      <c r="AI9" s="1109">
        <f>SUM(AH11:AI11)</f>
        <v>472</v>
      </c>
      <c r="AJ9" s="1100"/>
      <c r="AK9" s="1110">
        <f>SUM(AJ11:AK11)</f>
        <v>97</v>
      </c>
    </row>
    <row r="10" spans="1:238" ht="5.0999999999999996" customHeight="1">
      <c r="A10" s="1094"/>
      <c r="B10" s="1111"/>
      <c r="C10" s="1112"/>
      <c r="D10" s="1112"/>
      <c r="E10" s="1113"/>
      <c r="F10" s="1111"/>
      <c r="G10" s="1111"/>
      <c r="H10" s="1112"/>
      <c r="I10" s="1113"/>
      <c r="J10" s="1111"/>
      <c r="K10" s="1111"/>
      <c r="L10" s="1112"/>
      <c r="M10" s="1113"/>
      <c r="N10" s="1111"/>
      <c r="O10" s="1111"/>
      <c r="P10" s="1112"/>
      <c r="Q10" s="1113"/>
      <c r="R10" s="1111"/>
      <c r="S10" s="1111"/>
      <c r="T10" s="1112"/>
      <c r="U10" s="1113"/>
      <c r="V10" s="1111"/>
      <c r="W10" s="1111"/>
      <c r="X10" s="1112"/>
      <c r="Y10" s="1113"/>
      <c r="Z10" s="1111"/>
      <c r="AA10" s="1111"/>
      <c r="AB10" s="1112"/>
      <c r="AC10" s="1113"/>
      <c r="AD10" s="1111"/>
      <c r="AE10" s="1111"/>
      <c r="AF10" s="1112"/>
      <c r="AG10" s="1113"/>
      <c r="AH10" s="1111"/>
      <c r="AI10" s="1111"/>
      <c r="AJ10" s="1100"/>
      <c r="AK10" s="1101"/>
    </row>
    <row r="11" spans="1:238">
      <c r="A11" s="1094"/>
      <c r="B11" s="1104" t="s">
        <v>362</v>
      </c>
      <c r="C11" s="1106"/>
      <c r="D11" s="1114">
        <f t="shared" ref="D11:AK11" si="0">SUM(D13:D45)</f>
        <v>1599</v>
      </c>
      <c r="E11" s="1107">
        <f t="shared" si="0"/>
        <v>1731</v>
      </c>
      <c r="F11" s="1109">
        <f t="shared" si="0"/>
        <v>318</v>
      </c>
      <c r="G11" s="1109">
        <f t="shared" si="0"/>
        <v>390</v>
      </c>
      <c r="H11" s="1114">
        <f t="shared" si="0"/>
        <v>374</v>
      </c>
      <c r="I11" s="1107">
        <f t="shared" si="0"/>
        <v>441</v>
      </c>
      <c r="J11" s="1109">
        <f t="shared" si="0"/>
        <v>337</v>
      </c>
      <c r="K11" s="1109">
        <f t="shared" si="0"/>
        <v>327</v>
      </c>
      <c r="L11" s="1114">
        <f t="shared" si="0"/>
        <v>476</v>
      </c>
      <c r="M11" s="1107">
        <f t="shared" si="0"/>
        <v>550</v>
      </c>
      <c r="N11" s="1109">
        <f t="shared" si="0"/>
        <v>107</v>
      </c>
      <c r="O11" s="1109">
        <f t="shared" si="0"/>
        <v>158</v>
      </c>
      <c r="P11" s="1114">
        <f t="shared" si="0"/>
        <v>224</v>
      </c>
      <c r="Q11" s="1107">
        <f t="shared" si="0"/>
        <v>274</v>
      </c>
      <c r="R11" s="1109">
        <f t="shared" si="0"/>
        <v>116</v>
      </c>
      <c r="S11" s="1109">
        <f t="shared" si="0"/>
        <v>171</v>
      </c>
      <c r="T11" s="1114">
        <f t="shared" si="0"/>
        <v>154</v>
      </c>
      <c r="U11" s="1107">
        <f t="shared" si="0"/>
        <v>127</v>
      </c>
      <c r="V11" s="1109">
        <f t="shared" si="0"/>
        <v>117</v>
      </c>
      <c r="W11" s="1109">
        <f t="shared" si="0"/>
        <v>162</v>
      </c>
      <c r="X11" s="1114">
        <f t="shared" si="0"/>
        <v>210</v>
      </c>
      <c r="Y11" s="1107">
        <f t="shared" si="0"/>
        <v>216</v>
      </c>
      <c r="Z11" s="1109">
        <f t="shared" si="0"/>
        <v>69</v>
      </c>
      <c r="AA11" s="1109">
        <f t="shared" si="0"/>
        <v>81</v>
      </c>
      <c r="AB11" s="1114">
        <f t="shared" si="0"/>
        <v>847</v>
      </c>
      <c r="AC11" s="1107">
        <f t="shared" si="0"/>
        <v>886</v>
      </c>
      <c r="AD11" s="1109">
        <f t="shared" si="0"/>
        <v>356</v>
      </c>
      <c r="AE11" s="1109">
        <f t="shared" si="0"/>
        <v>389</v>
      </c>
      <c r="AF11" s="1114">
        <f t="shared" si="0"/>
        <v>37</v>
      </c>
      <c r="AG11" s="1107">
        <f t="shared" si="0"/>
        <v>37</v>
      </c>
      <c r="AH11" s="1109">
        <f t="shared" si="0"/>
        <v>142</v>
      </c>
      <c r="AI11" s="1109">
        <f t="shared" si="0"/>
        <v>330</v>
      </c>
      <c r="AJ11" s="1114">
        <f t="shared" si="0"/>
        <v>58</v>
      </c>
      <c r="AK11" s="1110">
        <f t="shared" si="0"/>
        <v>39</v>
      </c>
    </row>
    <row r="12" spans="1:238" ht="6.95" customHeight="1">
      <c r="A12" s="1094"/>
      <c r="B12" s="1095"/>
      <c r="C12" s="1115"/>
      <c r="D12" s="1115"/>
      <c r="E12" s="1116"/>
      <c r="F12" s="1095"/>
      <c r="G12" s="1095"/>
      <c r="H12" s="1115"/>
      <c r="I12" s="1116"/>
      <c r="J12" s="1095"/>
      <c r="K12" s="1095"/>
      <c r="L12" s="1115"/>
      <c r="M12" s="1116"/>
      <c r="N12" s="1095"/>
      <c r="O12" s="1095"/>
      <c r="P12" s="1115"/>
      <c r="Q12" s="1116"/>
      <c r="R12" s="1095"/>
      <c r="S12" s="1095"/>
      <c r="T12" s="1115"/>
      <c r="U12" s="1116"/>
      <c r="V12" s="1095"/>
      <c r="W12" s="1095"/>
      <c r="X12" s="1115"/>
      <c r="Y12" s="1116"/>
      <c r="Z12" s="1095"/>
      <c r="AA12" s="1095"/>
      <c r="AB12" s="1115"/>
      <c r="AC12" s="1116"/>
      <c r="AD12" s="1095"/>
      <c r="AE12" s="1095"/>
      <c r="AF12" s="1115"/>
      <c r="AG12" s="1116"/>
      <c r="AH12" s="1095"/>
      <c r="AI12" s="1095"/>
      <c r="AJ12" s="1117"/>
      <c r="AK12" s="1118"/>
      <c r="AL12" s="1119"/>
      <c r="AM12" s="1119"/>
      <c r="AN12" s="1119"/>
      <c r="AO12" s="1119"/>
      <c r="AP12" s="1119"/>
      <c r="AQ12" s="1119"/>
      <c r="AR12" s="1119"/>
      <c r="AS12" s="1119"/>
      <c r="AT12" s="1119"/>
      <c r="AU12" s="1119"/>
      <c r="AV12" s="1119"/>
      <c r="AW12" s="1119"/>
      <c r="AX12" s="1119"/>
      <c r="AY12" s="1119"/>
      <c r="AZ12" s="1119"/>
      <c r="BA12" s="1119"/>
      <c r="BB12" s="1119"/>
      <c r="BC12" s="1119"/>
      <c r="BD12" s="1119"/>
      <c r="BE12" s="1119"/>
      <c r="BF12" s="1119"/>
      <c r="BG12" s="1119"/>
      <c r="BH12" s="1119"/>
      <c r="BI12" s="1119"/>
      <c r="BJ12" s="1119"/>
      <c r="BK12" s="1119"/>
      <c r="BL12" s="1119"/>
      <c r="BM12" s="1119"/>
      <c r="BN12" s="1119"/>
      <c r="BO12" s="1119"/>
      <c r="BP12" s="1119"/>
      <c r="BQ12" s="1119"/>
      <c r="BR12" s="1119"/>
      <c r="BS12" s="1119"/>
      <c r="BT12" s="1119"/>
      <c r="BU12" s="1119"/>
      <c r="BV12" s="1119"/>
      <c r="BW12" s="1119"/>
      <c r="BX12" s="1119"/>
      <c r="BY12" s="1119"/>
      <c r="BZ12" s="1119"/>
      <c r="CA12" s="1119"/>
      <c r="CB12" s="1119"/>
      <c r="CC12" s="1119"/>
      <c r="CD12" s="1119"/>
      <c r="CE12" s="1119"/>
      <c r="CF12" s="1119"/>
      <c r="CG12" s="1119"/>
      <c r="CH12" s="1119"/>
      <c r="CI12" s="1119"/>
      <c r="CJ12" s="1119"/>
      <c r="CK12" s="1119"/>
      <c r="CL12" s="1119"/>
      <c r="CM12" s="1119"/>
      <c r="CN12" s="1119"/>
      <c r="CO12" s="1119"/>
      <c r="CP12" s="1119"/>
      <c r="CQ12" s="1119"/>
      <c r="CR12" s="1119"/>
      <c r="CS12" s="1119"/>
      <c r="CT12" s="1119"/>
      <c r="CU12" s="1119"/>
      <c r="CV12" s="1119"/>
      <c r="CW12" s="1119"/>
      <c r="CX12" s="1119"/>
      <c r="CY12" s="1119"/>
      <c r="CZ12" s="1119"/>
      <c r="DA12" s="1119"/>
      <c r="DB12" s="1119"/>
      <c r="DC12" s="1119"/>
      <c r="DD12" s="1119"/>
      <c r="DE12" s="1119"/>
      <c r="DF12" s="1119"/>
      <c r="DG12" s="1119"/>
      <c r="DH12" s="1119"/>
      <c r="DI12" s="1119"/>
      <c r="DJ12" s="1119"/>
      <c r="DK12" s="1119"/>
      <c r="DL12" s="1119"/>
      <c r="DM12" s="1119"/>
      <c r="DN12" s="1119"/>
      <c r="DO12" s="1119"/>
      <c r="DP12" s="1119"/>
      <c r="DQ12" s="1119"/>
      <c r="DR12" s="1119"/>
      <c r="DS12" s="1119"/>
      <c r="DT12" s="1119"/>
      <c r="DU12" s="1119"/>
      <c r="DV12" s="1119"/>
      <c r="DW12" s="1119"/>
      <c r="DX12" s="1119"/>
      <c r="DY12" s="1119"/>
      <c r="DZ12" s="1119"/>
      <c r="EA12" s="1119"/>
      <c r="EB12" s="1119"/>
      <c r="EC12" s="1119"/>
      <c r="ED12" s="1119"/>
      <c r="EE12" s="1119"/>
      <c r="EF12" s="1119"/>
      <c r="EG12" s="1119"/>
      <c r="EH12" s="1119"/>
      <c r="EI12" s="1119"/>
      <c r="EJ12" s="1119"/>
      <c r="EK12" s="1119"/>
      <c r="EL12" s="1119"/>
      <c r="EM12" s="1119"/>
      <c r="EN12" s="1119"/>
      <c r="EO12" s="1119"/>
      <c r="EP12" s="1119"/>
      <c r="EQ12" s="1119"/>
      <c r="ER12" s="1119"/>
      <c r="ES12" s="1119"/>
      <c r="ET12" s="1119"/>
      <c r="EU12" s="1119"/>
      <c r="EV12" s="1119"/>
      <c r="EW12" s="1119"/>
      <c r="EX12" s="1119"/>
      <c r="EY12" s="1119"/>
      <c r="EZ12" s="1119"/>
      <c r="FA12" s="1119"/>
      <c r="FB12" s="1119"/>
      <c r="FC12" s="1119"/>
      <c r="FD12" s="1119"/>
      <c r="FE12" s="1119"/>
      <c r="FF12" s="1119"/>
      <c r="FG12" s="1119"/>
      <c r="FH12" s="1119"/>
      <c r="FI12" s="1119"/>
      <c r="FJ12" s="1119"/>
      <c r="FK12" s="1119"/>
      <c r="FL12" s="1119"/>
      <c r="FM12" s="1119"/>
      <c r="FN12" s="1119"/>
      <c r="FO12" s="1119"/>
      <c r="FP12" s="1119"/>
      <c r="FQ12" s="1119"/>
      <c r="FR12" s="1119"/>
      <c r="FS12" s="1119"/>
      <c r="FT12" s="1119"/>
      <c r="FU12" s="1119"/>
      <c r="FV12" s="1119"/>
      <c r="FW12" s="1119"/>
      <c r="FX12" s="1119"/>
      <c r="FY12" s="1119"/>
      <c r="FZ12" s="1119"/>
      <c r="GA12" s="1119"/>
      <c r="GB12" s="1119"/>
      <c r="GC12" s="1119"/>
      <c r="GD12" s="1119"/>
      <c r="GE12" s="1119"/>
      <c r="GF12" s="1119"/>
      <c r="GG12" s="1119"/>
      <c r="GH12" s="1119"/>
      <c r="GI12" s="1119"/>
      <c r="GJ12" s="1119"/>
      <c r="GK12" s="1119"/>
      <c r="GL12" s="1119"/>
      <c r="GM12" s="1119"/>
      <c r="GN12" s="1119"/>
      <c r="GO12" s="1119"/>
      <c r="GP12" s="1119"/>
      <c r="GQ12" s="1119"/>
      <c r="GR12" s="1119"/>
      <c r="GS12" s="1119"/>
      <c r="GT12" s="1119"/>
      <c r="GU12" s="1119"/>
      <c r="GV12" s="1119"/>
      <c r="GW12" s="1119"/>
      <c r="GX12" s="1119"/>
      <c r="GY12" s="1119"/>
      <c r="GZ12" s="1119"/>
      <c r="HA12" s="1119"/>
      <c r="HB12" s="1119"/>
      <c r="HC12" s="1119"/>
      <c r="HD12" s="1119"/>
      <c r="HE12" s="1119"/>
      <c r="HF12" s="1119"/>
      <c r="HG12" s="1119"/>
      <c r="HH12" s="1119"/>
      <c r="HI12" s="1119"/>
      <c r="HJ12" s="1119"/>
      <c r="HK12" s="1119"/>
      <c r="HL12" s="1119"/>
      <c r="HM12" s="1119"/>
      <c r="HN12" s="1119"/>
      <c r="HO12" s="1119"/>
      <c r="HP12" s="1119"/>
      <c r="HQ12" s="1119"/>
      <c r="HR12" s="1119"/>
      <c r="HS12" s="1119"/>
      <c r="HT12" s="1119"/>
      <c r="HU12" s="1119"/>
      <c r="HV12" s="1119"/>
      <c r="HW12" s="1119"/>
      <c r="HX12" s="1119"/>
      <c r="HY12" s="1119"/>
      <c r="HZ12" s="1119"/>
      <c r="IA12" s="1119"/>
      <c r="IB12" s="1119"/>
      <c r="IC12" s="1119"/>
      <c r="ID12" s="1119"/>
    </row>
    <row r="13" spans="1:238">
      <c r="A13" s="1120"/>
      <c r="B13" s="1121" t="s">
        <v>363</v>
      </c>
      <c r="C13" s="1122">
        <f t="shared" ref="C13:C34" si="1">SUM(D13:AK13)</f>
        <v>1</v>
      </c>
      <c r="D13" s="1123"/>
      <c r="E13" s="1124"/>
      <c r="F13" s="1125"/>
      <c r="G13" s="1126"/>
      <c r="H13" s="1127"/>
      <c r="I13" s="1127"/>
      <c r="J13" s="1120"/>
      <c r="K13" s="1120"/>
      <c r="L13" s="1127"/>
      <c r="M13" s="1127"/>
      <c r="N13" s="1120"/>
      <c r="O13" s="1120"/>
      <c r="P13" s="1127"/>
      <c r="Q13" s="1127"/>
      <c r="R13" s="1120"/>
      <c r="S13" s="1128">
        <v>1</v>
      </c>
      <c r="T13" s="1127"/>
      <c r="U13" s="1127"/>
      <c r="V13" s="1120"/>
      <c r="W13" s="1120"/>
      <c r="X13" s="1127"/>
      <c r="Y13" s="1127"/>
      <c r="Z13" s="1120"/>
      <c r="AA13" s="1120"/>
      <c r="AB13" s="1127"/>
      <c r="AC13" s="1127"/>
      <c r="AD13" s="1120"/>
      <c r="AE13" s="1120"/>
      <c r="AF13" s="1127"/>
      <c r="AG13" s="1127"/>
      <c r="AH13" s="1120"/>
      <c r="AI13" s="1120"/>
      <c r="AJ13" s="1129"/>
      <c r="AK13" s="1129"/>
    </row>
    <row r="14" spans="1:238">
      <c r="A14" s="1120"/>
      <c r="B14" s="1121" t="s">
        <v>364</v>
      </c>
      <c r="C14" s="1128">
        <f t="shared" si="1"/>
        <v>29</v>
      </c>
      <c r="D14" s="1130">
        <v>1</v>
      </c>
      <c r="E14" s="1131">
        <v>17</v>
      </c>
      <c r="F14" s="1126">
        <v>1</v>
      </c>
      <c r="G14" s="1126"/>
      <c r="H14" s="1120"/>
      <c r="I14" s="1120"/>
      <c r="J14" s="1128">
        <v>1</v>
      </c>
      <c r="K14" s="1128">
        <v>1</v>
      </c>
      <c r="L14" s="1120"/>
      <c r="M14" s="1120"/>
      <c r="N14" s="1128">
        <v>1</v>
      </c>
      <c r="O14" s="1120"/>
      <c r="P14" s="1120"/>
      <c r="Q14" s="1120"/>
      <c r="R14" s="1128">
        <v>1</v>
      </c>
      <c r="S14" s="1120"/>
      <c r="T14" s="1120"/>
      <c r="U14" s="1120"/>
      <c r="V14" s="1120"/>
      <c r="W14" s="1120"/>
      <c r="X14" s="1120"/>
      <c r="Y14" s="1128">
        <v>1</v>
      </c>
      <c r="Z14" s="1120"/>
      <c r="AA14" s="1120"/>
      <c r="AB14" s="1128">
        <v>1</v>
      </c>
      <c r="AC14" s="1128">
        <v>2</v>
      </c>
      <c r="AD14" s="1120"/>
      <c r="AE14" s="1128">
        <v>2</v>
      </c>
      <c r="AF14" s="1120"/>
      <c r="AG14" s="1120"/>
      <c r="AH14" s="1120"/>
      <c r="AI14" s="1120"/>
      <c r="AJ14" s="1129"/>
      <c r="AK14" s="1129"/>
    </row>
    <row r="15" spans="1:238">
      <c r="A15" s="1120"/>
      <c r="B15" s="1121" t="s">
        <v>365</v>
      </c>
      <c r="C15" s="1128">
        <f t="shared" si="1"/>
        <v>10</v>
      </c>
      <c r="D15" s="1128">
        <v>2</v>
      </c>
      <c r="E15" s="1126">
        <v>3</v>
      </c>
      <c r="F15" s="1126"/>
      <c r="G15" s="1126"/>
      <c r="H15" s="1120"/>
      <c r="I15" s="1120"/>
      <c r="J15" s="1120"/>
      <c r="K15" s="1120"/>
      <c r="L15" s="1128">
        <v>1</v>
      </c>
      <c r="M15" s="1120"/>
      <c r="N15" s="1120"/>
      <c r="O15" s="1120"/>
      <c r="P15" s="1120"/>
      <c r="Q15" s="1120"/>
      <c r="R15" s="1120"/>
      <c r="S15" s="1128">
        <v>1</v>
      </c>
      <c r="T15" s="1120"/>
      <c r="U15" s="1128">
        <v>1</v>
      </c>
      <c r="V15" s="1120"/>
      <c r="W15" s="1120"/>
      <c r="X15" s="1120"/>
      <c r="Y15" s="1120"/>
      <c r="Z15" s="1120"/>
      <c r="AA15" s="1120"/>
      <c r="AB15" s="1128">
        <v>1</v>
      </c>
      <c r="AC15" s="1120"/>
      <c r="AD15" s="1120"/>
      <c r="AE15" s="1120"/>
      <c r="AF15" s="1120"/>
      <c r="AG15" s="1120"/>
      <c r="AH15" s="1128">
        <v>1</v>
      </c>
      <c r="AI15" s="1120"/>
      <c r="AJ15" s="1129"/>
      <c r="AK15" s="1129"/>
    </row>
    <row r="16" spans="1:238">
      <c r="A16" s="1120"/>
      <c r="B16" s="1121" t="s">
        <v>366</v>
      </c>
      <c r="C16" s="1128">
        <f t="shared" si="1"/>
        <v>5</v>
      </c>
      <c r="D16" s="1120"/>
      <c r="E16" s="1126">
        <v>4</v>
      </c>
      <c r="F16" s="1126"/>
      <c r="G16" s="1126"/>
      <c r="H16" s="1120"/>
      <c r="I16" s="1120"/>
      <c r="J16" s="1120"/>
      <c r="K16" s="1120"/>
      <c r="L16" s="1120"/>
      <c r="M16" s="1120"/>
      <c r="N16" s="1120"/>
      <c r="O16" s="1120"/>
      <c r="P16" s="1120"/>
      <c r="Q16" s="1120"/>
      <c r="R16" s="1120"/>
      <c r="S16" s="1120"/>
      <c r="T16" s="1120"/>
      <c r="U16" s="1120"/>
      <c r="V16" s="1120"/>
      <c r="W16" s="1120"/>
      <c r="X16" s="1120"/>
      <c r="Y16" s="1120"/>
      <c r="Z16" s="1120"/>
      <c r="AA16" s="1120"/>
      <c r="AB16" s="1120"/>
      <c r="AC16" s="1120"/>
      <c r="AD16" s="1120"/>
      <c r="AE16" s="1120"/>
      <c r="AF16" s="1120"/>
      <c r="AG16" s="1120"/>
      <c r="AH16" s="1120"/>
      <c r="AI16" s="1120"/>
      <c r="AJ16" s="1132">
        <v>1</v>
      </c>
      <c r="AK16" s="1129"/>
    </row>
    <row r="17" spans="1:37">
      <c r="A17" s="1120"/>
      <c r="B17" s="1121" t="s">
        <v>367</v>
      </c>
      <c r="C17" s="1128">
        <f t="shared" si="1"/>
        <v>1</v>
      </c>
      <c r="D17" s="1120"/>
      <c r="E17" s="1126"/>
      <c r="F17" s="1126"/>
      <c r="G17" s="1126"/>
      <c r="H17" s="1120"/>
      <c r="I17" s="1120"/>
      <c r="J17" s="1120"/>
      <c r="K17" s="1120"/>
      <c r="L17" s="1120"/>
      <c r="M17" s="1120"/>
      <c r="N17" s="1120"/>
      <c r="O17" s="1120"/>
      <c r="P17" s="1120"/>
      <c r="Q17" s="1120"/>
      <c r="R17" s="1120"/>
      <c r="S17" s="1120"/>
      <c r="T17" s="1120"/>
      <c r="U17" s="1120"/>
      <c r="V17" s="1120"/>
      <c r="W17" s="1120"/>
      <c r="X17" s="1120"/>
      <c r="Y17" s="1120"/>
      <c r="Z17" s="1120"/>
      <c r="AA17" s="1120"/>
      <c r="AB17" s="1120"/>
      <c r="AC17" s="1128">
        <v>1</v>
      </c>
      <c r="AD17" s="1120"/>
      <c r="AE17" s="1120"/>
      <c r="AF17" s="1120"/>
      <c r="AG17" s="1120"/>
      <c r="AH17" s="1120"/>
      <c r="AI17" s="1120"/>
      <c r="AJ17" s="1129"/>
      <c r="AK17" s="1129"/>
    </row>
    <row r="18" spans="1:37">
      <c r="A18" s="1120"/>
      <c r="B18" s="1121" t="s">
        <v>368</v>
      </c>
      <c r="C18" s="1128">
        <f t="shared" si="1"/>
        <v>16</v>
      </c>
      <c r="D18" s="1128">
        <v>11</v>
      </c>
      <c r="E18" s="1126">
        <v>4</v>
      </c>
      <c r="F18" s="1126"/>
      <c r="G18" s="1126"/>
      <c r="H18" s="1120"/>
      <c r="I18" s="1120"/>
      <c r="J18" s="1120"/>
      <c r="K18" s="1120"/>
      <c r="L18" s="1120"/>
      <c r="M18" s="1120"/>
      <c r="N18" s="1120"/>
      <c r="O18" s="1120"/>
      <c r="P18" s="1120"/>
      <c r="Q18" s="1120"/>
      <c r="R18" s="1120"/>
      <c r="S18" s="1120"/>
      <c r="T18" s="1120"/>
      <c r="U18" s="1120"/>
      <c r="V18" s="1120"/>
      <c r="W18" s="1120"/>
      <c r="X18" s="1120"/>
      <c r="Y18" s="1120"/>
      <c r="Z18" s="1120"/>
      <c r="AA18" s="1120"/>
      <c r="AB18" s="1120"/>
      <c r="AC18" s="1128">
        <v>1</v>
      </c>
      <c r="AD18" s="1120"/>
      <c r="AE18" s="1120"/>
      <c r="AF18" s="1120"/>
      <c r="AG18" s="1120"/>
      <c r="AH18" s="1120"/>
      <c r="AI18" s="1120"/>
      <c r="AJ18" s="1129"/>
      <c r="AK18" s="1129"/>
    </row>
    <row r="19" spans="1:37">
      <c r="A19" s="1120"/>
      <c r="B19" s="1121" t="s">
        <v>369</v>
      </c>
      <c r="C19" s="1128">
        <f t="shared" si="1"/>
        <v>8</v>
      </c>
      <c r="D19" s="1120"/>
      <c r="E19" s="1128">
        <v>5</v>
      </c>
      <c r="F19" s="1120"/>
      <c r="G19" s="1120"/>
      <c r="H19" s="1120"/>
      <c r="I19" s="1120"/>
      <c r="J19" s="1120"/>
      <c r="K19" s="1120"/>
      <c r="L19" s="1120"/>
      <c r="M19" s="1120"/>
      <c r="N19" s="1120"/>
      <c r="O19" s="1120"/>
      <c r="P19" s="1120"/>
      <c r="Q19" s="1120"/>
      <c r="R19" s="1120"/>
      <c r="S19" s="1120"/>
      <c r="T19" s="1120"/>
      <c r="U19" s="1120"/>
      <c r="V19" s="1120"/>
      <c r="W19" s="1120"/>
      <c r="X19" s="1120"/>
      <c r="Y19" s="1120"/>
      <c r="Z19" s="1120"/>
      <c r="AA19" s="1120"/>
      <c r="AB19" s="1128">
        <v>1</v>
      </c>
      <c r="AC19" s="1128">
        <v>1</v>
      </c>
      <c r="AD19" s="1120"/>
      <c r="AE19" s="1128">
        <v>1</v>
      </c>
      <c r="AF19" s="1120"/>
      <c r="AG19" s="1120"/>
      <c r="AH19" s="1120"/>
      <c r="AI19" s="1120"/>
      <c r="AJ19" s="1129"/>
      <c r="AK19" s="1129"/>
    </row>
    <row r="20" spans="1:37">
      <c r="A20" s="1120"/>
      <c r="B20" s="1121" t="s">
        <v>370</v>
      </c>
      <c r="C20" s="1128">
        <f t="shared" si="1"/>
        <v>37</v>
      </c>
      <c r="D20" s="1128">
        <v>10</v>
      </c>
      <c r="E20" s="1126">
        <v>21</v>
      </c>
      <c r="F20" s="1126">
        <v>2</v>
      </c>
      <c r="G20" s="1126">
        <v>1</v>
      </c>
      <c r="H20" s="1120"/>
      <c r="I20" s="1120"/>
      <c r="J20" s="1120"/>
      <c r="K20" s="1120"/>
      <c r="L20" s="1120"/>
      <c r="M20" s="1120"/>
      <c r="N20" s="1120"/>
      <c r="O20" s="1120"/>
      <c r="P20" s="1120"/>
      <c r="Q20" s="1120"/>
      <c r="R20" s="1120"/>
      <c r="S20" s="1120"/>
      <c r="T20" s="1120"/>
      <c r="U20" s="1120"/>
      <c r="V20" s="1120"/>
      <c r="W20" s="1120"/>
      <c r="X20" s="1120"/>
      <c r="Y20" s="1128">
        <v>1</v>
      </c>
      <c r="Z20" s="1120"/>
      <c r="AA20" s="1120"/>
      <c r="AB20" s="1128">
        <v>2</v>
      </c>
      <c r="AC20" s="1120"/>
      <c r="AD20" s="1120"/>
      <c r="AE20" s="1120"/>
      <c r="AF20" s="1120"/>
      <c r="AG20" s="1120"/>
      <c r="AH20" s="1120"/>
      <c r="AI20" s="1120"/>
      <c r="AJ20" s="1129"/>
      <c r="AK20" s="1129"/>
    </row>
    <row r="21" spans="1:37">
      <c r="A21" s="1120"/>
      <c r="B21" s="1121" t="s">
        <v>371</v>
      </c>
      <c r="C21" s="1128">
        <f t="shared" si="1"/>
        <v>87</v>
      </c>
      <c r="D21" s="1128">
        <v>10</v>
      </c>
      <c r="E21" s="1126">
        <v>66</v>
      </c>
      <c r="F21" s="1126">
        <v>1</v>
      </c>
      <c r="G21" s="1126"/>
      <c r="H21" s="1120"/>
      <c r="I21" s="1120"/>
      <c r="J21" s="1120"/>
      <c r="K21" s="1120"/>
      <c r="L21" s="1120"/>
      <c r="M21" s="1120"/>
      <c r="N21" s="1120"/>
      <c r="O21" s="1120"/>
      <c r="P21" s="1120"/>
      <c r="Q21" s="1120"/>
      <c r="R21" s="1120"/>
      <c r="S21" s="1120"/>
      <c r="T21" s="1120"/>
      <c r="U21" s="1128">
        <v>1</v>
      </c>
      <c r="V21" s="1128">
        <v>2</v>
      </c>
      <c r="W21" s="1120"/>
      <c r="X21" s="1120"/>
      <c r="Y21" s="1120"/>
      <c r="Z21" s="1128">
        <v>1</v>
      </c>
      <c r="AA21" s="1120"/>
      <c r="AB21" s="1128">
        <v>1</v>
      </c>
      <c r="AC21" s="1120"/>
      <c r="AD21" s="1128">
        <v>2</v>
      </c>
      <c r="AE21" s="1128">
        <v>2</v>
      </c>
      <c r="AF21" s="1120"/>
      <c r="AG21" s="1120"/>
      <c r="AH21" s="1120"/>
      <c r="AI21" s="1128">
        <v>1</v>
      </c>
      <c r="AJ21" s="1129"/>
      <c r="AK21" s="1129"/>
    </row>
    <row r="22" spans="1:37">
      <c r="A22" s="1120"/>
      <c r="B22" s="1121" t="s">
        <v>372</v>
      </c>
      <c r="C22" s="1128">
        <f t="shared" si="1"/>
        <v>11</v>
      </c>
      <c r="D22" s="1120"/>
      <c r="E22" s="1126">
        <v>9</v>
      </c>
      <c r="F22" s="1126"/>
      <c r="G22" s="1126"/>
      <c r="H22" s="1120"/>
      <c r="I22" s="1120"/>
      <c r="J22" s="1120"/>
      <c r="K22" s="1120"/>
      <c r="L22" s="1120"/>
      <c r="M22" s="1120"/>
      <c r="N22" s="1120"/>
      <c r="O22" s="1120"/>
      <c r="P22" s="1120"/>
      <c r="Q22" s="1120"/>
      <c r="R22" s="1120"/>
      <c r="S22" s="1120"/>
      <c r="T22" s="1120"/>
      <c r="U22" s="1120"/>
      <c r="V22" s="1120"/>
      <c r="W22" s="1120"/>
      <c r="X22" s="1120"/>
      <c r="Y22" s="1120"/>
      <c r="Z22" s="1120"/>
      <c r="AA22" s="1120"/>
      <c r="AB22" s="1128">
        <v>2</v>
      </c>
      <c r="AC22" s="1120"/>
      <c r="AD22" s="1120"/>
      <c r="AE22" s="1120"/>
      <c r="AF22" s="1120"/>
      <c r="AG22" s="1120"/>
      <c r="AH22" s="1120"/>
      <c r="AI22" s="1120"/>
      <c r="AJ22" s="1129"/>
      <c r="AK22" s="1129"/>
    </row>
    <row r="23" spans="1:37">
      <c r="A23" s="1120"/>
      <c r="B23" s="1121" t="s">
        <v>373</v>
      </c>
      <c r="C23" s="1128">
        <f t="shared" si="1"/>
        <v>8</v>
      </c>
      <c r="D23" s="1120"/>
      <c r="E23" s="1126">
        <v>6</v>
      </c>
      <c r="F23" s="1126"/>
      <c r="G23" s="1126"/>
      <c r="H23" s="1120"/>
      <c r="I23" s="1120"/>
      <c r="J23" s="1120"/>
      <c r="K23" s="1120"/>
      <c r="L23" s="1120"/>
      <c r="M23" s="1120"/>
      <c r="N23" s="1120"/>
      <c r="O23" s="1120"/>
      <c r="P23" s="1120"/>
      <c r="Q23" s="1128">
        <v>1</v>
      </c>
      <c r="R23" s="1120"/>
      <c r="S23" s="1120"/>
      <c r="T23" s="1120"/>
      <c r="U23" s="1120"/>
      <c r="V23" s="1120"/>
      <c r="W23" s="1120"/>
      <c r="X23" s="1120"/>
      <c r="Y23" s="1120"/>
      <c r="Z23" s="1120"/>
      <c r="AA23" s="1120"/>
      <c r="AB23" s="1128">
        <v>1</v>
      </c>
      <c r="AC23" s="1120"/>
      <c r="AD23" s="1120"/>
      <c r="AE23" s="1120"/>
      <c r="AF23" s="1120"/>
      <c r="AG23" s="1120"/>
      <c r="AH23" s="1120"/>
      <c r="AI23" s="1120"/>
      <c r="AJ23" s="1129"/>
      <c r="AK23" s="1129"/>
    </row>
    <row r="24" spans="1:37">
      <c r="A24" s="1120"/>
      <c r="B24" s="1121" t="s">
        <v>374</v>
      </c>
      <c r="C24" s="1128">
        <f t="shared" si="1"/>
        <v>4</v>
      </c>
      <c r="D24" s="1120"/>
      <c r="E24" s="1126">
        <v>3</v>
      </c>
      <c r="F24" s="1126"/>
      <c r="G24" s="1126"/>
      <c r="H24" s="1120"/>
      <c r="I24" s="1120"/>
      <c r="J24" s="1120"/>
      <c r="K24" s="1120"/>
      <c r="L24" s="1128">
        <v>1</v>
      </c>
      <c r="M24" s="1120"/>
      <c r="N24" s="1120"/>
      <c r="O24" s="1120"/>
      <c r="P24" s="1120"/>
      <c r="Q24" s="1120"/>
      <c r="R24" s="1120"/>
      <c r="S24" s="1120"/>
      <c r="T24" s="1120"/>
      <c r="U24" s="1120"/>
      <c r="V24" s="1120"/>
      <c r="W24" s="1120"/>
      <c r="X24" s="1120"/>
      <c r="Y24" s="1120"/>
      <c r="Z24" s="1120"/>
      <c r="AA24" s="1120"/>
      <c r="AB24" s="1120"/>
      <c r="AC24" s="1120"/>
      <c r="AD24" s="1120"/>
      <c r="AE24" s="1120"/>
      <c r="AF24" s="1120"/>
      <c r="AG24" s="1120"/>
      <c r="AH24" s="1120"/>
      <c r="AI24" s="1120"/>
      <c r="AJ24" s="1129"/>
      <c r="AK24" s="1129"/>
    </row>
    <row r="25" spans="1:37">
      <c r="A25" s="1120"/>
      <c r="B25" s="1121" t="s">
        <v>375</v>
      </c>
      <c r="C25" s="1128">
        <f t="shared" si="1"/>
        <v>11</v>
      </c>
      <c r="D25" s="1120"/>
      <c r="E25" s="1126">
        <v>2</v>
      </c>
      <c r="F25" s="1126">
        <v>1</v>
      </c>
      <c r="G25" s="1126">
        <v>3</v>
      </c>
      <c r="H25" s="1120"/>
      <c r="I25" s="1120"/>
      <c r="J25" s="1120"/>
      <c r="K25" s="1120"/>
      <c r="L25" s="1128">
        <v>1</v>
      </c>
      <c r="M25" s="1128">
        <v>2</v>
      </c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8">
        <v>2</v>
      </c>
      <c r="AE25" s="1120"/>
      <c r="AF25" s="1120"/>
      <c r="AG25" s="1120"/>
      <c r="AH25" s="1120"/>
      <c r="AI25" s="1120"/>
      <c r="AJ25" s="1129"/>
      <c r="AK25" s="1129"/>
    </row>
    <row r="26" spans="1:37">
      <c r="A26" s="1120"/>
      <c r="B26" s="1121" t="s">
        <v>376</v>
      </c>
      <c r="C26" s="1128">
        <f t="shared" si="1"/>
        <v>144</v>
      </c>
      <c r="D26" s="1128">
        <v>20</v>
      </c>
      <c r="E26" s="1126">
        <v>72</v>
      </c>
      <c r="F26" s="1126"/>
      <c r="G26" s="1126"/>
      <c r="H26" s="1120"/>
      <c r="I26" s="1120"/>
      <c r="J26" s="1120"/>
      <c r="K26" s="1120"/>
      <c r="L26" s="1120"/>
      <c r="M26" s="1120"/>
      <c r="N26" s="1120"/>
      <c r="O26" s="1120"/>
      <c r="P26" s="1128">
        <v>3</v>
      </c>
      <c r="Q26" s="1128">
        <v>2</v>
      </c>
      <c r="R26" s="1128">
        <v>3</v>
      </c>
      <c r="S26" s="1128">
        <v>5</v>
      </c>
      <c r="T26" s="1128">
        <v>3</v>
      </c>
      <c r="U26" s="1120"/>
      <c r="V26" s="1128">
        <v>1</v>
      </c>
      <c r="W26" s="1128">
        <v>15</v>
      </c>
      <c r="X26" s="1120"/>
      <c r="Y26" s="1128">
        <v>1</v>
      </c>
      <c r="Z26" s="1128">
        <v>1</v>
      </c>
      <c r="AA26" s="1128">
        <v>1</v>
      </c>
      <c r="AB26" s="1128">
        <v>3</v>
      </c>
      <c r="AC26" s="1128">
        <v>1</v>
      </c>
      <c r="AD26" s="1128">
        <v>5</v>
      </c>
      <c r="AE26" s="1128">
        <v>4</v>
      </c>
      <c r="AF26" s="1120"/>
      <c r="AG26" s="1120"/>
      <c r="AH26" s="1128">
        <v>1</v>
      </c>
      <c r="AI26" s="1128">
        <v>2</v>
      </c>
      <c r="AJ26" s="1132">
        <v>1</v>
      </c>
      <c r="AK26" s="1129"/>
    </row>
    <row r="27" spans="1:37">
      <c r="A27" s="1120"/>
      <c r="B27" s="1121" t="s">
        <v>377</v>
      </c>
      <c r="C27" s="1128">
        <f t="shared" si="1"/>
        <v>35</v>
      </c>
      <c r="D27" s="1120"/>
      <c r="E27" s="1128">
        <v>15</v>
      </c>
      <c r="F27" s="1120"/>
      <c r="G27" s="1120"/>
      <c r="H27" s="1120"/>
      <c r="I27" s="1120"/>
      <c r="J27" s="1120"/>
      <c r="K27" s="1120"/>
      <c r="L27" s="1120"/>
      <c r="M27" s="1120"/>
      <c r="N27" s="1128">
        <v>1</v>
      </c>
      <c r="O27" s="1128">
        <v>4</v>
      </c>
      <c r="P27" s="1120"/>
      <c r="Q27" s="1120"/>
      <c r="R27" s="1128">
        <v>1</v>
      </c>
      <c r="S27" s="1120"/>
      <c r="T27" s="1120"/>
      <c r="U27" s="1128">
        <v>1</v>
      </c>
      <c r="V27" s="1120"/>
      <c r="W27" s="1120"/>
      <c r="X27" s="1120"/>
      <c r="Y27" s="1120"/>
      <c r="Z27" s="1120"/>
      <c r="AA27" s="1120"/>
      <c r="AB27" s="1120"/>
      <c r="AC27" s="1128">
        <v>5</v>
      </c>
      <c r="AD27" s="1128">
        <v>2</v>
      </c>
      <c r="AE27" s="1128">
        <v>4</v>
      </c>
      <c r="AF27" s="1128">
        <v>1</v>
      </c>
      <c r="AG27" s="1120"/>
      <c r="AH27" s="1120"/>
      <c r="AI27" s="1120"/>
      <c r="AJ27" s="1129"/>
      <c r="AK27" s="1132">
        <v>1</v>
      </c>
    </row>
    <row r="28" spans="1:37">
      <c r="A28" s="1120"/>
      <c r="B28" s="1121" t="s">
        <v>378</v>
      </c>
      <c r="C28" s="1128">
        <f t="shared" si="1"/>
        <v>29</v>
      </c>
      <c r="D28" s="1128">
        <v>5</v>
      </c>
      <c r="E28" s="1126">
        <v>21</v>
      </c>
      <c r="F28" s="1126"/>
      <c r="G28" s="1126"/>
      <c r="H28" s="1126"/>
      <c r="I28" s="1126"/>
      <c r="J28" s="1120"/>
      <c r="K28" s="1120"/>
      <c r="L28" s="1120"/>
      <c r="M28" s="1120"/>
      <c r="N28" s="1120"/>
      <c r="O28" s="1128">
        <v>1</v>
      </c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8">
        <v>2</v>
      </c>
      <c r="AC28" s="1120"/>
      <c r="AD28" s="1120"/>
      <c r="AE28" s="1120"/>
      <c r="AF28" s="1120"/>
      <c r="AG28" s="1120"/>
      <c r="AH28" s="1120"/>
      <c r="AI28" s="1120"/>
      <c r="AJ28" s="1129"/>
      <c r="AK28" s="1129"/>
    </row>
    <row r="29" spans="1:37">
      <c r="A29" s="1120"/>
      <c r="B29" s="1121" t="s">
        <v>379</v>
      </c>
      <c r="C29" s="1128">
        <f t="shared" si="1"/>
        <v>10</v>
      </c>
      <c r="D29" s="1133"/>
      <c r="E29" s="1128">
        <v>7</v>
      </c>
      <c r="F29" s="1126"/>
      <c r="G29" s="1126"/>
      <c r="H29" s="1120"/>
      <c r="I29" s="1120"/>
      <c r="J29" s="1120"/>
      <c r="K29" s="1120"/>
      <c r="L29" s="1120"/>
      <c r="M29" s="1120"/>
      <c r="N29" s="1120"/>
      <c r="O29" s="1120"/>
      <c r="P29" s="1120"/>
      <c r="Q29" s="1120"/>
      <c r="R29" s="1120"/>
      <c r="S29" s="1120"/>
      <c r="T29" s="1120"/>
      <c r="U29" s="1120"/>
      <c r="V29" s="1120"/>
      <c r="W29" s="1120"/>
      <c r="X29" s="1120"/>
      <c r="Y29" s="1120"/>
      <c r="Z29" s="1120"/>
      <c r="AA29" s="1120"/>
      <c r="AB29" s="1120"/>
      <c r="AC29" s="1128">
        <v>2</v>
      </c>
      <c r="AD29" s="1128">
        <v>1</v>
      </c>
      <c r="AE29" s="1120"/>
      <c r="AF29" s="1120"/>
      <c r="AG29" s="1120"/>
      <c r="AH29" s="1120"/>
      <c r="AI29" s="1120"/>
      <c r="AJ29" s="1129"/>
      <c r="AK29" s="1129"/>
    </row>
    <row r="30" spans="1:37">
      <c r="A30" s="1120"/>
      <c r="B30" s="1121" t="s">
        <v>380</v>
      </c>
      <c r="C30" s="1128">
        <f t="shared" si="1"/>
        <v>11249</v>
      </c>
      <c r="D30" s="1128">
        <v>1508</v>
      </c>
      <c r="E30" s="1126">
        <v>1402</v>
      </c>
      <c r="F30" s="1126">
        <v>312</v>
      </c>
      <c r="G30" s="1126">
        <v>386</v>
      </c>
      <c r="H30" s="1128">
        <v>373</v>
      </c>
      <c r="I30" s="1128">
        <v>441</v>
      </c>
      <c r="J30" s="1128">
        <v>334</v>
      </c>
      <c r="K30" s="1128">
        <v>326</v>
      </c>
      <c r="L30" s="1128">
        <v>473</v>
      </c>
      <c r="M30" s="1128">
        <v>548</v>
      </c>
      <c r="N30" s="1128">
        <v>104</v>
      </c>
      <c r="O30" s="1128">
        <v>153</v>
      </c>
      <c r="P30" s="1128">
        <v>220</v>
      </c>
      <c r="Q30" s="1128">
        <v>269</v>
      </c>
      <c r="R30" s="1128">
        <v>110</v>
      </c>
      <c r="S30" s="1128">
        <v>162</v>
      </c>
      <c r="T30" s="1128">
        <v>151</v>
      </c>
      <c r="U30" s="1128">
        <v>124</v>
      </c>
      <c r="V30" s="1128">
        <v>113</v>
      </c>
      <c r="W30" s="1128">
        <v>145</v>
      </c>
      <c r="X30" s="1128">
        <v>210</v>
      </c>
      <c r="Y30" s="1128">
        <v>213</v>
      </c>
      <c r="Z30" s="1128">
        <v>67</v>
      </c>
      <c r="AA30" s="1128">
        <v>80</v>
      </c>
      <c r="AB30" s="1128">
        <v>830</v>
      </c>
      <c r="AC30" s="1128">
        <v>868</v>
      </c>
      <c r="AD30" s="1128">
        <v>337</v>
      </c>
      <c r="AE30" s="1128">
        <v>368</v>
      </c>
      <c r="AF30" s="1128">
        <v>36</v>
      </c>
      <c r="AG30" s="1128">
        <v>35</v>
      </c>
      <c r="AH30" s="1128">
        <v>138</v>
      </c>
      <c r="AI30" s="1128">
        <v>321</v>
      </c>
      <c r="AJ30" s="1132">
        <v>54</v>
      </c>
      <c r="AK30" s="1132">
        <v>38</v>
      </c>
    </row>
    <row r="31" spans="1:37">
      <c r="A31" s="1120"/>
      <c r="B31" s="1121" t="s">
        <v>381</v>
      </c>
      <c r="C31" s="1128">
        <f t="shared" si="1"/>
        <v>6</v>
      </c>
      <c r="D31" s="1128">
        <v>1</v>
      </c>
      <c r="E31" s="1126"/>
      <c r="F31" s="1126"/>
      <c r="G31" s="1126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8">
        <v>1</v>
      </c>
      <c r="S31" s="1120"/>
      <c r="T31" s="1120"/>
      <c r="U31" s="1120"/>
      <c r="V31" s="1120"/>
      <c r="W31" s="1120"/>
      <c r="X31" s="1120"/>
      <c r="Y31" s="1120"/>
      <c r="Z31" s="1120"/>
      <c r="AA31" s="1120"/>
      <c r="AB31" s="1120"/>
      <c r="AC31" s="1120"/>
      <c r="AD31" s="1128">
        <v>4</v>
      </c>
      <c r="AE31" s="1120"/>
      <c r="AF31" s="1120"/>
      <c r="AG31" s="1120"/>
      <c r="AH31" s="1120"/>
      <c r="AI31" s="1120"/>
      <c r="AJ31" s="1129"/>
      <c r="AK31" s="1129"/>
    </row>
    <row r="32" spans="1:37">
      <c r="A32" s="1120"/>
      <c r="B32" s="1121" t="s">
        <v>382</v>
      </c>
      <c r="C32" s="1128">
        <f t="shared" si="1"/>
        <v>11</v>
      </c>
      <c r="D32" s="1120"/>
      <c r="E32" s="1126">
        <v>8</v>
      </c>
      <c r="F32" s="1126"/>
      <c r="G32" s="1126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8">
        <v>2</v>
      </c>
      <c r="X32" s="1120"/>
      <c r="Y32" s="1120"/>
      <c r="Z32" s="1120"/>
      <c r="AA32" s="1120"/>
      <c r="AB32" s="1120"/>
      <c r="AC32" s="1120"/>
      <c r="AD32" s="1120"/>
      <c r="AE32" s="1120"/>
      <c r="AF32" s="1120"/>
      <c r="AG32" s="1120"/>
      <c r="AH32" s="1120"/>
      <c r="AI32" s="1128">
        <v>1</v>
      </c>
      <c r="AJ32" s="1129"/>
      <c r="AK32" s="1129"/>
    </row>
    <row r="33" spans="1:37">
      <c r="A33" s="1120"/>
      <c r="B33" s="1121" t="s">
        <v>383</v>
      </c>
      <c r="C33" s="1128">
        <f t="shared" si="1"/>
        <v>8</v>
      </c>
      <c r="D33" s="1128">
        <v>2</v>
      </c>
      <c r="E33" s="1126">
        <v>5</v>
      </c>
      <c r="F33" s="1126"/>
      <c r="G33" s="1126"/>
      <c r="H33" s="1120"/>
      <c r="I33" s="1120"/>
      <c r="J33" s="1120"/>
      <c r="K33" s="1120"/>
      <c r="L33" s="1120"/>
      <c r="M33" s="1120"/>
      <c r="N33" s="1128">
        <v>1</v>
      </c>
      <c r="O33" s="1120"/>
      <c r="P33" s="1120"/>
      <c r="Q33" s="1120"/>
      <c r="R33" s="1120"/>
      <c r="S33" s="1120"/>
      <c r="T33" s="1120"/>
      <c r="U33" s="1120"/>
      <c r="V33" s="1120"/>
      <c r="W33" s="1120"/>
      <c r="X33" s="1120"/>
      <c r="Y33" s="1120"/>
      <c r="Z33" s="1120"/>
      <c r="AA33" s="1120"/>
      <c r="AB33" s="1120"/>
      <c r="AC33" s="1120"/>
      <c r="AD33" s="1120"/>
      <c r="AE33" s="1120"/>
      <c r="AF33" s="1120"/>
      <c r="AG33" s="1120"/>
      <c r="AH33" s="1120"/>
      <c r="AI33" s="1120"/>
      <c r="AJ33" s="1129"/>
      <c r="AK33" s="1129"/>
    </row>
    <row r="34" spans="1:37">
      <c r="A34" s="1120"/>
      <c r="B34" s="1121" t="s">
        <v>384</v>
      </c>
      <c r="C34" s="1128">
        <f t="shared" si="1"/>
        <v>6</v>
      </c>
      <c r="D34" s="1120"/>
      <c r="E34" s="1126">
        <v>5</v>
      </c>
      <c r="F34" s="1126"/>
      <c r="G34" s="1126"/>
      <c r="H34" s="1120"/>
      <c r="I34" s="1120"/>
      <c r="J34" s="1120"/>
      <c r="K34" s="1120"/>
      <c r="L34" s="1120"/>
      <c r="M34" s="1120"/>
      <c r="N34" s="1120"/>
      <c r="O34" s="1120"/>
      <c r="P34" s="1120"/>
      <c r="Q34" s="1120"/>
      <c r="R34" s="1120"/>
      <c r="S34" s="1120"/>
      <c r="T34" s="1120"/>
      <c r="U34" s="1120"/>
      <c r="V34" s="1120"/>
      <c r="W34" s="1120"/>
      <c r="X34" s="1120"/>
      <c r="Y34" s="1120"/>
      <c r="Z34" s="1120"/>
      <c r="AA34" s="1120"/>
      <c r="AB34" s="1120"/>
      <c r="AC34" s="1128">
        <v>1</v>
      </c>
      <c r="AD34" s="1120"/>
      <c r="AE34" s="1120"/>
      <c r="AF34" s="1120"/>
      <c r="AG34" s="1120"/>
      <c r="AH34" s="1120"/>
      <c r="AI34" s="1120"/>
      <c r="AJ34" s="1129"/>
      <c r="AK34" s="1129"/>
    </row>
    <row r="35" spans="1:37">
      <c r="A35" s="1120"/>
      <c r="B35" s="1121" t="s">
        <v>385</v>
      </c>
      <c r="C35" s="1120"/>
      <c r="D35" s="1120"/>
      <c r="E35" s="1126"/>
      <c r="F35" s="1126"/>
      <c r="G35" s="1126"/>
      <c r="H35" s="1120"/>
      <c r="I35" s="1120"/>
      <c r="J35" s="1120"/>
      <c r="K35" s="1120"/>
      <c r="L35" s="1120"/>
      <c r="M35" s="1120"/>
      <c r="N35" s="1120"/>
      <c r="O35" s="1120"/>
      <c r="P35" s="1120"/>
      <c r="Q35" s="1120"/>
      <c r="R35" s="1120"/>
      <c r="S35" s="1120"/>
      <c r="T35" s="1120"/>
      <c r="U35" s="1120"/>
      <c r="V35" s="1120"/>
      <c r="W35" s="1120"/>
      <c r="X35" s="1120"/>
      <c r="Y35" s="1120"/>
      <c r="Z35" s="1120"/>
      <c r="AA35" s="1120"/>
      <c r="AB35" s="1120"/>
      <c r="AC35" s="1120"/>
      <c r="AD35" s="1120"/>
      <c r="AE35" s="1120"/>
      <c r="AF35" s="1120"/>
      <c r="AG35" s="1120"/>
      <c r="AH35" s="1120"/>
      <c r="AI35" s="1120"/>
      <c r="AJ35" s="1129"/>
      <c r="AK35" s="1129"/>
    </row>
    <row r="36" spans="1:37">
      <c r="A36" s="1120"/>
      <c r="B36" s="1121" t="s">
        <v>386</v>
      </c>
      <c r="C36" s="1128">
        <f t="shared" ref="C36:C42" si="2">SUM(D36:AK36)</f>
        <v>3</v>
      </c>
      <c r="D36" s="1128">
        <v>2</v>
      </c>
      <c r="E36" s="1126"/>
      <c r="F36" s="1126"/>
      <c r="G36" s="1126"/>
      <c r="H36" s="1120"/>
      <c r="I36" s="1120"/>
      <c r="J36" s="1120"/>
      <c r="K36" s="1120"/>
      <c r="L36" s="1120"/>
      <c r="M36" s="1120"/>
      <c r="N36" s="1120"/>
      <c r="O36" s="1120"/>
      <c r="P36" s="1120"/>
      <c r="Q36" s="1120"/>
      <c r="R36" s="1120"/>
      <c r="S36" s="1120"/>
      <c r="T36" s="1120"/>
      <c r="U36" s="1120"/>
      <c r="V36" s="1120"/>
      <c r="W36" s="1120"/>
      <c r="X36" s="1120"/>
      <c r="Y36" s="1120"/>
      <c r="Z36" s="1120"/>
      <c r="AA36" s="1120"/>
      <c r="AB36" s="1120"/>
      <c r="AC36" s="1120"/>
      <c r="AD36" s="1128">
        <v>1</v>
      </c>
      <c r="AE36" s="1120"/>
      <c r="AF36" s="1120"/>
      <c r="AG36" s="1120"/>
      <c r="AH36" s="1120"/>
      <c r="AI36" s="1120"/>
      <c r="AJ36" s="1129"/>
      <c r="AK36" s="1129"/>
    </row>
    <row r="37" spans="1:37">
      <c r="A37" s="1120"/>
      <c r="B37" s="1121" t="s">
        <v>387</v>
      </c>
      <c r="C37" s="1128">
        <f t="shared" si="2"/>
        <v>70</v>
      </c>
      <c r="D37" s="1128">
        <v>21</v>
      </c>
      <c r="E37" s="1126">
        <v>33</v>
      </c>
      <c r="F37" s="1126">
        <v>1</v>
      </c>
      <c r="G37" s="1126"/>
      <c r="H37" s="1128">
        <v>1</v>
      </c>
      <c r="I37" s="1120"/>
      <c r="J37" s="1120"/>
      <c r="K37" s="1120"/>
      <c r="L37" s="1120"/>
      <c r="M37" s="1120"/>
      <c r="N37" s="1120"/>
      <c r="O37" s="1120"/>
      <c r="P37" s="1120"/>
      <c r="Q37" s="1120"/>
      <c r="R37" s="1120"/>
      <c r="S37" s="1120"/>
      <c r="T37" s="1120"/>
      <c r="U37" s="1120"/>
      <c r="V37" s="1120"/>
      <c r="W37" s="1120"/>
      <c r="X37" s="1120"/>
      <c r="Y37" s="1120"/>
      <c r="Z37" s="1120"/>
      <c r="AA37" s="1120"/>
      <c r="AB37" s="1120"/>
      <c r="AC37" s="1128">
        <v>2</v>
      </c>
      <c r="AD37" s="1128">
        <v>2</v>
      </c>
      <c r="AE37" s="1128">
        <v>3</v>
      </c>
      <c r="AF37" s="1120"/>
      <c r="AG37" s="1120"/>
      <c r="AH37" s="1128">
        <v>2</v>
      </c>
      <c r="AI37" s="1128">
        <v>4</v>
      </c>
      <c r="AJ37" s="1132">
        <v>1</v>
      </c>
      <c r="AK37" s="1129"/>
    </row>
    <row r="38" spans="1:37">
      <c r="A38" s="1120"/>
      <c r="B38" s="1121" t="s">
        <v>388</v>
      </c>
      <c r="C38" s="1128">
        <f t="shared" si="2"/>
        <v>17</v>
      </c>
      <c r="D38" s="1128">
        <v>2</v>
      </c>
      <c r="E38" s="1126">
        <v>6</v>
      </c>
      <c r="F38" s="1126"/>
      <c r="G38" s="1126"/>
      <c r="H38" s="1120"/>
      <c r="I38" s="1120"/>
      <c r="J38" s="1120"/>
      <c r="K38" s="1120"/>
      <c r="L38" s="1120"/>
      <c r="M38" s="1120"/>
      <c r="N38" s="1120"/>
      <c r="O38" s="1120"/>
      <c r="P38" s="1128">
        <v>1</v>
      </c>
      <c r="Q38" s="1128">
        <v>2</v>
      </c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128">
        <v>3</v>
      </c>
      <c r="AC38" s="1120"/>
      <c r="AD38" s="1120"/>
      <c r="AE38" s="1128">
        <v>1</v>
      </c>
      <c r="AF38" s="1120"/>
      <c r="AG38" s="1120"/>
      <c r="AH38" s="1120"/>
      <c r="AI38" s="1128">
        <v>1</v>
      </c>
      <c r="AJ38" s="1132">
        <v>1</v>
      </c>
      <c r="AK38" s="1129"/>
    </row>
    <row r="39" spans="1:37">
      <c r="A39" s="1120"/>
      <c r="B39" s="1121" t="s">
        <v>389</v>
      </c>
      <c r="C39" s="1128">
        <f t="shared" si="2"/>
        <v>2</v>
      </c>
      <c r="D39" s="1120"/>
      <c r="E39" s="1126"/>
      <c r="F39" s="1126"/>
      <c r="G39" s="1126"/>
      <c r="H39" s="1120"/>
      <c r="I39" s="1120"/>
      <c r="J39" s="1120"/>
      <c r="K39" s="1120"/>
      <c r="L39" s="1120"/>
      <c r="M39" s="1120"/>
      <c r="N39" s="1120"/>
      <c r="O39" s="1120"/>
      <c r="P39" s="1120"/>
      <c r="Q39" s="1120"/>
      <c r="R39" s="1120"/>
      <c r="S39" s="1120"/>
      <c r="T39" s="1120"/>
      <c r="U39" s="1120"/>
      <c r="V39" s="1120"/>
      <c r="W39" s="1120"/>
      <c r="X39" s="1120"/>
      <c r="Y39" s="1120"/>
      <c r="Z39" s="1120"/>
      <c r="AA39" s="1120"/>
      <c r="AB39" s="1120"/>
      <c r="AC39" s="1128">
        <v>1</v>
      </c>
      <c r="AD39" s="1120"/>
      <c r="AE39" s="1128">
        <v>1</v>
      </c>
      <c r="AF39" s="1120"/>
      <c r="AG39" s="1120"/>
      <c r="AH39" s="1120"/>
      <c r="AI39" s="1120"/>
      <c r="AJ39" s="1129"/>
      <c r="AK39" s="1129"/>
    </row>
    <row r="40" spans="1:37">
      <c r="A40" s="1120"/>
      <c r="B40" s="1121" t="s">
        <v>390</v>
      </c>
      <c r="C40" s="1128">
        <f t="shared" si="2"/>
        <v>7</v>
      </c>
      <c r="D40" s="1120"/>
      <c r="E40" s="1126">
        <v>6</v>
      </c>
      <c r="F40" s="1126"/>
      <c r="G40" s="1126"/>
      <c r="H40" s="1120"/>
      <c r="I40" s="1120"/>
      <c r="J40" s="1120"/>
      <c r="K40" s="1120"/>
      <c r="L40" s="1120"/>
      <c r="M40" s="1120"/>
      <c r="N40" s="1120"/>
      <c r="O40" s="1120"/>
      <c r="P40" s="1120"/>
      <c r="Q40" s="1120"/>
      <c r="R40" s="1120"/>
      <c r="S40" s="1120"/>
      <c r="T40" s="1120"/>
      <c r="U40" s="1120"/>
      <c r="V40" s="1120"/>
      <c r="W40" s="1120"/>
      <c r="X40" s="1120"/>
      <c r="Y40" s="1120"/>
      <c r="Z40" s="1120"/>
      <c r="AA40" s="1120"/>
      <c r="AB40" s="1120"/>
      <c r="AC40" s="1120"/>
      <c r="AD40" s="1120"/>
      <c r="AE40" s="1128">
        <v>1</v>
      </c>
      <c r="AF40" s="1120"/>
      <c r="AG40" s="1120"/>
      <c r="AH40" s="1120"/>
      <c r="AI40" s="1120"/>
      <c r="AJ40" s="1129"/>
      <c r="AK40" s="1129"/>
    </row>
    <row r="41" spans="1:37">
      <c r="A41" s="1120"/>
      <c r="B41" s="1121" t="s">
        <v>391</v>
      </c>
      <c r="C41" s="1128">
        <f t="shared" si="2"/>
        <v>1</v>
      </c>
      <c r="D41" s="1120"/>
      <c r="E41" s="1126"/>
      <c r="F41" s="1126"/>
      <c r="G41" s="1126"/>
      <c r="H41" s="1120"/>
      <c r="I41" s="1120"/>
      <c r="J41" s="1120"/>
      <c r="K41" s="1120"/>
      <c r="L41" s="1120"/>
      <c r="M41" s="1120"/>
      <c r="N41" s="1120"/>
      <c r="O41" s="1120"/>
      <c r="P41" s="1120"/>
      <c r="Q41" s="1120"/>
      <c r="R41" s="1120"/>
      <c r="S41" s="1120"/>
      <c r="T41" s="1120"/>
      <c r="U41" s="1120"/>
      <c r="V41" s="1120"/>
      <c r="W41" s="1120"/>
      <c r="X41" s="1120"/>
      <c r="Y41" s="1120"/>
      <c r="Z41" s="1120"/>
      <c r="AA41" s="1120"/>
      <c r="AB41" s="1120"/>
      <c r="AC41" s="1128">
        <v>1</v>
      </c>
      <c r="AD41" s="1120"/>
      <c r="AE41" s="1120"/>
      <c r="AF41" s="1120"/>
      <c r="AG41" s="1120"/>
      <c r="AH41" s="1120"/>
      <c r="AI41" s="1120"/>
      <c r="AJ41" s="1129"/>
      <c r="AK41" s="1129"/>
    </row>
    <row r="42" spans="1:37">
      <c r="A42" s="1120"/>
      <c r="B42" s="1121" t="s">
        <v>392</v>
      </c>
      <c r="C42" s="1128">
        <f t="shared" si="2"/>
        <v>15</v>
      </c>
      <c r="D42" s="1128">
        <v>3</v>
      </c>
      <c r="E42" s="1126">
        <v>8</v>
      </c>
      <c r="F42" s="1126"/>
      <c r="G42" s="1126"/>
      <c r="H42" s="1120"/>
      <c r="I42" s="1120"/>
      <c r="J42" s="1120"/>
      <c r="K42" s="1120"/>
      <c r="L42" s="1120"/>
      <c r="M42" s="1120"/>
      <c r="N42" s="1120"/>
      <c r="O42" s="1120"/>
      <c r="P42" s="1120"/>
      <c r="Q42" s="1120"/>
      <c r="R42" s="1120"/>
      <c r="S42" s="1128">
        <v>1</v>
      </c>
      <c r="T42" s="1120"/>
      <c r="U42" s="1120"/>
      <c r="V42" s="1128">
        <v>1</v>
      </c>
      <c r="W42" s="1120"/>
      <c r="X42" s="1120"/>
      <c r="Y42" s="1120"/>
      <c r="Z42" s="1120"/>
      <c r="AA42" s="1120"/>
      <c r="AB42" s="1120"/>
      <c r="AC42" s="1120"/>
      <c r="AD42" s="1120"/>
      <c r="AE42" s="1128">
        <v>2</v>
      </c>
      <c r="AF42" s="1120"/>
      <c r="AG42" s="1120"/>
      <c r="AH42" s="1120"/>
      <c r="AI42" s="1120"/>
      <c r="AJ42" s="1129"/>
      <c r="AK42" s="1129"/>
    </row>
    <row r="43" spans="1:37">
      <c r="A43" s="1120"/>
      <c r="B43" s="1121" t="s">
        <v>393</v>
      </c>
      <c r="C43" s="1120"/>
      <c r="D43" s="1120"/>
      <c r="E43" s="1126"/>
      <c r="F43" s="1126"/>
      <c r="G43" s="1126"/>
      <c r="H43" s="1120"/>
      <c r="I43" s="1120"/>
      <c r="J43" s="1120"/>
      <c r="K43" s="1120"/>
      <c r="L43" s="1120"/>
      <c r="M43" s="1120"/>
      <c r="N43" s="1120"/>
      <c r="O43" s="1120"/>
      <c r="P43" s="1120"/>
      <c r="Q43" s="1120"/>
      <c r="R43" s="1120"/>
      <c r="S43" s="1120"/>
      <c r="T43" s="1120"/>
      <c r="U43" s="1120"/>
      <c r="V43" s="1120"/>
      <c r="W43" s="1120"/>
      <c r="X43" s="1120"/>
      <c r="Y43" s="1120"/>
      <c r="Z43" s="1120"/>
      <c r="AA43" s="1120"/>
      <c r="AB43" s="1120"/>
      <c r="AC43" s="1120"/>
      <c r="AD43" s="1120"/>
      <c r="AE43" s="1120"/>
      <c r="AF43" s="1120"/>
      <c r="AG43" s="1120"/>
      <c r="AH43" s="1120"/>
      <c r="AI43" s="1120"/>
      <c r="AJ43" s="1129"/>
      <c r="AK43" s="1129"/>
    </row>
    <row r="44" spans="1:37">
      <c r="A44" s="1120"/>
      <c r="B44" s="1121" t="s">
        <v>394</v>
      </c>
      <c r="C44" s="1128">
        <f>SUM(D44:AK44)</f>
        <v>2</v>
      </c>
      <c r="D44" s="1128">
        <v>1</v>
      </c>
      <c r="E44" s="1126"/>
      <c r="F44" s="1126"/>
      <c r="G44" s="1126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8">
        <v>1</v>
      </c>
      <c r="T44" s="1120"/>
      <c r="U44" s="1120"/>
      <c r="V44" s="1120"/>
      <c r="W44" s="1120"/>
      <c r="X44" s="1120"/>
      <c r="Y44" s="1120"/>
      <c r="Z44" s="1120"/>
      <c r="AA44" s="1120"/>
      <c r="AB44" s="1120"/>
      <c r="AC44" s="1120"/>
      <c r="AD44" s="1120"/>
      <c r="AE44" s="1120"/>
      <c r="AF44" s="1120"/>
      <c r="AG44" s="1120"/>
      <c r="AH44" s="1120"/>
      <c r="AI44" s="1120"/>
      <c r="AJ44" s="1129"/>
      <c r="AK44" s="1129"/>
    </row>
    <row r="45" spans="1:37">
      <c r="A45" s="1120"/>
      <c r="B45" s="1121" t="s">
        <v>395</v>
      </c>
      <c r="C45" s="1128">
        <f>SUM(D45:AK45)</f>
        <v>7</v>
      </c>
      <c r="D45" s="1120"/>
      <c r="E45" s="1128">
        <v>3</v>
      </c>
      <c r="F45" s="1134"/>
      <c r="G45" s="1134"/>
      <c r="H45" s="1120"/>
      <c r="I45" s="1120"/>
      <c r="J45" s="1128">
        <v>2</v>
      </c>
      <c r="K45" s="1120"/>
      <c r="L45" s="1120"/>
      <c r="M45" s="1120"/>
      <c r="N45" s="1120"/>
      <c r="O45" s="1120"/>
      <c r="P45" s="1120"/>
      <c r="Q45" s="1120"/>
      <c r="R45" s="1120"/>
      <c r="S45" s="1120"/>
      <c r="T45" s="1120"/>
      <c r="U45" s="1120"/>
      <c r="V45" s="1120"/>
      <c r="W45" s="1120"/>
      <c r="X45" s="1120"/>
      <c r="Y45" s="1120"/>
      <c r="Z45" s="1120"/>
      <c r="AA45" s="1120"/>
      <c r="AB45" s="1120"/>
      <c r="AC45" s="1120"/>
      <c r="AD45" s="1120"/>
      <c r="AE45" s="1120"/>
      <c r="AF45" s="1120"/>
      <c r="AG45" s="1128">
        <v>2</v>
      </c>
      <c r="AH45" s="1120"/>
      <c r="AI45" s="1120"/>
      <c r="AJ45" s="1129"/>
      <c r="AK45" s="1129"/>
    </row>
    <row r="46" spans="1:37" ht="2.1" customHeight="1">
      <c r="B46" s="1119"/>
      <c r="C46" s="1119"/>
      <c r="D46" s="1119"/>
      <c r="E46" s="1119"/>
      <c r="F46" s="1119"/>
      <c r="G46" s="1119"/>
      <c r="H46" s="1119"/>
      <c r="I46" s="1119"/>
      <c r="J46" s="1119"/>
      <c r="K46" s="1119"/>
      <c r="L46" s="1119"/>
      <c r="M46" s="1119"/>
      <c r="N46" s="1119"/>
      <c r="O46" s="1119"/>
      <c r="P46" s="1119"/>
      <c r="Q46" s="1119"/>
      <c r="R46" s="1119"/>
      <c r="S46" s="1119"/>
      <c r="T46" s="1119"/>
      <c r="U46" s="1119"/>
      <c r="V46" s="1119"/>
      <c r="W46" s="1119"/>
      <c r="X46" s="1119"/>
      <c r="Y46" s="1119"/>
      <c r="Z46" s="1119"/>
      <c r="AA46" s="1119"/>
      <c r="AB46" s="1119"/>
      <c r="AC46" s="1119"/>
      <c r="AD46" s="1119"/>
      <c r="AE46" s="1119"/>
      <c r="AF46" s="1119"/>
      <c r="AG46" s="1119"/>
      <c r="AH46" s="1119"/>
      <c r="AI46" s="1119"/>
    </row>
    <row r="47" spans="1:37">
      <c r="A47" s="1119"/>
      <c r="B47" s="1119"/>
      <c r="C47" s="1119"/>
      <c r="D47" s="1119"/>
      <c r="E47" s="1119"/>
      <c r="F47" s="1119"/>
      <c r="G47" s="1119"/>
      <c r="H47" s="1119"/>
      <c r="I47" s="1119"/>
      <c r="J47" s="1119"/>
      <c r="K47" s="1119"/>
      <c r="L47" s="1119"/>
      <c r="M47" s="1119"/>
      <c r="N47" s="1119"/>
      <c r="O47" s="1119"/>
      <c r="P47" s="1119"/>
      <c r="Q47" s="1119"/>
      <c r="R47" s="1119"/>
      <c r="S47" s="1119"/>
      <c r="T47" s="1119"/>
      <c r="U47" s="1119"/>
      <c r="V47" s="1119"/>
      <c r="W47" s="1119"/>
      <c r="X47" s="1119"/>
      <c r="Y47" s="1119"/>
      <c r="Z47" s="1119"/>
      <c r="AA47" s="1119"/>
      <c r="AB47" s="1119"/>
      <c r="AC47" s="1119"/>
      <c r="AD47" s="1119"/>
      <c r="AE47" s="1119"/>
      <c r="AF47" s="1119"/>
      <c r="AH47" s="1067"/>
      <c r="AI47" s="1063" t="s">
        <v>210</v>
      </c>
    </row>
    <row r="8190" ht="255" customHeight="1"/>
  </sheetData>
  <sheetProtection password="CA55" sheet="1" objects="1" scenarios="1"/>
  <pageMargins left="0.88" right="0.75" top="0.5" bottom="0.2" header="0" footer="0"/>
  <pageSetup paperSize="5" orientation="landscape" r:id="rId1"/>
  <headerFooter alignWithMargins="0"/>
  <rowBreaks count="1" manualBreakCount="1">
    <brk id="818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38"/>
  <sheetViews>
    <sheetView showGridLines="0" workbookViewId="0">
      <selection sqref="A1:IV65536"/>
    </sheetView>
  </sheetViews>
  <sheetFormatPr baseColWidth="10" defaultColWidth="5.83203125" defaultRowHeight="9"/>
  <cols>
    <col min="1" max="1" width="21.33203125" style="1137" customWidth="1"/>
    <col min="2" max="2" width="7.1640625" style="1137" customWidth="1"/>
    <col min="3" max="3" width="1.1640625" style="1137" hidden="1" customWidth="1"/>
    <col min="4" max="4" width="10.1640625" style="1137" customWidth="1"/>
    <col min="5" max="5" width="0" style="1137" hidden="1" customWidth="1"/>
    <col min="6" max="6" width="9.83203125" style="1137" customWidth="1"/>
    <col min="7" max="7" width="0.1640625" style="1137" hidden="1" customWidth="1"/>
    <col min="8" max="8" width="10" style="1137" customWidth="1"/>
    <col min="9" max="9" width="11.1640625" style="1137" customWidth="1"/>
    <col min="10" max="10" width="10.1640625" style="1137" customWidth="1"/>
    <col min="11" max="11" width="9.6640625" style="1137" customWidth="1"/>
    <col min="12" max="12" width="10.1640625" style="1137" customWidth="1"/>
    <col min="13" max="13" width="6.33203125" style="1137" customWidth="1"/>
    <col min="14" max="14" width="9.5" style="1137" customWidth="1"/>
    <col min="15" max="15" width="0.1640625" style="1137" hidden="1" customWidth="1"/>
    <col min="16" max="16" width="9.1640625" style="1137" customWidth="1"/>
    <col min="17" max="17" width="8" style="1137" customWidth="1"/>
    <col min="18" max="18" width="0.1640625" style="1137" customWidth="1"/>
    <col min="19" max="16384" width="5.83203125" style="1137"/>
  </cols>
  <sheetData>
    <row r="1" spans="1:18" ht="10.5">
      <c r="A1" s="1135" t="s">
        <v>0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1136"/>
      <c r="O1" s="1136"/>
      <c r="P1" s="1136"/>
      <c r="Q1" s="1136"/>
    </row>
    <row r="2" spans="1:18" ht="6" customHeight="1">
      <c r="A2" s="1136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</row>
    <row r="3" spans="1:18" ht="10.5">
      <c r="A3" s="1135" t="s">
        <v>508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</row>
    <row r="4" spans="1:18" ht="10.5">
      <c r="A4" s="1135" t="s">
        <v>509</v>
      </c>
      <c r="B4" s="1136"/>
      <c r="C4" s="1136"/>
      <c r="D4" s="1136"/>
      <c r="E4" s="1136"/>
      <c r="F4" s="1136"/>
      <c r="G4" s="1136"/>
      <c r="H4" s="1136"/>
      <c r="I4" s="1136"/>
      <c r="J4" s="1136"/>
      <c r="K4" s="1136"/>
      <c r="L4" s="1136"/>
      <c r="M4" s="1136"/>
      <c r="N4" s="1136"/>
      <c r="O4" s="1136"/>
      <c r="P4" s="1136"/>
      <c r="Q4" s="1136"/>
    </row>
    <row r="5" spans="1:18" ht="10.5">
      <c r="A5" s="1135" t="s">
        <v>510</v>
      </c>
      <c r="B5" s="1138"/>
      <c r="C5" s="1138"/>
      <c r="D5" s="1138"/>
      <c r="E5" s="1138"/>
      <c r="F5" s="1138"/>
      <c r="G5" s="1138"/>
      <c r="H5" s="1138"/>
      <c r="I5" s="1138"/>
      <c r="J5" s="1138"/>
      <c r="K5" s="1138"/>
      <c r="L5" s="1138"/>
      <c r="M5" s="1138"/>
      <c r="N5" s="1138"/>
      <c r="O5" s="1138"/>
      <c r="P5" s="1138"/>
      <c r="Q5" s="1138"/>
    </row>
    <row r="6" spans="1:18" ht="9" customHeight="1"/>
    <row r="7" spans="1:18">
      <c r="A7" s="1139"/>
      <c r="B7" s="1140" t="s">
        <v>147</v>
      </c>
      <c r="C7" s="1141"/>
      <c r="D7" s="1142" t="s">
        <v>340</v>
      </c>
      <c r="E7" s="1143"/>
      <c r="F7" s="1144"/>
      <c r="G7" s="1145"/>
      <c r="H7" s="1146"/>
      <c r="I7" s="1143"/>
      <c r="J7" s="1147" t="s">
        <v>341</v>
      </c>
      <c r="K7" s="1148"/>
      <c r="L7" s="1148"/>
      <c r="M7" s="1148"/>
      <c r="N7" s="1146"/>
      <c r="O7" s="1144"/>
      <c r="P7" s="1147" t="s">
        <v>97</v>
      </c>
      <c r="Q7" s="1144"/>
      <c r="R7" s="1149"/>
    </row>
    <row r="8" spans="1:18">
      <c r="A8" s="1150" t="s">
        <v>342</v>
      </c>
      <c r="B8" s="1151" t="s">
        <v>343</v>
      </c>
      <c r="C8" s="1152"/>
      <c r="D8" s="1150" t="s">
        <v>344</v>
      </c>
      <c r="E8" s="1153"/>
      <c r="F8" s="1140" t="s">
        <v>344</v>
      </c>
      <c r="G8" s="1152"/>
      <c r="H8" s="1150" t="s">
        <v>344</v>
      </c>
      <c r="I8" s="1150" t="s">
        <v>344</v>
      </c>
      <c r="J8" s="1150" t="s">
        <v>344</v>
      </c>
      <c r="K8" s="1150" t="s">
        <v>105</v>
      </c>
      <c r="L8" s="1140" t="s">
        <v>345</v>
      </c>
      <c r="M8" s="1141"/>
      <c r="N8" s="1140" t="s">
        <v>346</v>
      </c>
      <c r="O8" s="1152"/>
      <c r="P8" s="1154" t="s">
        <v>347</v>
      </c>
      <c r="Q8" s="1154" t="s">
        <v>348</v>
      </c>
      <c r="R8" s="1149"/>
    </row>
    <row r="9" spans="1:18">
      <c r="A9" s="1155"/>
      <c r="B9" s="1151" t="s">
        <v>349</v>
      </c>
      <c r="C9" s="1152"/>
      <c r="D9" s="1150" t="s">
        <v>350</v>
      </c>
      <c r="E9" s="1153"/>
      <c r="F9" s="1151" t="s">
        <v>351</v>
      </c>
      <c r="G9" s="1152"/>
      <c r="H9" s="1150" t="s">
        <v>350</v>
      </c>
      <c r="I9" s="1150" t="s">
        <v>352</v>
      </c>
      <c r="J9" s="1150" t="s">
        <v>351</v>
      </c>
      <c r="K9" s="1150" t="s">
        <v>353</v>
      </c>
      <c r="L9" s="1151" t="s">
        <v>354</v>
      </c>
      <c r="M9" s="1152"/>
      <c r="N9" s="1151" t="s">
        <v>355</v>
      </c>
      <c r="O9" s="1152"/>
      <c r="P9" s="1154" t="s">
        <v>356</v>
      </c>
      <c r="Q9" s="1154" t="s">
        <v>357</v>
      </c>
      <c r="R9" s="1149"/>
    </row>
    <row r="10" spans="1:18" ht="9.9499999999999993" customHeight="1">
      <c r="A10" s="1156"/>
      <c r="B10" s="1157"/>
      <c r="C10" s="1157"/>
      <c r="D10" s="1158" t="s">
        <v>360</v>
      </c>
      <c r="E10" s="1159"/>
      <c r="F10" s="1160" t="s">
        <v>442</v>
      </c>
      <c r="G10" s="1157"/>
      <c r="H10" s="1160" t="s">
        <v>360</v>
      </c>
      <c r="I10" s="1158" t="s">
        <v>360</v>
      </c>
      <c r="J10" s="1158" t="s">
        <v>442</v>
      </c>
      <c r="K10" s="1158" t="s">
        <v>360</v>
      </c>
      <c r="L10" s="1160" t="s">
        <v>360</v>
      </c>
      <c r="M10" s="1160" t="s">
        <v>442</v>
      </c>
      <c r="N10" s="1160" t="s">
        <v>360</v>
      </c>
      <c r="O10" s="1157"/>
      <c r="P10" s="1161" t="s">
        <v>360</v>
      </c>
      <c r="Q10" s="1161" t="s">
        <v>360</v>
      </c>
      <c r="R10" s="1149"/>
    </row>
    <row r="11" spans="1:18">
      <c r="A11" s="1162"/>
      <c r="B11" s="1163"/>
      <c r="C11" s="1163"/>
      <c r="D11" s="1164"/>
      <c r="E11" s="1165"/>
      <c r="F11" s="1163"/>
      <c r="G11" s="1163"/>
      <c r="H11" s="1166"/>
      <c r="I11" s="1167"/>
      <c r="J11" s="1163"/>
      <c r="K11" s="1165"/>
      <c r="L11" s="1163"/>
      <c r="M11" s="1163"/>
      <c r="N11" s="1163"/>
      <c r="O11" s="1168"/>
      <c r="P11" s="1165"/>
      <c r="Q11" s="1165"/>
      <c r="R11" s="1169"/>
    </row>
    <row r="12" spans="1:18" ht="15" customHeight="1">
      <c r="A12" s="1170" t="s">
        <v>88</v>
      </c>
      <c r="B12" s="1171">
        <f>SUM(D12:Q12)</f>
        <v>92</v>
      </c>
      <c r="C12" s="1172"/>
      <c r="D12" s="1173">
        <f>(D14)</f>
        <v>5</v>
      </c>
      <c r="E12" s="1174"/>
      <c r="F12" s="1171">
        <f>(F14)</f>
        <v>4</v>
      </c>
      <c r="G12" s="1175"/>
      <c r="H12" s="1176">
        <f>(H14)</f>
        <v>3</v>
      </c>
      <c r="I12" s="1177">
        <f>(I14)</f>
        <v>4</v>
      </c>
      <c r="J12" s="1171">
        <f>(J14)</f>
        <v>1</v>
      </c>
      <c r="K12" s="1178">
        <f>(K14)</f>
        <v>38</v>
      </c>
      <c r="L12" s="1171">
        <f>SUM(L14:M14)</f>
        <v>8</v>
      </c>
      <c r="M12" s="1172"/>
      <c r="N12" s="1171">
        <f>(N14)</f>
        <v>19</v>
      </c>
      <c r="O12" s="1179"/>
      <c r="P12" s="1180">
        <f>(P14)</f>
        <v>5</v>
      </c>
      <c r="Q12" s="1171">
        <f>(Q14)</f>
        <v>5</v>
      </c>
      <c r="R12" s="1169"/>
    </row>
    <row r="13" spans="1:18">
      <c r="A13" s="1181"/>
      <c r="B13" s="1182"/>
      <c r="C13" s="1182"/>
      <c r="D13" s="1183"/>
      <c r="E13" s="1184"/>
      <c r="F13" s="1182"/>
      <c r="G13" s="1185"/>
      <c r="H13" s="1182"/>
      <c r="I13" s="1182"/>
      <c r="J13" s="1182"/>
      <c r="K13" s="1184"/>
      <c r="L13" s="1182"/>
      <c r="M13" s="1186"/>
      <c r="N13" s="1186"/>
      <c r="O13" s="1187"/>
      <c r="P13" s="1188"/>
      <c r="Q13" s="1186"/>
      <c r="R13" s="1169"/>
    </row>
    <row r="14" spans="1:18" ht="11.1" customHeight="1">
      <c r="A14" s="1189" t="s">
        <v>362</v>
      </c>
      <c r="B14" s="1186"/>
      <c r="C14" s="1186"/>
      <c r="D14" s="1190">
        <f>SUM(D16:D36)</f>
        <v>5</v>
      </c>
      <c r="E14" s="1191"/>
      <c r="F14" s="1192">
        <f>SUM(F16:F36)</f>
        <v>4</v>
      </c>
      <c r="G14" s="1193"/>
      <c r="H14" s="1192">
        <f t="shared" ref="H14:N14" si="0">SUM(H16:H36)</f>
        <v>3</v>
      </c>
      <c r="I14" s="1192">
        <f t="shared" si="0"/>
        <v>4</v>
      </c>
      <c r="J14" s="1192">
        <f t="shared" si="0"/>
        <v>1</v>
      </c>
      <c r="K14" s="1194">
        <f t="shared" si="0"/>
        <v>38</v>
      </c>
      <c r="L14" s="1192">
        <f t="shared" si="0"/>
        <v>3</v>
      </c>
      <c r="M14" s="1192">
        <f t="shared" si="0"/>
        <v>5</v>
      </c>
      <c r="N14" s="1192">
        <f t="shared" si="0"/>
        <v>19</v>
      </c>
      <c r="O14" s="1195"/>
      <c r="P14" s="1196">
        <f>SUM(P16:P36)</f>
        <v>5</v>
      </c>
      <c r="Q14" s="1192">
        <f>SUM(Q16:Q36)</f>
        <v>5</v>
      </c>
      <c r="R14" s="1169"/>
    </row>
    <row r="15" spans="1:18" ht="8.1" customHeight="1">
      <c r="A15" s="1197"/>
      <c r="B15" s="1198"/>
      <c r="C15" s="1199"/>
      <c r="D15" s="1200"/>
      <c r="E15" s="1201"/>
      <c r="F15" s="1202"/>
      <c r="G15" s="1203"/>
      <c r="H15" s="1199"/>
      <c r="I15" s="1199"/>
      <c r="J15" s="1199"/>
      <c r="K15" s="1201"/>
      <c r="L15" s="1199"/>
      <c r="M15" s="1199"/>
      <c r="N15" s="1202"/>
      <c r="O15" s="1204"/>
      <c r="P15" s="1201"/>
      <c r="Q15" s="1199"/>
      <c r="R15" s="1169"/>
    </row>
    <row r="16" spans="1:18">
      <c r="A16" s="1205" t="s">
        <v>511</v>
      </c>
      <c r="B16" s="1206">
        <f>SUM(D16:Q16)</f>
        <v>2</v>
      </c>
      <c r="C16" s="1207"/>
      <c r="D16" s="1208"/>
      <c r="E16" s="1209"/>
      <c r="F16" s="1207"/>
      <c r="G16" s="1210"/>
      <c r="H16" s="1207"/>
      <c r="I16" s="1207"/>
      <c r="J16" s="1207"/>
      <c r="K16" s="1207"/>
      <c r="L16" s="1207"/>
      <c r="M16" s="1207"/>
      <c r="N16" s="1206">
        <v>2</v>
      </c>
      <c r="O16" s="1211"/>
      <c r="P16" s="1207"/>
      <c r="Q16" s="1207"/>
      <c r="R16" s="1169"/>
    </row>
    <row r="17" spans="1:18">
      <c r="A17" s="1205" t="s">
        <v>512</v>
      </c>
      <c r="B17" s="1207"/>
      <c r="C17" s="1207"/>
      <c r="D17" s="1208"/>
      <c r="E17" s="1209"/>
      <c r="F17" s="1207"/>
      <c r="G17" s="1210"/>
      <c r="H17" s="1207"/>
      <c r="I17" s="1207"/>
      <c r="J17" s="1207"/>
      <c r="K17" s="1207"/>
      <c r="L17" s="1207"/>
      <c r="M17" s="1207"/>
      <c r="N17" s="1207"/>
      <c r="O17" s="1211"/>
      <c r="P17" s="1207"/>
      <c r="Q17" s="1207"/>
      <c r="R17" s="1169"/>
    </row>
    <row r="18" spans="1:18">
      <c r="A18" s="1205" t="s">
        <v>513</v>
      </c>
      <c r="B18" s="1206">
        <f>SUM(D18:Q18)</f>
        <v>5</v>
      </c>
      <c r="C18" s="1207"/>
      <c r="D18" s="1208"/>
      <c r="E18" s="1209"/>
      <c r="F18" s="1206">
        <v>4</v>
      </c>
      <c r="G18" s="1210"/>
      <c r="H18" s="1207"/>
      <c r="I18" s="1207"/>
      <c r="J18" s="1206">
        <v>1</v>
      </c>
      <c r="K18" s="1207"/>
      <c r="L18" s="1207"/>
      <c r="M18" s="1207"/>
      <c r="N18" s="1207"/>
      <c r="O18" s="1211"/>
      <c r="P18" s="1207"/>
      <c r="Q18" s="1207"/>
      <c r="R18" s="1169"/>
    </row>
    <row r="19" spans="1:18">
      <c r="A19" s="1205" t="s">
        <v>514</v>
      </c>
      <c r="B19" s="1206">
        <f>SUM(D19:Q19)</f>
        <v>6</v>
      </c>
      <c r="C19" s="1207"/>
      <c r="D19" s="1208"/>
      <c r="E19" s="1209"/>
      <c r="F19" s="1207"/>
      <c r="G19" s="1210"/>
      <c r="H19" s="1207"/>
      <c r="I19" s="1207"/>
      <c r="J19" s="1207"/>
      <c r="K19" s="1207"/>
      <c r="L19" s="1206">
        <v>1</v>
      </c>
      <c r="M19" s="1207"/>
      <c r="N19" s="1206">
        <v>1</v>
      </c>
      <c r="O19" s="1211"/>
      <c r="P19" s="1207"/>
      <c r="Q19" s="1206">
        <v>4</v>
      </c>
      <c r="R19" s="1169"/>
    </row>
    <row r="20" spans="1:18">
      <c r="A20" s="1205" t="s">
        <v>515</v>
      </c>
      <c r="B20" s="1206">
        <f>SUM(D20:Q20)</f>
        <v>1</v>
      </c>
      <c r="C20" s="1207"/>
      <c r="D20" s="1208"/>
      <c r="E20" s="1209"/>
      <c r="F20" s="1207"/>
      <c r="G20" s="1210"/>
      <c r="H20" s="1207"/>
      <c r="I20" s="1207"/>
      <c r="J20" s="1207"/>
      <c r="K20" s="1207"/>
      <c r="L20" s="1207"/>
      <c r="M20" s="1207"/>
      <c r="N20" s="1206">
        <v>1</v>
      </c>
      <c r="O20" s="1211"/>
      <c r="P20" s="1207"/>
      <c r="Q20" s="1207"/>
      <c r="R20" s="1169"/>
    </row>
    <row r="21" spans="1:18" ht="8.1" customHeight="1">
      <c r="A21" s="1205" t="s">
        <v>516</v>
      </c>
      <c r="B21" s="1207"/>
      <c r="C21" s="1207"/>
      <c r="D21" s="1208"/>
      <c r="E21" s="1209"/>
      <c r="F21" s="1207"/>
      <c r="G21" s="1210"/>
      <c r="H21" s="1207"/>
      <c r="I21" s="1207"/>
      <c r="J21" s="1207"/>
      <c r="K21" s="1207"/>
      <c r="L21" s="1207"/>
      <c r="M21" s="1207"/>
      <c r="N21" s="1207"/>
      <c r="O21" s="1211"/>
      <c r="P21" s="1207"/>
      <c r="Q21" s="1207"/>
      <c r="R21" s="1169"/>
    </row>
    <row r="22" spans="1:18">
      <c r="A22" s="1205" t="s">
        <v>517</v>
      </c>
      <c r="B22" s="1207"/>
      <c r="C22" s="1207"/>
      <c r="D22" s="1208"/>
      <c r="E22" s="1209"/>
      <c r="F22" s="1207"/>
      <c r="G22" s="1210"/>
      <c r="H22" s="1207"/>
      <c r="I22" s="1207"/>
      <c r="J22" s="1207"/>
      <c r="K22" s="1207"/>
      <c r="L22" s="1207"/>
      <c r="M22" s="1207"/>
      <c r="N22" s="1207"/>
      <c r="O22" s="1211"/>
      <c r="P22" s="1207"/>
      <c r="Q22" s="1207"/>
      <c r="R22" s="1169"/>
    </row>
    <row r="23" spans="1:18">
      <c r="A23" s="1205" t="s">
        <v>518</v>
      </c>
      <c r="B23" s="1207"/>
      <c r="C23" s="1207"/>
      <c r="D23" s="1208"/>
      <c r="E23" s="1209"/>
      <c r="F23" s="1207"/>
      <c r="G23" s="1210"/>
      <c r="H23" s="1207"/>
      <c r="I23" s="1207"/>
      <c r="J23" s="1207"/>
      <c r="K23" s="1207"/>
      <c r="L23" s="1207"/>
      <c r="M23" s="1207"/>
      <c r="N23" s="1207"/>
      <c r="O23" s="1211"/>
      <c r="P23" s="1207"/>
      <c r="Q23" s="1207"/>
      <c r="R23" s="1169"/>
    </row>
    <row r="24" spans="1:18">
      <c r="A24" s="1205" t="s">
        <v>519</v>
      </c>
      <c r="B24" s="1206">
        <f>SUM(D24:Q24)</f>
        <v>1</v>
      </c>
      <c r="C24" s="1207"/>
      <c r="D24" s="1212">
        <v>1</v>
      </c>
      <c r="E24" s="1209"/>
      <c r="F24" s="1207"/>
      <c r="G24" s="1210"/>
      <c r="H24" s="1207"/>
      <c r="I24" s="1207"/>
      <c r="J24" s="1207"/>
      <c r="K24" s="1207"/>
      <c r="L24" s="1207"/>
      <c r="M24" s="1207"/>
      <c r="N24" s="1207"/>
      <c r="O24" s="1211"/>
      <c r="P24" s="1207"/>
      <c r="Q24" s="1207"/>
      <c r="R24" s="1169"/>
    </row>
    <row r="25" spans="1:18">
      <c r="A25" s="1205" t="s">
        <v>520</v>
      </c>
      <c r="B25" s="1207"/>
      <c r="C25" s="1207"/>
      <c r="D25" s="1208"/>
      <c r="E25" s="1209"/>
      <c r="F25" s="1207"/>
      <c r="G25" s="1210"/>
      <c r="H25" s="1207"/>
      <c r="I25" s="1207"/>
      <c r="J25" s="1207"/>
      <c r="K25" s="1207"/>
      <c r="L25" s="1207"/>
      <c r="M25" s="1207"/>
      <c r="N25" s="1207"/>
      <c r="O25" s="1211"/>
      <c r="P25" s="1207"/>
      <c r="Q25" s="1207"/>
      <c r="R25" s="1169"/>
    </row>
    <row r="26" spans="1:18">
      <c r="A26" s="1205" t="s">
        <v>521</v>
      </c>
      <c r="B26" s="1207"/>
      <c r="C26" s="1207"/>
      <c r="D26" s="1208"/>
      <c r="E26" s="1209"/>
      <c r="F26" s="1207"/>
      <c r="G26" s="1210"/>
      <c r="H26" s="1207"/>
      <c r="I26" s="1207"/>
      <c r="J26" s="1207"/>
      <c r="K26" s="1207"/>
      <c r="L26" s="1207"/>
      <c r="M26" s="1207"/>
      <c r="N26" s="1207"/>
      <c r="O26" s="1211"/>
      <c r="P26" s="1207"/>
      <c r="Q26" s="1207"/>
      <c r="R26" s="1169"/>
    </row>
    <row r="27" spans="1:18">
      <c r="A27" s="1205" t="s">
        <v>522</v>
      </c>
      <c r="B27" s="1207"/>
      <c r="C27" s="1207"/>
      <c r="D27" s="1208"/>
      <c r="E27" s="1209"/>
      <c r="F27" s="1207"/>
      <c r="G27" s="1210"/>
      <c r="H27" s="1207"/>
      <c r="I27" s="1207"/>
      <c r="J27" s="1207"/>
      <c r="K27" s="1207"/>
      <c r="L27" s="1207"/>
      <c r="M27" s="1207"/>
      <c r="N27" s="1207"/>
      <c r="O27" s="1211"/>
      <c r="P27" s="1207"/>
      <c r="Q27" s="1207"/>
      <c r="R27" s="1169"/>
    </row>
    <row r="28" spans="1:18">
      <c r="A28" s="1205" t="s">
        <v>523</v>
      </c>
      <c r="B28" s="1206">
        <f>SUM(D28:Q28)</f>
        <v>4</v>
      </c>
      <c r="C28" s="1207"/>
      <c r="D28" s="1208"/>
      <c r="E28" s="1209"/>
      <c r="F28" s="1207"/>
      <c r="G28" s="1210"/>
      <c r="H28" s="1207"/>
      <c r="I28" s="1207"/>
      <c r="J28" s="1207"/>
      <c r="K28" s="1207"/>
      <c r="L28" s="1207"/>
      <c r="M28" s="1206">
        <v>3</v>
      </c>
      <c r="N28" s="1206">
        <v>1</v>
      </c>
      <c r="O28" s="1211"/>
      <c r="P28" s="1207"/>
      <c r="Q28" s="1207"/>
      <c r="R28" s="1169"/>
    </row>
    <row r="29" spans="1:18">
      <c r="A29" s="1205" t="s">
        <v>475</v>
      </c>
      <c r="B29" s="1206">
        <f>SUM(D29:Q29)</f>
        <v>5</v>
      </c>
      <c r="C29" s="1207"/>
      <c r="D29" s="1212">
        <v>1</v>
      </c>
      <c r="E29" s="1209"/>
      <c r="F29" s="1207"/>
      <c r="G29" s="1210"/>
      <c r="H29" s="1207"/>
      <c r="I29" s="1206">
        <v>1</v>
      </c>
      <c r="J29" s="1207"/>
      <c r="K29" s="1207"/>
      <c r="L29" s="1207"/>
      <c r="M29" s="1207"/>
      <c r="N29" s="1206">
        <v>3</v>
      </c>
      <c r="O29" s="1211"/>
      <c r="P29" s="1207"/>
      <c r="Q29" s="1207"/>
      <c r="R29" s="1169"/>
    </row>
    <row r="30" spans="1:18">
      <c r="A30" s="1205" t="s">
        <v>524</v>
      </c>
      <c r="B30" s="1206">
        <f>SUM(D30:Q30)</f>
        <v>2</v>
      </c>
      <c r="C30" s="1207"/>
      <c r="D30" s="1208"/>
      <c r="E30" s="1209"/>
      <c r="F30" s="1207"/>
      <c r="G30" s="1210"/>
      <c r="H30" s="1207"/>
      <c r="I30" s="1207"/>
      <c r="J30" s="1207"/>
      <c r="K30" s="1207"/>
      <c r="L30" s="1206">
        <v>1</v>
      </c>
      <c r="M30" s="1207"/>
      <c r="N30" s="1206">
        <v>1</v>
      </c>
      <c r="O30" s="1211"/>
      <c r="P30" s="1207"/>
      <c r="Q30" s="1207"/>
      <c r="R30" s="1169"/>
    </row>
    <row r="31" spans="1:18">
      <c r="A31" s="1205" t="s">
        <v>525</v>
      </c>
      <c r="B31" s="1207"/>
      <c r="C31" s="1207"/>
      <c r="D31" s="1208"/>
      <c r="E31" s="1209"/>
      <c r="F31" s="1207"/>
      <c r="G31" s="1210"/>
      <c r="H31" s="1207"/>
      <c r="I31" s="1207"/>
      <c r="J31" s="1207"/>
      <c r="K31" s="1207"/>
      <c r="L31" s="1207"/>
      <c r="M31" s="1207"/>
      <c r="N31" s="1207"/>
      <c r="O31" s="1211"/>
      <c r="P31" s="1207"/>
      <c r="Q31" s="1207"/>
      <c r="R31" s="1169"/>
    </row>
    <row r="32" spans="1:18">
      <c r="A32" s="1205" t="s">
        <v>467</v>
      </c>
      <c r="B32" s="1206">
        <f>SUM(D32:Q32)</f>
        <v>3</v>
      </c>
      <c r="C32" s="1207"/>
      <c r="D32" s="1212">
        <v>2</v>
      </c>
      <c r="E32" s="1209"/>
      <c r="F32" s="1207"/>
      <c r="G32" s="1210"/>
      <c r="H32" s="1207"/>
      <c r="I32" s="1207"/>
      <c r="J32" s="1207"/>
      <c r="K32" s="1207"/>
      <c r="L32" s="1207"/>
      <c r="M32" s="1207"/>
      <c r="N32" s="1207"/>
      <c r="O32" s="1211"/>
      <c r="P32" s="1207"/>
      <c r="Q32" s="1206">
        <v>1</v>
      </c>
      <c r="R32" s="1169"/>
    </row>
    <row r="33" spans="1:18">
      <c r="A33" s="1205" t="s">
        <v>526</v>
      </c>
      <c r="B33" s="1206">
        <f>SUM(D33:Q33)</f>
        <v>61</v>
      </c>
      <c r="C33" s="1207"/>
      <c r="D33" s="1212">
        <v>1</v>
      </c>
      <c r="E33" s="1209"/>
      <c r="F33" s="1207"/>
      <c r="G33" s="1210"/>
      <c r="H33" s="1206">
        <v>3</v>
      </c>
      <c r="I33" s="1206">
        <v>3</v>
      </c>
      <c r="J33" s="1207"/>
      <c r="K33" s="1206">
        <v>38</v>
      </c>
      <c r="L33" s="1206">
        <v>1</v>
      </c>
      <c r="M33" s="1206">
        <v>2</v>
      </c>
      <c r="N33" s="1206">
        <v>8</v>
      </c>
      <c r="O33" s="1211"/>
      <c r="P33" s="1206">
        <v>5</v>
      </c>
      <c r="Q33" s="1207"/>
      <c r="R33" s="1169"/>
    </row>
    <row r="34" spans="1:18">
      <c r="A34" s="1205" t="s">
        <v>468</v>
      </c>
      <c r="B34" s="1206">
        <f>SUM(D34:Q34)</f>
        <v>2</v>
      </c>
      <c r="C34" s="1207"/>
      <c r="D34" s="1208"/>
      <c r="E34" s="1209"/>
      <c r="F34" s="1207"/>
      <c r="G34" s="1210"/>
      <c r="H34" s="1207"/>
      <c r="I34" s="1207"/>
      <c r="J34" s="1207"/>
      <c r="K34" s="1207"/>
      <c r="L34" s="1207"/>
      <c r="M34" s="1207"/>
      <c r="N34" s="1206">
        <v>2</v>
      </c>
      <c r="O34" s="1211"/>
      <c r="P34" s="1207"/>
      <c r="Q34" s="1207"/>
      <c r="R34" s="1169"/>
    </row>
    <row r="35" spans="1:18">
      <c r="A35" s="1205" t="s">
        <v>527</v>
      </c>
      <c r="B35" s="1207"/>
      <c r="C35" s="1207"/>
      <c r="D35" s="1208"/>
      <c r="E35" s="1209"/>
      <c r="F35" s="1207"/>
      <c r="G35" s="1210"/>
      <c r="H35" s="1207"/>
      <c r="I35" s="1207"/>
      <c r="J35" s="1207"/>
      <c r="K35" s="1207"/>
      <c r="L35" s="1207"/>
      <c r="M35" s="1207"/>
      <c r="N35" s="1207"/>
      <c r="O35" s="1211"/>
      <c r="P35" s="1207"/>
      <c r="Q35" s="1207"/>
      <c r="R35" s="1169"/>
    </row>
    <row r="36" spans="1:18">
      <c r="A36" s="1205" t="s">
        <v>528</v>
      </c>
      <c r="B36" s="1207"/>
      <c r="C36" s="1207"/>
      <c r="D36" s="1208"/>
      <c r="E36" s="1209"/>
      <c r="F36" s="1207"/>
      <c r="G36" s="1210"/>
      <c r="H36" s="1207"/>
      <c r="I36" s="1207"/>
      <c r="J36" s="1207"/>
      <c r="K36" s="1207"/>
      <c r="L36" s="1207"/>
      <c r="M36" s="1207"/>
      <c r="N36" s="1207"/>
      <c r="O36" s="1211"/>
      <c r="P36" s="1207"/>
      <c r="Q36" s="1207"/>
      <c r="R36" s="1169"/>
    </row>
    <row r="37" spans="1:18" ht="0.95" customHeight="1">
      <c r="A37" s="1213"/>
      <c r="B37" s="1213"/>
      <c r="C37" s="1213"/>
      <c r="D37" s="1213"/>
      <c r="E37" s="1213"/>
      <c r="F37" s="1213"/>
      <c r="G37" s="1213"/>
      <c r="H37" s="1213"/>
      <c r="I37" s="1213"/>
      <c r="J37" s="1213"/>
      <c r="K37" s="1213"/>
      <c r="L37" s="1213"/>
      <c r="M37" s="1213"/>
      <c r="N37" s="1213"/>
      <c r="O37" s="1213"/>
      <c r="P37" s="1213"/>
      <c r="Q37" s="1213"/>
    </row>
    <row r="38" spans="1:18">
      <c r="A38" s="1214" t="s">
        <v>396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Q38" s="1214" t="s">
        <v>210</v>
      </c>
    </row>
  </sheetData>
  <sheetProtection password="CA55" sheet="1" objects="1" scenarios="1"/>
  <pageMargins left="0.83" right="0.8" top="0.8" bottom="0.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K140"/>
  <sheetViews>
    <sheetView showGridLines="0" workbookViewId="0">
      <selection sqref="A1:IV65536"/>
    </sheetView>
  </sheetViews>
  <sheetFormatPr baseColWidth="10" defaultColWidth="9.83203125" defaultRowHeight="10.5"/>
  <cols>
    <col min="1" max="1" width="2.83203125" customWidth="1"/>
    <col min="2" max="2" width="35.1640625" customWidth="1"/>
    <col min="3" max="3" width="12.6640625" customWidth="1"/>
    <col min="4" max="4" width="4" customWidth="1"/>
    <col min="5" max="5" width="18.6640625" customWidth="1"/>
    <col min="6" max="6" width="4.33203125" customWidth="1"/>
    <col min="7" max="7" width="17.83203125" customWidth="1"/>
    <col min="8" max="8" width="3.83203125" customWidth="1"/>
    <col min="9" max="9" width="0" hidden="1" customWidth="1"/>
  </cols>
  <sheetData>
    <row r="1" spans="1:11">
      <c r="A1" s="2" t="s">
        <v>0</v>
      </c>
      <c r="B1" s="3"/>
      <c r="C1" s="3"/>
      <c r="D1" s="3"/>
      <c r="E1" s="3"/>
      <c r="F1" s="3"/>
    </row>
    <row r="2" spans="1:11" ht="5.0999999999999996" customHeight="1">
      <c r="A2" s="3"/>
      <c r="B2" s="3"/>
      <c r="C2" s="3"/>
      <c r="D2" s="3"/>
      <c r="E2" s="3"/>
      <c r="F2" s="3"/>
    </row>
    <row r="3" spans="1:11">
      <c r="A3" s="2" t="s">
        <v>1</v>
      </c>
      <c r="B3" s="3"/>
      <c r="C3" s="3"/>
      <c r="D3" s="3"/>
      <c r="E3" s="3"/>
      <c r="F3" s="3"/>
    </row>
    <row r="4" spans="1:11">
      <c r="A4" s="2" t="s">
        <v>2</v>
      </c>
      <c r="B4" s="3"/>
      <c r="C4" s="3"/>
      <c r="D4" s="3"/>
      <c r="E4" s="3"/>
      <c r="F4" s="3"/>
    </row>
    <row r="5" spans="1:11">
      <c r="A5" s="4" t="s">
        <v>3</v>
      </c>
      <c r="B5" s="3"/>
      <c r="C5" s="3"/>
      <c r="D5" s="5"/>
      <c r="E5" s="5"/>
      <c r="F5" s="3"/>
    </row>
    <row r="6" spans="1:11" ht="5.0999999999999996" customHeight="1">
      <c r="B6" s="6"/>
      <c r="C6" s="6"/>
      <c r="D6" s="6"/>
      <c r="E6" s="6"/>
      <c r="F6" s="6"/>
      <c r="G6" s="6"/>
      <c r="H6" s="6"/>
      <c r="I6" s="6"/>
    </row>
    <row r="7" spans="1:11" ht="6" customHeight="1">
      <c r="A7" s="54"/>
      <c r="B7" s="55"/>
      <c r="C7" s="56"/>
      <c r="D7" s="55"/>
      <c r="E7" s="56"/>
      <c r="F7" s="55"/>
      <c r="G7" s="56"/>
      <c r="H7" s="57"/>
      <c r="I7" s="7"/>
    </row>
    <row r="8" spans="1:11">
      <c r="A8" s="58"/>
      <c r="B8" s="24"/>
      <c r="C8" s="59" t="s">
        <v>74</v>
      </c>
      <c r="D8" s="24"/>
      <c r="E8" s="59" t="s">
        <v>4</v>
      </c>
      <c r="F8" s="24"/>
      <c r="G8" s="59" t="s">
        <v>73</v>
      </c>
      <c r="H8" s="60"/>
      <c r="I8" s="8"/>
    </row>
    <row r="9" spans="1:11">
      <c r="A9" s="61"/>
      <c r="B9" s="25" t="s">
        <v>5</v>
      </c>
      <c r="C9" s="26" t="s">
        <v>6</v>
      </c>
      <c r="D9" s="27"/>
      <c r="E9" s="26" t="s">
        <v>7</v>
      </c>
      <c r="F9" s="27"/>
      <c r="G9" s="26" t="s">
        <v>8</v>
      </c>
      <c r="H9" s="62"/>
      <c r="I9" s="8"/>
    </row>
    <row r="10" spans="1:11" ht="5.0999999999999996" customHeight="1">
      <c r="A10" s="63"/>
      <c r="B10" s="10"/>
      <c r="C10" s="11"/>
      <c r="D10" s="10"/>
      <c r="E10" s="11"/>
      <c r="F10" s="12"/>
      <c r="G10" s="13"/>
      <c r="H10" s="64"/>
      <c r="I10" s="12"/>
    </row>
    <row r="11" spans="1:11" ht="9.9499999999999993" customHeight="1">
      <c r="A11" s="65"/>
      <c r="B11" s="14" t="s">
        <v>7</v>
      </c>
      <c r="C11" s="29">
        <f>SUM(C13+C31+C64)</f>
        <v>19492</v>
      </c>
      <c r="D11" s="30"/>
      <c r="E11" s="31">
        <f>(C11/$C$11)*100</f>
        <v>100</v>
      </c>
      <c r="F11" s="32"/>
      <c r="G11" s="31">
        <f>(E11/$C$11)*100</f>
        <v>0.51303098707161909</v>
      </c>
      <c r="H11" s="66"/>
      <c r="I11" s="16"/>
    </row>
    <row r="12" spans="1:11" ht="10.5" hidden="1" customHeight="1">
      <c r="A12" s="65"/>
      <c r="B12" s="17"/>
      <c r="C12" s="33"/>
      <c r="D12" s="34"/>
      <c r="E12" s="35"/>
      <c r="F12" s="36"/>
      <c r="G12" s="35"/>
      <c r="H12" s="67"/>
      <c r="I12" s="16"/>
    </row>
    <row r="13" spans="1:11" ht="9.9499999999999993" customHeight="1">
      <c r="A13" s="65"/>
      <c r="B13" s="14" t="s">
        <v>9</v>
      </c>
      <c r="C13" s="29">
        <f>(C15+C19+C27)</f>
        <v>114</v>
      </c>
      <c r="D13" s="30"/>
      <c r="E13" s="31">
        <f>(C13/$C$11)*100</f>
        <v>0.58485532526164585</v>
      </c>
      <c r="F13" s="30"/>
      <c r="G13" s="31">
        <f>(C13/$C$31)*100</f>
        <v>1.514346439957492</v>
      </c>
      <c r="H13" s="66"/>
      <c r="I13" s="16"/>
    </row>
    <row r="14" spans="1:11" ht="10.5" hidden="1" customHeight="1">
      <c r="A14" s="65"/>
      <c r="B14" s="15"/>
      <c r="C14" s="37"/>
      <c r="D14" s="30"/>
      <c r="E14" s="37"/>
      <c r="F14" s="30"/>
      <c r="G14" s="37"/>
      <c r="H14" s="66"/>
      <c r="I14" s="16"/>
    </row>
    <row r="15" spans="1:11" ht="9.9499999999999993" customHeight="1">
      <c r="A15" s="65"/>
      <c r="B15" s="18" t="s">
        <v>10</v>
      </c>
      <c r="C15" s="38">
        <f>SUM(C16:C17)</f>
        <v>12</v>
      </c>
      <c r="D15" s="34"/>
      <c r="E15" s="35">
        <f>(C15/$C$11)*100</f>
        <v>6.1563718448594297E-2</v>
      </c>
      <c r="F15" s="34"/>
      <c r="G15" s="35">
        <f>(C15/$C$13)*100</f>
        <v>10.526315789473683</v>
      </c>
      <c r="H15" s="67"/>
      <c r="I15" s="16"/>
      <c r="J15" s="6"/>
      <c r="K15" s="6"/>
    </row>
    <row r="16" spans="1:11" ht="9" customHeight="1">
      <c r="A16" s="65"/>
      <c r="B16" s="19" t="s">
        <v>11</v>
      </c>
      <c r="C16" s="39">
        <v>7</v>
      </c>
      <c r="D16" s="40"/>
      <c r="E16" s="41"/>
      <c r="F16" s="40"/>
      <c r="G16" s="41"/>
      <c r="H16" s="66"/>
      <c r="I16" s="21"/>
    </row>
    <row r="17" spans="1:9" ht="9" customHeight="1">
      <c r="A17" s="65"/>
      <c r="B17" s="19" t="s">
        <v>12</v>
      </c>
      <c r="C17" s="42">
        <v>5</v>
      </c>
      <c r="D17" s="43"/>
      <c r="E17" s="44">
        <f>(C17/$C$11)*100</f>
        <v>2.5651549353580959E-2</v>
      </c>
      <c r="F17" s="43"/>
      <c r="G17" s="44">
        <f>(C17/$C$13)*100</f>
        <v>4.3859649122807012</v>
      </c>
      <c r="H17" s="67"/>
      <c r="I17" s="16"/>
    </row>
    <row r="18" spans="1:9" ht="10.5" hidden="1" customHeight="1">
      <c r="A18" s="65"/>
      <c r="B18" s="15"/>
      <c r="C18" s="37"/>
      <c r="D18" s="30"/>
      <c r="E18" s="37"/>
      <c r="F18" s="30"/>
      <c r="G18" s="37"/>
      <c r="H18" s="66"/>
      <c r="I18" s="16"/>
    </row>
    <row r="19" spans="1:9" ht="9.9499999999999993" customHeight="1">
      <c r="A19" s="65"/>
      <c r="B19" s="18" t="s">
        <v>13</v>
      </c>
      <c r="C19" s="38">
        <f>SUM(C20:C25)</f>
        <v>90</v>
      </c>
      <c r="D19" s="34"/>
      <c r="E19" s="35">
        <f>(C19/$C$11)*100</f>
        <v>0.46172788836445722</v>
      </c>
      <c r="F19" s="34"/>
      <c r="G19" s="35">
        <f>(C19/$C$13)*100</f>
        <v>78.94736842105263</v>
      </c>
      <c r="H19" s="67"/>
      <c r="I19" s="16"/>
    </row>
    <row r="20" spans="1:9" ht="9" customHeight="1">
      <c r="A20" s="65"/>
      <c r="B20" s="19" t="s">
        <v>11</v>
      </c>
      <c r="C20" s="39">
        <v>3</v>
      </c>
      <c r="D20" s="40"/>
      <c r="E20" s="41"/>
      <c r="F20" s="40"/>
      <c r="G20" s="41"/>
      <c r="H20" s="66"/>
      <c r="I20" s="16"/>
    </row>
    <row r="21" spans="1:9" ht="9" customHeight="1">
      <c r="A21" s="65"/>
      <c r="B21" s="19" t="s">
        <v>14</v>
      </c>
      <c r="C21" s="42">
        <v>4</v>
      </c>
      <c r="D21" s="43"/>
      <c r="E21" s="45"/>
      <c r="F21" s="43"/>
      <c r="G21" s="45"/>
      <c r="H21" s="67"/>
      <c r="I21" s="16"/>
    </row>
    <row r="22" spans="1:9" ht="9" customHeight="1">
      <c r="A22" s="65"/>
      <c r="B22" s="19" t="s">
        <v>12</v>
      </c>
      <c r="C22" s="42">
        <v>2</v>
      </c>
      <c r="D22" s="43"/>
      <c r="E22" s="44">
        <f>(C22/$C$11)*100</f>
        <v>1.0260619741432383E-2</v>
      </c>
      <c r="F22" s="43"/>
      <c r="G22" s="44">
        <f>(C22/$C$13)*100</f>
        <v>1.7543859649122806</v>
      </c>
      <c r="H22" s="67"/>
      <c r="I22" s="16"/>
    </row>
    <row r="23" spans="1:9" ht="9" customHeight="1">
      <c r="A23" s="65"/>
      <c r="B23" s="19" t="s">
        <v>15</v>
      </c>
      <c r="C23" s="42">
        <v>42</v>
      </c>
      <c r="D23" s="43"/>
      <c r="E23" s="45"/>
      <c r="F23" s="43"/>
      <c r="G23" s="45"/>
      <c r="H23" s="67"/>
      <c r="I23" s="16"/>
    </row>
    <row r="24" spans="1:9" ht="9" customHeight="1">
      <c r="A24" s="65"/>
      <c r="B24" s="19" t="s">
        <v>16</v>
      </c>
      <c r="C24" s="42">
        <v>9</v>
      </c>
      <c r="D24" s="43"/>
      <c r="E24" s="44">
        <f>(C24/$C$11)*100</f>
        <v>4.6172788836445725E-2</v>
      </c>
      <c r="F24" s="43"/>
      <c r="G24" s="44">
        <f>(C24/$C$13)*100</f>
        <v>7.8947368421052628</v>
      </c>
      <c r="H24" s="67"/>
      <c r="I24" s="16"/>
    </row>
    <row r="25" spans="1:9" ht="9" customHeight="1">
      <c r="A25" s="65"/>
      <c r="B25" s="19" t="s">
        <v>17</v>
      </c>
      <c r="C25" s="42">
        <v>30</v>
      </c>
      <c r="D25" s="43"/>
      <c r="E25" s="45"/>
      <c r="F25" s="43"/>
      <c r="G25" s="45"/>
      <c r="H25" s="67"/>
      <c r="I25" s="16"/>
    </row>
    <row r="26" spans="1:9" ht="10.5" hidden="1" customHeight="1">
      <c r="A26" s="65"/>
      <c r="B26" s="20"/>
      <c r="C26" s="45"/>
      <c r="D26" s="43"/>
      <c r="E26" s="45"/>
      <c r="F26" s="43"/>
      <c r="G26" s="45"/>
      <c r="H26" s="67"/>
      <c r="I26" s="16"/>
    </row>
    <row r="27" spans="1:9" ht="9.9499999999999993" customHeight="1">
      <c r="A27" s="65"/>
      <c r="B27" s="18" t="s">
        <v>18</v>
      </c>
      <c r="C27" s="38">
        <f>SUM(C28:C29)</f>
        <v>12</v>
      </c>
      <c r="D27" s="34"/>
      <c r="E27" s="35">
        <f>(C27/$C$11)*100</f>
        <v>6.1563718448594297E-2</v>
      </c>
      <c r="F27" s="34"/>
      <c r="G27" s="35">
        <f>(C27/$C$13)*100</f>
        <v>10.526315789473683</v>
      </c>
      <c r="H27" s="67"/>
      <c r="I27" s="16"/>
    </row>
    <row r="28" spans="1:9" ht="9" customHeight="1">
      <c r="A28" s="65"/>
      <c r="B28" s="19" t="s">
        <v>19</v>
      </c>
      <c r="C28" s="42">
        <v>7</v>
      </c>
      <c r="D28" s="43"/>
      <c r="E28" s="44"/>
      <c r="F28" s="43"/>
      <c r="G28" s="44">
        <f>(C28/$C$13)*100</f>
        <v>6.140350877192982</v>
      </c>
      <c r="H28" s="67"/>
      <c r="I28" s="16"/>
    </row>
    <row r="29" spans="1:9" ht="9" customHeight="1">
      <c r="A29" s="65"/>
      <c r="B29" s="19" t="s">
        <v>20</v>
      </c>
      <c r="C29" s="42">
        <v>5</v>
      </c>
      <c r="D29" s="43"/>
      <c r="E29" s="44"/>
      <c r="F29" s="43"/>
      <c r="G29" s="44">
        <f>(C29/$C$13)*100</f>
        <v>4.3859649122807012</v>
      </c>
      <c r="H29" s="67"/>
      <c r="I29" s="16"/>
    </row>
    <row r="30" spans="1:9" ht="10.5" hidden="1" customHeight="1">
      <c r="A30" s="65"/>
      <c r="B30" s="20"/>
      <c r="C30" s="45"/>
      <c r="D30" s="43"/>
      <c r="E30" s="45"/>
      <c r="F30" s="43"/>
      <c r="G30" s="45"/>
      <c r="H30" s="67"/>
      <c r="I30" s="16"/>
    </row>
    <row r="31" spans="1:9" ht="9.9499999999999993" customHeight="1">
      <c r="A31" s="65"/>
      <c r="B31" s="14" t="s">
        <v>21</v>
      </c>
      <c r="C31" s="29">
        <f>(C33+C34+C35+C42+C46+C47+C51+C52+C58+C59+C60+C61+C62)</f>
        <v>7528</v>
      </c>
      <c r="D31" s="30"/>
      <c r="E31" s="31">
        <f>(C31/$C$11)*100</f>
        <v>38.620972706751488</v>
      </c>
      <c r="F31" s="32"/>
      <c r="G31" s="31">
        <f>(C31/$C$31)*100</f>
        <v>100</v>
      </c>
      <c r="H31" s="66"/>
      <c r="I31" s="16"/>
    </row>
    <row r="32" spans="1:9" ht="10.5" hidden="1" customHeight="1">
      <c r="A32" s="65"/>
      <c r="B32" s="22"/>
      <c r="C32" s="45"/>
      <c r="D32" s="43"/>
      <c r="E32" s="45"/>
      <c r="F32" s="43"/>
      <c r="G32" s="45"/>
      <c r="H32" s="67"/>
      <c r="I32" s="16"/>
    </row>
    <row r="33" spans="1:9" ht="9" customHeight="1">
      <c r="A33" s="65"/>
      <c r="B33" s="19" t="s">
        <v>22</v>
      </c>
      <c r="C33" s="42">
        <v>109</v>
      </c>
      <c r="D33" s="43"/>
      <c r="E33" s="44">
        <f t="shared" ref="E33:E54" si="0">(C33/$C$11)*100</f>
        <v>0.5592037759080648</v>
      </c>
      <c r="F33" s="46"/>
      <c r="G33" s="44">
        <f t="shared" ref="G33:G54" si="1">(C33/$C$31)*100</f>
        <v>1.4479277364505845</v>
      </c>
      <c r="H33" s="67"/>
      <c r="I33" s="16"/>
    </row>
    <row r="34" spans="1:9" ht="9" customHeight="1">
      <c r="A34" s="65"/>
      <c r="B34" s="19" t="s">
        <v>23</v>
      </c>
      <c r="C34" s="42">
        <v>103</v>
      </c>
      <c r="D34" s="43"/>
      <c r="E34" s="44">
        <f t="shared" si="0"/>
        <v>0.5284219166837677</v>
      </c>
      <c r="F34" s="43"/>
      <c r="G34" s="44">
        <f t="shared" si="1"/>
        <v>1.3682252922422955</v>
      </c>
      <c r="H34" s="66"/>
      <c r="I34" s="21"/>
    </row>
    <row r="35" spans="1:9" ht="9" customHeight="1">
      <c r="A35" s="65"/>
      <c r="B35" s="18" t="s">
        <v>24</v>
      </c>
      <c r="C35" s="38">
        <f>SUM(C36:C41)</f>
        <v>554</v>
      </c>
      <c r="D35" s="34"/>
      <c r="E35" s="35">
        <f t="shared" si="0"/>
        <v>2.8421916683767701</v>
      </c>
      <c r="F35" s="36"/>
      <c r="G35" s="35">
        <f t="shared" si="1"/>
        <v>7.3591923485653563</v>
      </c>
      <c r="H35" s="66"/>
      <c r="I35" s="21"/>
    </row>
    <row r="36" spans="1:9" ht="9" customHeight="1">
      <c r="A36" s="68"/>
      <c r="B36" s="28" t="s">
        <v>25</v>
      </c>
      <c r="C36" s="47">
        <v>285</v>
      </c>
      <c r="D36" s="48" t="s">
        <v>26</v>
      </c>
      <c r="E36" s="49">
        <f t="shared" si="0"/>
        <v>1.4621383131541144</v>
      </c>
      <c r="F36" s="50"/>
      <c r="G36" s="49">
        <f t="shared" si="1"/>
        <v>3.7858660998937301</v>
      </c>
      <c r="H36" s="69"/>
      <c r="I36" s="21"/>
    </row>
    <row r="37" spans="1:9" ht="9" customHeight="1">
      <c r="A37" s="68"/>
      <c r="B37" s="28" t="s">
        <v>27</v>
      </c>
      <c r="C37" s="47">
        <v>13</v>
      </c>
      <c r="D37" s="51"/>
      <c r="E37" s="49">
        <f t="shared" si="0"/>
        <v>6.6694028319310497E-2</v>
      </c>
      <c r="F37" s="50"/>
      <c r="G37" s="49">
        <f t="shared" si="1"/>
        <v>0.17268862911795962</v>
      </c>
      <c r="H37" s="69"/>
      <c r="I37" s="21"/>
    </row>
    <row r="38" spans="1:9" ht="9" customHeight="1">
      <c r="A38" s="68"/>
      <c r="B38" s="28" t="s">
        <v>28</v>
      </c>
      <c r="C38" s="47">
        <v>63</v>
      </c>
      <c r="D38" s="51"/>
      <c r="E38" s="49">
        <f t="shared" si="0"/>
        <v>0.32320952185512003</v>
      </c>
      <c r="F38" s="50"/>
      <c r="G38" s="49">
        <f t="shared" si="1"/>
        <v>0.83687566418703496</v>
      </c>
      <c r="H38" s="69"/>
      <c r="I38" s="21"/>
    </row>
    <row r="39" spans="1:9" ht="9" customHeight="1">
      <c r="A39" s="68"/>
      <c r="B39" s="28" t="s">
        <v>29</v>
      </c>
      <c r="C39" s="47">
        <v>30</v>
      </c>
      <c r="D39" s="51"/>
      <c r="E39" s="49">
        <f t="shared" si="0"/>
        <v>0.15390929612148574</v>
      </c>
      <c r="F39" s="50"/>
      <c r="G39" s="49">
        <f t="shared" si="1"/>
        <v>0.39851222104144529</v>
      </c>
      <c r="H39" s="69"/>
      <c r="I39" s="21"/>
    </row>
    <row r="40" spans="1:9" ht="9" customHeight="1">
      <c r="A40" s="68"/>
      <c r="B40" s="28" t="s">
        <v>30</v>
      </c>
      <c r="C40" s="47">
        <v>137</v>
      </c>
      <c r="D40" s="51"/>
      <c r="E40" s="49">
        <f t="shared" si="0"/>
        <v>0.70285245228811821</v>
      </c>
      <c r="F40" s="50"/>
      <c r="G40" s="49">
        <f t="shared" si="1"/>
        <v>1.8198724760892668</v>
      </c>
      <c r="H40" s="69"/>
      <c r="I40" s="21"/>
    </row>
    <row r="41" spans="1:9" ht="9" customHeight="1">
      <c r="A41" s="68"/>
      <c r="B41" s="28" t="s">
        <v>31</v>
      </c>
      <c r="C41" s="47">
        <v>26</v>
      </c>
      <c r="D41" s="51"/>
      <c r="E41" s="49">
        <f t="shared" si="0"/>
        <v>0.13338805663862099</v>
      </c>
      <c r="F41" s="50"/>
      <c r="G41" s="49">
        <f t="shared" si="1"/>
        <v>0.34537725823591925</v>
      </c>
      <c r="H41" s="69"/>
      <c r="I41" s="21"/>
    </row>
    <row r="42" spans="1:9" ht="9" customHeight="1">
      <c r="A42" s="65"/>
      <c r="B42" s="18" t="s">
        <v>32</v>
      </c>
      <c r="C42" s="38">
        <f>SUM(C43:C45)</f>
        <v>2692</v>
      </c>
      <c r="D42" s="34"/>
      <c r="E42" s="35">
        <f t="shared" si="0"/>
        <v>13.810794171967986</v>
      </c>
      <c r="F42" s="36"/>
      <c r="G42" s="35">
        <f t="shared" si="1"/>
        <v>35.759829968119021</v>
      </c>
      <c r="H42" s="67"/>
      <c r="I42" s="16"/>
    </row>
    <row r="43" spans="1:9" ht="9" customHeight="1">
      <c r="A43" s="68"/>
      <c r="B43" s="28" t="s">
        <v>25</v>
      </c>
      <c r="C43" s="47">
        <v>575</v>
      </c>
      <c r="D43" s="48" t="s">
        <v>26</v>
      </c>
      <c r="E43" s="49">
        <f t="shared" si="0"/>
        <v>2.9499281756618099</v>
      </c>
      <c r="F43" s="51"/>
      <c r="G43" s="49">
        <f t="shared" si="1"/>
        <v>7.6381509032943677</v>
      </c>
      <c r="H43" s="70"/>
      <c r="I43" s="16"/>
    </row>
    <row r="44" spans="1:9" ht="9" customHeight="1">
      <c r="A44" s="68"/>
      <c r="B44" s="28" t="s">
        <v>33</v>
      </c>
      <c r="C44" s="47">
        <v>357</v>
      </c>
      <c r="D44" s="51"/>
      <c r="E44" s="49">
        <f t="shared" si="0"/>
        <v>1.8315206238456803</v>
      </c>
      <c r="F44" s="51"/>
      <c r="G44" s="49">
        <f t="shared" si="1"/>
        <v>4.7422954303931988</v>
      </c>
      <c r="H44" s="70"/>
      <c r="I44" s="16"/>
    </row>
    <row r="45" spans="1:9" ht="9" customHeight="1">
      <c r="A45" s="68"/>
      <c r="B45" s="28" t="s">
        <v>34</v>
      </c>
      <c r="C45" s="47">
        <v>1760</v>
      </c>
      <c r="D45" s="51"/>
      <c r="E45" s="49">
        <f t="shared" si="0"/>
        <v>9.0293453724604973</v>
      </c>
      <c r="F45" s="51"/>
      <c r="G45" s="49">
        <f t="shared" si="1"/>
        <v>23.379383634431456</v>
      </c>
      <c r="H45" s="70"/>
      <c r="I45" s="16"/>
    </row>
    <row r="46" spans="1:9" ht="9" customHeight="1">
      <c r="A46" s="65"/>
      <c r="B46" s="19" t="s">
        <v>35</v>
      </c>
      <c r="C46" s="42">
        <v>1319</v>
      </c>
      <c r="D46" s="43"/>
      <c r="E46" s="44">
        <f t="shared" si="0"/>
        <v>6.766878719474656</v>
      </c>
      <c r="F46" s="46"/>
      <c r="G46" s="44">
        <f t="shared" si="1"/>
        <v>17.521253985122208</v>
      </c>
      <c r="H46" s="67"/>
      <c r="I46" s="16"/>
    </row>
    <row r="47" spans="1:9" ht="9" customHeight="1">
      <c r="A47" s="65"/>
      <c r="B47" s="18" t="s">
        <v>36</v>
      </c>
      <c r="C47" s="38">
        <f>SUM(C48:C50)</f>
        <v>577</v>
      </c>
      <c r="D47" s="34"/>
      <c r="E47" s="35">
        <f t="shared" si="0"/>
        <v>2.9601887954032424</v>
      </c>
      <c r="F47" s="34"/>
      <c r="G47" s="35">
        <f t="shared" si="1"/>
        <v>7.6647183846971307</v>
      </c>
      <c r="H47" s="67"/>
      <c r="I47" s="16"/>
    </row>
    <row r="48" spans="1:9" ht="9" customHeight="1">
      <c r="A48" s="68"/>
      <c r="B48" s="28" t="s">
        <v>25</v>
      </c>
      <c r="C48" s="47">
        <v>234</v>
      </c>
      <c r="D48" s="48" t="s">
        <v>26</v>
      </c>
      <c r="E48" s="49">
        <f t="shared" si="0"/>
        <v>1.2004925097475887</v>
      </c>
      <c r="F48" s="51"/>
      <c r="G48" s="49">
        <f t="shared" si="1"/>
        <v>3.1083953241232734</v>
      </c>
      <c r="H48" s="70"/>
      <c r="I48" s="16"/>
    </row>
    <row r="49" spans="1:9" ht="9" customHeight="1">
      <c r="A49" s="68"/>
      <c r="B49" s="28" t="s">
        <v>37</v>
      </c>
      <c r="C49" s="47">
        <v>79</v>
      </c>
      <c r="D49" s="51"/>
      <c r="E49" s="49">
        <f t="shared" si="0"/>
        <v>0.40529447978657912</v>
      </c>
      <c r="F49" s="51"/>
      <c r="G49" s="49">
        <f t="shared" si="1"/>
        <v>1.0494155154091391</v>
      </c>
      <c r="H49" s="70"/>
      <c r="I49" s="16"/>
    </row>
    <row r="50" spans="1:9" ht="9" customHeight="1">
      <c r="A50" s="68"/>
      <c r="B50" s="28" t="s">
        <v>38</v>
      </c>
      <c r="C50" s="47">
        <v>264</v>
      </c>
      <c r="D50" s="51"/>
      <c r="E50" s="49">
        <f t="shared" si="0"/>
        <v>1.3544018058690745</v>
      </c>
      <c r="F50" s="51"/>
      <c r="G50" s="49">
        <f t="shared" si="1"/>
        <v>3.5069075451647183</v>
      </c>
      <c r="H50" s="70"/>
      <c r="I50" s="16"/>
    </row>
    <row r="51" spans="1:9" ht="9" customHeight="1">
      <c r="A51" s="65"/>
      <c r="B51" s="19" t="s">
        <v>39</v>
      </c>
      <c r="C51" s="42">
        <v>229</v>
      </c>
      <c r="D51" s="43"/>
      <c r="E51" s="44">
        <f t="shared" si="0"/>
        <v>1.1748409603940078</v>
      </c>
      <c r="F51" s="43"/>
      <c r="G51" s="44">
        <f t="shared" si="1"/>
        <v>3.0419766206163654</v>
      </c>
      <c r="H51" s="67"/>
      <c r="I51" s="16"/>
    </row>
    <row r="52" spans="1:9" ht="9" customHeight="1">
      <c r="A52" s="65"/>
      <c r="B52" s="18" t="s">
        <v>17</v>
      </c>
      <c r="C52" s="38">
        <f>SUM(C53:C57)</f>
        <v>85</v>
      </c>
      <c r="D52" s="34"/>
      <c r="E52" s="35">
        <f t="shared" si="0"/>
        <v>0.43607633901087622</v>
      </c>
      <c r="F52" s="36"/>
      <c r="G52" s="35">
        <f t="shared" si="1"/>
        <v>1.1291179596174281</v>
      </c>
      <c r="H52" s="71"/>
      <c r="I52" s="16"/>
    </row>
    <row r="53" spans="1:9" ht="9" customHeight="1">
      <c r="A53" s="68"/>
      <c r="B53" s="28" t="s">
        <v>25</v>
      </c>
      <c r="C53" s="47">
        <v>57</v>
      </c>
      <c r="D53" s="48" t="s">
        <v>26</v>
      </c>
      <c r="E53" s="49">
        <f t="shared" si="0"/>
        <v>0.29242766263082293</v>
      </c>
      <c r="F53" s="50"/>
      <c r="G53" s="49">
        <f t="shared" si="1"/>
        <v>0.75717321997874598</v>
      </c>
      <c r="H53" s="70"/>
      <c r="I53" s="16"/>
    </row>
    <row r="54" spans="1:9" ht="9" customHeight="1">
      <c r="A54" s="68"/>
      <c r="B54" s="28" t="s">
        <v>40</v>
      </c>
      <c r="C54" s="47">
        <v>10</v>
      </c>
      <c r="D54" s="51"/>
      <c r="E54" s="49">
        <f t="shared" si="0"/>
        <v>5.1303098707161918E-2</v>
      </c>
      <c r="F54" s="50"/>
      <c r="G54" s="49">
        <f t="shared" si="1"/>
        <v>0.13283740701381511</v>
      </c>
      <c r="H54" s="70"/>
      <c r="I54" s="16"/>
    </row>
    <row r="55" spans="1:9" ht="9" customHeight="1">
      <c r="A55" s="68"/>
      <c r="B55" s="28" t="s">
        <v>41</v>
      </c>
      <c r="C55" s="47">
        <v>7</v>
      </c>
      <c r="D55" s="51"/>
      <c r="E55" s="49"/>
      <c r="F55" s="51"/>
      <c r="G55" s="52"/>
      <c r="H55" s="70"/>
      <c r="I55" s="16"/>
    </row>
    <row r="56" spans="1:9" ht="9" customHeight="1">
      <c r="A56" s="68"/>
      <c r="B56" s="28" t="s">
        <v>42</v>
      </c>
      <c r="C56" s="47">
        <v>9</v>
      </c>
      <c r="D56" s="51"/>
      <c r="E56" s="49"/>
      <c r="F56" s="51"/>
      <c r="G56" s="52"/>
      <c r="H56" s="70"/>
      <c r="I56" s="16"/>
    </row>
    <row r="57" spans="1:9" ht="9" customHeight="1">
      <c r="A57" s="68"/>
      <c r="B57" s="28" t="s">
        <v>43</v>
      </c>
      <c r="C57" s="47">
        <v>2</v>
      </c>
      <c r="D57" s="51"/>
      <c r="E57" s="49"/>
      <c r="F57" s="51"/>
      <c r="G57" s="52"/>
      <c r="H57" s="70"/>
      <c r="I57" s="16"/>
    </row>
    <row r="58" spans="1:9" ht="9" customHeight="1">
      <c r="A58" s="65"/>
      <c r="B58" s="19" t="s">
        <v>44</v>
      </c>
      <c r="C58" s="42">
        <v>102</v>
      </c>
      <c r="D58" s="43"/>
      <c r="E58" s="44">
        <f>(C58/$C$11)*100</f>
        <v>0.52329160681305154</v>
      </c>
      <c r="F58" s="46"/>
      <c r="G58" s="44">
        <f>(C58/$C$31)*100</f>
        <v>1.354941551540914</v>
      </c>
      <c r="H58" s="67"/>
      <c r="I58" s="16"/>
    </row>
    <row r="59" spans="1:9" ht="9" customHeight="1">
      <c r="A59" s="65"/>
      <c r="B59" s="19" t="s">
        <v>45</v>
      </c>
      <c r="C59" s="42">
        <v>678</v>
      </c>
      <c r="D59" s="43"/>
      <c r="E59" s="44">
        <f>(C59/$C$11)*100</f>
        <v>3.4783500923455781</v>
      </c>
      <c r="F59" s="46"/>
      <c r="G59" s="44">
        <f>(C59/$C$31)*100</f>
        <v>9.0063761955366619</v>
      </c>
      <c r="H59" s="67"/>
      <c r="I59" s="16"/>
    </row>
    <row r="60" spans="1:9" ht="9" customHeight="1">
      <c r="A60" s="65"/>
      <c r="B60" s="19" t="s">
        <v>46</v>
      </c>
      <c r="C60" s="42">
        <v>200</v>
      </c>
      <c r="D60" s="43"/>
      <c r="E60" s="44">
        <f>(C60/$C$11)*100</f>
        <v>1.0260619741432382</v>
      </c>
      <c r="F60" s="46"/>
      <c r="G60" s="44">
        <f>(C60/$C$31)*100</f>
        <v>2.6567481402763016</v>
      </c>
      <c r="H60" s="67"/>
      <c r="I60" s="16"/>
    </row>
    <row r="61" spans="1:9" ht="9" customHeight="1">
      <c r="A61" s="65"/>
      <c r="B61" s="19" t="s">
        <v>47</v>
      </c>
      <c r="C61" s="42">
        <v>340</v>
      </c>
      <c r="D61" s="43"/>
      <c r="E61" s="44">
        <f>(C61/$C$11)*100</f>
        <v>1.7443053560435049</v>
      </c>
      <c r="F61" s="46"/>
      <c r="G61" s="44">
        <f>(C61/$C$31)*100</f>
        <v>4.5164718384697125</v>
      </c>
      <c r="H61" s="67"/>
      <c r="I61" s="16"/>
    </row>
    <row r="62" spans="1:9" ht="9" customHeight="1">
      <c r="A62" s="65"/>
      <c r="B62" s="19" t="s">
        <v>48</v>
      </c>
      <c r="C62" s="42">
        <v>540</v>
      </c>
      <c r="D62" s="43"/>
      <c r="E62" s="44">
        <f>(C62/$C$11)*100</f>
        <v>2.7703673301867431</v>
      </c>
      <c r="F62" s="46"/>
      <c r="G62" s="44">
        <f>(C62/$C$31)*100</f>
        <v>7.1732199787460154</v>
      </c>
      <c r="H62" s="67"/>
      <c r="I62" s="16"/>
    </row>
    <row r="63" spans="1:9" ht="10.5" hidden="1" customHeight="1">
      <c r="A63" s="65"/>
      <c r="B63" s="22"/>
      <c r="C63" s="45"/>
      <c r="D63" s="43"/>
      <c r="E63" s="44"/>
      <c r="F63" s="46"/>
      <c r="G63" s="44"/>
      <c r="H63" s="67"/>
      <c r="I63" s="16"/>
    </row>
    <row r="64" spans="1:9" ht="9.9499999999999993" customHeight="1">
      <c r="A64" s="65"/>
      <c r="B64" s="14" t="s">
        <v>49</v>
      </c>
      <c r="C64" s="29">
        <f>SUM(C66:C82)</f>
        <v>11850</v>
      </c>
      <c r="D64" s="30"/>
      <c r="E64" s="31">
        <f>(C64/$C$11)*100</f>
        <v>60.794171967986863</v>
      </c>
      <c r="F64" s="32"/>
      <c r="G64" s="31">
        <f>(C64/$C$64)*100</f>
        <v>100</v>
      </c>
      <c r="H64" s="72"/>
      <c r="I64" s="16"/>
    </row>
    <row r="65" spans="1:10" ht="10.5" hidden="1" customHeight="1">
      <c r="A65" s="65"/>
      <c r="B65" s="22"/>
      <c r="C65" s="45"/>
      <c r="D65" s="43"/>
      <c r="E65" s="44"/>
      <c r="F65" s="46"/>
      <c r="G65" s="44"/>
      <c r="H65" s="67"/>
      <c r="I65" s="16"/>
    </row>
    <row r="66" spans="1:10" ht="9" customHeight="1">
      <c r="A66" s="65"/>
      <c r="B66" s="19" t="s">
        <v>50</v>
      </c>
      <c r="C66" s="42">
        <v>3330</v>
      </c>
      <c r="D66" s="43"/>
      <c r="E66" s="44">
        <f t="shared" ref="E66:E82" si="2">(C66/$C$11)*100</f>
        <v>17.083931869484918</v>
      </c>
      <c r="F66" s="46"/>
      <c r="G66" s="44">
        <f t="shared" ref="G66:G82" si="3">(C66/$C$64)*100</f>
        <v>28.101265822784811</v>
      </c>
      <c r="H66" s="67"/>
      <c r="I66" s="16"/>
    </row>
    <row r="67" spans="1:10" ht="9" customHeight="1">
      <c r="A67" s="65"/>
      <c r="B67" s="19" t="s">
        <v>51</v>
      </c>
      <c r="C67" s="42">
        <v>708</v>
      </c>
      <c r="D67" s="43"/>
      <c r="E67" s="44">
        <f t="shared" si="2"/>
        <v>3.6322593884670638</v>
      </c>
      <c r="F67" s="46"/>
      <c r="G67" s="44">
        <f t="shared" si="3"/>
        <v>5.9746835443037973</v>
      </c>
      <c r="H67" s="67"/>
      <c r="I67" s="16"/>
    </row>
    <row r="68" spans="1:10" ht="9" customHeight="1">
      <c r="A68" s="65"/>
      <c r="B68" s="19" t="s">
        <v>52</v>
      </c>
      <c r="C68" s="42">
        <v>815</v>
      </c>
      <c r="D68" s="43"/>
      <c r="E68" s="44">
        <f t="shared" si="2"/>
        <v>4.1812025446336953</v>
      </c>
      <c r="F68" s="46"/>
      <c r="G68" s="44">
        <f t="shared" si="3"/>
        <v>6.8776371308016877</v>
      </c>
      <c r="H68" s="67"/>
      <c r="I68" s="16"/>
    </row>
    <row r="69" spans="1:10" ht="9" customHeight="1">
      <c r="A69" s="65"/>
      <c r="B69" s="19" t="s">
        <v>53</v>
      </c>
      <c r="C69" s="42">
        <v>664</v>
      </c>
      <c r="D69" s="43"/>
      <c r="E69" s="44">
        <f t="shared" si="2"/>
        <v>3.4065257541555511</v>
      </c>
      <c r="F69" s="46"/>
      <c r="G69" s="44">
        <f t="shared" si="3"/>
        <v>5.6033755274261603</v>
      </c>
      <c r="H69" s="67"/>
      <c r="I69" s="16"/>
    </row>
    <row r="70" spans="1:10" ht="9" customHeight="1">
      <c r="A70" s="65"/>
      <c r="B70" s="19" t="s">
        <v>54</v>
      </c>
      <c r="C70" s="42">
        <v>1026</v>
      </c>
      <c r="D70" s="43"/>
      <c r="E70" s="44">
        <f t="shared" si="2"/>
        <v>5.2636979273548121</v>
      </c>
      <c r="F70" s="46"/>
      <c r="G70" s="44">
        <f t="shared" si="3"/>
        <v>8.6582278481012658</v>
      </c>
      <c r="H70" s="67"/>
      <c r="I70" s="16"/>
    </row>
    <row r="71" spans="1:10" ht="9" customHeight="1">
      <c r="A71" s="65"/>
      <c r="B71" s="19" t="s">
        <v>55</v>
      </c>
      <c r="C71" s="42">
        <v>265</v>
      </c>
      <c r="D71" s="43"/>
      <c r="E71" s="44">
        <f t="shared" si="2"/>
        <v>1.3595321157397908</v>
      </c>
      <c r="F71" s="46"/>
      <c r="G71" s="44">
        <f t="shared" si="3"/>
        <v>2.2362869198312234</v>
      </c>
      <c r="H71" s="67"/>
      <c r="I71" s="16"/>
    </row>
    <row r="72" spans="1:10" ht="9" customHeight="1">
      <c r="A72" s="65"/>
      <c r="B72" s="19" t="s">
        <v>56</v>
      </c>
      <c r="C72" s="42">
        <v>498</v>
      </c>
      <c r="D72" s="43"/>
      <c r="E72" s="44">
        <f t="shared" si="2"/>
        <v>2.5548943156166635</v>
      </c>
      <c r="F72" s="46"/>
      <c r="G72" s="44">
        <f t="shared" si="3"/>
        <v>4.2025316455696204</v>
      </c>
      <c r="H72" s="67"/>
      <c r="I72" s="16"/>
    </row>
    <row r="73" spans="1:10" ht="9" customHeight="1">
      <c r="A73" s="65"/>
      <c r="B73" s="19" t="s">
        <v>57</v>
      </c>
      <c r="C73" s="42">
        <v>287</v>
      </c>
      <c r="D73" s="43"/>
      <c r="E73" s="44">
        <f t="shared" si="2"/>
        <v>1.4723989328955469</v>
      </c>
      <c r="F73" s="46"/>
      <c r="G73" s="44">
        <f t="shared" si="3"/>
        <v>2.4219409282700424</v>
      </c>
      <c r="H73" s="67"/>
      <c r="I73" s="16"/>
    </row>
    <row r="74" spans="1:10" ht="9" customHeight="1">
      <c r="A74" s="65"/>
      <c r="B74" s="19" t="s">
        <v>58</v>
      </c>
      <c r="C74" s="42">
        <v>281</v>
      </c>
      <c r="D74" s="43"/>
      <c r="E74" s="44">
        <f t="shared" si="2"/>
        <v>1.4416170736712497</v>
      </c>
      <c r="F74" s="46"/>
      <c r="G74" s="44">
        <f t="shared" si="3"/>
        <v>2.371308016877637</v>
      </c>
      <c r="H74" s="67"/>
      <c r="I74" s="16"/>
    </row>
    <row r="75" spans="1:10" ht="9" customHeight="1">
      <c r="A75" s="65"/>
      <c r="B75" s="19" t="s">
        <v>59</v>
      </c>
      <c r="C75" s="42">
        <v>279</v>
      </c>
      <c r="D75" s="43"/>
      <c r="E75" s="44">
        <f t="shared" si="2"/>
        <v>1.4313564539298174</v>
      </c>
      <c r="F75" s="43"/>
      <c r="G75" s="44">
        <f t="shared" si="3"/>
        <v>2.3544303797468356</v>
      </c>
      <c r="H75" s="67"/>
      <c r="I75" s="16"/>
    </row>
    <row r="76" spans="1:10" ht="9" customHeight="1">
      <c r="A76" s="65"/>
      <c r="B76" s="19" t="s">
        <v>60</v>
      </c>
      <c r="C76" s="42">
        <v>426</v>
      </c>
      <c r="D76" s="43"/>
      <c r="E76" s="44">
        <f t="shared" si="2"/>
        <v>2.1855120049250973</v>
      </c>
      <c r="F76" s="43"/>
      <c r="G76" s="44">
        <f t="shared" si="3"/>
        <v>3.5949367088607596</v>
      </c>
      <c r="H76" s="67"/>
      <c r="I76" s="16"/>
    </row>
    <row r="77" spans="1:10" ht="9" customHeight="1">
      <c r="A77" s="65"/>
      <c r="B77" s="19" t="s">
        <v>61</v>
      </c>
      <c r="C77" s="42">
        <v>150</v>
      </c>
      <c r="D77" s="43"/>
      <c r="E77" s="44">
        <f t="shared" si="2"/>
        <v>0.7695464806074287</v>
      </c>
      <c r="F77" s="43"/>
      <c r="G77" s="44">
        <f t="shared" si="3"/>
        <v>1.2658227848101267</v>
      </c>
      <c r="H77" s="67"/>
      <c r="I77" s="16"/>
    </row>
    <row r="78" spans="1:10" ht="9" customHeight="1">
      <c r="A78" s="65"/>
      <c r="B78" s="19" t="s">
        <v>62</v>
      </c>
      <c r="C78" s="42">
        <v>1733</v>
      </c>
      <c r="D78" s="43"/>
      <c r="E78" s="44">
        <f t="shared" si="2"/>
        <v>8.8908270059511594</v>
      </c>
      <c r="F78" s="43"/>
      <c r="G78" s="44">
        <f t="shared" si="3"/>
        <v>14.624472573839661</v>
      </c>
      <c r="H78" s="67"/>
      <c r="I78" s="16"/>
    </row>
    <row r="79" spans="1:10" ht="9" customHeight="1">
      <c r="A79" s="65"/>
      <c r="B79" s="19" t="s">
        <v>63</v>
      </c>
      <c r="C79" s="42">
        <v>745</v>
      </c>
      <c r="D79" s="43"/>
      <c r="E79" s="44">
        <f t="shared" si="2"/>
        <v>3.8220808536835627</v>
      </c>
      <c r="F79" s="43"/>
      <c r="G79" s="44">
        <f t="shared" si="3"/>
        <v>6.2869198312236296</v>
      </c>
      <c r="H79" s="67"/>
      <c r="I79" s="16"/>
      <c r="J79" s="9"/>
    </row>
    <row r="80" spans="1:10" ht="9" customHeight="1">
      <c r="A80" s="65"/>
      <c r="B80" s="19" t="s">
        <v>64</v>
      </c>
      <c r="C80" s="42">
        <v>74</v>
      </c>
      <c r="D80" s="43"/>
      <c r="E80" s="44">
        <f t="shared" si="2"/>
        <v>0.37964293043299813</v>
      </c>
      <c r="F80" s="43"/>
      <c r="G80" s="44">
        <f t="shared" si="3"/>
        <v>0.62447257383966248</v>
      </c>
      <c r="H80" s="66"/>
      <c r="I80" s="21"/>
      <c r="J80" s="9"/>
    </row>
    <row r="81" spans="1:10" ht="9" customHeight="1">
      <c r="A81" s="65"/>
      <c r="B81" s="19" t="s">
        <v>65</v>
      </c>
      <c r="C81" s="42">
        <v>472</v>
      </c>
      <c r="D81" s="43"/>
      <c r="E81" s="44">
        <f t="shared" si="2"/>
        <v>2.4215062589780421</v>
      </c>
      <c r="F81" s="43"/>
      <c r="G81" s="44">
        <f t="shared" si="3"/>
        <v>3.9831223628691985</v>
      </c>
      <c r="H81" s="67"/>
      <c r="I81" s="16"/>
    </row>
    <row r="82" spans="1:10" ht="9" customHeight="1">
      <c r="A82" s="73"/>
      <c r="B82" s="74" t="s">
        <v>66</v>
      </c>
      <c r="C82" s="75">
        <v>97</v>
      </c>
      <c r="D82" s="76"/>
      <c r="E82" s="77">
        <f t="shared" si="2"/>
        <v>0.4976400574594706</v>
      </c>
      <c r="F82" s="76"/>
      <c r="G82" s="77">
        <f t="shared" si="3"/>
        <v>0.81856540084388174</v>
      </c>
      <c r="H82" s="78"/>
      <c r="I82" s="22"/>
    </row>
    <row r="83" spans="1:10" ht="9.9499999999999993" customHeight="1">
      <c r="A83" s="23" t="s">
        <v>67</v>
      </c>
      <c r="B83" s="6"/>
      <c r="C83" s="6"/>
      <c r="D83" s="6"/>
      <c r="E83" s="6"/>
      <c r="F83" s="6"/>
      <c r="G83" s="53" t="s">
        <v>68</v>
      </c>
      <c r="I83" s="6"/>
    </row>
    <row r="84" spans="1:10" ht="8.1" customHeight="1">
      <c r="A84" s="23" t="s">
        <v>69</v>
      </c>
      <c r="B84" s="6"/>
      <c r="C84" s="6"/>
      <c r="D84" s="6"/>
      <c r="E84" s="6"/>
      <c r="F84" s="6"/>
      <c r="I84" s="6"/>
    </row>
    <row r="85" spans="1:10" ht="8.1" customHeight="1">
      <c r="A85" s="23" t="s">
        <v>70</v>
      </c>
      <c r="B85" s="6"/>
    </row>
    <row r="86" spans="1:10" ht="8.1" customHeight="1">
      <c r="A86" s="23" t="s">
        <v>71</v>
      </c>
      <c r="B86" s="6"/>
    </row>
    <row r="90" spans="1:10">
      <c r="J90" s="1" t="s">
        <v>72</v>
      </c>
    </row>
    <row r="140" spans="7:7">
      <c r="G140" s="1" t="s">
        <v>72</v>
      </c>
    </row>
  </sheetData>
  <sheetProtection password="CA55" sheet="1" objects="1" scenarios="1"/>
  <pageMargins left="0.98425196850393704" right="0.51181102362204722" top="0.19685039370078741" bottom="1" header="0" footer="0"/>
  <pageSetup scale="11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L33"/>
  <sheetViews>
    <sheetView showGridLines="0" workbookViewId="0">
      <selection sqref="A1:IV65536"/>
    </sheetView>
  </sheetViews>
  <sheetFormatPr baseColWidth="10" defaultColWidth="5.83203125" defaultRowHeight="9"/>
  <cols>
    <col min="1" max="1" width="19.1640625" style="1217" customWidth="1"/>
    <col min="2" max="2" width="4.83203125" style="1217" customWidth="1"/>
    <col min="3" max="8" width="5" style="1217" customWidth="1"/>
    <col min="9" max="9" width="5.83203125" style="1217"/>
    <col min="10" max="11" width="5.5" style="1217" customWidth="1"/>
    <col min="12" max="12" width="5" style="1217" customWidth="1"/>
    <col min="13" max="13" width="4.6640625" style="1217" customWidth="1"/>
    <col min="14" max="15" width="5" style="1217" customWidth="1"/>
    <col min="16" max="24" width="4.6640625" style="1217" customWidth="1"/>
    <col min="25" max="25" width="5.83203125" style="1217"/>
    <col min="26" max="26" width="5" style="1217" customWidth="1"/>
    <col min="27" max="28" width="5.5" style="1217" customWidth="1"/>
    <col min="29" max="38" width="4.6640625" style="1217" customWidth="1"/>
    <col min="39" max="16384" width="5.83203125" style="1217"/>
  </cols>
  <sheetData>
    <row r="1" spans="1:38" ht="10.5">
      <c r="A1" s="1215" t="s">
        <v>0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  <c r="N1" s="1216"/>
      <c r="O1" s="1216"/>
      <c r="P1" s="1216"/>
      <c r="Q1" s="1216"/>
    </row>
    <row r="2" spans="1:38" ht="10.5">
      <c r="A2" s="1215" t="s">
        <v>529</v>
      </c>
      <c r="B2" s="1216"/>
      <c r="C2" s="1216"/>
      <c r="D2" s="1216"/>
      <c r="E2" s="1216"/>
      <c r="F2" s="1216"/>
      <c r="G2" s="1216"/>
      <c r="H2" s="1216"/>
      <c r="I2" s="1216"/>
      <c r="J2" s="1216"/>
      <c r="K2" s="1216"/>
      <c r="L2" s="1216"/>
      <c r="M2" s="1216"/>
      <c r="N2" s="1216"/>
      <c r="O2" s="1216"/>
      <c r="P2" s="1216"/>
      <c r="Q2" s="1216"/>
    </row>
    <row r="3" spans="1:38" ht="10.5">
      <c r="A3" s="1215" t="s">
        <v>509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</row>
    <row r="4" spans="1:38" ht="10.5">
      <c r="A4" s="1215" t="s">
        <v>530</v>
      </c>
      <c r="B4" s="1218"/>
      <c r="C4" s="1218"/>
      <c r="D4" s="1218"/>
      <c r="E4" s="1218"/>
      <c r="F4" s="1218"/>
      <c r="G4" s="1218"/>
      <c r="H4" s="1218"/>
      <c r="I4" s="1218"/>
      <c r="J4" s="1218"/>
      <c r="K4" s="1218"/>
      <c r="L4" s="1218"/>
      <c r="M4" s="1218"/>
      <c r="N4" s="1218"/>
      <c r="O4" s="1218"/>
      <c r="P4" s="1218"/>
      <c r="Q4" s="1218"/>
    </row>
    <row r="5" spans="1:38">
      <c r="A5" s="1219"/>
      <c r="B5" s="1220" t="s">
        <v>147</v>
      </c>
      <c r="C5" s="1221" t="s">
        <v>101</v>
      </c>
      <c r="D5" s="1222"/>
      <c r="E5" s="1223" t="s">
        <v>399</v>
      </c>
      <c r="F5" s="1224"/>
      <c r="G5" s="1221" t="s">
        <v>400</v>
      </c>
      <c r="H5" s="1225"/>
      <c r="I5" s="1225"/>
      <c r="J5" s="1225"/>
      <c r="K5" s="1225"/>
      <c r="L5" s="1222"/>
      <c r="M5" s="1221" t="s">
        <v>401</v>
      </c>
      <c r="N5" s="1225"/>
      <c r="O5" s="1225"/>
      <c r="P5" s="1221" t="s">
        <v>402</v>
      </c>
      <c r="Q5" s="1222"/>
      <c r="R5" s="1226" t="s">
        <v>490</v>
      </c>
      <c r="S5" s="1225"/>
      <c r="T5" s="1225"/>
      <c r="U5" s="1221" t="s">
        <v>403</v>
      </c>
      <c r="V5" s="1222"/>
      <c r="W5" s="1221" t="s">
        <v>404</v>
      </c>
      <c r="X5" s="1225"/>
      <c r="Y5" s="1225"/>
      <c r="Z5" s="1225"/>
      <c r="AA5" s="1225"/>
      <c r="AB5" s="1225"/>
      <c r="AC5" s="1221" t="s">
        <v>405</v>
      </c>
      <c r="AD5" s="1222"/>
      <c r="AE5" s="1221" t="s">
        <v>406</v>
      </c>
      <c r="AF5" s="1222"/>
      <c r="AG5" s="1221" t="s">
        <v>407</v>
      </c>
      <c r="AH5" s="1222"/>
      <c r="AI5" s="1221" t="s">
        <v>408</v>
      </c>
      <c r="AJ5" s="1222"/>
      <c r="AK5" s="1221" t="s">
        <v>409</v>
      </c>
      <c r="AL5" s="1222"/>
    </row>
    <row r="6" spans="1:38">
      <c r="A6" s="1227" t="s">
        <v>342</v>
      </c>
      <c r="B6" s="1227" t="s">
        <v>410</v>
      </c>
      <c r="C6" s="1228"/>
      <c r="D6" s="1229"/>
      <c r="E6" s="1230" t="s">
        <v>411</v>
      </c>
      <c r="F6" s="1231"/>
      <c r="G6" s="1232"/>
      <c r="H6" s="1233" t="s">
        <v>412</v>
      </c>
      <c r="I6" s="1233" t="s">
        <v>413</v>
      </c>
      <c r="J6" s="1233" t="s">
        <v>414</v>
      </c>
      <c r="K6" s="1233" t="s">
        <v>412</v>
      </c>
      <c r="L6" s="1234" t="s">
        <v>414</v>
      </c>
      <c r="M6" s="1228"/>
      <c r="N6" s="1227" t="s">
        <v>415</v>
      </c>
      <c r="O6" s="1227" t="s">
        <v>415</v>
      </c>
      <c r="P6" s="1228"/>
      <c r="Q6" s="1229"/>
      <c r="R6" s="1228"/>
      <c r="S6" s="1235"/>
      <c r="T6" s="1227" t="s">
        <v>416</v>
      </c>
      <c r="U6" s="1236" t="s">
        <v>417</v>
      </c>
      <c r="V6" s="1229"/>
      <c r="W6" s="1237" t="s">
        <v>492</v>
      </c>
      <c r="X6" s="1238"/>
      <c r="Y6" s="1233" t="s">
        <v>418</v>
      </c>
      <c r="Z6" s="1233" t="s">
        <v>419</v>
      </c>
      <c r="AA6" s="1233" t="s">
        <v>420</v>
      </c>
      <c r="AB6" s="1239" t="s">
        <v>421</v>
      </c>
      <c r="AC6" s="1237" t="s">
        <v>422</v>
      </c>
      <c r="AD6" s="1229"/>
      <c r="AE6" s="1236" t="s">
        <v>423</v>
      </c>
      <c r="AF6" s="1240"/>
      <c r="AG6" s="1236" t="s">
        <v>424</v>
      </c>
      <c r="AH6" s="1240"/>
      <c r="AI6" s="1236" t="s">
        <v>425</v>
      </c>
      <c r="AJ6" s="1229"/>
      <c r="AK6" s="1228"/>
      <c r="AL6" s="1229"/>
    </row>
    <row r="7" spans="1:38">
      <c r="A7" s="1235"/>
      <c r="B7" s="1227" t="s">
        <v>426</v>
      </c>
      <c r="C7" s="1228"/>
      <c r="D7" s="1229"/>
      <c r="E7" s="1241"/>
      <c r="F7" s="1242"/>
      <c r="G7" s="1243" t="s">
        <v>427</v>
      </c>
      <c r="H7" s="1233" t="s">
        <v>428</v>
      </c>
      <c r="I7" s="1233" t="s">
        <v>429</v>
      </c>
      <c r="J7" s="1233" t="s">
        <v>430</v>
      </c>
      <c r="K7" s="1233" t="s">
        <v>431</v>
      </c>
      <c r="L7" s="1244" t="s">
        <v>432</v>
      </c>
      <c r="M7" s="1237" t="s">
        <v>433</v>
      </c>
      <c r="N7" s="1227" t="s">
        <v>434</v>
      </c>
      <c r="O7" s="1227" t="s">
        <v>421</v>
      </c>
      <c r="P7" s="1228"/>
      <c r="Q7" s="1229"/>
      <c r="R7" s="1237" t="s">
        <v>435</v>
      </c>
      <c r="S7" s="1227" t="s">
        <v>436</v>
      </c>
      <c r="T7" s="1227" t="s">
        <v>437</v>
      </c>
      <c r="U7" s="1228"/>
      <c r="V7" s="1229"/>
      <c r="W7" s="1237" t="s">
        <v>493</v>
      </c>
      <c r="X7" s="1238"/>
      <c r="Y7" s="1233" t="s">
        <v>438</v>
      </c>
      <c r="Z7" s="1233" t="s">
        <v>439</v>
      </c>
      <c r="AA7" s="1233" t="s">
        <v>440</v>
      </c>
      <c r="AB7" s="1239" t="s">
        <v>441</v>
      </c>
      <c r="AC7" s="1228"/>
      <c r="AD7" s="1229"/>
      <c r="AE7" s="1228"/>
      <c r="AF7" s="1229"/>
      <c r="AG7" s="1228"/>
      <c r="AH7" s="1229"/>
      <c r="AI7" s="1228"/>
      <c r="AJ7" s="1229"/>
      <c r="AK7" s="1228"/>
      <c r="AL7" s="1229"/>
    </row>
    <row r="8" spans="1:38" ht="6.95" customHeight="1">
      <c r="A8" s="1245"/>
      <c r="B8" s="1245"/>
      <c r="C8" s="1246" t="s">
        <v>360</v>
      </c>
      <c r="D8" s="1247" t="s">
        <v>442</v>
      </c>
      <c r="E8" s="1248" t="s">
        <v>360</v>
      </c>
      <c r="F8" s="1248" t="s">
        <v>442</v>
      </c>
      <c r="G8" s="1249" t="s">
        <v>360</v>
      </c>
      <c r="H8" s="1250" t="s">
        <v>442</v>
      </c>
      <c r="I8" s="1250" t="s">
        <v>442</v>
      </c>
      <c r="J8" s="1250" t="s">
        <v>442</v>
      </c>
      <c r="K8" s="1250" t="s">
        <v>442</v>
      </c>
      <c r="L8" s="1251" t="s">
        <v>442</v>
      </c>
      <c r="M8" s="1246" t="s">
        <v>360</v>
      </c>
      <c r="N8" s="1252" t="s">
        <v>442</v>
      </c>
      <c r="O8" s="1252" t="s">
        <v>442</v>
      </c>
      <c r="P8" s="1246" t="s">
        <v>360</v>
      </c>
      <c r="Q8" s="1251" t="s">
        <v>442</v>
      </c>
      <c r="R8" s="1246" t="s">
        <v>360</v>
      </c>
      <c r="S8" s="1253" t="s">
        <v>442</v>
      </c>
      <c r="T8" s="1254" t="s">
        <v>442</v>
      </c>
      <c r="U8" s="1246" t="s">
        <v>360</v>
      </c>
      <c r="V8" s="1251" t="s">
        <v>442</v>
      </c>
      <c r="W8" s="1249" t="s">
        <v>360</v>
      </c>
      <c r="X8" s="1250" t="s">
        <v>442</v>
      </c>
      <c r="Y8" s="1250" t="s">
        <v>442</v>
      </c>
      <c r="Z8" s="1250" t="s">
        <v>442</v>
      </c>
      <c r="AA8" s="1250" t="s">
        <v>442</v>
      </c>
      <c r="AB8" s="1254" t="s">
        <v>442</v>
      </c>
      <c r="AC8" s="1246" t="s">
        <v>360</v>
      </c>
      <c r="AD8" s="1247" t="s">
        <v>442</v>
      </c>
      <c r="AE8" s="1246" t="s">
        <v>360</v>
      </c>
      <c r="AF8" s="1251" t="s">
        <v>442</v>
      </c>
      <c r="AG8" s="1246" t="s">
        <v>360</v>
      </c>
      <c r="AH8" s="1251" t="s">
        <v>442</v>
      </c>
      <c r="AI8" s="1246" t="s">
        <v>360</v>
      </c>
      <c r="AJ8" s="1251" t="s">
        <v>442</v>
      </c>
      <c r="AK8" s="1246" t="s">
        <v>360</v>
      </c>
      <c r="AL8" s="1251" t="s">
        <v>442</v>
      </c>
    </row>
    <row r="9" spans="1:38">
      <c r="A9" s="1255" t="s">
        <v>100</v>
      </c>
      <c r="B9" s="1256">
        <f>SUM(C9:AK9)</f>
        <v>6824</v>
      </c>
      <c r="C9" s="1257">
        <f>SUM(C10:D10)</f>
        <v>95</v>
      </c>
      <c r="D9" s="1258"/>
      <c r="E9" s="1259">
        <f>SUM(E10:F10)</f>
        <v>94</v>
      </c>
      <c r="F9" s="1260"/>
      <c r="G9" s="1261"/>
      <c r="H9" s="1260"/>
      <c r="I9" s="1260"/>
      <c r="J9" s="1262">
        <f>SUM(G10:L10)</f>
        <v>468</v>
      </c>
      <c r="K9" s="1260"/>
      <c r="L9" s="1258"/>
      <c r="M9" s="1261"/>
      <c r="N9" s="1263">
        <f>SUM(M10:O10)</f>
        <v>2606</v>
      </c>
      <c r="O9" s="1260"/>
      <c r="P9" s="1264">
        <f>SUM(P10:Q10)</f>
        <v>1238</v>
      </c>
      <c r="Q9" s="1258"/>
      <c r="R9" s="1265"/>
      <c r="S9" s="1262">
        <f>SUM(R10:T10)</f>
        <v>502</v>
      </c>
      <c r="T9" s="1260"/>
      <c r="U9" s="1264">
        <f>SUM(U10:V10)</f>
        <v>207</v>
      </c>
      <c r="V9" s="1258"/>
      <c r="W9" s="1265"/>
      <c r="X9" s="1260"/>
      <c r="Y9" s="1266"/>
      <c r="Z9" s="1263">
        <f>SUM(W10:AB10)</f>
        <v>65</v>
      </c>
      <c r="AA9" s="1266"/>
      <c r="AB9" s="1266"/>
      <c r="AC9" s="1264">
        <f>SUM(AC10:AD10)</f>
        <v>102</v>
      </c>
      <c r="AD9" s="1267"/>
      <c r="AE9" s="1264">
        <f>SUM(AE10:AF10)</f>
        <v>550</v>
      </c>
      <c r="AF9" s="1267"/>
      <c r="AG9" s="1264">
        <f>SUM(AG10:AH10)</f>
        <v>164</v>
      </c>
      <c r="AH9" s="1267"/>
      <c r="AI9" s="1264">
        <f>SUM(AI10:AJ10)</f>
        <v>260</v>
      </c>
      <c r="AJ9" s="1258"/>
      <c r="AK9" s="1264">
        <f>SUM(AK10:AL10)</f>
        <v>473</v>
      </c>
      <c r="AL9" s="1268"/>
    </row>
    <row r="10" spans="1:38" ht="15" customHeight="1">
      <c r="A10" s="1269" t="s">
        <v>362</v>
      </c>
      <c r="B10" s="1270"/>
      <c r="C10" s="1257">
        <f t="shared" ref="C10:AL10" si="0">SUM(C11:C30)</f>
        <v>49</v>
      </c>
      <c r="D10" s="1271">
        <f t="shared" si="0"/>
        <v>46</v>
      </c>
      <c r="E10" s="1259">
        <f t="shared" si="0"/>
        <v>39</v>
      </c>
      <c r="F10" s="1262">
        <f t="shared" si="0"/>
        <v>55</v>
      </c>
      <c r="G10" s="1257">
        <f t="shared" si="0"/>
        <v>244</v>
      </c>
      <c r="H10" s="1262">
        <f t="shared" si="0"/>
        <v>21</v>
      </c>
      <c r="I10" s="1262">
        <f t="shared" si="0"/>
        <v>9</v>
      </c>
      <c r="J10" s="1262">
        <f t="shared" si="0"/>
        <v>54</v>
      </c>
      <c r="K10" s="1262">
        <f t="shared" si="0"/>
        <v>118</v>
      </c>
      <c r="L10" s="1271">
        <f t="shared" si="0"/>
        <v>22</v>
      </c>
      <c r="M10" s="1257">
        <f t="shared" si="0"/>
        <v>571</v>
      </c>
      <c r="N10" s="1263">
        <f t="shared" si="0"/>
        <v>1701</v>
      </c>
      <c r="O10" s="1262">
        <f t="shared" si="0"/>
        <v>334</v>
      </c>
      <c r="P10" s="1264">
        <f t="shared" si="0"/>
        <v>366</v>
      </c>
      <c r="Q10" s="1271">
        <f t="shared" si="0"/>
        <v>872</v>
      </c>
      <c r="R10" s="1264">
        <f t="shared" si="0"/>
        <v>205</v>
      </c>
      <c r="S10" s="1262">
        <f t="shared" si="0"/>
        <v>230</v>
      </c>
      <c r="T10" s="1262">
        <f t="shared" si="0"/>
        <v>67</v>
      </c>
      <c r="U10" s="1264">
        <f t="shared" si="0"/>
        <v>112</v>
      </c>
      <c r="V10" s="1271">
        <f t="shared" si="0"/>
        <v>95</v>
      </c>
      <c r="W10" s="1264">
        <f t="shared" si="0"/>
        <v>21</v>
      </c>
      <c r="X10" s="1262">
        <f t="shared" si="0"/>
        <v>21</v>
      </c>
      <c r="Y10" s="1263">
        <f t="shared" si="0"/>
        <v>7</v>
      </c>
      <c r="Z10" s="1263">
        <f t="shared" si="0"/>
        <v>5</v>
      </c>
      <c r="AA10" s="1263">
        <f t="shared" si="0"/>
        <v>9</v>
      </c>
      <c r="AB10" s="1263">
        <f t="shared" si="0"/>
        <v>2</v>
      </c>
      <c r="AC10" s="1264">
        <f t="shared" si="0"/>
        <v>51</v>
      </c>
      <c r="AD10" s="1272">
        <f t="shared" si="0"/>
        <v>51</v>
      </c>
      <c r="AE10" s="1264">
        <f t="shared" si="0"/>
        <v>161</v>
      </c>
      <c r="AF10" s="1273">
        <f t="shared" si="0"/>
        <v>389</v>
      </c>
      <c r="AG10" s="1264">
        <f t="shared" si="0"/>
        <v>36</v>
      </c>
      <c r="AH10" s="1273">
        <f t="shared" si="0"/>
        <v>128</v>
      </c>
      <c r="AI10" s="1264">
        <f t="shared" si="0"/>
        <v>49</v>
      </c>
      <c r="AJ10" s="1271">
        <f t="shared" si="0"/>
        <v>211</v>
      </c>
      <c r="AK10" s="1264">
        <f t="shared" si="0"/>
        <v>96</v>
      </c>
      <c r="AL10" s="1271">
        <f t="shared" si="0"/>
        <v>377</v>
      </c>
    </row>
    <row r="11" spans="1:38">
      <c r="A11" s="1274" t="s">
        <v>511</v>
      </c>
      <c r="B11" s="1275">
        <f t="shared" ref="B11:B30" si="1">SUM(C11:AL11)</f>
        <v>262</v>
      </c>
      <c r="C11" s="1276">
        <v>1</v>
      </c>
      <c r="D11" s="1277">
        <v>4</v>
      </c>
      <c r="E11" s="1278">
        <v>1</v>
      </c>
      <c r="F11" s="1275">
        <v>2</v>
      </c>
      <c r="G11" s="1279">
        <v>1</v>
      </c>
      <c r="H11" s="1280"/>
      <c r="I11" s="1280"/>
      <c r="J11" s="1281">
        <v>3</v>
      </c>
      <c r="K11" s="1281">
        <v>3</v>
      </c>
      <c r="L11" s="1282"/>
      <c r="M11" s="1283"/>
      <c r="N11" s="1281">
        <v>116</v>
      </c>
      <c r="O11" s="1284">
        <v>10</v>
      </c>
      <c r="P11" s="1279">
        <v>7</v>
      </c>
      <c r="Q11" s="1285">
        <v>36</v>
      </c>
      <c r="R11" s="1286">
        <v>10</v>
      </c>
      <c r="S11" s="1281">
        <v>9</v>
      </c>
      <c r="T11" s="1287">
        <v>3</v>
      </c>
      <c r="U11" s="1276">
        <v>3</v>
      </c>
      <c r="V11" s="1288">
        <v>2</v>
      </c>
      <c r="W11" s="1289"/>
      <c r="X11" s="1290"/>
      <c r="Y11" s="1291">
        <v>1</v>
      </c>
      <c r="Z11" s="1290"/>
      <c r="AA11" s="1292"/>
      <c r="AB11" s="1290"/>
      <c r="AC11" s="1293"/>
      <c r="AD11" s="1294"/>
      <c r="AE11" s="1295">
        <v>9</v>
      </c>
      <c r="AF11" s="1296">
        <v>14</v>
      </c>
      <c r="AG11" s="1293"/>
      <c r="AH11" s="1296">
        <v>3</v>
      </c>
      <c r="AI11" s="1295">
        <v>5</v>
      </c>
      <c r="AJ11" s="1296">
        <v>7</v>
      </c>
      <c r="AK11" s="1295">
        <v>2</v>
      </c>
      <c r="AL11" s="1296">
        <v>10</v>
      </c>
    </row>
    <row r="12" spans="1:38">
      <c r="A12" s="1274" t="s">
        <v>512</v>
      </c>
      <c r="B12" s="1297">
        <f t="shared" si="1"/>
        <v>146</v>
      </c>
      <c r="C12" s="1298">
        <v>1</v>
      </c>
      <c r="D12" s="1299">
        <v>1</v>
      </c>
      <c r="E12" s="1297">
        <v>1</v>
      </c>
      <c r="F12" s="1297">
        <v>1</v>
      </c>
      <c r="G12" s="1298">
        <v>7</v>
      </c>
      <c r="H12" s="1300"/>
      <c r="I12" s="1300"/>
      <c r="J12" s="1298">
        <v>2</v>
      </c>
      <c r="K12" s="1298">
        <v>2</v>
      </c>
      <c r="L12" s="1298">
        <v>2</v>
      </c>
      <c r="M12" s="1298">
        <v>44</v>
      </c>
      <c r="N12" s="1300"/>
      <c r="O12" s="1298">
        <v>1</v>
      </c>
      <c r="P12" s="1298">
        <v>5</v>
      </c>
      <c r="Q12" s="1298">
        <v>45</v>
      </c>
      <c r="R12" s="1298">
        <v>4</v>
      </c>
      <c r="S12" s="1300"/>
      <c r="T12" s="1301">
        <v>2</v>
      </c>
      <c r="U12" s="1298">
        <v>2</v>
      </c>
      <c r="V12" s="1298">
        <v>2</v>
      </c>
      <c r="W12" s="1300"/>
      <c r="X12" s="1302"/>
      <c r="Y12" s="1300"/>
      <c r="Z12" s="1302"/>
      <c r="AA12" s="1300"/>
      <c r="AB12" s="1302"/>
      <c r="AC12" s="1293"/>
      <c r="AD12" s="1294"/>
      <c r="AE12" s="1295">
        <v>4</v>
      </c>
      <c r="AF12" s="1296">
        <v>4</v>
      </c>
      <c r="AG12" s="1293"/>
      <c r="AH12" s="1303">
        <v>2</v>
      </c>
      <c r="AI12" s="1276">
        <v>1</v>
      </c>
      <c r="AJ12" s="1288">
        <v>6</v>
      </c>
      <c r="AK12" s="1276">
        <v>3</v>
      </c>
      <c r="AL12" s="1288">
        <v>4</v>
      </c>
    </row>
    <row r="13" spans="1:38">
      <c r="A13" s="1274" t="s">
        <v>513</v>
      </c>
      <c r="B13" s="1297">
        <f t="shared" si="1"/>
        <v>28</v>
      </c>
      <c r="C13" s="1297">
        <v>1</v>
      </c>
      <c r="D13" s="1304"/>
      <c r="E13" s="1305"/>
      <c r="F13" s="1305"/>
      <c r="G13" s="1305"/>
      <c r="H13" s="1297">
        <v>1</v>
      </c>
      <c r="I13" s="1305"/>
      <c r="J13" s="1305"/>
      <c r="K13" s="1305"/>
      <c r="L13" s="1305"/>
      <c r="M13" s="1305"/>
      <c r="N13" s="1305"/>
      <c r="O13" s="1305"/>
      <c r="P13" s="1297">
        <v>3</v>
      </c>
      <c r="Q13" s="1297">
        <v>12</v>
      </c>
      <c r="R13" s="1305"/>
      <c r="S13" s="1305"/>
      <c r="T13" s="1306"/>
      <c r="U13" s="1305"/>
      <c r="V13" s="1297">
        <v>1</v>
      </c>
      <c r="W13" s="1305"/>
      <c r="X13" s="1307"/>
      <c r="Y13" s="1300"/>
      <c r="Z13" s="1307"/>
      <c r="AA13" s="1305"/>
      <c r="AB13" s="1307"/>
      <c r="AC13" s="1289"/>
      <c r="AD13" s="1308"/>
      <c r="AE13" s="1276">
        <v>3</v>
      </c>
      <c r="AF13" s="1288">
        <v>2</v>
      </c>
      <c r="AG13" s="1309">
        <v>1</v>
      </c>
      <c r="AH13" s="1310"/>
      <c r="AI13" s="1311"/>
      <c r="AJ13" s="1298">
        <v>1</v>
      </c>
      <c r="AK13" s="1298">
        <v>1</v>
      </c>
      <c r="AL13" s="1298">
        <v>2</v>
      </c>
    </row>
    <row r="14" spans="1:38">
      <c r="A14" s="1274" t="s">
        <v>514</v>
      </c>
      <c r="B14" s="1297">
        <f t="shared" si="1"/>
        <v>381</v>
      </c>
      <c r="C14" s="1297">
        <v>9</v>
      </c>
      <c r="D14" s="1304">
        <v>5</v>
      </c>
      <c r="E14" s="1305"/>
      <c r="F14" s="1297">
        <v>2</v>
      </c>
      <c r="G14" s="1297">
        <v>7</v>
      </c>
      <c r="H14" s="1297">
        <v>1</v>
      </c>
      <c r="I14" s="1305"/>
      <c r="J14" s="1297">
        <v>1</v>
      </c>
      <c r="K14" s="1297">
        <v>5</v>
      </c>
      <c r="L14" s="1305"/>
      <c r="M14" s="1297">
        <v>58</v>
      </c>
      <c r="N14" s="1297">
        <v>142</v>
      </c>
      <c r="O14" s="1297">
        <v>14</v>
      </c>
      <c r="P14" s="1297">
        <v>6</v>
      </c>
      <c r="Q14" s="1297">
        <v>31</v>
      </c>
      <c r="R14" s="1297">
        <v>12</v>
      </c>
      <c r="S14" s="1297">
        <v>9</v>
      </c>
      <c r="T14" s="1301">
        <v>3</v>
      </c>
      <c r="U14" s="1297">
        <v>2</v>
      </c>
      <c r="V14" s="1297">
        <v>3</v>
      </c>
      <c r="W14" s="1305"/>
      <c r="X14" s="1307"/>
      <c r="Y14" s="1300"/>
      <c r="Z14" s="1307"/>
      <c r="AA14" s="1305"/>
      <c r="AB14" s="1305"/>
      <c r="AC14" s="1300"/>
      <c r="AD14" s="1300"/>
      <c r="AE14" s="1298">
        <v>2</v>
      </c>
      <c r="AF14" s="1298">
        <v>13</v>
      </c>
      <c r="AG14" s="1298">
        <v>5</v>
      </c>
      <c r="AH14" s="1312">
        <v>19</v>
      </c>
      <c r="AI14" s="1297">
        <v>4</v>
      </c>
      <c r="AJ14" s="1297">
        <v>9</v>
      </c>
      <c r="AK14" s="1297">
        <v>2</v>
      </c>
      <c r="AL14" s="1297">
        <v>17</v>
      </c>
    </row>
    <row r="15" spans="1:38">
      <c r="A15" s="1274" t="s">
        <v>515</v>
      </c>
      <c r="B15" s="1297">
        <f t="shared" si="1"/>
        <v>32</v>
      </c>
      <c r="C15" s="1305"/>
      <c r="D15" s="1304"/>
      <c r="E15" s="1305"/>
      <c r="F15" s="1305"/>
      <c r="G15" s="1297">
        <v>1</v>
      </c>
      <c r="H15" s="1305"/>
      <c r="I15" s="1305"/>
      <c r="J15" s="1305"/>
      <c r="K15" s="1305"/>
      <c r="L15" s="1305"/>
      <c r="M15" s="1305"/>
      <c r="N15" s="1305"/>
      <c r="O15" s="1305"/>
      <c r="P15" s="1297">
        <v>2</v>
      </c>
      <c r="Q15" s="1297">
        <v>19</v>
      </c>
      <c r="R15" s="1305"/>
      <c r="S15" s="1297">
        <v>1</v>
      </c>
      <c r="T15" s="1306"/>
      <c r="U15" s="1305"/>
      <c r="V15" s="1297">
        <v>1</v>
      </c>
      <c r="W15" s="1305"/>
      <c r="X15" s="1307"/>
      <c r="Y15" s="1300"/>
      <c r="Z15" s="1307"/>
      <c r="AA15" s="1305"/>
      <c r="AB15" s="1305"/>
      <c r="AC15" s="1305"/>
      <c r="AD15" s="1305"/>
      <c r="AE15" s="1297">
        <v>1</v>
      </c>
      <c r="AF15" s="1305"/>
      <c r="AG15" s="1298">
        <v>1</v>
      </c>
      <c r="AH15" s="1311"/>
      <c r="AI15" s="1305"/>
      <c r="AJ15" s="1297">
        <v>4</v>
      </c>
      <c r="AK15" s="1305"/>
      <c r="AL15" s="1297">
        <v>2</v>
      </c>
    </row>
    <row r="16" spans="1:38" ht="8.1" customHeight="1">
      <c r="A16" s="1274" t="s">
        <v>516</v>
      </c>
      <c r="B16" s="1297">
        <f t="shared" si="1"/>
        <v>11</v>
      </c>
      <c r="C16" s="1305"/>
      <c r="D16" s="1304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297">
        <v>3</v>
      </c>
      <c r="Q16" s="1297">
        <v>6</v>
      </c>
      <c r="R16" s="1305"/>
      <c r="S16" s="1305"/>
      <c r="T16" s="1306"/>
      <c r="U16" s="1305"/>
      <c r="V16" s="1305"/>
      <c r="W16" s="1305"/>
      <c r="X16" s="1307"/>
      <c r="Y16" s="1300"/>
      <c r="Z16" s="1307"/>
      <c r="AA16" s="1305"/>
      <c r="AB16" s="1305"/>
      <c r="AC16" s="1305"/>
      <c r="AD16" s="1305"/>
      <c r="AE16" s="1305"/>
      <c r="AF16" s="1305"/>
      <c r="AG16" s="1300"/>
      <c r="AH16" s="1311"/>
      <c r="AI16" s="1305"/>
      <c r="AJ16" s="1297">
        <v>2</v>
      </c>
      <c r="AK16" s="1305"/>
      <c r="AL16" s="1305"/>
    </row>
    <row r="17" spans="1:38">
      <c r="A17" s="1274" t="s">
        <v>517</v>
      </c>
      <c r="B17" s="1297">
        <f t="shared" si="1"/>
        <v>25</v>
      </c>
      <c r="C17" s="1305"/>
      <c r="D17" s="1305"/>
      <c r="E17" s="1305"/>
      <c r="F17" s="1305"/>
      <c r="G17" s="1297">
        <v>1</v>
      </c>
      <c r="H17" s="1305"/>
      <c r="I17" s="1305"/>
      <c r="J17" s="1305"/>
      <c r="K17" s="1305"/>
      <c r="L17" s="1305"/>
      <c r="M17" s="1305"/>
      <c r="N17" s="1305"/>
      <c r="O17" s="1305"/>
      <c r="P17" s="1297">
        <v>4</v>
      </c>
      <c r="Q17" s="1297">
        <v>8</v>
      </c>
      <c r="R17" s="1297">
        <v>1</v>
      </c>
      <c r="S17" s="1305"/>
      <c r="T17" s="1306"/>
      <c r="U17" s="1305"/>
      <c r="V17" s="1297">
        <v>1</v>
      </c>
      <c r="W17" s="1305"/>
      <c r="X17" s="1307"/>
      <c r="Y17" s="1300"/>
      <c r="Z17" s="1307"/>
      <c r="AA17" s="1305"/>
      <c r="AB17" s="1305"/>
      <c r="AC17" s="1305"/>
      <c r="AD17" s="1305"/>
      <c r="AE17" s="1297">
        <v>1</v>
      </c>
      <c r="AF17" s="1297">
        <v>2</v>
      </c>
      <c r="AG17" s="1298">
        <v>1</v>
      </c>
      <c r="AH17" s="1312">
        <v>4</v>
      </c>
      <c r="AI17" s="1305"/>
      <c r="AJ17" s="1297">
        <v>2</v>
      </c>
      <c r="AK17" s="1305"/>
      <c r="AL17" s="1305"/>
    </row>
    <row r="18" spans="1:38">
      <c r="A18" s="1274" t="s">
        <v>518</v>
      </c>
      <c r="B18" s="1297">
        <f t="shared" si="1"/>
        <v>197</v>
      </c>
      <c r="C18" s="1305"/>
      <c r="D18" s="1304"/>
      <c r="E18" s="1305"/>
      <c r="F18" s="1297">
        <v>1</v>
      </c>
      <c r="G18" s="1297">
        <v>1</v>
      </c>
      <c r="H18" s="1305"/>
      <c r="I18" s="1305"/>
      <c r="J18" s="1305"/>
      <c r="K18" s="1297">
        <v>1</v>
      </c>
      <c r="L18" s="1305"/>
      <c r="M18" s="1305"/>
      <c r="N18" s="1297">
        <v>38</v>
      </c>
      <c r="O18" s="1297">
        <v>9</v>
      </c>
      <c r="P18" s="1297">
        <v>20</v>
      </c>
      <c r="Q18" s="1297">
        <v>70</v>
      </c>
      <c r="R18" s="1297">
        <v>17</v>
      </c>
      <c r="S18" s="1297">
        <v>15</v>
      </c>
      <c r="T18" s="1306"/>
      <c r="U18" s="1305"/>
      <c r="V18" s="1297">
        <v>1</v>
      </c>
      <c r="W18" s="1305"/>
      <c r="X18" s="1275">
        <v>1</v>
      </c>
      <c r="Y18" s="1300"/>
      <c r="Z18" s="1307"/>
      <c r="AA18" s="1305"/>
      <c r="AB18" s="1305"/>
      <c r="AC18" s="1305"/>
      <c r="AD18" s="1305"/>
      <c r="AE18" s="1297">
        <v>2</v>
      </c>
      <c r="AF18" s="1297">
        <v>5</v>
      </c>
      <c r="AG18" s="1300"/>
      <c r="AH18" s="1312">
        <v>1</v>
      </c>
      <c r="AI18" s="1297">
        <v>1</v>
      </c>
      <c r="AJ18" s="1297">
        <v>4</v>
      </c>
      <c r="AK18" s="1297">
        <v>8</v>
      </c>
      <c r="AL18" s="1297">
        <v>2</v>
      </c>
    </row>
    <row r="19" spans="1:38">
      <c r="A19" s="1274" t="s">
        <v>519</v>
      </c>
      <c r="B19" s="1297">
        <f t="shared" si="1"/>
        <v>82</v>
      </c>
      <c r="C19" s="1305"/>
      <c r="D19" s="1304"/>
      <c r="E19" s="1305"/>
      <c r="F19" s="1305"/>
      <c r="G19" s="1297">
        <v>2</v>
      </c>
      <c r="H19" s="1305"/>
      <c r="I19" s="1305"/>
      <c r="J19" s="1305"/>
      <c r="K19" s="1297">
        <v>2</v>
      </c>
      <c r="L19" s="1305"/>
      <c r="M19" s="1305"/>
      <c r="N19" s="1305"/>
      <c r="O19" s="1305"/>
      <c r="P19" s="1297">
        <v>17</v>
      </c>
      <c r="Q19" s="1297">
        <v>30</v>
      </c>
      <c r="R19" s="1297">
        <v>6</v>
      </c>
      <c r="S19" s="1297">
        <v>1</v>
      </c>
      <c r="T19" s="1301">
        <v>2</v>
      </c>
      <c r="U19" s="1297">
        <v>3</v>
      </c>
      <c r="V19" s="1297">
        <v>3</v>
      </c>
      <c r="W19" s="1305"/>
      <c r="X19" s="1275">
        <v>1</v>
      </c>
      <c r="Y19" s="1300"/>
      <c r="Z19" s="1307"/>
      <c r="AA19" s="1305"/>
      <c r="AB19" s="1305"/>
      <c r="AC19" s="1305"/>
      <c r="AD19" s="1305"/>
      <c r="AE19" s="1297">
        <v>4</v>
      </c>
      <c r="AF19" s="1297">
        <v>3</v>
      </c>
      <c r="AG19" s="1300"/>
      <c r="AH19" s="1312">
        <v>1</v>
      </c>
      <c r="AI19" s="1305"/>
      <c r="AJ19" s="1297">
        <v>2</v>
      </c>
      <c r="AK19" s="1297">
        <v>1</v>
      </c>
      <c r="AL19" s="1297">
        <v>4</v>
      </c>
    </row>
    <row r="20" spans="1:38">
      <c r="A20" s="1274" t="s">
        <v>520</v>
      </c>
      <c r="B20" s="1297">
        <f t="shared" si="1"/>
        <v>38</v>
      </c>
      <c r="C20" s="1305"/>
      <c r="D20" s="1304">
        <v>2</v>
      </c>
      <c r="E20" s="1305"/>
      <c r="F20" s="1305"/>
      <c r="G20" s="1305"/>
      <c r="H20" s="1305"/>
      <c r="I20" s="1305"/>
      <c r="J20" s="1297">
        <v>1</v>
      </c>
      <c r="K20" s="1297">
        <v>2</v>
      </c>
      <c r="L20" s="1305"/>
      <c r="M20" s="1305"/>
      <c r="N20" s="1305"/>
      <c r="O20" s="1305"/>
      <c r="P20" s="1297">
        <v>2</v>
      </c>
      <c r="Q20" s="1297">
        <v>19</v>
      </c>
      <c r="R20" s="1297">
        <v>1</v>
      </c>
      <c r="S20" s="1297">
        <v>2</v>
      </c>
      <c r="T20" s="1306"/>
      <c r="U20" s="1305"/>
      <c r="V20" s="1305"/>
      <c r="W20" s="1305"/>
      <c r="X20" s="1307"/>
      <c r="Y20" s="1300"/>
      <c r="Z20" s="1307"/>
      <c r="AA20" s="1305"/>
      <c r="AB20" s="1305"/>
      <c r="AC20" s="1305"/>
      <c r="AD20" s="1305"/>
      <c r="AE20" s="1305"/>
      <c r="AF20" s="1297">
        <v>4</v>
      </c>
      <c r="AG20" s="1300"/>
      <c r="AH20" s="1312">
        <v>1</v>
      </c>
      <c r="AI20" s="1297">
        <v>1</v>
      </c>
      <c r="AJ20" s="1297">
        <v>3</v>
      </c>
      <c r="AK20" s="1305"/>
      <c r="AL20" s="1305"/>
    </row>
    <row r="21" spans="1:38">
      <c r="A21" s="1274" t="s">
        <v>521</v>
      </c>
      <c r="B21" s="1297">
        <f t="shared" si="1"/>
        <v>87</v>
      </c>
      <c r="C21" s="1297">
        <v>3</v>
      </c>
      <c r="D21" s="1304"/>
      <c r="E21" s="1305"/>
      <c r="F21" s="1305"/>
      <c r="G21" s="1297">
        <v>2</v>
      </c>
      <c r="H21" s="1305"/>
      <c r="I21" s="1305"/>
      <c r="J21" s="1305"/>
      <c r="K21" s="1297">
        <v>2</v>
      </c>
      <c r="L21" s="1305"/>
      <c r="M21" s="1305"/>
      <c r="N21" s="1305"/>
      <c r="O21" s="1305"/>
      <c r="P21" s="1297">
        <v>4</v>
      </c>
      <c r="Q21" s="1297">
        <v>28</v>
      </c>
      <c r="R21" s="1297">
        <v>1</v>
      </c>
      <c r="S21" s="1297">
        <v>5</v>
      </c>
      <c r="T21" s="1301">
        <v>2</v>
      </c>
      <c r="U21" s="1297">
        <v>3</v>
      </c>
      <c r="V21" s="1297">
        <v>4</v>
      </c>
      <c r="W21" s="1297">
        <v>1</v>
      </c>
      <c r="X21" s="1307"/>
      <c r="Y21" s="1298">
        <v>1</v>
      </c>
      <c r="Z21" s="1307"/>
      <c r="AA21" s="1305"/>
      <c r="AB21" s="1305"/>
      <c r="AC21" s="1305"/>
      <c r="AD21" s="1305"/>
      <c r="AE21" s="1297">
        <v>1</v>
      </c>
      <c r="AF21" s="1297">
        <v>5</v>
      </c>
      <c r="AG21" s="1298">
        <v>4</v>
      </c>
      <c r="AH21" s="1312">
        <v>8</v>
      </c>
      <c r="AI21" s="1297">
        <v>2</v>
      </c>
      <c r="AJ21" s="1297">
        <v>3</v>
      </c>
      <c r="AK21" s="1297">
        <v>2</v>
      </c>
      <c r="AL21" s="1297">
        <v>6</v>
      </c>
    </row>
    <row r="22" spans="1:38">
      <c r="A22" s="1274" t="s">
        <v>522</v>
      </c>
      <c r="B22" s="1297">
        <f t="shared" si="1"/>
        <v>88</v>
      </c>
      <c r="C22" s="1297">
        <v>1</v>
      </c>
      <c r="D22" s="1304">
        <v>1</v>
      </c>
      <c r="E22" s="1305"/>
      <c r="F22" s="1305"/>
      <c r="G22" s="1297">
        <v>6</v>
      </c>
      <c r="H22" s="1297">
        <v>2</v>
      </c>
      <c r="I22" s="1305"/>
      <c r="J22" s="1305"/>
      <c r="K22" s="1297">
        <v>2</v>
      </c>
      <c r="L22" s="1297">
        <v>1</v>
      </c>
      <c r="M22" s="1305"/>
      <c r="N22" s="1297">
        <v>14</v>
      </c>
      <c r="O22" s="1305"/>
      <c r="P22" s="1297">
        <v>5</v>
      </c>
      <c r="Q22" s="1297">
        <v>19</v>
      </c>
      <c r="R22" s="1305"/>
      <c r="S22" s="1297">
        <v>10</v>
      </c>
      <c r="T22" s="1306"/>
      <c r="U22" s="1297">
        <v>4</v>
      </c>
      <c r="V22" s="1297">
        <v>1</v>
      </c>
      <c r="W22" s="1297">
        <v>1</v>
      </c>
      <c r="X22" s="1307"/>
      <c r="Y22" s="1300"/>
      <c r="Z22" s="1307"/>
      <c r="AA22" s="1305"/>
      <c r="AB22" s="1305"/>
      <c r="AC22" s="1305"/>
      <c r="AD22" s="1305"/>
      <c r="AE22" s="1297">
        <v>1</v>
      </c>
      <c r="AF22" s="1297">
        <v>2</v>
      </c>
      <c r="AG22" s="1298">
        <v>1</v>
      </c>
      <c r="AH22" s="1312">
        <v>1</v>
      </c>
      <c r="AI22" s="1305"/>
      <c r="AJ22" s="1297">
        <v>8</v>
      </c>
      <c r="AK22" s="1297">
        <v>2</v>
      </c>
      <c r="AL22" s="1297">
        <v>6</v>
      </c>
    </row>
    <row r="23" spans="1:38">
      <c r="A23" s="1274" t="s">
        <v>523</v>
      </c>
      <c r="B23" s="1297">
        <f t="shared" si="1"/>
        <v>431</v>
      </c>
      <c r="C23" s="1297">
        <v>3</v>
      </c>
      <c r="D23" s="1304">
        <v>3</v>
      </c>
      <c r="E23" s="1297">
        <v>3</v>
      </c>
      <c r="F23" s="1297">
        <v>3</v>
      </c>
      <c r="G23" s="1297">
        <v>34</v>
      </c>
      <c r="H23" s="1297">
        <v>3</v>
      </c>
      <c r="I23" s="1305"/>
      <c r="J23" s="1297">
        <v>9</v>
      </c>
      <c r="K23" s="1297">
        <v>13</v>
      </c>
      <c r="L23" s="1297">
        <v>4</v>
      </c>
      <c r="M23" s="1297">
        <v>42</v>
      </c>
      <c r="N23" s="1297">
        <v>48</v>
      </c>
      <c r="O23" s="1297">
        <v>12</v>
      </c>
      <c r="P23" s="1297">
        <v>15</v>
      </c>
      <c r="Q23" s="1297">
        <v>67</v>
      </c>
      <c r="R23" s="1297">
        <v>16</v>
      </c>
      <c r="S23" s="1297">
        <v>10</v>
      </c>
      <c r="T23" s="1301">
        <v>7</v>
      </c>
      <c r="U23" s="1297">
        <v>8</v>
      </c>
      <c r="V23" s="1297">
        <v>4</v>
      </c>
      <c r="W23" s="1297">
        <v>5</v>
      </c>
      <c r="X23" s="1275">
        <v>2</v>
      </c>
      <c r="Y23" s="1298">
        <v>2</v>
      </c>
      <c r="Z23" s="1275">
        <v>5</v>
      </c>
      <c r="AA23" s="1297">
        <v>2</v>
      </c>
      <c r="AB23" s="1305"/>
      <c r="AC23" s="1305"/>
      <c r="AD23" s="1305"/>
      <c r="AE23" s="1297">
        <v>14</v>
      </c>
      <c r="AF23" s="1297">
        <v>35</v>
      </c>
      <c r="AG23" s="1298">
        <v>1</v>
      </c>
      <c r="AH23" s="1312">
        <v>12</v>
      </c>
      <c r="AI23" s="1297">
        <v>5</v>
      </c>
      <c r="AJ23" s="1297">
        <v>19</v>
      </c>
      <c r="AK23" s="1297">
        <v>8</v>
      </c>
      <c r="AL23" s="1297">
        <v>17</v>
      </c>
    </row>
    <row r="24" spans="1:38">
      <c r="A24" s="1274" t="s">
        <v>475</v>
      </c>
      <c r="B24" s="1297">
        <f t="shared" si="1"/>
        <v>154</v>
      </c>
      <c r="C24" s="1297">
        <v>2</v>
      </c>
      <c r="D24" s="1304">
        <v>2</v>
      </c>
      <c r="E24" s="1305"/>
      <c r="F24" s="1305"/>
      <c r="G24" s="1297">
        <v>8</v>
      </c>
      <c r="H24" s="1297">
        <v>2</v>
      </c>
      <c r="I24" s="1305"/>
      <c r="J24" s="1297">
        <v>1</v>
      </c>
      <c r="K24" s="1297">
        <v>3</v>
      </c>
      <c r="L24" s="1305"/>
      <c r="M24" s="1305"/>
      <c r="N24" s="1297">
        <v>28</v>
      </c>
      <c r="O24" s="1297">
        <v>3</v>
      </c>
      <c r="P24" s="1297">
        <v>3</v>
      </c>
      <c r="Q24" s="1297">
        <v>15</v>
      </c>
      <c r="R24" s="1297">
        <v>5</v>
      </c>
      <c r="S24" s="1297">
        <v>8</v>
      </c>
      <c r="T24" s="1301">
        <v>2</v>
      </c>
      <c r="U24" s="1297">
        <v>2</v>
      </c>
      <c r="V24" s="1297">
        <v>3</v>
      </c>
      <c r="W24" s="1297">
        <v>11</v>
      </c>
      <c r="X24" s="1275">
        <v>11</v>
      </c>
      <c r="Y24" s="1298">
        <v>1</v>
      </c>
      <c r="Z24" s="1307"/>
      <c r="AA24" s="1297">
        <v>3</v>
      </c>
      <c r="AB24" s="1297">
        <v>1</v>
      </c>
      <c r="AC24" s="1305"/>
      <c r="AD24" s="1305"/>
      <c r="AE24" s="1297">
        <v>4</v>
      </c>
      <c r="AF24" s="1297">
        <v>17</v>
      </c>
      <c r="AG24" s="1300"/>
      <c r="AH24" s="1312">
        <v>4</v>
      </c>
      <c r="AI24" s="1297">
        <v>1</v>
      </c>
      <c r="AJ24" s="1297">
        <v>2</v>
      </c>
      <c r="AK24" s="1297">
        <v>8</v>
      </c>
      <c r="AL24" s="1297">
        <v>4</v>
      </c>
    </row>
    <row r="25" spans="1:38">
      <c r="A25" s="1274" t="s">
        <v>524</v>
      </c>
      <c r="B25" s="1297">
        <f t="shared" si="1"/>
        <v>72</v>
      </c>
      <c r="C25" s="1297">
        <v>1</v>
      </c>
      <c r="D25" s="1297">
        <v>1</v>
      </c>
      <c r="E25" s="1305"/>
      <c r="F25" s="1297">
        <v>2</v>
      </c>
      <c r="G25" s="1297">
        <v>3</v>
      </c>
      <c r="H25" s="1297">
        <v>3</v>
      </c>
      <c r="I25" s="1305"/>
      <c r="J25" s="1297">
        <v>2</v>
      </c>
      <c r="K25" s="1297">
        <v>3</v>
      </c>
      <c r="L25" s="1305"/>
      <c r="M25" s="1305"/>
      <c r="N25" s="1305"/>
      <c r="O25" s="1305"/>
      <c r="P25" s="1304">
        <v>2</v>
      </c>
      <c r="Q25" s="1297">
        <v>13</v>
      </c>
      <c r="R25" s="1297">
        <v>4</v>
      </c>
      <c r="S25" s="1297">
        <v>2</v>
      </c>
      <c r="T25" s="1301">
        <v>1</v>
      </c>
      <c r="U25" s="1297">
        <v>2</v>
      </c>
      <c r="V25" s="1297">
        <v>5</v>
      </c>
      <c r="W25" s="1305"/>
      <c r="X25" s="1307"/>
      <c r="Y25" s="1300"/>
      <c r="Z25" s="1307"/>
      <c r="AA25" s="1305"/>
      <c r="AB25" s="1305"/>
      <c r="AC25" s="1305"/>
      <c r="AD25" s="1305"/>
      <c r="AE25" s="1297">
        <v>1</v>
      </c>
      <c r="AF25" s="1297">
        <v>8</v>
      </c>
      <c r="AG25" s="1300"/>
      <c r="AH25" s="1312">
        <v>4</v>
      </c>
      <c r="AI25" s="1297">
        <v>1</v>
      </c>
      <c r="AJ25" s="1297">
        <v>6</v>
      </c>
      <c r="AK25" s="1297">
        <v>2</v>
      </c>
      <c r="AL25" s="1297">
        <v>6</v>
      </c>
    </row>
    <row r="26" spans="1:38">
      <c r="A26" s="1274" t="s">
        <v>525</v>
      </c>
      <c r="B26" s="1297">
        <f t="shared" si="1"/>
        <v>52</v>
      </c>
      <c r="C26" s="1305"/>
      <c r="D26" s="1304"/>
      <c r="E26" s="1305"/>
      <c r="F26" s="1305"/>
      <c r="G26" s="1297">
        <v>5</v>
      </c>
      <c r="H26" s="1305"/>
      <c r="I26" s="1305"/>
      <c r="J26" s="1305"/>
      <c r="K26" s="1305"/>
      <c r="L26" s="1305"/>
      <c r="M26" s="1305"/>
      <c r="N26" s="1305"/>
      <c r="O26" s="1305"/>
      <c r="P26" s="1297">
        <v>2</v>
      </c>
      <c r="Q26" s="1304">
        <v>17</v>
      </c>
      <c r="R26" s="1297">
        <v>1</v>
      </c>
      <c r="S26" s="1297">
        <v>2</v>
      </c>
      <c r="T26" s="1301">
        <v>2</v>
      </c>
      <c r="U26" s="1305"/>
      <c r="V26" s="1305"/>
      <c r="W26" s="1305"/>
      <c r="X26" s="1307"/>
      <c r="Y26" s="1300"/>
      <c r="Z26" s="1307"/>
      <c r="AA26" s="1305"/>
      <c r="AB26" s="1305"/>
      <c r="AC26" s="1305"/>
      <c r="AD26" s="1305"/>
      <c r="AE26" s="1297">
        <v>1</v>
      </c>
      <c r="AF26" s="1297">
        <v>2</v>
      </c>
      <c r="AG26" s="1300"/>
      <c r="AH26" s="1312">
        <v>13</v>
      </c>
      <c r="AI26" s="1305"/>
      <c r="AJ26" s="1297">
        <v>1</v>
      </c>
      <c r="AK26" s="1297">
        <v>3</v>
      </c>
      <c r="AL26" s="1297">
        <v>3</v>
      </c>
    </row>
    <row r="27" spans="1:38">
      <c r="A27" s="1274" t="s">
        <v>467</v>
      </c>
      <c r="B27" s="1297">
        <f t="shared" si="1"/>
        <v>183</v>
      </c>
      <c r="C27" s="1297">
        <v>2</v>
      </c>
      <c r="D27" s="1297">
        <v>3</v>
      </c>
      <c r="E27" s="1305"/>
      <c r="F27" s="1297">
        <v>1</v>
      </c>
      <c r="G27" s="1297">
        <v>7</v>
      </c>
      <c r="H27" s="1305"/>
      <c r="I27" s="1297">
        <v>2</v>
      </c>
      <c r="J27" s="1297">
        <v>2</v>
      </c>
      <c r="K27" s="1297">
        <v>5</v>
      </c>
      <c r="L27" s="1305"/>
      <c r="M27" s="1305"/>
      <c r="N27" s="1297">
        <v>56</v>
      </c>
      <c r="O27" s="1297">
        <v>3</v>
      </c>
      <c r="P27" s="1297">
        <v>2</v>
      </c>
      <c r="Q27" s="1297">
        <v>18</v>
      </c>
      <c r="R27" s="1297">
        <v>6</v>
      </c>
      <c r="S27" s="1297">
        <v>16</v>
      </c>
      <c r="T27" s="1301">
        <v>1</v>
      </c>
      <c r="U27" s="1297">
        <v>5</v>
      </c>
      <c r="V27" s="1297">
        <v>10</v>
      </c>
      <c r="W27" s="1305"/>
      <c r="X27" s="1307"/>
      <c r="Y27" s="1300"/>
      <c r="Z27" s="1307"/>
      <c r="AA27" s="1297">
        <v>2</v>
      </c>
      <c r="AB27" s="1305"/>
      <c r="AC27" s="1305"/>
      <c r="AD27" s="1305"/>
      <c r="AE27" s="1313">
        <v>6</v>
      </c>
      <c r="AF27" s="1297">
        <v>11</v>
      </c>
      <c r="AG27" s="1298">
        <v>1</v>
      </c>
      <c r="AH27" s="1312">
        <v>6</v>
      </c>
      <c r="AI27" s="1297">
        <v>1</v>
      </c>
      <c r="AJ27" s="1297">
        <v>4</v>
      </c>
      <c r="AK27" s="1297">
        <v>4</v>
      </c>
      <c r="AL27" s="1297">
        <v>9</v>
      </c>
    </row>
    <row r="28" spans="1:38">
      <c r="A28" s="1274" t="s">
        <v>526</v>
      </c>
      <c r="B28" s="1297">
        <f t="shared" si="1"/>
        <v>4166</v>
      </c>
      <c r="C28" s="1297">
        <v>13</v>
      </c>
      <c r="D28" s="1304">
        <v>13</v>
      </c>
      <c r="E28" s="1297">
        <v>31</v>
      </c>
      <c r="F28" s="1297">
        <v>36</v>
      </c>
      <c r="G28" s="1297">
        <v>141</v>
      </c>
      <c r="H28" s="1297">
        <v>7</v>
      </c>
      <c r="I28" s="1297">
        <v>7</v>
      </c>
      <c r="J28" s="1297">
        <v>29</v>
      </c>
      <c r="K28" s="1297">
        <v>59</v>
      </c>
      <c r="L28" s="1297">
        <v>13</v>
      </c>
      <c r="M28" s="1297">
        <v>427</v>
      </c>
      <c r="N28" s="1297">
        <v>1213</v>
      </c>
      <c r="O28" s="1297">
        <v>275</v>
      </c>
      <c r="P28" s="1297">
        <v>245</v>
      </c>
      <c r="Q28" s="1297">
        <v>367</v>
      </c>
      <c r="R28" s="1297">
        <v>103</v>
      </c>
      <c r="S28" s="1297">
        <v>89</v>
      </c>
      <c r="T28" s="1301">
        <v>38</v>
      </c>
      <c r="U28" s="1297">
        <v>70</v>
      </c>
      <c r="V28" s="1297">
        <v>45</v>
      </c>
      <c r="W28" s="1297">
        <v>2</v>
      </c>
      <c r="X28" s="1275">
        <v>5</v>
      </c>
      <c r="Y28" s="1298">
        <v>1</v>
      </c>
      <c r="Z28" s="1307"/>
      <c r="AA28" s="1297">
        <v>1</v>
      </c>
      <c r="AB28" s="1305"/>
      <c r="AC28" s="1297">
        <v>51</v>
      </c>
      <c r="AD28" s="1297">
        <v>51</v>
      </c>
      <c r="AE28" s="1297">
        <v>97</v>
      </c>
      <c r="AF28" s="1297">
        <v>238</v>
      </c>
      <c r="AG28" s="1298">
        <v>20</v>
      </c>
      <c r="AH28" s="1312">
        <v>35</v>
      </c>
      <c r="AI28" s="1297">
        <v>26</v>
      </c>
      <c r="AJ28" s="1297">
        <v>113</v>
      </c>
      <c r="AK28" s="1297">
        <v>36</v>
      </c>
      <c r="AL28" s="1297">
        <v>269</v>
      </c>
    </row>
    <row r="29" spans="1:38">
      <c r="A29" s="1274" t="s">
        <v>468</v>
      </c>
      <c r="B29" s="1297">
        <f t="shared" si="1"/>
        <v>244</v>
      </c>
      <c r="C29" s="1297">
        <v>2</v>
      </c>
      <c r="D29" s="1304">
        <v>3</v>
      </c>
      <c r="E29" s="1305"/>
      <c r="F29" s="1297">
        <v>4</v>
      </c>
      <c r="G29" s="1297">
        <v>10</v>
      </c>
      <c r="H29" s="1297">
        <v>1</v>
      </c>
      <c r="I29" s="1305"/>
      <c r="J29" s="1297">
        <v>1</v>
      </c>
      <c r="K29" s="1297">
        <v>7</v>
      </c>
      <c r="L29" s="1297">
        <v>2</v>
      </c>
      <c r="M29" s="1305"/>
      <c r="N29" s="1297">
        <v>46</v>
      </c>
      <c r="O29" s="1297">
        <v>7</v>
      </c>
      <c r="P29" s="1297">
        <v>3</v>
      </c>
      <c r="Q29" s="1297">
        <v>28</v>
      </c>
      <c r="R29" s="1297">
        <v>4</v>
      </c>
      <c r="S29" s="1297">
        <v>43</v>
      </c>
      <c r="T29" s="1301">
        <v>3</v>
      </c>
      <c r="U29" s="1297">
        <v>5</v>
      </c>
      <c r="V29" s="1297">
        <v>8</v>
      </c>
      <c r="W29" s="1305"/>
      <c r="X29" s="1275">
        <v>1</v>
      </c>
      <c r="Y29" s="1298">
        <v>1</v>
      </c>
      <c r="Z29" s="1307"/>
      <c r="AA29" s="1297">
        <v>1</v>
      </c>
      <c r="AB29" s="1305"/>
      <c r="AC29" s="1305"/>
      <c r="AD29" s="1305"/>
      <c r="AE29" s="1297">
        <v>9</v>
      </c>
      <c r="AF29" s="1297">
        <v>18</v>
      </c>
      <c r="AG29" s="1300"/>
      <c r="AH29" s="1312">
        <v>8</v>
      </c>
      <c r="AI29" s="1297">
        <v>1</v>
      </c>
      <c r="AJ29" s="1297">
        <v>8</v>
      </c>
      <c r="AK29" s="1297">
        <v>9</v>
      </c>
      <c r="AL29" s="1297">
        <v>11</v>
      </c>
    </row>
    <row r="30" spans="1:38">
      <c r="A30" s="1274" t="s">
        <v>527</v>
      </c>
      <c r="B30" s="1297">
        <f t="shared" si="1"/>
        <v>145</v>
      </c>
      <c r="C30" s="1297">
        <v>10</v>
      </c>
      <c r="D30" s="1304">
        <v>8</v>
      </c>
      <c r="E30" s="1297">
        <v>3</v>
      </c>
      <c r="F30" s="1297">
        <v>3</v>
      </c>
      <c r="G30" s="1297">
        <v>8</v>
      </c>
      <c r="H30" s="1297">
        <v>1</v>
      </c>
      <c r="I30" s="1305"/>
      <c r="J30" s="1297">
        <v>3</v>
      </c>
      <c r="K30" s="1297">
        <v>9</v>
      </c>
      <c r="L30" s="1305"/>
      <c r="M30" s="1305"/>
      <c r="N30" s="1305"/>
      <c r="O30" s="1305"/>
      <c r="P30" s="1297">
        <v>16</v>
      </c>
      <c r="Q30" s="1297">
        <v>24</v>
      </c>
      <c r="R30" s="1297">
        <v>14</v>
      </c>
      <c r="S30" s="1297">
        <v>8</v>
      </c>
      <c r="T30" s="1301">
        <v>1</v>
      </c>
      <c r="U30" s="1297">
        <v>3</v>
      </c>
      <c r="V30" s="1297">
        <v>1</v>
      </c>
      <c r="W30" s="1297">
        <v>1</v>
      </c>
      <c r="X30" s="1307"/>
      <c r="Y30" s="1300"/>
      <c r="Z30" s="1307"/>
      <c r="AA30" s="1305"/>
      <c r="AB30" s="1297">
        <v>1</v>
      </c>
      <c r="AC30" s="1305"/>
      <c r="AD30" s="1305"/>
      <c r="AE30" s="1297">
        <v>1</v>
      </c>
      <c r="AF30" s="1297">
        <v>6</v>
      </c>
      <c r="AG30" s="1298">
        <v>1</v>
      </c>
      <c r="AH30" s="1312">
        <v>6</v>
      </c>
      <c r="AI30" s="1305"/>
      <c r="AJ30" s="1297">
        <v>7</v>
      </c>
      <c r="AK30" s="1297">
        <v>5</v>
      </c>
      <c r="AL30" s="1297">
        <v>5</v>
      </c>
    </row>
    <row r="31" spans="1:38">
      <c r="A31" s="1274" t="s">
        <v>528</v>
      </c>
      <c r="B31" s="1305"/>
      <c r="C31" s="1305"/>
      <c r="D31" s="1304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6"/>
      <c r="U31" s="1305"/>
      <c r="V31" s="1305"/>
      <c r="W31" s="1305"/>
      <c r="X31" s="1307"/>
      <c r="Y31" s="1300"/>
      <c r="Z31" s="1307"/>
      <c r="AA31" s="1305"/>
      <c r="AB31" s="1305"/>
      <c r="AC31" s="1305"/>
      <c r="AD31" s="1305"/>
      <c r="AE31" s="1305"/>
      <c r="AF31" s="1305"/>
      <c r="AG31" s="1300"/>
      <c r="AH31" s="1311"/>
      <c r="AI31" s="1305"/>
      <c r="AJ31" s="1305"/>
      <c r="AK31" s="1305"/>
      <c r="AL31" s="1305"/>
    </row>
    <row r="32" spans="1:38" ht="0.95" customHeight="1">
      <c r="A32" s="1314"/>
      <c r="B32" s="1314"/>
      <c r="C32" s="1314"/>
      <c r="D32" s="1314"/>
      <c r="E32" s="1314"/>
      <c r="F32" s="1314"/>
      <c r="G32" s="1314"/>
      <c r="H32" s="1314"/>
      <c r="I32" s="1314"/>
      <c r="J32" s="1314"/>
      <c r="K32" s="1314"/>
      <c r="L32" s="1314"/>
      <c r="M32" s="1314"/>
      <c r="N32" s="1314"/>
      <c r="O32" s="1314"/>
      <c r="P32" s="1314"/>
      <c r="Q32" s="1314"/>
      <c r="R32" s="1314"/>
      <c r="S32" s="1314"/>
      <c r="T32" s="1314"/>
      <c r="U32" s="1314"/>
      <c r="V32" s="1314"/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  <c r="AL32" s="1314"/>
    </row>
    <row r="33" spans="1:37">
      <c r="A33" s="1315" t="s">
        <v>396</v>
      </c>
      <c r="B33" s="1314"/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1314"/>
      <c r="U33" s="1314"/>
      <c r="V33" s="1314"/>
      <c r="W33" s="1314"/>
      <c r="X33" s="1314"/>
      <c r="Y33" s="1314"/>
      <c r="Z33" s="1314"/>
      <c r="AA33" s="1314"/>
      <c r="AB33" s="1314"/>
      <c r="AC33" s="1314"/>
      <c r="AD33" s="1314"/>
      <c r="AE33" s="1314"/>
      <c r="AF33" s="1314"/>
      <c r="AG33" s="1314"/>
      <c r="AH33" s="1314"/>
      <c r="AI33" s="1314"/>
      <c r="AJ33" s="1314"/>
      <c r="AK33" s="1315" t="s">
        <v>68</v>
      </c>
    </row>
  </sheetData>
  <sheetProtection password="CA55" sheet="1" objects="1" scenarios="1"/>
  <pageMargins left="0.8" right="0.75" top="0.86" bottom="0.8" header="0" footer="0"/>
  <pageSetup paperSize="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BC1617"/>
  <sheetViews>
    <sheetView showGridLines="0" topLeftCell="B1" workbookViewId="0">
      <selection activeCell="B1" sqref="A1:IV65536"/>
    </sheetView>
  </sheetViews>
  <sheetFormatPr baseColWidth="10" defaultColWidth="6.83203125" defaultRowHeight="10.5"/>
  <cols>
    <col min="1" max="1" width="0.1640625" hidden="1" customWidth="1"/>
    <col min="2" max="2" width="23" customWidth="1"/>
    <col min="3" max="3" width="7" customWidth="1"/>
    <col min="4" max="4" width="0.1640625" hidden="1" customWidth="1"/>
    <col min="5" max="5" width="6" customWidth="1"/>
    <col min="6" max="6" width="5.6640625" customWidth="1"/>
    <col min="7" max="7" width="0.33203125" hidden="1" customWidth="1"/>
    <col min="8" max="8" width="4.83203125" customWidth="1"/>
    <col min="9" max="9" width="6.83203125" customWidth="1"/>
    <col min="10" max="10" width="0.1640625" hidden="1" customWidth="1"/>
    <col min="11" max="11" width="5.1640625" style="1468" customWidth="1"/>
    <col min="12" max="12" width="5.1640625" style="63" customWidth="1"/>
    <col min="13" max="13" width="1.1640625" hidden="1" customWidth="1"/>
    <col min="14" max="14" width="4.83203125" customWidth="1"/>
    <col min="15" max="15" width="5.83203125" customWidth="1"/>
    <col min="16" max="16" width="0.1640625" hidden="1" customWidth="1"/>
    <col min="17" max="18" width="4.83203125" customWidth="1"/>
    <col min="19" max="19" width="0.1640625" hidden="1" customWidth="1"/>
    <col min="20" max="20" width="4.83203125" customWidth="1"/>
    <col min="21" max="21" width="5" customWidth="1"/>
    <col min="22" max="22" width="0.1640625" hidden="1" customWidth="1"/>
    <col min="23" max="23" width="4.83203125" customWidth="1"/>
    <col min="24" max="24" width="5.1640625" customWidth="1"/>
    <col min="25" max="25" width="1.1640625" hidden="1" customWidth="1"/>
    <col min="26" max="26" width="4.83203125" customWidth="1"/>
    <col min="27" max="27" width="5.1640625" customWidth="1"/>
    <col min="28" max="28" width="0.1640625" hidden="1" customWidth="1"/>
    <col min="29" max="29" width="4.83203125" customWidth="1"/>
    <col min="30" max="30" width="5.5" customWidth="1"/>
    <col min="31" max="31" width="1.1640625" hidden="1" customWidth="1"/>
    <col min="32" max="32" width="4.83203125" customWidth="1"/>
    <col min="33" max="33" width="7" customWidth="1"/>
    <col min="34" max="34" width="0.1640625" hidden="1" customWidth="1"/>
    <col min="35" max="35" width="4.83203125" customWidth="1"/>
    <col min="36" max="36" width="5.1640625" customWidth="1"/>
    <col min="37" max="37" width="1.1640625" hidden="1" customWidth="1"/>
    <col min="38" max="38" width="4.83203125" customWidth="1"/>
    <col min="39" max="39" width="5.5" customWidth="1"/>
    <col min="40" max="40" width="1.1640625" hidden="1" customWidth="1"/>
    <col min="41" max="41" width="4.83203125" customWidth="1"/>
    <col min="42" max="42" width="5.33203125" customWidth="1"/>
    <col min="43" max="43" width="0.1640625" hidden="1" customWidth="1"/>
    <col min="44" max="44" width="4.83203125" customWidth="1"/>
    <col min="45" max="45" width="5.33203125" customWidth="1"/>
    <col min="46" max="46" width="0.1640625" hidden="1" customWidth="1"/>
    <col min="47" max="47" width="4.83203125" customWidth="1"/>
    <col min="48" max="48" width="5.6640625" customWidth="1"/>
    <col min="49" max="49" width="0.1640625" hidden="1" customWidth="1"/>
    <col min="50" max="50" width="4.83203125" customWidth="1"/>
    <col min="51" max="51" width="5.1640625" customWidth="1"/>
    <col min="52" max="52" width="0.1640625" hidden="1" customWidth="1"/>
    <col min="53" max="53" width="4.83203125" customWidth="1"/>
    <col min="54" max="54" width="6" customWidth="1"/>
    <col min="55" max="55" width="0.1640625" customWidth="1"/>
  </cols>
  <sheetData>
    <row r="1" spans="1:5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316"/>
      <c r="L1" s="131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55">
      <c r="A2" s="3"/>
      <c r="B2" s="3" t="s">
        <v>0</v>
      </c>
      <c r="D2" s="3"/>
      <c r="E2" s="3"/>
      <c r="F2" s="3"/>
      <c r="G2" s="3"/>
      <c r="H2" s="3"/>
      <c r="I2" s="3"/>
      <c r="J2" s="3"/>
      <c r="K2" s="1316"/>
      <c r="L2" s="131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55">
      <c r="A3" s="2" t="s">
        <v>531</v>
      </c>
      <c r="B3" s="3" t="s">
        <v>532</v>
      </c>
      <c r="C3" s="3"/>
      <c r="D3" s="3"/>
      <c r="E3" s="3"/>
      <c r="F3" s="3"/>
      <c r="G3" s="3"/>
      <c r="H3" s="3"/>
      <c r="I3" s="3"/>
      <c r="J3" s="3"/>
      <c r="K3" s="1316"/>
      <c r="L3" s="131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55">
      <c r="A4" s="2" t="s">
        <v>533</v>
      </c>
      <c r="B4" s="3" t="s">
        <v>534</v>
      </c>
      <c r="C4" s="3"/>
      <c r="D4" s="3"/>
      <c r="E4" s="3"/>
      <c r="F4" s="2" t="s">
        <v>72</v>
      </c>
      <c r="G4" s="3"/>
      <c r="H4" s="3"/>
      <c r="I4" s="3"/>
      <c r="J4" s="3"/>
      <c r="K4" s="1316"/>
      <c r="L4" s="131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55" ht="10.5" hidden="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1316"/>
      <c r="L5" s="131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55">
      <c r="A6" s="1" t="s">
        <v>535</v>
      </c>
      <c r="H6" s="1317"/>
      <c r="K6" s="1317"/>
      <c r="L6" s="1317"/>
    </row>
    <row r="7" spans="1:55" ht="6" customHeight="1">
      <c r="B7" s="1318"/>
      <c r="C7" s="1319"/>
      <c r="D7" s="1319"/>
      <c r="E7" s="1320"/>
      <c r="F7" s="1321"/>
      <c r="G7" s="1321"/>
      <c r="H7" s="1322"/>
      <c r="I7" s="1319"/>
      <c r="J7" s="1321"/>
      <c r="K7" s="1321"/>
      <c r="L7" s="1323"/>
      <c r="M7" s="1321"/>
      <c r="N7" s="1322"/>
      <c r="O7" s="1319"/>
      <c r="P7" s="1319"/>
      <c r="Q7" s="1321"/>
      <c r="R7" s="1319"/>
      <c r="S7" s="1319"/>
      <c r="T7" s="1321"/>
      <c r="U7" s="1319"/>
      <c r="V7" s="1319"/>
      <c r="W7" s="1321"/>
      <c r="X7" s="1319"/>
      <c r="Y7" s="1319"/>
      <c r="Z7" s="1321"/>
      <c r="AA7" s="1319"/>
      <c r="AB7" s="1319"/>
      <c r="AC7" s="1321"/>
      <c r="AD7" s="1319"/>
      <c r="AE7" s="1321"/>
      <c r="AF7" s="1322"/>
      <c r="AG7" s="1319"/>
      <c r="AH7" s="1321"/>
      <c r="AI7" s="1322"/>
      <c r="AJ7" s="1319"/>
      <c r="AK7" s="1319"/>
      <c r="AL7" s="1321"/>
      <c r="AM7" s="1319"/>
      <c r="AN7" s="1321"/>
      <c r="AO7" s="1322"/>
      <c r="AP7" s="1319"/>
      <c r="AQ7" s="1321"/>
      <c r="AR7" s="1322"/>
      <c r="AS7" s="1319"/>
      <c r="AT7" s="1321"/>
      <c r="AU7" s="1322"/>
      <c r="AV7" s="1319"/>
      <c r="AW7" s="1321"/>
      <c r="AX7" s="1322"/>
      <c r="AY7" s="1319"/>
      <c r="AZ7" s="1321"/>
      <c r="BA7" s="1322"/>
      <c r="BB7" s="1324"/>
      <c r="BC7" s="462"/>
    </row>
    <row r="8" spans="1:55">
      <c r="A8" s="1325"/>
      <c r="B8" s="1326" t="s">
        <v>72</v>
      </c>
      <c r="C8" s="1327" t="s">
        <v>147</v>
      </c>
      <c r="D8" s="1328"/>
      <c r="E8" s="1329" t="s">
        <v>536</v>
      </c>
      <c r="F8" s="1330"/>
      <c r="G8" s="1331"/>
      <c r="H8" s="1332" t="s">
        <v>537</v>
      </c>
      <c r="I8" s="1333"/>
      <c r="J8" s="1334"/>
      <c r="K8" s="1335" t="s">
        <v>538</v>
      </c>
      <c r="L8" s="1333"/>
      <c r="M8" s="1333"/>
      <c r="N8" s="1335" t="s">
        <v>539</v>
      </c>
      <c r="O8" s="1333"/>
      <c r="P8" s="1334"/>
      <c r="Q8" s="1335" t="s">
        <v>540</v>
      </c>
      <c r="R8" s="1333"/>
      <c r="S8" s="1334"/>
      <c r="T8" s="1335" t="s">
        <v>541</v>
      </c>
      <c r="U8" s="1333"/>
      <c r="V8" s="1334"/>
      <c r="W8" s="1335" t="s">
        <v>542</v>
      </c>
      <c r="X8" s="1333"/>
      <c r="Y8" s="1334"/>
      <c r="Z8" s="1335" t="s">
        <v>543</v>
      </c>
      <c r="AA8" s="1333"/>
      <c r="AB8" s="1334"/>
      <c r="AC8" s="1335" t="s">
        <v>544</v>
      </c>
      <c r="AD8" s="1333"/>
      <c r="AE8" s="1334"/>
      <c r="AF8" s="1335" t="s">
        <v>545</v>
      </c>
      <c r="AG8" s="1333"/>
      <c r="AH8" s="1334"/>
      <c r="AI8" s="1335" t="s">
        <v>457</v>
      </c>
      <c r="AJ8" s="1333"/>
      <c r="AK8" s="1334"/>
      <c r="AL8" s="1335" t="s">
        <v>458</v>
      </c>
      <c r="AM8" s="1333"/>
      <c r="AN8" s="1334"/>
      <c r="AO8" s="1335" t="s">
        <v>546</v>
      </c>
      <c r="AP8" s="1333"/>
      <c r="AQ8" s="1334"/>
      <c r="AR8" s="1335" t="s">
        <v>547</v>
      </c>
      <c r="AS8" s="1333"/>
      <c r="AT8" s="1334"/>
      <c r="AU8" s="1335" t="s">
        <v>548</v>
      </c>
      <c r="AV8" s="1333"/>
      <c r="AW8" s="1334"/>
      <c r="AX8" s="1335" t="s">
        <v>462</v>
      </c>
      <c r="AY8" s="1333"/>
      <c r="AZ8" s="1336"/>
      <c r="BA8" s="1337" t="s">
        <v>549</v>
      </c>
      <c r="BB8" s="1338"/>
      <c r="BC8" s="1339"/>
    </row>
    <row r="9" spans="1:55">
      <c r="A9" s="1340"/>
      <c r="B9" s="1341" t="s">
        <v>550</v>
      </c>
      <c r="C9" s="1327" t="s">
        <v>343</v>
      </c>
      <c r="D9" s="1328"/>
      <c r="E9" s="1342" t="s">
        <v>551</v>
      </c>
      <c r="F9" s="1343"/>
      <c r="G9" s="1344"/>
      <c r="H9" s="1342" t="s">
        <v>552</v>
      </c>
      <c r="I9" s="1345"/>
      <c r="J9" s="1346"/>
      <c r="K9" s="1347" t="s">
        <v>553</v>
      </c>
      <c r="L9" s="1345"/>
      <c r="M9" s="1345"/>
      <c r="N9" s="1347" t="s">
        <v>554</v>
      </c>
      <c r="O9" s="1345"/>
      <c r="P9" s="1346"/>
      <c r="Q9" s="1347" t="s">
        <v>555</v>
      </c>
      <c r="R9" s="1345"/>
      <c r="S9" s="1346"/>
      <c r="T9" s="1347" t="s">
        <v>556</v>
      </c>
      <c r="U9" s="1345"/>
      <c r="V9" s="1346"/>
      <c r="W9" s="1347" t="s">
        <v>557</v>
      </c>
      <c r="X9" s="1345"/>
      <c r="Y9" s="1346"/>
      <c r="Z9" s="1347" t="s">
        <v>471</v>
      </c>
      <c r="AA9" s="1345"/>
      <c r="AB9" s="1346"/>
      <c r="AC9" s="1347" t="s">
        <v>558</v>
      </c>
      <c r="AD9" s="1345"/>
      <c r="AE9" s="1346"/>
      <c r="AF9" s="1347" t="s">
        <v>559</v>
      </c>
      <c r="AG9" s="1345"/>
      <c r="AH9" s="1346"/>
      <c r="AI9" s="1347" t="s">
        <v>560</v>
      </c>
      <c r="AJ9" s="1345"/>
      <c r="AK9" s="1346"/>
      <c r="AL9" s="1347" t="s">
        <v>561</v>
      </c>
      <c r="AM9" s="1345"/>
      <c r="AN9" s="1346"/>
      <c r="AO9" s="1347" t="s">
        <v>551</v>
      </c>
      <c r="AP9" s="1345"/>
      <c r="AQ9" s="1346"/>
      <c r="AR9" s="1347" t="s">
        <v>551</v>
      </c>
      <c r="AS9" s="1345"/>
      <c r="AT9" s="1346"/>
      <c r="AU9" s="1347" t="s">
        <v>562</v>
      </c>
      <c r="AV9" s="1345"/>
      <c r="AW9" s="1346"/>
      <c r="AX9" s="1347" t="s">
        <v>563</v>
      </c>
      <c r="AY9" s="1345"/>
      <c r="AZ9" s="1346"/>
      <c r="BA9" s="1347" t="s">
        <v>564</v>
      </c>
      <c r="BB9" s="1348"/>
      <c r="BC9" s="1339"/>
    </row>
    <row r="10" spans="1:55">
      <c r="A10" s="1340"/>
      <c r="B10" s="1349"/>
      <c r="C10" s="1350" t="s">
        <v>565</v>
      </c>
      <c r="D10" s="1351"/>
      <c r="E10" s="1352"/>
      <c r="F10" s="1353"/>
      <c r="G10" s="1354"/>
      <c r="H10" s="1355" t="s">
        <v>566</v>
      </c>
      <c r="I10" s="1356"/>
      <c r="J10" s="1336"/>
      <c r="K10" s="1352"/>
      <c r="L10" s="1356"/>
      <c r="M10" s="1357"/>
      <c r="N10" s="1352"/>
      <c r="O10" s="1356"/>
      <c r="P10" s="1336"/>
      <c r="Q10" s="1352"/>
      <c r="R10" s="1357"/>
      <c r="S10" s="1336"/>
      <c r="T10" s="1352"/>
      <c r="U10" s="1357"/>
      <c r="V10" s="1336"/>
      <c r="W10" s="1337" t="s">
        <v>567</v>
      </c>
      <c r="X10" s="1357"/>
      <c r="Y10" s="1336"/>
      <c r="Z10" s="1337" t="s">
        <v>480</v>
      </c>
      <c r="AA10" s="1357"/>
      <c r="AB10" s="1336"/>
      <c r="AC10" s="1352"/>
      <c r="AD10" s="1357"/>
      <c r="AE10" s="1336"/>
      <c r="AF10" s="1337" t="s">
        <v>568</v>
      </c>
      <c r="AG10" s="1357"/>
      <c r="AH10" s="1336"/>
      <c r="AI10" s="1352"/>
      <c r="AJ10" s="1357"/>
      <c r="AK10" s="1336"/>
      <c r="AL10" s="1352"/>
      <c r="AM10" s="1357"/>
      <c r="AN10" s="1336"/>
      <c r="AO10" s="1352"/>
      <c r="AP10" s="1357"/>
      <c r="AQ10" s="1336"/>
      <c r="AR10" s="1352"/>
      <c r="AS10" s="1357"/>
      <c r="AT10" s="1336"/>
      <c r="AU10" s="1337" t="s">
        <v>482</v>
      </c>
      <c r="AV10" s="1357"/>
      <c r="AW10" s="1336"/>
      <c r="AX10" s="1352"/>
      <c r="AY10" s="1357"/>
      <c r="AZ10" s="1336"/>
      <c r="BA10" s="1352"/>
      <c r="BB10" s="1338"/>
      <c r="BC10" s="1339"/>
    </row>
    <row r="11" spans="1:55">
      <c r="A11" s="1340"/>
      <c r="B11" s="1349"/>
      <c r="C11" s="1328"/>
      <c r="D11" s="1351"/>
      <c r="E11" s="1326" t="s">
        <v>360</v>
      </c>
      <c r="F11" s="1358" t="s">
        <v>359</v>
      </c>
      <c r="G11" s="1359"/>
      <c r="H11" s="1360" t="s">
        <v>360</v>
      </c>
      <c r="I11" s="1358" t="s">
        <v>359</v>
      </c>
      <c r="J11" s="1356"/>
      <c r="K11" s="1326" t="s">
        <v>360</v>
      </c>
      <c r="L11" s="1358" t="s">
        <v>359</v>
      </c>
      <c r="M11" s="1356"/>
      <c r="N11" s="1326" t="s">
        <v>360</v>
      </c>
      <c r="O11" s="1358" t="s">
        <v>359</v>
      </c>
      <c r="P11" s="1345"/>
      <c r="Q11" s="1347" t="s">
        <v>360</v>
      </c>
      <c r="R11" s="1342" t="s">
        <v>359</v>
      </c>
      <c r="S11" s="1346"/>
      <c r="T11" s="1347" t="s">
        <v>360</v>
      </c>
      <c r="U11" s="1342" t="s">
        <v>359</v>
      </c>
      <c r="V11" s="1346"/>
      <c r="W11" s="1347" t="s">
        <v>360</v>
      </c>
      <c r="X11" s="1342" t="s">
        <v>359</v>
      </c>
      <c r="Y11" s="1346"/>
      <c r="Z11" s="1347" t="s">
        <v>360</v>
      </c>
      <c r="AA11" s="1342" t="s">
        <v>359</v>
      </c>
      <c r="AB11" s="1346"/>
      <c r="AC11" s="1347" t="s">
        <v>360</v>
      </c>
      <c r="AD11" s="1342" t="s">
        <v>359</v>
      </c>
      <c r="AE11" s="1346"/>
      <c r="AF11" s="1347" t="s">
        <v>360</v>
      </c>
      <c r="AG11" s="1342" t="s">
        <v>359</v>
      </c>
      <c r="AH11" s="1346"/>
      <c r="AI11" s="1347" t="s">
        <v>360</v>
      </c>
      <c r="AJ11" s="1342" t="s">
        <v>359</v>
      </c>
      <c r="AK11" s="1346"/>
      <c r="AL11" s="1347" t="s">
        <v>360</v>
      </c>
      <c r="AM11" s="1342" t="s">
        <v>359</v>
      </c>
      <c r="AN11" s="1346"/>
      <c r="AO11" s="1347" t="s">
        <v>360</v>
      </c>
      <c r="AP11" s="1342" t="s">
        <v>359</v>
      </c>
      <c r="AQ11" s="1346"/>
      <c r="AR11" s="1347" t="s">
        <v>360</v>
      </c>
      <c r="AS11" s="1342" t="s">
        <v>359</v>
      </c>
      <c r="AT11" s="1346"/>
      <c r="AU11" s="1347" t="s">
        <v>360</v>
      </c>
      <c r="AV11" s="1342" t="s">
        <v>359</v>
      </c>
      <c r="AW11" s="1346"/>
      <c r="AX11" s="1347" t="s">
        <v>360</v>
      </c>
      <c r="AY11" s="1342" t="s">
        <v>359</v>
      </c>
      <c r="AZ11" s="1346"/>
      <c r="BA11" s="1347" t="s">
        <v>360</v>
      </c>
      <c r="BB11" s="1358" t="s">
        <v>359</v>
      </c>
      <c r="BC11" s="1339"/>
    </row>
    <row r="12" spans="1:55" ht="6" customHeight="1">
      <c r="A12" s="1361"/>
      <c r="B12" s="1362"/>
      <c r="C12" s="1363"/>
      <c r="D12" s="1363"/>
      <c r="E12" s="1364"/>
      <c r="F12" s="1365"/>
      <c r="G12" s="1366"/>
      <c r="H12" s="1364"/>
      <c r="I12" s="1365"/>
      <c r="J12" s="1364"/>
      <c r="K12" s="1367"/>
      <c r="L12" s="1365"/>
      <c r="M12" s="1364"/>
      <c r="N12" s="1367"/>
      <c r="O12" s="1365"/>
      <c r="P12" s="1368"/>
      <c r="Q12" s="1362"/>
      <c r="R12" s="1368"/>
      <c r="S12" s="1369"/>
      <c r="T12" s="1362"/>
      <c r="U12" s="1368"/>
      <c r="V12" s="1369"/>
      <c r="W12" s="1362"/>
      <c r="X12" s="1368"/>
      <c r="Y12" s="1369"/>
      <c r="Z12" s="1362"/>
      <c r="AA12" s="1368"/>
      <c r="AB12" s="1369"/>
      <c r="AC12" s="1362"/>
      <c r="AD12" s="1368"/>
      <c r="AE12" s="1369"/>
      <c r="AF12" s="1362"/>
      <c r="AG12" s="1368"/>
      <c r="AH12" s="1369"/>
      <c r="AI12" s="1362"/>
      <c r="AJ12" s="1368"/>
      <c r="AK12" s="1369"/>
      <c r="AL12" s="1362"/>
      <c r="AM12" s="1368"/>
      <c r="AN12" s="1369"/>
      <c r="AO12" s="1362"/>
      <c r="AP12" s="1368"/>
      <c r="AQ12" s="1369"/>
      <c r="AR12" s="1362"/>
      <c r="AS12" s="1368"/>
      <c r="AT12" s="1369"/>
      <c r="AU12" s="1362"/>
      <c r="AV12" s="1368"/>
      <c r="AW12" s="1369"/>
      <c r="AX12" s="1362"/>
      <c r="AY12" s="1368"/>
      <c r="AZ12" s="1369"/>
      <c r="BA12" s="1362"/>
      <c r="BB12" s="1370"/>
      <c r="BC12" s="1371"/>
    </row>
    <row r="13" spans="1:55" ht="12" customHeight="1">
      <c r="A13" s="1372"/>
      <c r="B13" s="1373"/>
      <c r="C13" s="1374"/>
      <c r="D13" s="1375"/>
      <c r="E13" s="1376"/>
      <c r="F13" s="1377"/>
      <c r="G13" s="1378"/>
      <c r="H13" s="1379"/>
      <c r="I13" s="1377"/>
      <c r="J13" s="1378"/>
      <c r="K13" s="1379"/>
      <c r="L13" s="1377"/>
      <c r="M13" s="1378"/>
      <c r="N13" s="1379"/>
      <c r="O13" s="1377"/>
      <c r="P13" s="1380"/>
      <c r="Q13" s="1373"/>
      <c r="R13" s="1381"/>
      <c r="S13" s="1375"/>
      <c r="T13" s="1373"/>
      <c r="U13" s="1381"/>
      <c r="V13" s="1375"/>
      <c r="W13" s="1373"/>
      <c r="X13" s="1381"/>
      <c r="Y13" s="1375"/>
      <c r="Z13" s="1373"/>
      <c r="AA13" s="1381"/>
      <c r="AB13" s="1375"/>
      <c r="AC13" s="1373"/>
      <c r="AD13" s="1381"/>
      <c r="AE13" s="1375"/>
      <c r="AF13" s="1373"/>
      <c r="AG13" s="1381"/>
      <c r="AH13" s="1375"/>
      <c r="AI13" s="1373"/>
      <c r="AJ13" s="1381"/>
      <c r="AK13" s="1375"/>
      <c r="AL13" s="1373"/>
      <c r="AM13" s="1381"/>
      <c r="AN13" s="1375"/>
      <c r="AO13" s="1373"/>
      <c r="AP13" s="1381"/>
      <c r="AQ13" s="1375"/>
      <c r="AR13" s="1373"/>
      <c r="AS13" s="1381"/>
      <c r="AT13" s="1375"/>
      <c r="AU13" s="1373"/>
      <c r="AV13" s="1381"/>
      <c r="AW13" s="1375"/>
      <c r="AX13" s="1373"/>
      <c r="AY13" s="1381"/>
      <c r="AZ13" s="1361"/>
      <c r="BA13" s="1382"/>
      <c r="BB13" s="1383"/>
      <c r="BC13" s="1371"/>
    </row>
    <row r="14" spans="1:55" ht="12" customHeight="1">
      <c r="A14" s="1384"/>
      <c r="B14" s="1385" t="s">
        <v>114</v>
      </c>
      <c r="C14" s="1386">
        <f>SUM(F14:BB14)</f>
        <v>10562</v>
      </c>
      <c r="D14" s="1387"/>
      <c r="E14" s="1385" t="s">
        <v>72</v>
      </c>
      <c r="F14" s="1388">
        <f>SUM(E16:F16)</f>
        <v>2820</v>
      </c>
      <c r="G14" s="1389"/>
      <c r="H14" s="1390"/>
      <c r="I14" s="1388">
        <f>SUM(H16:I16)</f>
        <v>662</v>
      </c>
      <c r="J14" s="1391"/>
      <c r="K14" s="1392"/>
      <c r="L14" s="1388">
        <f>SUM(K16:L16)</f>
        <v>736</v>
      </c>
      <c r="M14" s="1391"/>
      <c r="N14" s="1392"/>
      <c r="O14" s="1388">
        <f>SUM(N16:O16)</f>
        <v>630</v>
      </c>
      <c r="P14" s="1391"/>
      <c r="Q14" s="1393"/>
      <c r="R14" s="1394">
        <f>SUM(Q16:R16)</f>
        <v>969</v>
      </c>
      <c r="S14" s="1387"/>
      <c r="T14" s="1393"/>
      <c r="U14" s="1394">
        <f>SUM(T16:U16)</f>
        <v>216</v>
      </c>
      <c r="V14" s="1387"/>
      <c r="W14" s="1393"/>
      <c r="X14" s="1394">
        <f>SUM(W16:X16)</f>
        <v>451</v>
      </c>
      <c r="Y14" s="1387"/>
      <c r="Z14" s="1393"/>
      <c r="AA14" s="1394">
        <f>SUM(Z16:AA16)</f>
        <v>237</v>
      </c>
      <c r="AB14" s="1387"/>
      <c r="AC14" s="1393"/>
      <c r="AD14" s="1394">
        <f>SUM(AC16:AD16)</f>
        <v>265</v>
      </c>
      <c r="AE14" s="1387"/>
      <c r="AF14" s="1393"/>
      <c r="AG14" s="1394">
        <f>SUM(AF16:AG16)</f>
        <v>226</v>
      </c>
      <c r="AH14" s="1387"/>
      <c r="AI14" s="1393"/>
      <c r="AJ14" s="1394">
        <f>SUM(AI16:AJ16)</f>
        <v>394</v>
      </c>
      <c r="AK14" s="1387"/>
      <c r="AL14" s="1393"/>
      <c r="AM14" s="1394">
        <f>SUM(AL16:AM16)</f>
        <v>128</v>
      </c>
      <c r="AN14" s="1387"/>
      <c r="AO14" s="1393"/>
      <c r="AP14" s="1394">
        <f>SUM(AO16:AP16)</f>
        <v>1548</v>
      </c>
      <c r="AQ14" s="1387"/>
      <c r="AR14" s="1393"/>
      <c r="AS14" s="1394">
        <f>SUM(AR16:AS16)</f>
        <v>693</v>
      </c>
      <c r="AT14" s="1387"/>
      <c r="AU14" s="1393"/>
      <c r="AV14" s="1394">
        <f>SUM(AU16:AV16)</f>
        <v>67</v>
      </c>
      <c r="AW14" s="1387"/>
      <c r="AX14" s="1393"/>
      <c r="AY14" s="1394">
        <f>SUM(AX16:AY16)</f>
        <v>439</v>
      </c>
      <c r="AZ14" s="1361"/>
      <c r="BA14" s="1395"/>
      <c r="BB14" s="1388">
        <f>SUM(BA16:BB16)</f>
        <v>81</v>
      </c>
      <c r="BC14" s="1371"/>
    </row>
    <row r="15" spans="1:55">
      <c r="A15" s="1384"/>
      <c r="B15" s="1395"/>
      <c r="C15" s="1396"/>
      <c r="D15" s="1340"/>
      <c r="E15" s="1395"/>
      <c r="F15" s="1397"/>
      <c r="G15" s="1398"/>
      <c r="H15" s="1399"/>
      <c r="I15" s="1397"/>
      <c r="J15" s="1398"/>
      <c r="K15" s="1399"/>
      <c r="L15" s="1397"/>
      <c r="M15" s="1398"/>
      <c r="N15" s="1399"/>
      <c r="O15" s="1397"/>
      <c r="P15" s="1398"/>
      <c r="Q15" s="1395"/>
      <c r="R15" s="1399"/>
      <c r="S15" s="1340"/>
      <c r="T15" s="1395"/>
      <c r="U15" s="1399"/>
      <c r="V15" s="1340"/>
      <c r="W15" s="1395"/>
      <c r="X15" s="1399"/>
      <c r="Y15" s="1340"/>
      <c r="Z15" s="1395"/>
      <c r="AA15" s="1399"/>
      <c r="AB15" s="1340"/>
      <c r="AC15" s="1395"/>
      <c r="AD15" s="1399"/>
      <c r="AE15" s="1340"/>
      <c r="AF15" s="1395"/>
      <c r="AG15" s="1399"/>
      <c r="AH15" s="1340"/>
      <c r="AI15" s="1395"/>
      <c r="AJ15" s="1399"/>
      <c r="AK15" s="1340"/>
      <c r="AL15" s="1395"/>
      <c r="AM15" s="1399"/>
      <c r="AN15" s="1340"/>
      <c r="AO15" s="1395"/>
      <c r="AP15" s="1399"/>
      <c r="AQ15" s="1340"/>
      <c r="AR15" s="1395"/>
      <c r="AS15" s="1399"/>
      <c r="AT15" s="1340"/>
      <c r="AU15" s="1395"/>
      <c r="AV15" s="1399"/>
      <c r="AW15" s="1340"/>
      <c r="AX15" s="1395"/>
      <c r="AY15" s="1399"/>
      <c r="AZ15" s="1361"/>
      <c r="BA15" s="1395"/>
      <c r="BB15" s="1397"/>
      <c r="BC15" s="1371"/>
    </row>
    <row r="16" spans="1:55" ht="12" customHeight="1">
      <c r="A16" s="1400"/>
      <c r="B16" s="1385" t="s">
        <v>362</v>
      </c>
      <c r="C16" s="1401"/>
      <c r="D16" s="1387"/>
      <c r="E16" s="1402">
        <f>SUM(E18:E38)</f>
        <v>1508</v>
      </c>
      <c r="F16" s="1388">
        <f>SUM(F18:F38)</f>
        <v>1312</v>
      </c>
      <c r="G16" s="1403" t="s">
        <v>72</v>
      </c>
      <c r="H16" s="1394">
        <f>SUM(H18:H38)</f>
        <v>293</v>
      </c>
      <c r="I16" s="1388">
        <f>SUM(I18:I38)</f>
        <v>369</v>
      </c>
      <c r="J16" s="1403" t="s">
        <v>72</v>
      </c>
      <c r="K16" s="1394">
        <f>SUM(K18:K38)</f>
        <v>336</v>
      </c>
      <c r="L16" s="1388">
        <f>SUM(L18:L38)</f>
        <v>400</v>
      </c>
      <c r="M16" s="1403" t="s">
        <v>72</v>
      </c>
      <c r="N16" s="1394">
        <f>SUM(N18:N38)</f>
        <v>318</v>
      </c>
      <c r="O16" s="1388">
        <f>SUM(O18:O38)</f>
        <v>312</v>
      </c>
      <c r="P16" s="1403" t="s">
        <v>72</v>
      </c>
      <c r="Q16" s="1402">
        <f>SUM(Q18:Q38)</f>
        <v>440</v>
      </c>
      <c r="R16" s="1394">
        <f>SUM(R18:R38)</f>
        <v>529</v>
      </c>
      <c r="S16" s="1404" t="s">
        <v>72</v>
      </c>
      <c r="T16" s="1402">
        <f>SUM(T18:T38)</f>
        <v>98</v>
      </c>
      <c r="U16" s="1394">
        <f>SUM(U18:U38)</f>
        <v>118</v>
      </c>
      <c r="V16" s="1404" t="s">
        <v>72</v>
      </c>
      <c r="W16" s="1402">
        <f>SUM(W18:W38)</f>
        <v>200</v>
      </c>
      <c r="X16" s="1394">
        <f>SUM(X18:X38)</f>
        <v>251</v>
      </c>
      <c r="Y16" s="1404" t="s">
        <v>72</v>
      </c>
      <c r="Z16" s="1402">
        <f>SUM(Z18:Z38)</f>
        <v>96</v>
      </c>
      <c r="AA16" s="1394">
        <f>SUM(AA18:AA38)</f>
        <v>141</v>
      </c>
      <c r="AB16" s="1404" t="s">
        <v>72</v>
      </c>
      <c r="AC16" s="1402">
        <f>SUM(AC18:AC38)</f>
        <v>147</v>
      </c>
      <c r="AD16" s="1394">
        <f>SUM(AD18:AD38)</f>
        <v>118</v>
      </c>
      <c r="AE16" s="1404" t="s">
        <v>72</v>
      </c>
      <c r="AF16" s="1402">
        <f>SUM(AF18:AF38)</f>
        <v>97</v>
      </c>
      <c r="AG16" s="1394">
        <f>SUM(AG18:AG38)</f>
        <v>129</v>
      </c>
      <c r="AH16" s="1404" t="s">
        <v>72</v>
      </c>
      <c r="AI16" s="1402">
        <f>SUM(AI18:AI38)</f>
        <v>193</v>
      </c>
      <c r="AJ16" s="1394">
        <f>SUM(AJ18:AJ38)</f>
        <v>201</v>
      </c>
      <c r="AK16" s="1404" t="s">
        <v>72</v>
      </c>
      <c r="AL16" s="1402">
        <f>SUM(AL18:AL38)</f>
        <v>57</v>
      </c>
      <c r="AM16" s="1394">
        <f>SUM(AM18:AM38)</f>
        <v>71</v>
      </c>
      <c r="AN16" s="1404" t="s">
        <v>72</v>
      </c>
      <c r="AO16" s="1402">
        <f>SUM(AO18:AO38)</f>
        <v>752</v>
      </c>
      <c r="AP16" s="1394">
        <f>SUM(AP18:AP38)</f>
        <v>796</v>
      </c>
      <c r="AQ16" s="1404" t="s">
        <v>72</v>
      </c>
      <c r="AR16" s="1402">
        <f>SUM(AR18:AR38)</f>
        <v>323</v>
      </c>
      <c r="AS16" s="1394">
        <f>SUM(AS18:AS38)</f>
        <v>370</v>
      </c>
      <c r="AT16" s="1404" t="s">
        <v>72</v>
      </c>
      <c r="AU16" s="1402">
        <f>SUM(AU18:AU38)</f>
        <v>32</v>
      </c>
      <c r="AV16" s="1394">
        <f>SUM(AV18:AV38)</f>
        <v>35</v>
      </c>
      <c r="AW16" s="1387"/>
      <c r="AX16" s="1402">
        <f>SUM(AX18:AX38)</f>
        <v>135</v>
      </c>
      <c r="AY16" s="1394">
        <f>SUM(AY18:AY38)</f>
        <v>304</v>
      </c>
      <c r="AZ16" s="1361"/>
      <c r="BA16" s="1402">
        <f>SUM(BA18:BA38)</f>
        <v>49</v>
      </c>
      <c r="BB16" s="1388">
        <f>SUM(BB18:BB38)</f>
        <v>32</v>
      </c>
      <c r="BC16" s="1371"/>
    </row>
    <row r="17" spans="1:55" ht="12" customHeight="1">
      <c r="A17" s="1405"/>
      <c r="B17" s="1406"/>
      <c r="C17" s="1407"/>
      <c r="D17" s="1408"/>
      <c r="E17" s="1409" t="s">
        <v>72</v>
      </c>
      <c r="F17" s="1410"/>
      <c r="G17" s="1411"/>
      <c r="H17" s="1412"/>
      <c r="I17" s="1410"/>
      <c r="J17" s="1413"/>
      <c r="K17" s="1414"/>
      <c r="L17" s="1415"/>
      <c r="M17" s="1413"/>
      <c r="N17" s="1414"/>
      <c r="O17" s="1415"/>
      <c r="P17" s="1416"/>
      <c r="Q17" s="1417"/>
      <c r="R17" s="1418"/>
      <c r="S17" s="1419"/>
      <c r="T17" s="1420"/>
      <c r="U17" s="1421"/>
      <c r="V17" s="1419"/>
      <c r="W17" s="1420"/>
      <c r="X17" s="1421"/>
      <c r="Y17" s="1419"/>
      <c r="Z17" s="1420"/>
      <c r="AA17" s="1421"/>
      <c r="AB17" s="1419"/>
      <c r="AC17" s="1420"/>
      <c r="AD17" s="1421"/>
      <c r="AE17" s="1419"/>
      <c r="AF17" s="1420"/>
      <c r="AG17" s="1421"/>
      <c r="AH17" s="1419"/>
      <c r="AI17" s="1420"/>
      <c r="AJ17" s="1421"/>
      <c r="AK17" s="1422"/>
      <c r="AL17" s="1420"/>
      <c r="AM17" s="1421"/>
      <c r="AN17" s="1422"/>
      <c r="AO17" s="1420"/>
      <c r="AP17" s="1421"/>
      <c r="AQ17" s="1419"/>
      <c r="AR17" s="1420"/>
      <c r="AS17" s="1421"/>
      <c r="AT17" s="1422"/>
      <c r="AU17" s="1420"/>
      <c r="AV17" s="1421"/>
      <c r="AW17" s="1419"/>
      <c r="AX17" s="1420"/>
      <c r="AY17" s="1421"/>
      <c r="AZ17" s="1423"/>
      <c r="BA17" s="1424"/>
      <c r="BB17" s="1425"/>
      <c r="BC17" s="8"/>
    </row>
    <row r="18" spans="1:55" ht="12" customHeight="1">
      <c r="A18" s="1426"/>
      <c r="B18" s="1427" t="s">
        <v>511</v>
      </c>
      <c r="C18" s="1428">
        <f t="shared" ref="C18:C37" si="0">SUM(E18:BB18)</f>
        <v>701</v>
      </c>
      <c r="D18" s="1429"/>
      <c r="E18" s="1430">
        <v>5</v>
      </c>
      <c r="F18" s="1431">
        <v>9</v>
      </c>
      <c r="G18" s="1432"/>
      <c r="H18" s="1431"/>
      <c r="I18" s="1431"/>
      <c r="J18" s="1419"/>
      <c r="K18" s="1433">
        <v>260</v>
      </c>
      <c r="L18" s="1434">
        <v>332</v>
      </c>
      <c r="M18" s="1435"/>
      <c r="N18" s="1430">
        <v>40</v>
      </c>
      <c r="O18" s="1430">
        <v>23</v>
      </c>
      <c r="P18" s="1429"/>
      <c r="Q18" s="1428">
        <v>2</v>
      </c>
      <c r="R18" s="1436">
        <v>2</v>
      </c>
      <c r="S18" s="1429"/>
      <c r="T18" s="1437"/>
      <c r="U18" s="1437"/>
      <c r="V18" s="1429"/>
      <c r="W18" s="1437"/>
      <c r="X18" s="1428">
        <v>3</v>
      </c>
      <c r="Y18" s="1429"/>
      <c r="Z18" s="1437"/>
      <c r="AA18" s="1437"/>
      <c r="AB18" s="1429"/>
      <c r="AC18" s="1437"/>
      <c r="AD18" s="1428">
        <v>2</v>
      </c>
      <c r="AE18" s="1429"/>
      <c r="AF18" s="1437"/>
      <c r="AG18" s="1437"/>
      <c r="AH18" s="1429"/>
      <c r="AI18" s="1437"/>
      <c r="AJ18" s="1428">
        <v>1</v>
      </c>
      <c r="AK18" s="1429"/>
      <c r="AL18" s="1428">
        <v>1</v>
      </c>
      <c r="AM18" s="1437"/>
      <c r="AN18" s="1429"/>
      <c r="AO18" s="1428">
        <v>1</v>
      </c>
      <c r="AP18" s="1428">
        <v>7</v>
      </c>
      <c r="AQ18" s="1429"/>
      <c r="AR18" s="1428">
        <v>2</v>
      </c>
      <c r="AS18" s="1428">
        <v>5</v>
      </c>
      <c r="AT18" s="1429"/>
      <c r="AU18" s="1437"/>
      <c r="AV18" s="1437"/>
      <c r="AW18" s="1429"/>
      <c r="AX18" s="1428">
        <v>1</v>
      </c>
      <c r="AY18" s="1428">
        <v>5</v>
      </c>
      <c r="AZ18" s="1438"/>
      <c r="BA18" s="1439"/>
      <c r="BB18" s="1440"/>
      <c r="BC18" s="8"/>
    </row>
    <row r="19" spans="1:55" ht="12" customHeight="1">
      <c r="A19" s="1441"/>
      <c r="B19" s="1427" t="s">
        <v>512</v>
      </c>
      <c r="C19" s="1428">
        <f t="shared" si="0"/>
        <v>251</v>
      </c>
      <c r="D19" s="1429"/>
      <c r="E19" s="1428">
        <v>8</v>
      </c>
      <c r="F19" s="1442">
        <v>8</v>
      </c>
      <c r="G19" s="1443"/>
      <c r="H19" s="1442"/>
      <c r="I19" s="1442">
        <v>1</v>
      </c>
      <c r="J19" s="1444"/>
      <c r="K19" s="1445"/>
      <c r="L19" s="1446"/>
      <c r="M19" s="1429"/>
      <c r="N19" s="1437"/>
      <c r="O19" s="1437"/>
      <c r="P19" s="1429"/>
      <c r="Q19" s="1428">
        <v>1</v>
      </c>
      <c r="R19" s="1447"/>
      <c r="S19" s="1429"/>
      <c r="T19" s="1428">
        <v>11</v>
      </c>
      <c r="U19" s="1428">
        <v>11</v>
      </c>
      <c r="V19" s="1429"/>
      <c r="W19" s="1437"/>
      <c r="X19" s="1428">
        <v>1</v>
      </c>
      <c r="Y19" s="1429"/>
      <c r="Z19" s="1428">
        <v>71</v>
      </c>
      <c r="AA19" s="1428">
        <v>120</v>
      </c>
      <c r="AB19" s="1429"/>
      <c r="AC19" s="1437"/>
      <c r="AD19" s="1437"/>
      <c r="AE19" s="1429"/>
      <c r="AF19" s="1437"/>
      <c r="AG19" s="1437"/>
      <c r="AH19" s="1429"/>
      <c r="AI19" s="1437"/>
      <c r="AJ19" s="1437"/>
      <c r="AK19" s="1429"/>
      <c r="AL19" s="1428">
        <v>1</v>
      </c>
      <c r="AM19" s="1437"/>
      <c r="AN19" s="1429"/>
      <c r="AO19" s="1428">
        <v>3</v>
      </c>
      <c r="AP19" s="1428">
        <v>5</v>
      </c>
      <c r="AQ19" s="1429"/>
      <c r="AR19" s="1428">
        <v>5</v>
      </c>
      <c r="AS19" s="1428">
        <v>2</v>
      </c>
      <c r="AT19" s="1429"/>
      <c r="AU19" s="1437"/>
      <c r="AV19" s="1437"/>
      <c r="AW19" s="1429"/>
      <c r="AX19" s="1428">
        <v>1</v>
      </c>
      <c r="AY19" s="1428">
        <v>1</v>
      </c>
      <c r="AZ19" s="1438"/>
      <c r="BA19" s="1439"/>
      <c r="BB19" s="1448">
        <v>1</v>
      </c>
      <c r="BC19" s="8"/>
    </row>
    <row r="20" spans="1:55" ht="12" customHeight="1">
      <c r="A20" s="1441"/>
      <c r="B20" s="1427" t="s">
        <v>513</v>
      </c>
      <c r="C20" s="1428">
        <f t="shared" si="0"/>
        <v>40</v>
      </c>
      <c r="D20" s="1429"/>
      <c r="E20" s="1428">
        <v>13</v>
      </c>
      <c r="F20" s="1442">
        <v>6</v>
      </c>
      <c r="G20" s="1443"/>
      <c r="H20" s="1442"/>
      <c r="I20" s="1442">
        <v>1</v>
      </c>
      <c r="J20" s="1444"/>
      <c r="K20" s="1449">
        <v>1</v>
      </c>
      <c r="L20" s="1446"/>
      <c r="M20" s="1429"/>
      <c r="N20" s="1437"/>
      <c r="O20" s="1437"/>
      <c r="P20" s="1429"/>
      <c r="Q20" s="1437"/>
      <c r="R20" s="1437"/>
      <c r="S20" s="1429"/>
      <c r="T20" s="1428">
        <v>2</v>
      </c>
      <c r="U20" s="1437"/>
      <c r="V20" s="1429"/>
      <c r="W20" s="1437"/>
      <c r="X20" s="1437"/>
      <c r="Y20" s="1429"/>
      <c r="Z20" s="1428">
        <v>2</v>
      </c>
      <c r="AA20" s="1428">
        <v>2</v>
      </c>
      <c r="AB20" s="1429"/>
      <c r="AC20" s="1437"/>
      <c r="AD20" s="1437"/>
      <c r="AE20" s="1429"/>
      <c r="AF20" s="1428">
        <v>1</v>
      </c>
      <c r="AG20" s="1428">
        <v>1</v>
      </c>
      <c r="AH20" s="1429"/>
      <c r="AI20" s="1437"/>
      <c r="AJ20" s="1437"/>
      <c r="AK20" s="1429"/>
      <c r="AL20" s="1437"/>
      <c r="AM20" s="1437"/>
      <c r="AN20" s="1429"/>
      <c r="AO20" s="1428">
        <v>1</v>
      </c>
      <c r="AP20" s="1428">
        <v>4</v>
      </c>
      <c r="AQ20" s="1429"/>
      <c r="AR20" s="1428">
        <v>1</v>
      </c>
      <c r="AS20" s="1428">
        <v>2</v>
      </c>
      <c r="AT20" s="1429"/>
      <c r="AU20" s="1437"/>
      <c r="AV20" s="1437"/>
      <c r="AW20" s="1429"/>
      <c r="AX20" s="1428">
        <v>1</v>
      </c>
      <c r="AY20" s="1428">
        <v>2</v>
      </c>
      <c r="AZ20" s="1438"/>
      <c r="BA20" s="1439"/>
      <c r="BB20" s="1440"/>
      <c r="BC20" s="8"/>
    </row>
    <row r="21" spans="1:55" ht="12" customHeight="1">
      <c r="A21" s="1441"/>
      <c r="B21" s="1427" t="s">
        <v>515</v>
      </c>
      <c r="C21" s="1428">
        <f t="shared" si="0"/>
        <v>225</v>
      </c>
      <c r="D21" s="1429"/>
      <c r="E21" s="1437"/>
      <c r="F21" s="1428">
        <v>3</v>
      </c>
      <c r="G21" s="1429"/>
      <c r="H21" s="1437"/>
      <c r="I21" s="1437"/>
      <c r="J21" s="1444"/>
      <c r="K21" s="1445"/>
      <c r="L21" s="1450">
        <v>1</v>
      </c>
      <c r="M21" s="1429"/>
      <c r="N21" s="1437"/>
      <c r="O21" s="1437"/>
      <c r="P21" s="1429"/>
      <c r="Q21" s="1437"/>
      <c r="R21" s="1437"/>
      <c r="S21" s="1429"/>
      <c r="T21" s="1437"/>
      <c r="U21" s="1437"/>
      <c r="V21" s="1429"/>
      <c r="W21" s="1437"/>
      <c r="X21" s="1437"/>
      <c r="Y21" s="1429"/>
      <c r="Z21" s="1437"/>
      <c r="AA21" s="1437"/>
      <c r="AB21" s="1429"/>
      <c r="AC21" s="1437"/>
      <c r="AD21" s="1437"/>
      <c r="AE21" s="1429"/>
      <c r="AF21" s="1428">
        <v>88</v>
      </c>
      <c r="AG21" s="1428">
        <v>121</v>
      </c>
      <c r="AH21" s="1429"/>
      <c r="AI21" s="1437"/>
      <c r="AJ21" s="1437"/>
      <c r="AK21" s="1429"/>
      <c r="AL21" s="1428">
        <v>1</v>
      </c>
      <c r="AM21" s="1437"/>
      <c r="AN21" s="1429"/>
      <c r="AO21" s="1428">
        <v>1</v>
      </c>
      <c r="AP21" s="1437"/>
      <c r="AQ21" s="1429"/>
      <c r="AR21" s="1428">
        <v>2</v>
      </c>
      <c r="AS21" s="1428">
        <v>1</v>
      </c>
      <c r="AT21" s="1429"/>
      <c r="AU21" s="1437"/>
      <c r="AV21" s="1437"/>
      <c r="AW21" s="1429"/>
      <c r="AX21" s="1428">
        <v>4</v>
      </c>
      <c r="AY21" s="1428">
        <v>3</v>
      </c>
      <c r="AZ21" s="1438"/>
      <c r="BA21" s="1439"/>
      <c r="BB21" s="1440"/>
      <c r="BC21" s="8"/>
    </row>
    <row r="22" spans="1:55" ht="12" customHeight="1">
      <c r="A22" s="1441"/>
      <c r="B22" s="1427" t="s">
        <v>514</v>
      </c>
      <c r="C22" s="1428">
        <f t="shared" si="0"/>
        <v>527</v>
      </c>
      <c r="D22" s="1429"/>
      <c r="E22" s="1428">
        <v>14</v>
      </c>
      <c r="F22" s="1442">
        <v>11</v>
      </c>
      <c r="G22" s="1443"/>
      <c r="H22" s="1442">
        <v>1</v>
      </c>
      <c r="I22" s="1442"/>
      <c r="J22" s="1444"/>
      <c r="K22" s="1445"/>
      <c r="L22" s="1450">
        <v>2</v>
      </c>
      <c r="M22" s="1429"/>
      <c r="N22" s="1437"/>
      <c r="O22" s="1437"/>
      <c r="P22" s="1429"/>
      <c r="Q22" s="1428">
        <v>1</v>
      </c>
      <c r="R22" s="1437"/>
      <c r="S22" s="1429"/>
      <c r="T22" s="1437"/>
      <c r="U22" s="1437"/>
      <c r="V22" s="1429"/>
      <c r="W22" s="1428">
        <v>181</v>
      </c>
      <c r="X22" s="1428">
        <v>228</v>
      </c>
      <c r="Y22" s="1429"/>
      <c r="Z22" s="1428">
        <v>1</v>
      </c>
      <c r="AA22" s="1428">
        <v>2</v>
      </c>
      <c r="AB22" s="1429"/>
      <c r="AC22" s="1437"/>
      <c r="AD22" s="1437"/>
      <c r="AE22" s="1429"/>
      <c r="AF22" s="1437"/>
      <c r="AG22" s="1437"/>
      <c r="AH22" s="1429"/>
      <c r="AI22" s="1437"/>
      <c r="AJ22" s="1437"/>
      <c r="AK22" s="1429"/>
      <c r="AL22" s="1437"/>
      <c r="AM22" s="1428">
        <v>1</v>
      </c>
      <c r="AN22" s="1429"/>
      <c r="AO22" s="1428">
        <v>15</v>
      </c>
      <c r="AP22" s="1428">
        <v>10</v>
      </c>
      <c r="AQ22" s="1429"/>
      <c r="AR22" s="1428">
        <v>16</v>
      </c>
      <c r="AS22" s="1428">
        <v>26</v>
      </c>
      <c r="AT22" s="1429"/>
      <c r="AU22" s="1437"/>
      <c r="AV22" s="1437"/>
      <c r="AW22" s="1429"/>
      <c r="AX22" s="1437"/>
      <c r="AY22" s="1428">
        <v>17</v>
      </c>
      <c r="AZ22" s="1438"/>
      <c r="BA22" s="1439"/>
      <c r="BB22" s="1448">
        <v>1</v>
      </c>
      <c r="BC22" s="8"/>
    </row>
    <row r="23" spans="1:55" ht="12" customHeight="1">
      <c r="A23" s="1441"/>
      <c r="B23" s="1427" t="s">
        <v>516</v>
      </c>
      <c r="C23" s="1428">
        <f t="shared" si="0"/>
        <v>39</v>
      </c>
      <c r="D23" s="1429"/>
      <c r="E23" s="1428">
        <v>10</v>
      </c>
      <c r="F23" s="1442">
        <v>10</v>
      </c>
      <c r="G23" s="1443"/>
      <c r="H23" s="1442"/>
      <c r="I23" s="1442"/>
      <c r="J23" s="1444"/>
      <c r="K23" s="1445"/>
      <c r="L23" s="1446"/>
      <c r="M23" s="1429"/>
      <c r="N23" s="1437"/>
      <c r="O23" s="1437"/>
      <c r="P23" s="1429"/>
      <c r="Q23" s="1428">
        <v>1</v>
      </c>
      <c r="R23" s="1437"/>
      <c r="S23" s="1429"/>
      <c r="T23" s="1437"/>
      <c r="U23" s="1437"/>
      <c r="V23" s="1429"/>
      <c r="W23" s="1437"/>
      <c r="X23" s="1437"/>
      <c r="Y23" s="1429"/>
      <c r="Z23" s="1437"/>
      <c r="AA23" s="1437"/>
      <c r="AB23" s="1429"/>
      <c r="AC23" s="1437"/>
      <c r="AD23" s="1437"/>
      <c r="AE23" s="1429"/>
      <c r="AF23" s="1437"/>
      <c r="AG23" s="1437"/>
      <c r="AH23" s="1429"/>
      <c r="AI23" s="1428">
        <v>1</v>
      </c>
      <c r="AJ23" s="1437"/>
      <c r="AK23" s="1429"/>
      <c r="AL23" s="1437"/>
      <c r="AM23" s="1437"/>
      <c r="AN23" s="1429"/>
      <c r="AO23" s="1428">
        <v>2</v>
      </c>
      <c r="AP23" s="1428">
        <v>5</v>
      </c>
      <c r="AQ23" s="1429"/>
      <c r="AR23" s="1428">
        <v>1</v>
      </c>
      <c r="AS23" s="1428">
        <v>6</v>
      </c>
      <c r="AT23" s="1429"/>
      <c r="AU23" s="1437"/>
      <c r="AV23" s="1437"/>
      <c r="AW23" s="1429"/>
      <c r="AX23" s="1428">
        <v>2</v>
      </c>
      <c r="AY23" s="1428">
        <v>1</v>
      </c>
      <c r="AZ23" s="1438"/>
      <c r="BA23" s="1439"/>
      <c r="BB23" s="1440"/>
      <c r="BC23" s="8"/>
    </row>
    <row r="24" spans="1:55" ht="12" customHeight="1">
      <c r="A24" s="1441"/>
      <c r="B24" s="1427" t="s">
        <v>517</v>
      </c>
      <c r="C24" s="1428">
        <f t="shared" si="0"/>
        <v>56</v>
      </c>
      <c r="D24" s="1429"/>
      <c r="E24" s="1428">
        <v>2</v>
      </c>
      <c r="F24" s="1442">
        <v>16</v>
      </c>
      <c r="G24" s="1443"/>
      <c r="H24" s="1442"/>
      <c r="I24" s="1442"/>
      <c r="J24" s="1444"/>
      <c r="K24" s="1449">
        <v>14</v>
      </c>
      <c r="L24" s="1450">
        <v>15</v>
      </c>
      <c r="M24" s="1429"/>
      <c r="N24" s="1437"/>
      <c r="O24" s="1437"/>
      <c r="P24" s="1429"/>
      <c r="Q24" s="1437"/>
      <c r="R24" s="1437"/>
      <c r="S24" s="1429"/>
      <c r="T24" s="1437"/>
      <c r="U24" s="1428">
        <v>1</v>
      </c>
      <c r="V24" s="1429"/>
      <c r="W24" s="1437"/>
      <c r="X24" s="1437"/>
      <c r="Y24" s="1429"/>
      <c r="Z24" s="1437"/>
      <c r="AA24" s="1437"/>
      <c r="AB24" s="1429"/>
      <c r="AC24" s="1428">
        <v>1</v>
      </c>
      <c r="AD24" s="1437"/>
      <c r="AE24" s="1429"/>
      <c r="AF24" s="1437"/>
      <c r="AG24" s="1437"/>
      <c r="AH24" s="1429"/>
      <c r="AI24" s="1437"/>
      <c r="AJ24" s="1437"/>
      <c r="AK24" s="1429"/>
      <c r="AL24" s="1437"/>
      <c r="AM24" s="1437"/>
      <c r="AN24" s="1429"/>
      <c r="AO24" s="1437"/>
      <c r="AP24" s="1428">
        <v>2</v>
      </c>
      <c r="AQ24" s="1429"/>
      <c r="AR24" s="1428">
        <v>1</v>
      </c>
      <c r="AS24" s="1428">
        <v>2</v>
      </c>
      <c r="AT24" s="1429"/>
      <c r="AU24" s="1437"/>
      <c r="AV24" s="1437"/>
      <c r="AW24" s="1429"/>
      <c r="AX24" s="1437"/>
      <c r="AY24" s="1428">
        <v>2</v>
      </c>
      <c r="AZ24" s="1438"/>
      <c r="BA24" s="1439"/>
      <c r="BB24" s="1440"/>
      <c r="BC24" s="8"/>
    </row>
    <row r="25" spans="1:55" ht="12" customHeight="1">
      <c r="A25" s="1441"/>
      <c r="B25" s="1427" t="s">
        <v>518</v>
      </c>
      <c r="C25" s="1428">
        <f t="shared" si="0"/>
        <v>135</v>
      </c>
      <c r="D25" s="1429"/>
      <c r="E25" s="1428">
        <v>13</v>
      </c>
      <c r="F25" s="1442">
        <v>4</v>
      </c>
      <c r="G25" s="1443"/>
      <c r="H25" s="1442">
        <v>1</v>
      </c>
      <c r="I25" s="1442">
        <v>1</v>
      </c>
      <c r="J25" s="1444"/>
      <c r="K25" s="1445"/>
      <c r="L25" s="1450">
        <v>1</v>
      </c>
      <c r="M25" s="1429"/>
      <c r="N25" s="1437"/>
      <c r="O25" s="1437"/>
      <c r="P25" s="1429"/>
      <c r="Q25" s="1437"/>
      <c r="R25" s="1437"/>
      <c r="S25" s="1429"/>
      <c r="T25" s="1428">
        <v>52</v>
      </c>
      <c r="U25" s="1428">
        <v>44</v>
      </c>
      <c r="V25" s="1429"/>
      <c r="W25" s="1437"/>
      <c r="X25" s="1428">
        <v>1</v>
      </c>
      <c r="Y25" s="1429"/>
      <c r="Z25" s="1428">
        <v>4</v>
      </c>
      <c r="AA25" s="1428">
        <v>2</v>
      </c>
      <c r="AB25" s="1429"/>
      <c r="AC25" s="1437"/>
      <c r="AD25" s="1437"/>
      <c r="AE25" s="1429"/>
      <c r="AF25" s="1437"/>
      <c r="AG25" s="1437"/>
      <c r="AH25" s="1429"/>
      <c r="AI25" s="1437"/>
      <c r="AJ25" s="1437"/>
      <c r="AK25" s="1429"/>
      <c r="AL25" s="1437"/>
      <c r="AM25" s="1437"/>
      <c r="AN25" s="1429"/>
      <c r="AO25" s="1428">
        <v>2</v>
      </c>
      <c r="AP25" s="1428">
        <v>1</v>
      </c>
      <c r="AQ25" s="1429"/>
      <c r="AR25" s="1428">
        <v>3</v>
      </c>
      <c r="AS25" s="1428">
        <v>2</v>
      </c>
      <c r="AT25" s="1429"/>
      <c r="AU25" s="1437"/>
      <c r="AV25" s="1437"/>
      <c r="AW25" s="1429"/>
      <c r="AX25" s="1437"/>
      <c r="AY25" s="1428">
        <v>4</v>
      </c>
      <c r="AZ25" s="1438"/>
      <c r="BA25" s="1439"/>
      <c r="BB25" s="1440"/>
      <c r="BC25" s="8"/>
    </row>
    <row r="26" spans="1:55" ht="12" customHeight="1">
      <c r="A26" s="1441"/>
      <c r="B26" s="1427" t="s">
        <v>519</v>
      </c>
      <c r="C26" s="1428">
        <f t="shared" si="0"/>
        <v>168</v>
      </c>
      <c r="D26" s="1429"/>
      <c r="E26" s="1428">
        <v>2</v>
      </c>
      <c r="F26" s="1442">
        <v>12</v>
      </c>
      <c r="G26" s="1443"/>
      <c r="H26" s="1442">
        <v>1</v>
      </c>
      <c r="I26" s="1442"/>
      <c r="J26" s="1444"/>
      <c r="K26" s="1445"/>
      <c r="L26" s="1446"/>
      <c r="M26" s="1429"/>
      <c r="N26" s="1437"/>
      <c r="O26" s="1437"/>
      <c r="P26" s="1429"/>
      <c r="Q26" s="1437"/>
      <c r="R26" s="1437"/>
      <c r="S26" s="1429"/>
      <c r="T26" s="1428">
        <v>19</v>
      </c>
      <c r="U26" s="1428">
        <v>34</v>
      </c>
      <c r="V26" s="1429"/>
      <c r="W26" s="1437"/>
      <c r="X26" s="1437"/>
      <c r="Y26" s="1429"/>
      <c r="Z26" s="1428">
        <v>9</v>
      </c>
      <c r="AA26" s="1428">
        <v>8</v>
      </c>
      <c r="AB26" s="1429"/>
      <c r="AC26" s="1437"/>
      <c r="AD26" s="1437"/>
      <c r="AE26" s="1429"/>
      <c r="AF26" s="1428">
        <v>3</v>
      </c>
      <c r="AG26" s="1428">
        <v>1</v>
      </c>
      <c r="AH26" s="1429"/>
      <c r="AI26" s="1437"/>
      <c r="AJ26" s="1428">
        <v>1</v>
      </c>
      <c r="AK26" s="1429"/>
      <c r="AL26" s="1437"/>
      <c r="AM26" s="1437"/>
      <c r="AN26" s="1429"/>
      <c r="AO26" s="1437"/>
      <c r="AP26" s="1437"/>
      <c r="AQ26" s="1429"/>
      <c r="AR26" s="1437"/>
      <c r="AS26" s="1428">
        <v>2</v>
      </c>
      <c r="AT26" s="1429"/>
      <c r="AU26" s="1428">
        <v>32</v>
      </c>
      <c r="AV26" s="1428">
        <v>35</v>
      </c>
      <c r="AW26" s="1429"/>
      <c r="AX26" s="1428">
        <v>3</v>
      </c>
      <c r="AY26" s="1428">
        <v>5</v>
      </c>
      <c r="AZ26" s="1438"/>
      <c r="BA26" s="1439"/>
      <c r="BB26" s="1448">
        <v>1</v>
      </c>
      <c r="BC26" s="8"/>
    </row>
    <row r="27" spans="1:55" ht="12" customHeight="1">
      <c r="A27" s="1441"/>
      <c r="B27" s="1427" t="s">
        <v>520</v>
      </c>
      <c r="C27" s="1428">
        <f t="shared" si="0"/>
        <v>24</v>
      </c>
      <c r="D27" s="1429"/>
      <c r="E27" s="1428">
        <v>6</v>
      </c>
      <c r="F27" s="1442">
        <v>6</v>
      </c>
      <c r="G27" s="1443"/>
      <c r="H27" s="1442"/>
      <c r="I27" s="1442"/>
      <c r="J27" s="1444"/>
      <c r="K27" s="1445"/>
      <c r="L27" s="1446"/>
      <c r="M27" s="1429"/>
      <c r="N27" s="1437"/>
      <c r="O27" s="1437"/>
      <c r="P27" s="1429"/>
      <c r="Q27" s="1437"/>
      <c r="R27" s="1437"/>
      <c r="S27" s="1429"/>
      <c r="T27" s="1437"/>
      <c r="U27" s="1428">
        <v>1</v>
      </c>
      <c r="V27" s="1429"/>
      <c r="W27" s="1437"/>
      <c r="X27" s="1437"/>
      <c r="Y27" s="1429"/>
      <c r="Z27" s="1428">
        <v>1</v>
      </c>
      <c r="AA27" s="1437"/>
      <c r="AB27" s="1429"/>
      <c r="AC27" s="1437"/>
      <c r="AD27" s="1437"/>
      <c r="AE27" s="1429"/>
      <c r="AF27" s="1437"/>
      <c r="AG27" s="1437"/>
      <c r="AH27" s="1429"/>
      <c r="AI27" s="1437"/>
      <c r="AJ27" s="1437"/>
      <c r="AK27" s="1429"/>
      <c r="AL27" s="1437"/>
      <c r="AM27" s="1437"/>
      <c r="AN27" s="1429"/>
      <c r="AO27" s="1428">
        <v>5</v>
      </c>
      <c r="AP27" s="1437"/>
      <c r="AQ27" s="1429"/>
      <c r="AR27" s="1437"/>
      <c r="AS27" s="1428">
        <v>2</v>
      </c>
      <c r="AT27" s="1429"/>
      <c r="AU27" s="1437"/>
      <c r="AV27" s="1437"/>
      <c r="AW27" s="1429"/>
      <c r="AX27" s="1437"/>
      <c r="AY27" s="1428">
        <v>1</v>
      </c>
      <c r="AZ27" s="1438"/>
      <c r="BA27" s="1451">
        <v>1</v>
      </c>
      <c r="BB27" s="1448">
        <v>1</v>
      </c>
      <c r="BC27" s="8"/>
    </row>
    <row r="28" spans="1:55" ht="12" customHeight="1">
      <c r="A28" s="1441"/>
      <c r="B28" s="1427" t="s">
        <v>521</v>
      </c>
      <c r="C28" s="1428">
        <f t="shared" si="0"/>
        <v>279</v>
      </c>
      <c r="D28" s="1429"/>
      <c r="E28" s="1428">
        <v>6</v>
      </c>
      <c r="F28" s="1442">
        <v>10</v>
      </c>
      <c r="G28" s="1443"/>
      <c r="H28" s="1442">
        <v>1</v>
      </c>
      <c r="I28" s="1442"/>
      <c r="J28" s="1444"/>
      <c r="K28" s="1449">
        <v>2</v>
      </c>
      <c r="L28" s="1446"/>
      <c r="M28" s="1429"/>
      <c r="N28" s="1437"/>
      <c r="O28" s="1437"/>
      <c r="P28" s="1429"/>
      <c r="Q28" s="1428">
        <v>68</v>
      </c>
      <c r="R28" s="1428">
        <v>144</v>
      </c>
      <c r="S28" s="1429"/>
      <c r="T28" s="1437"/>
      <c r="U28" s="1437"/>
      <c r="V28" s="1429"/>
      <c r="W28" s="1428">
        <v>2</v>
      </c>
      <c r="X28" s="1437"/>
      <c r="Y28" s="1429"/>
      <c r="Z28" s="1437"/>
      <c r="AA28" s="1437"/>
      <c r="AB28" s="1429"/>
      <c r="AC28" s="1437"/>
      <c r="AD28" s="1437"/>
      <c r="AE28" s="1429"/>
      <c r="AF28" s="1428">
        <v>1</v>
      </c>
      <c r="AG28" s="1437"/>
      <c r="AH28" s="1429"/>
      <c r="AI28" s="1428">
        <v>8</v>
      </c>
      <c r="AJ28" s="1428">
        <v>4</v>
      </c>
      <c r="AK28" s="1429"/>
      <c r="AL28" s="1437"/>
      <c r="AM28" s="1437"/>
      <c r="AN28" s="1429"/>
      <c r="AO28" s="1428">
        <v>6</v>
      </c>
      <c r="AP28" s="1428">
        <v>7</v>
      </c>
      <c r="AQ28" s="1429"/>
      <c r="AR28" s="1428">
        <v>8</v>
      </c>
      <c r="AS28" s="1428">
        <v>4</v>
      </c>
      <c r="AT28" s="1429"/>
      <c r="AU28" s="1437"/>
      <c r="AV28" s="1437"/>
      <c r="AW28" s="1429"/>
      <c r="AX28" s="1428">
        <v>2</v>
      </c>
      <c r="AY28" s="1428">
        <v>6</v>
      </c>
      <c r="AZ28" s="1438"/>
      <c r="BA28" s="1439"/>
      <c r="BB28" s="1440"/>
      <c r="BC28" s="8"/>
    </row>
    <row r="29" spans="1:55" ht="12" customHeight="1">
      <c r="A29" s="1441"/>
      <c r="B29" s="1427" t="s">
        <v>522</v>
      </c>
      <c r="C29" s="1428">
        <f t="shared" si="0"/>
        <v>412</v>
      </c>
      <c r="D29" s="1429"/>
      <c r="E29" s="1428">
        <v>10</v>
      </c>
      <c r="F29" s="1442">
        <v>11</v>
      </c>
      <c r="G29" s="1443"/>
      <c r="H29" s="1442"/>
      <c r="I29" s="1442"/>
      <c r="J29" s="1444"/>
      <c r="K29" s="1449">
        <v>2</v>
      </c>
      <c r="L29" s="1446"/>
      <c r="M29" s="1429"/>
      <c r="N29" s="1437"/>
      <c r="O29" s="1428">
        <v>1</v>
      </c>
      <c r="P29" s="1429"/>
      <c r="Q29" s="1428">
        <v>3</v>
      </c>
      <c r="R29" s="1428">
        <v>5</v>
      </c>
      <c r="S29" s="1429"/>
      <c r="T29" s="1437"/>
      <c r="U29" s="1437"/>
      <c r="V29" s="1429"/>
      <c r="W29" s="1428">
        <v>1</v>
      </c>
      <c r="X29" s="1437"/>
      <c r="Y29" s="1429"/>
      <c r="Z29" s="1437"/>
      <c r="AA29" s="1437"/>
      <c r="AB29" s="1429"/>
      <c r="AC29" s="1437"/>
      <c r="AD29" s="1428">
        <v>1</v>
      </c>
      <c r="AE29" s="1429"/>
      <c r="AF29" s="1437"/>
      <c r="AG29" s="1437"/>
      <c r="AH29" s="1429"/>
      <c r="AI29" s="1428">
        <v>171</v>
      </c>
      <c r="AJ29" s="1428">
        <v>180</v>
      </c>
      <c r="AK29" s="1429"/>
      <c r="AL29" s="1437"/>
      <c r="AM29" s="1428">
        <v>1</v>
      </c>
      <c r="AN29" s="1429"/>
      <c r="AO29" s="1428">
        <v>3</v>
      </c>
      <c r="AP29" s="1428">
        <v>5</v>
      </c>
      <c r="AQ29" s="1429"/>
      <c r="AR29" s="1428">
        <v>4</v>
      </c>
      <c r="AS29" s="1428">
        <v>5</v>
      </c>
      <c r="AT29" s="1429"/>
      <c r="AU29" s="1437"/>
      <c r="AV29" s="1437"/>
      <c r="AW29" s="1429"/>
      <c r="AX29" s="1428">
        <v>4</v>
      </c>
      <c r="AY29" s="1428">
        <v>4</v>
      </c>
      <c r="AZ29" s="1438"/>
      <c r="BA29" s="1451">
        <v>1</v>
      </c>
      <c r="BB29" s="1440"/>
      <c r="BC29" s="8"/>
    </row>
    <row r="30" spans="1:55" ht="12" customHeight="1">
      <c r="A30" s="1441"/>
      <c r="B30" s="1427" t="s">
        <v>569</v>
      </c>
      <c r="C30" s="1428">
        <f t="shared" si="0"/>
        <v>1065</v>
      </c>
      <c r="D30" s="1429"/>
      <c r="E30" s="1428">
        <v>8</v>
      </c>
      <c r="F30" s="1428">
        <v>13</v>
      </c>
      <c r="G30" s="1429"/>
      <c r="H30" s="1428">
        <v>250</v>
      </c>
      <c r="I30" s="1428">
        <v>347</v>
      </c>
      <c r="J30" s="1444"/>
      <c r="K30" s="1449">
        <v>1</v>
      </c>
      <c r="L30" s="1450">
        <v>3</v>
      </c>
      <c r="M30" s="1429"/>
      <c r="N30" s="1437"/>
      <c r="O30" s="1437"/>
      <c r="P30" s="1429"/>
      <c r="Q30" s="1428">
        <v>17</v>
      </c>
      <c r="R30" s="1428">
        <v>9</v>
      </c>
      <c r="S30" s="1429"/>
      <c r="T30" s="1428">
        <v>1</v>
      </c>
      <c r="U30" s="1428">
        <v>2</v>
      </c>
      <c r="V30" s="1429"/>
      <c r="W30" s="1437"/>
      <c r="X30" s="1437"/>
      <c r="Y30" s="1429"/>
      <c r="Z30" s="1428">
        <v>1</v>
      </c>
      <c r="AA30" s="1437"/>
      <c r="AB30" s="1429"/>
      <c r="AC30" s="1428">
        <v>135</v>
      </c>
      <c r="AD30" s="1428">
        <v>94</v>
      </c>
      <c r="AE30" s="1429"/>
      <c r="AF30" s="1437"/>
      <c r="AG30" s="1437"/>
      <c r="AH30" s="1429"/>
      <c r="AI30" s="1428">
        <v>6</v>
      </c>
      <c r="AJ30" s="1428">
        <v>7</v>
      </c>
      <c r="AK30" s="1429"/>
      <c r="AL30" s="1428">
        <v>2</v>
      </c>
      <c r="AM30" s="1428">
        <v>1</v>
      </c>
      <c r="AN30" s="1429"/>
      <c r="AO30" s="1428">
        <v>38</v>
      </c>
      <c r="AP30" s="1428">
        <v>42</v>
      </c>
      <c r="AQ30" s="1429"/>
      <c r="AR30" s="1428">
        <v>25</v>
      </c>
      <c r="AS30" s="1428">
        <v>18</v>
      </c>
      <c r="AT30" s="1429"/>
      <c r="AU30" s="1437"/>
      <c r="AV30" s="1437"/>
      <c r="AW30" s="1429"/>
      <c r="AX30" s="1428">
        <v>20</v>
      </c>
      <c r="AY30" s="1428">
        <v>23</v>
      </c>
      <c r="AZ30" s="1438"/>
      <c r="BA30" s="1451">
        <v>2</v>
      </c>
      <c r="BB30" s="1440"/>
      <c r="BC30" s="8"/>
    </row>
    <row r="31" spans="1:55" ht="12" customHeight="1">
      <c r="A31" s="1441"/>
      <c r="B31" s="1427" t="s">
        <v>475</v>
      </c>
      <c r="C31" s="1428">
        <f t="shared" si="0"/>
        <v>219</v>
      </c>
      <c r="D31" s="1429"/>
      <c r="E31" s="1428">
        <v>6</v>
      </c>
      <c r="F31" s="1442">
        <v>16</v>
      </c>
      <c r="G31" s="1443"/>
      <c r="H31" s="1442"/>
      <c r="I31" s="1442"/>
      <c r="J31" s="1452"/>
      <c r="K31" s="1453">
        <v>1</v>
      </c>
      <c r="L31" s="1454">
        <v>5</v>
      </c>
      <c r="M31" s="1443"/>
      <c r="N31" s="1437"/>
      <c r="O31" s="1437"/>
      <c r="P31" s="1429"/>
      <c r="Q31" s="1437"/>
      <c r="R31" s="1437"/>
      <c r="S31" s="1429"/>
      <c r="T31" s="1428">
        <v>1</v>
      </c>
      <c r="U31" s="1437"/>
      <c r="V31" s="1429"/>
      <c r="W31" s="1437"/>
      <c r="X31" s="1437"/>
      <c r="Y31" s="1429"/>
      <c r="Z31" s="1437"/>
      <c r="AA31" s="1437"/>
      <c r="AB31" s="1429"/>
      <c r="AC31" s="1428">
        <v>5</v>
      </c>
      <c r="AD31" s="1428">
        <v>14</v>
      </c>
      <c r="AE31" s="1429"/>
      <c r="AF31" s="1437"/>
      <c r="AG31" s="1437"/>
      <c r="AH31" s="1429"/>
      <c r="AI31" s="1428">
        <v>1</v>
      </c>
      <c r="AJ31" s="1437"/>
      <c r="AK31" s="1429"/>
      <c r="AL31" s="1428">
        <v>52</v>
      </c>
      <c r="AM31" s="1428">
        <v>67</v>
      </c>
      <c r="AN31" s="1429"/>
      <c r="AO31" s="1428">
        <v>14</v>
      </c>
      <c r="AP31" s="1428">
        <v>15</v>
      </c>
      <c r="AQ31" s="1429"/>
      <c r="AR31" s="1428">
        <v>6</v>
      </c>
      <c r="AS31" s="1428">
        <v>8</v>
      </c>
      <c r="AT31" s="1429"/>
      <c r="AU31" s="1437"/>
      <c r="AV31" s="1437"/>
      <c r="AW31" s="1429"/>
      <c r="AX31" s="1428">
        <v>4</v>
      </c>
      <c r="AY31" s="1428">
        <v>3</v>
      </c>
      <c r="AZ31" s="1438"/>
      <c r="BA31" s="1451">
        <v>1</v>
      </c>
      <c r="BB31" s="1440"/>
      <c r="BC31" s="8"/>
    </row>
    <row r="32" spans="1:55" ht="12" customHeight="1">
      <c r="A32" s="1426"/>
      <c r="B32" s="1427" t="s">
        <v>525</v>
      </c>
      <c r="C32" s="1428">
        <f t="shared" si="0"/>
        <v>47</v>
      </c>
      <c r="D32" s="1429"/>
      <c r="E32" s="1428">
        <v>9</v>
      </c>
      <c r="F32" s="1428">
        <v>16</v>
      </c>
      <c r="G32" s="1429"/>
      <c r="H32" s="1437"/>
      <c r="I32" s="1437"/>
      <c r="J32" s="1444"/>
      <c r="K32" s="1445"/>
      <c r="L32" s="1446"/>
      <c r="M32" s="1429"/>
      <c r="N32" s="1437"/>
      <c r="O32" s="1437"/>
      <c r="P32" s="1455"/>
      <c r="Q32" s="1447"/>
      <c r="R32" s="1447"/>
      <c r="S32" s="1429"/>
      <c r="T32" s="1437"/>
      <c r="U32" s="1437"/>
      <c r="V32" s="1429"/>
      <c r="W32" s="1428">
        <v>5</v>
      </c>
      <c r="X32" s="1428">
        <v>7</v>
      </c>
      <c r="Y32" s="1429"/>
      <c r="Z32" s="1428">
        <v>1</v>
      </c>
      <c r="AA32" s="1437"/>
      <c r="AB32" s="1429"/>
      <c r="AC32" s="1437"/>
      <c r="AD32" s="1437"/>
      <c r="AE32" s="1429"/>
      <c r="AF32" s="1437"/>
      <c r="AG32" s="1437"/>
      <c r="AH32" s="1429"/>
      <c r="AI32" s="1437"/>
      <c r="AJ32" s="1437"/>
      <c r="AK32" s="1429"/>
      <c r="AL32" s="1437"/>
      <c r="AM32" s="1437"/>
      <c r="AN32" s="1429"/>
      <c r="AO32" s="1437"/>
      <c r="AP32" s="1428">
        <v>3</v>
      </c>
      <c r="AQ32" s="1429"/>
      <c r="AR32" s="1428">
        <v>1</v>
      </c>
      <c r="AS32" s="1428">
        <v>1</v>
      </c>
      <c r="AT32" s="1429"/>
      <c r="AU32" s="1437"/>
      <c r="AV32" s="1437"/>
      <c r="AW32" s="1429"/>
      <c r="AX32" s="1428">
        <v>1</v>
      </c>
      <c r="AY32" s="1428">
        <v>3</v>
      </c>
      <c r="AZ32" s="1438"/>
      <c r="BA32" s="1439"/>
      <c r="BB32" s="1440"/>
      <c r="BC32" s="8"/>
    </row>
    <row r="33" spans="1:55" ht="12" customHeight="1">
      <c r="A33" s="1441"/>
      <c r="B33" s="1427" t="s">
        <v>570</v>
      </c>
      <c r="C33" s="1428">
        <f t="shared" si="0"/>
        <v>95</v>
      </c>
      <c r="D33" s="1429"/>
      <c r="E33" s="1428">
        <v>12</v>
      </c>
      <c r="F33" s="1428">
        <v>20</v>
      </c>
      <c r="G33" s="1429"/>
      <c r="H33" s="1428">
        <v>1</v>
      </c>
      <c r="I33" s="1437"/>
      <c r="J33" s="1444"/>
      <c r="K33" s="1445"/>
      <c r="L33" s="1446"/>
      <c r="M33" s="1429"/>
      <c r="N33" s="1437"/>
      <c r="O33" s="1437"/>
      <c r="P33" s="1429"/>
      <c r="Q33" s="1428">
        <v>1</v>
      </c>
      <c r="R33" s="1428">
        <v>1</v>
      </c>
      <c r="S33" s="1429"/>
      <c r="T33" s="1428">
        <v>1</v>
      </c>
      <c r="U33" s="1428">
        <v>4</v>
      </c>
      <c r="V33" s="1429"/>
      <c r="W33" s="1428">
        <v>1</v>
      </c>
      <c r="X33" s="1437"/>
      <c r="Y33" s="1429"/>
      <c r="Z33" s="1428">
        <v>1</v>
      </c>
      <c r="AA33" s="1428">
        <v>1</v>
      </c>
      <c r="AB33" s="1429"/>
      <c r="AC33" s="1437"/>
      <c r="AD33" s="1428">
        <v>1</v>
      </c>
      <c r="AE33" s="1429"/>
      <c r="AF33" s="1437"/>
      <c r="AG33" s="1437"/>
      <c r="AH33" s="1429"/>
      <c r="AI33" s="1437"/>
      <c r="AJ33" s="1437"/>
      <c r="AK33" s="1429"/>
      <c r="AL33" s="1437"/>
      <c r="AM33" s="1437"/>
      <c r="AN33" s="1429"/>
      <c r="AO33" s="1428">
        <v>10</v>
      </c>
      <c r="AP33" s="1428">
        <v>17</v>
      </c>
      <c r="AQ33" s="1429"/>
      <c r="AR33" s="1428">
        <v>5</v>
      </c>
      <c r="AS33" s="1428">
        <v>5</v>
      </c>
      <c r="AT33" s="1429"/>
      <c r="AU33" s="1437"/>
      <c r="AV33" s="1437"/>
      <c r="AW33" s="1429"/>
      <c r="AX33" s="1428">
        <v>2</v>
      </c>
      <c r="AY33" s="1428">
        <v>11</v>
      </c>
      <c r="AZ33" s="1438"/>
      <c r="BA33" s="1439"/>
      <c r="BB33" s="1448">
        <v>1</v>
      </c>
      <c r="BC33" s="8"/>
    </row>
    <row r="34" spans="1:55" ht="12" customHeight="1">
      <c r="A34" s="1441"/>
      <c r="B34" s="1427" t="s">
        <v>467</v>
      </c>
      <c r="C34" s="1428">
        <f t="shared" si="0"/>
        <v>665</v>
      </c>
      <c r="D34" s="1429"/>
      <c r="E34" s="1428">
        <v>6</v>
      </c>
      <c r="F34" s="1428">
        <v>16</v>
      </c>
      <c r="G34" s="1429"/>
      <c r="H34" s="1437"/>
      <c r="I34" s="1437"/>
      <c r="J34" s="1444"/>
      <c r="K34" s="1449">
        <v>33</v>
      </c>
      <c r="L34" s="1450">
        <v>32</v>
      </c>
      <c r="M34" s="1429"/>
      <c r="N34" s="1428">
        <v>250</v>
      </c>
      <c r="O34" s="1428">
        <v>276</v>
      </c>
      <c r="P34" s="1429"/>
      <c r="Q34" s="1428">
        <v>3</v>
      </c>
      <c r="R34" s="1428">
        <v>1</v>
      </c>
      <c r="S34" s="1429"/>
      <c r="T34" s="1437"/>
      <c r="U34" s="1437"/>
      <c r="V34" s="1429"/>
      <c r="W34" s="1437"/>
      <c r="X34" s="1437"/>
      <c r="Y34" s="1429"/>
      <c r="Z34" s="1428">
        <v>1</v>
      </c>
      <c r="AA34" s="1437"/>
      <c r="AB34" s="1429"/>
      <c r="AC34" s="1437"/>
      <c r="AD34" s="1428">
        <v>1</v>
      </c>
      <c r="AE34" s="1429"/>
      <c r="AF34" s="1437"/>
      <c r="AG34" s="1428">
        <v>1</v>
      </c>
      <c r="AH34" s="1429"/>
      <c r="AI34" s="1428">
        <v>1</v>
      </c>
      <c r="AJ34" s="1437"/>
      <c r="AK34" s="1429"/>
      <c r="AL34" s="1437"/>
      <c r="AM34" s="1437"/>
      <c r="AN34" s="1429"/>
      <c r="AO34" s="1428">
        <v>9</v>
      </c>
      <c r="AP34" s="1428">
        <v>14</v>
      </c>
      <c r="AQ34" s="1429"/>
      <c r="AR34" s="1428">
        <v>5</v>
      </c>
      <c r="AS34" s="1428">
        <v>1</v>
      </c>
      <c r="AT34" s="1429"/>
      <c r="AU34" s="1437"/>
      <c r="AV34" s="1437"/>
      <c r="AW34" s="1429"/>
      <c r="AX34" s="1428">
        <v>4</v>
      </c>
      <c r="AY34" s="1428">
        <v>10</v>
      </c>
      <c r="AZ34" s="1438"/>
      <c r="BA34" s="1451">
        <v>1</v>
      </c>
      <c r="BB34" s="1440"/>
      <c r="BC34" s="8"/>
    </row>
    <row r="35" spans="1:55" ht="12" customHeight="1">
      <c r="A35" s="1441"/>
      <c r="B35" s="1427" t="s">
        <v>526</v>
      </c>
      <c r="C35" s="1428">
        <f t="shared" si="0"/>
        <v>4695</v>
      </c>
      <c r="D35" s="1429"/>
      <c r="E35" s="1428">
        <v>1347</v>
      </c>
      <c r="F35" s="1428">
        <v>1085</v>
      </c>
      <c r="G35" s="1429"/>
      <c r="H35" s="1428">
        <v>37</v>
      </c>
      <c r="I35" s="1428">
        <v>19</v>
      </c>
      <c r="J35" s="1444"/>
      <c r="K35" s="1449">
        <v>21</v>
      </c>
      <c r="L35" s="1450">
        <v>7</v>
      </c>
      <c r="M35" s="1429"/>
      <c r="N35" s="1428">
        <v>28</v>
      </c>
      <c r="O35" s="1428">
        <v>12</v>
      </c>
      <c r="P35" s="1429"/>
      <c r="Q35" s="1428">
        <v>14</v>
      </c>
      <c r="R35" s="1428">
        <v>23</v>
      </c>
      <c r="S35" s="1429"/>
      <c r="T35" s="1428">
        <v>8</v>
      </c>
      <c r="U35" s="1428">
        <v>21</v>
      </c>
      <c r="V35" s="1429"/>
      <c r="W35" s="1428">
        <v>4</v>
      </c>
      <c r="X35" s="1428">
        <v>11</v>
      </c>
      <c r="Y35" s="1429"/>
      <c r="Z35" s="1428">
        <v>1</v>
      </c>
      <c r="AA35" s="1428">
        <v>2</v>
      </c>
      <c r="AB35" s="1429"/>
      <c r="AC35" s="1428">
        <v>5</v>
      </c>
      <c r="AD35" s="1428">
        <v>3</v>
      </c>
      <c r="AE35" s="1429"/>
      <c r="AF35" s="1428">
        <v>3</v>
      </c>
      <c r="AG35" s="1428">
        <v>5</v>
      </c>
      <c r="AH35" s="1429"/>
      <c r="AI35" s="1437"/>
      <c r="AJ35" s="1428">
        <v>1</v>
      </c>
      <c r="AK35" s="1429"/>
      <c r="AL35" s="1437"/>
      <c r="AM35" s="1437"/>
      <c r="AN35" s="1429"/>
      <c r="AO35" s="1428">
        <v>629</v>
      </c>
      <c r="AP35" s="1428">
        <v>635</v>
      </c>
      <c r="AQ35" s="1429"/>
      <c r="AR35" s="1428">
        <v>221</v>
      </c>
      <c r="AS35" s="1428">
        <v>259</v>
      </c>
      <c r="AT35" s="1429"/>
      <c r="AU35" s="1437"/>
      <c r="AV35" s="1437"/>
      <c r="AW35" s="1429"/>
      <c r="AX35" s="1428">
        <v>72</v>
      </c>
      <c r="AY35" s="1428">
        <v>160</v>
      </c>
      <c r="AZ35" s="1438"/>
      <c r="BA35" s="1451">
        <v>38</v>
      </c>
      <c r="BB35" s="1448">
        <v>24</v>
      </c>
      <c r="BC35" s="8"/>
    </row>
    <row r="36" spans="1:55" ht="12" customHeight="1">
      <c r="A36" s="1441"/>
      <c r="B36" s="1427" t="s">
        <v>468</v>
      </c>
      <c r="C36" s="1428">
        <f t="shared" si="0"/>
        <v>779</v>
      </c>
      <c r="D36" s="1429"/>
      <c r="E36" s="1428">
        <v>15</v>
      </c>
      <c r="F36" s="1428">
        <v>24</v>
      </c>
      <c r="G36" s="1429"/>
      <c r="H36" s="1428">
        <v>1</v>
      </c>
      <c r="I36" s="1437"/>
      <c r="J36" s="1444"/>
      <c r="K36" s="1449">
        <v>1</v>
      </c>
      <c r="L36" s="1450">
        <v>2</v>
      </c>
      <c r="M36" s="1429"/>
      <c r="N36" s="1437"/>
      <c r="O36" s="1437"/>
      <c r="P36" s="1429"/>
      <c r="Q36" s="1428">
        <v>328</v>
      </c>
      <c r="R36" s="1428">
        <v>343</v>
      </c>
      <c r="S36" s="1429"/>
      <c r="T36" s="1428">
        <v>3</v>
      </c>
      <c r="U36" s="1437"/>
      <c r="V36" s="1429"/>
      <c r="W36" s="1428">
        <v>5</v>
      </c>
      <c r="X36" s="1437"/>
      <c r="Y36" s="1429"/>
      <c r="Z36" s="1428">
        <v>1</v>
      </c>
      <c r="AA36" s="1437"/>
      <c r="AB36" s="1429"/>
      <c r="AC36" s="1437"/>
      <c r="AD36" s="1428">
        <v>1</v>
      </c>
      <c r="AE36" s="1429"/>
      <c r="AF36" s="1437"/>
      <c r="AG36" s="1437"/>
      <c r="AH36" s="1429"/>
      <c r="AI36" s="1428">
        <v>4</v>
      </c>
      <c r="AJ36" s="1428">
        <v>7</v>
      </c>
      <c r="AK36" s="1429"/>
      <c r="AL36" s="1437"/>
      <c r="AM36" s="1437"/>
      <c r="AN36" s="1429"/>
      <c r="AO36" s="1428">
        <v>10</v>
      </c>
      <c r="AP36" s="1428">
        <v>9</v>
      </c>
      <c r="AQ36" s="1429"/>
      <c r="AR36" s="1428">
        <v>8</v>
      </c>
      <c r="AS36" s="1428">
        <v>5</v>
      </c>
      <c r="AT36" s="1429"/>
      <c r="AU36" s="1437"/>
      <c r="AV36" s="1437"/>
      <c r="AW36" s="1429"/>
      <c r="AX36" s="1428">
        <v>3</v>
      </c>
      <c r="AY36" s="1428">
        <v>6</v>
      </c>
      <c r="AZ36" s="1438"/>
      <c r="BA36" s="1451">
        <v>2</v>
      </c>
      <c r="BB36" s="1448">
        <v>1</v>
      </c>
      <c r="BC36" s="8"/>
    </row>
    <row r="37" spans="1:55" ht="12" customHeight="1">
      <c r="A37" s="1441"/>
      <c r="B37" s="1427" t="s">
        <v>527</v>
      </c>
      <c r="C37" s="1428">
        <f t="shared" si="0"/>
        <v>140</v>
      </c>
      <c r="D37" s="1429"/>
      <c r="E37" s="1428">
        <v>16</v>
      </c>
      <c r="F37" s="1428">
        <v>16</v>
      </c>
      <c r="G37" s="1429"/>
      <c r="H37" s="1437"/>
      <c r="I37" s="1437"/>
      <c r="J37" s="1444"/>
      <c r="K37" s="1445"/>
      <c r="L37" s="1446"/>
      <c r="M37" s="1429"/>
      <c r="N37" s="1437"/>
      <c r="O37" s="1437"/>
      <c r="P37" s="1429"/>
      <c r="Q37" s="1428">
        <v>1</v>
      </c>
      <c r="R37" s="1428">
        <v>1</v>
      </c>
      <c r="S37" s="1429"/>
      <c r="T37" s="1437"/>
      <c r="U37" s="1437"/>
      <c r="V37" s="1429"/>
      <c r="W37" s="1428">
        <v>1</v>
      </c>
      <c r="X37" s="1437"/>
      <c r="Y37" s="1429"/>
      <c r="Z37" s="1428">
        <v>2</v>
      </c>
      <c r="AA37" s="1428">
        <v>4</v>
      </c>
      <c r="AB37" s="1429"/>
      <c r="AC37" s="1428">
        <v>1</v>
      </c>
      <c r="AD37" s="1428">
        <v>1</v>
      </c>
      <c r="AE37" s="1429"/>
      <c r="AF37" s="1428">
        <v>1</v>
      </c>
      <c r="AG37" s="1437"/>
      <c r="AH37" s="1429"/>
      <c r="AI37" s="1428">
        <v>1</v>
      </c>
      <c r="AJ37" s="1437"/>
      <c r="AK37" s="1429"/>
      <c r="AL37" s="1437"/>
      <c r="AM37" s="1428">
        <v>1</v>
      </c>
      <c r="AN37" s="1429"/>
      <c r="AO37" s="1428">
        <v>3</v>
      </c>
      <c r="AP37" s="1428">
        <v>15</v>
      </c>
      <c r="AQ37" s="1429"/>
      <c r="AR37" s="1428">
        <v>9</v>
      </c>
      <c r="AS37" s="1428">
        <v>14</v>
      </c>
      <c r="AT37" s="1429"/>
      <c r="AU37" s="1437"/>
      <c r="AV37" s="1437"/>
      <c r="AW37" s="1429"/>
      <c r="AX37" s="1428">
        <v>11</v>
      </c>
      <c r="AY37" s="1428">
        <v>37</v>
      </c>
      <c r="AZ37" s="1438"/>
      <c r="BA37" s="1451">
        <v>3</v>
      </c>
      <c r="BB37" s="1448">
        <v>2</v>
      </c>
      <c r="BC37" s="8"/>
    </row>
    <row r="38" spans="1:55" ht="12" customHeight="1">
      <c r="A38" s="1441"/>
      <c r="B38" s="1456" t="s">
        <v>528</v>
      </c>
      <c r="C38" s="1457"/>
      <c r="D38" s="1458"/>
      <c r="E38" s="1457"/>
      <c r="F38" s="1457"/>
      <c r="G38" s="1458"/>
      <c r="H38" s="1457"/>
      <c r="I38" s="1457"/>
      <c r="J38" s="1459"/>
      <c r="K38" s="1460"/>
      <c r="L38" s="1461"/>
      <c r="M38" s="1458"/>
      <c r="N38" s="1457"/>
      <c r="O38" s="1457"/>
      <c r="P38" s="1458"/>
      <c r="Q38" s="1457"/>
      <c r="R38" s="1457"/>
      <c r="S38" s="1458"/>
      <c r="T38" s="1457"/>
      <c r="U38" s="1457"/>
      <c r="V38" s="1458"/>
      <c r="W38" s="1457"/>
      <c r="X38" s="1457"/>
      <c r="Y38" s="1458"/>
      <c r="Z38" s="1457"/>
      <c r="AA38" s="1457"/>
      <c r="AB38" s="1458"/>
      <c r="AC38" s="1457"/>
      <c r="AD38" s="1457"/>
      <c r="AE38" s="1458"/>
      <c r="AF38" s="1457"/>
      <c r="AG38" s="1457"/>
      <c r="AH38" s="1458"/>
      <c r="AI38" s="1457"/>
      <c r="AJ38" s="1457"/>
      <c r="AK38" s="1458"/>
      <c r="AL38" s="1457"/>
      <c r="AM38" s="1457"/>
      <c r="AN38" s="1458"/>
      <c r="AO38" s="1457"/>
      <c r="AP38" s="1457"/>
      <c r="AQ38" s="1458"/>
      <c r="AR38" s="1457"/>
      <c r="AS38" s="1457"/>
      <c r="AT38" s="1458"/>
      <c r="AU38" s="1457"/>
      <c r="AV38" s="1457"/>
      <c r="AW38" s="1458"/>
      <c r="AX38" s="1457"/>
      <c r="AY38" s="1457"/>
      <c r="AZ38" s="1462"/>
      <c r="BA38" s="1463"/>
      <c r="BB38" s="1464"/>
      <c r="BC38" s="8"/>
    </row>
    <row r="39" spans="1:55" ht="2.1" customHeight="1">
      <c r="A39" s="1465"/>
      <c r="B39" s="1465"/>
      <c r="C39" s="1465"/>
      <c r="D39" s="1465"/>
      <c r="E39" s="1465"/>
      <c r="F39" s="1465"/>
      <c r="G39" s="1465"/>
      <c r="H39" s="1465"/>
      <c r="I39" s="1465"/>
      <c r="J39" s="1465"/>
      <c r="K39" s="1421"/>
      <c r="L39" s="1421"/>
      <c r="M39" s="1465"/>
      <c r="N39" s="1465"/>
      <c r="O39" s="1465"/>
      <c r="P39" s="1465"/>
      <c r="Q39" s="1465"/>
      <c r="R39" s="1465"/>
      <c r="S39" s="1465"/>
      <c r="T39" s="1465"/>
      <c r="U39" s="1465"/>
      <c r="V39" s="1465"/>
      <c r="W39" s="1465"/>
      <c r="X39" s="1465"/>
      <c r="Y39" s="1465"/>
      <c r="Z39" s="1465"/>
      <c r="AA39" s="1465"/>
      <c r="AB39" s="1465"/>
      <c r="AC39" s="1465"/>
      <c r="AD39" s="1465"/>
      <c r="AE39" s="1465"/>
      <c r="AF39" s="1465"/>
      <c r="AG39" s="1465"/>
      <c r="AH39" s="1465"/>
      <c r="AI39" s="1465"/>
      <c r="AJ39" s="1465"/>
      <c r="AK39" s="1465"/>
      <c r="AL39" s="1465"/>
      <c r="AM39" s="1465"/>
      <c r="AN39" s="1465"/>
      <c r="AO39" s="1465"/>
      <c r="AP39" s="1465"/>
      <c r="AQ39" s="1465"/>
      <c r="AR39" s="1465"/>
      <c r="AS39" s="1465"/>
      <c r="AT39" s="1465"/>
      <c r="AU39" s="1465"/>
      <c r="AV39" s="1465"/>
      <c r="AW39" s="1465"/>
      <c r="AX39" s="1465"/>
      <c r="AY39" s="1465"/>
      <c r="BA39" s="1465"/>
      <c r="BB39" s="1465"/>
    </row>
    <row r="40" spans="1:55">
      <c r="A40" s="1465"/>
      <c r="B40" s="6"/>
      <c r="C40" s="1465"/>
      <c r="D40" s="1465"/>
      <c r="E40" s="1465"/>
      <c r="F40" s="1465"/>
      <c r="G40" s="1465"/>
      <c r="H40" s="1465"/>
      <c r="I40" s="1465"/>
      <c r="J40" s="1465"/>
      <c r="K40" s="1421"/>
      <c r="L40" s="1421"/>
      <c r="M40" s="1465"/>
      <c r="N40" s="1465"/>
      <c r="O40" s="1465"/>
      <c r="P40" s="1465"/>
      <c r="Q40" s="1465"/>
      <c r="R40" s="1465"/>
      <c r="S40" s="6"/>
      <c r="T40" s="6"/>
      <c r="AZ40" s="1" t="s">
        <v>210</v>
      </c>
    </row>
    <row r="41" spans="1:55">
      <c r="A41" s="1465"/>
      <c r="B41" s="1465"/>
      <c r="C41" s="1465"/>
      <c r="D41" s="1465"/>
      <c r="E41" s="1465"/>
      <c r="F41" s="1465"/>
      <c r="G41" s="1465"/>
      <c r="H41" s="1465"/>
      <c r="I41" s="1465"/>
      <c r="J41" s="1465"/>
      <c r="K41" s="1421"/>
      <c r="L41" s="1421"/>
      <c r="M41" s="1465"/>
      <c r="N41" s="1465"/>
      <c r="O41" s="1465"/>
      <c r="P41" s="1465"/>
      <c r="Q41" s="1465"/>
      <c r="R41" s="1465"/>
      <c r="S41" s="6"/>
      <c r="T41" s="6"/>
    </row>
    <row r="42" spans="1:55">
      <c r="A42" s="1465"/>
      <c r="B42" s="1465"/>
      <c r="C42" s="1465"/>
      <c r="D42" s="1465"/>
      <c r="E42" s="1465"/>
      <c r="F42" s="1465"/>
      <c r="G42" s="1465"/>
      <c r="H42" s="1465"/>
      <c r="I42" s="1465"/>
      <c r="J42" s="1465"/>
      <c r="K42" s="1421"/>
      <c r="L42" s="1421"/>
      <c r="M42" s="1465"/>
      <c r="N42" s="1465"/>
      <c r="O42" s="1465"/>
      <c r="P42" s="1465"/>
      <c r="Q42" s="1465"/>
      <c r="R42" s="1465"/>
      <c r="S42" s="6"/>
      <c r="T42" s="6"/>
    </row>
    <row r="43" spans="1:55">
      <c r="A43" s="1465"/>
      <c r="B43" s="1465"/>
      <c r="C43" s="1465"/>
      <c r="D43" s="1465"/>
      <c r="E43" s="1465"/>
      <c r="F43" s="1465"/>
      <c r="G43" s="1465"/>
      <c r="H43" s="1465"/>
      <c r="I43" s="1465"/>
      <c r="J43" s="1465"/>
      <c r="K43" s="1421"/>
      <c r="L43" s="1421"/>
      <c r="M43" s="1465"/>
      <c r="N43" s="1465"/>
      <c r="O43" s="1465"/>
      <c r="P43" s="1465"/>
      <c r="Q43" s="1465"/>
      <c r="R43" s="1465"/>
      <c r="S43" s="6"/>
      <c r="T43" s="6"/>
    </row>
    <row r="44" spans="1:55">
      <c r="A44" s="1465"/>
      <c r="B44" s="1465"/>
      <c r="C44" s="1465"/>
      <c r="D44" s="1465"/>
      <c r="E44" s="1465"/>
      <c r="F44" s="1465"/>
      <c r="G44" s="1465"/>
      <c r="H44" s="1465"/>
      <c r="I44" s="1465"/>
      <c r="J44" s="1465"/>
      <c r="K44" s="1421"/>
      <c r="L44" s="1421"/>
      <c r="M44" s="1465"/>
      <c r="N44" s="1465"/>
      <c r="O44" s="1465"/>
      <c r="P44" s="1465"/>
      <c r="Q44" s="1465"/>
      <c r="R44" s="1465"/>
      <c r="S44" s="6"/>
      <c r="T44" s="6"/>
    </row>
    <row r="45" spans="1:55">
      <c r="A45" s="1465"/>
      <c r="B45" s="1465"/>
      <c r="C45" s="1465"/>
      <c r="D45" s="1465"/>
      <c r="E45" s="1465"/>
      <c r="F45" s="1465"/>
      <c r="G45" s="1465"/>
      <c r="H45" s="1465"/>
      <c r="I45" s="1465"/>
      <c r="J45" s="1465"/>
      <c r="K45" s="1421"/>
      <c r="L45" s="1421"/>
      <c r="M45" s="1465"/>
      <c r="N45" s="1465"/>
      <c r="O45" s="1465"/>
      <c r="P45" s="1465"/>
      <c r="Q45" s="1465"/>
      <c r="R45" s="1465"/>
      <c r="S45" s="6"/>
      <c r="T45" s="6"/>
    </row>
    <row r="46" spans="1:55">
      <c r="A46" s="1465"/>
      <c r="B46" s="1465"/>
      <c r="C46" s="1465"/>
      <c r="D46" s="1465"/>
      <c r="E46" s="1465"/>
      <c r="F46" s="1465"/>
      <c r="G46" s="1465"/>
      <c r="H46" s="1465"/>
      <c r="I46" s="1465"/>
      <c r="J46" s="1465"/>
      <c r="K46" s="1421"/>
      <c r="L46" s="1421"/>
      <c r="M46" s="1465"/>
      <c r="N46" s="1465"/>
      <c r="O46" s="1465"/>
      <c r="P46" s="1465"/>
      <c r="Q46" s="1465"/>
      <c r="R46" s="1465"/>
      <c r="S46" s="6"/>
      <c r="T46" s="6"/>
    </row>
    <row r="47" spans="1:55">
      <c r="A47" s="1465"/>
      <c r="B47" s="1465"/>
      <c r="C47" s="1465"/>
      <c r="D47" s="1465"/>
      <c r="E47" s="1465"/>
      <c r="F47" s="1465"/>
      <c r="G47" s="1465"/>
      <c r="H47" s="1465"/>
      <c r="I47" s="1465"/>
      <c r="J47" s="1465"/>
      <c r="K47" s="1421"/>
      <c r="L47" s="1421"/>
      <c r="M47" s="1465"/>
      <c r="N47" s="1465"/>
      <c r="O47" s="1465"/>
      <c r="P47" s="1465"/>
      <c r="Q47" s="1465"/>
      <c r="R47" s="1465"/>
      <c r="S47" s="6"/>
      <c r="T47" s="6"/>
    </row>
    <row r="48" spans="1:55">
      <c r="A48" s="6"/>
      <c r="B48" s="6"/>
      <c r="C48" s="6"/>
      <c r="D48" s="6"/>
      <c r="E48" s="6"/>
      <c r="F48" s="6"/>
      <c r="G48" s="6"/>
      <c r="H48" s="6"/>
      <c r="I48" s="6"/>
      <c r="J48" s="6"/>
      <c r="K48" s="1466"/>
      <c r="L48" s="1466"/>
      <c r="M48" s="6"/>
      <c r="N48" s="6"/>
      <c r="O48" s="6"/>
      <c r="P48" s="6"/>
      <c r="Q48" s="6"/>
      <c r="R48" s="6"/>
      <c r="S48" s="6"/>
    </row>
    <row r="49" spans="11:12">
      <c r="K49" s="1317"/>
      <c r="L49" s="1317"/>
    </row>
    <row r="50" spans="11:12">
      <c r="K50" s="1317"/>
      <c r="L50" s="1317"/>
    </row>
    <row r="51" spans="11:12">
      <c r="K51" s="1317"/>
      <c r="L51" s="1317"/>
    </row>
    <row r="52" spans="11:12">
      <c r="K52" s="1317"/>
      <c r="L52" s="1317"/>
    </row>
    <row r="53" spans="11:12">
      <c r="K53" s="1317"/>
      <c r="L53" s="1317"/>
    </row>
    <row r="54" spans="11:12">
      <c r="K54" s="1317"/>
      <c r="L54" s="1317"/>
    </row>
    <row r="55" spans="11:12">
      <c r="K55" s="1317"/>
      <c r="L55" s="1317"/>
    </row>
    <row r="56" spans="11:12">
      <c r="K56" s="1317"/>
      <c r="L56" s="1317"/>
    </row>
    <row r="57" spans="11:12">
      <c r="K57" s="1317"/>
      <c r="L57" s="1317"/>
    </row>
    <row r="58" spans="11:12">
      <c r="K58" s="1317"/>
      <c r="L58" s="1317"/>
    </row>
    <row r="59" spans="11:12">
      <c r="K59" s="1317"/>
      <c r="L59" s="1317"/>
    </row>
    <row r="60" spans="11:12">
      <c r="K60" s="1317"/>
      <c r="L60" s="1317"/>
    </row>
    <row r="61" spans="11:12">
      <c r="K61" s="1317"/>
      <c r="L61" s="1317"/>
    </row>
    <row r="62" spans="11:12">
      <c r="K62" s="1317"/>
      <c r="L62" s="1317"/>
    </row>
    <row r="63" spans="11:12">
      <c r="K63" s="1317"/>
      <c r="L63" s="1317"/>
    </row>
    <row r="64" spans="11:12">
      <c r="K64" s="1317"/>
      <c r="L64" s="1317"/>
    </row>
    <row r="65" spans="11:12">
      <c r="K65" s="1317"/>
      <c r="L65" s="1317"/>
    </row>
    <row r="66" spans="11:12">
      <c r="K66" s="1317"/>
      <c r="L66" s="1317"/>
    </row>
    <row r="67" spans="11:12">
      <c r="K67" s="1317"/>
      <c r="L67" s="1317"/>
    </row>
    <row r="68" spans="11:12">
      <c r="K68" s="1317"/>
      <c r="L68" s="1317"/>
    </row>
    <row r="69" spans="11:12">
      <c r="K69" s="1317"/>
      <c r="L69" s="1317"/>
    </row>
    <row r="70" spans="11:12">
      <c r="K70" s="1317"/>
      <c r="L70" s="1317"/>
    </row>
    <row r="71" spans="11:12">
      <c r="K71" s="1317"/>
      <c r="L71" s="1317"/>
    </row>
    <row r="72" spans="11:12">
      <c r="K72" s="1317"/>
      <c r="L72" s="1317"/>
    </row>
    <row r="73" spans="11:12">
      <c r="K73" s="1317"/>
      <c r="L73" s="1317"/>
    </row>
    <row r="74" spans="11:12">
      <c r="K74" s="1317"/>
      <c r="L74" s="1317"/>
    </row>
    <row r="75" spans="11:12">
      <c r="K75" s="1317"/>
      <c r="L75" s="1317"/>
    </row>
    <row r="76" spans="11:12">
      <c r="K76" s="1317"/>
      <c r="L76" s="1317"/>
    </row>
    <row r="77" spans="11:12">
      <c r="K77" s="1317"/>
      <c r="L77" s="1317"/>
    </row>
    <row r="78" spans="11:12">
      <c r="K78" s="1317"/>
      <c r="L78" s="1317"/>
    </row>
    <row r="79" spans="11:12">
      <c r="K79" s="1317"/>
      <c r="L79" s="1317"/>
    </row>
    <row r="80" spans="11:12">
      <c r="K80" s="1317"/>
      <c r="L80" s="1317"/>
    </row>
    <row r="81" spans="11:12">
      <c r="K81" s="1317"/>
      <c r="L81" s="1317"/>
    </row>
    <row r="82" spans="11:12">
      <c r="K82" s="1317"/>
      <c r="L82" s="1317"/>
    </row>
    <row r="83" spans="11:12">
      <c r="K83" s="1317"/>
      <c r="L83" s="1317"/>
    </row>
    <row r="84" spans="11:12">
      <c r="K84" s="1317"/>
      <c r="L84" s="1317"/>
    </row>
    <row r="85" spans="11:12">
      <c r="K85" s="1317"/>
      <c r="L85" s="1317"/>
    </row>
    <row r="86" spans="11:12">
      <c r="K86" s="1317"/>
      <c r="L86" s="1317"/>
    </row>
    <row r="87" spans="11:12">
      <c r="K87" s="1317"/>
      <c r="L87" s="1317"/>
    </row>
    <row r="88" spans="11:12">
      <c r="K88" s="1317"/>
      <c r="L88" s="1317"/>
    </row>
    <row r="89" spans="11:12">
      <c r="K89" s="1317"/>
      <c r="L89" s="1317"/>
    </row>
    <row r="90" spans="11:12">
      <c r="K90" s="1317"/>
      <c r="L90" s="1317"/>
    </row>
    <row r="91" spans="11:12">
      <c r="K91" s="1317"/>
      <c r="L91" s="1317"/>
    </row>
    <row r="92" spans="11:12">
      <c r="K92" s="1317"/>
      <c r="L92" s="1317"/>
    </row>
    <row r="93" spans="11:12">
      <c r="K93" s="1317"/>
      <c r="L93" s="1317"/>
    </row>
    <row r="94" spans="11:12">
      <c r="K94" s="1317"/>
      <c r="L94" s="1317"/>
    </row>
    <row r="95" spans="11:12">
      <c r="K95" s="1317"/>
      <c r="L95" s="1317"/>
    </row>
    <row r="96" spans="11:12">
      <c r="K96" s="1317"/>
      <c r="L96" s="1317"/>
    </row>
    <row r="97" spans="11:12">
      <c r="K97" s="1317"/>
      <c r="L97" s="1317"/>
    </row>
    <row r="98" spans="11:12">
      <c r="K98" s="1317"/>
      <c r="L98" s="1317"/>
    </row>
    <row r="99" spans="11:12">
      <c r="K99" s="1317"/>
      <c r="L99" s="1317"/>
    </row>
    <row r="100" spans="11:12">
      <c r="K100" s="1317"/>
      <c r="L100" s="1317"/>
    </row>
    <row r="101" spans="11:12">
      <c r="K101" s="1317"/>
      <c r="L101" s="1317"/>
    </row>
    <row r="102" spans="11:12">
      <c r="K102" s="1317"/>
      <c r="L102" s="1317"/>
    </row>
    <row r="103" spans="11:12">
      <c r="K103" s="1317"/>
      <c r="L103" s="1317"/>
    </row>
    <row r="104" spans="11:12">
      <c r="K104" s="1317"/>
      <c r="L104" s="1317"/>
    </row>
    <row r="105" spans="11:12">
      <c r="K105" s="1317"/>
      <c r="L105" s="1317"/>
    </row>
    <row r="106" spans="11:12">
      <c r="K106" s="1317"/>
      <c r="L106" s="1317"/>
    </row>
    <row r="107" spans="11:12">
      <c r="K107" s="1317"/>
      <c r="L107" s="1317"/>
    </row>
    <row r="108" spans="11:12">
      <c r="K108" s="1317"/>
      <c r="L108" s="1317"/>
    </row>
    <row r="109" spans="11:12">
      <c r="K109" s="1317"/>
      <c r="L109" s="1317"/>
    </row>
    <row r="110" spans="11:12">
      <c r="K110" s="1317"/>
      <c r="L110" s="1317"/>
    </row>
    <row r="111" spans="11:12">
      <c r="K111" s="1317"/>
      <c r="L111" s="1317"/>
    </row>
    <row r="112" spans="11:12">
      <c r="K112" s="1317"/>
      <c r="L112" s="1317"/>
    </row>
    <row r="113" spans="11:12">
      <c r="K113" s="1317"/>
      <c r="L113" s="1317"/>
    </row>
    <row r="114" spans="11:12">
      <c r="K114" s="1317"/>
      <c r="L114" s="1317"/>
    </row>
    <row r="115" spans="11:12">
      <c r="K115" s="1317"/>
      <c r="L115" s="1317"/>
    </row>
    <row r="116" spans="11:12">
      <c r="K116" s="1317"/>
      <c r="L116" s="1317"/>
    </row>
    <row r="117" spans="11:12">
      <c r="K117" s="1317"/>
      <c r="L117" s="1317"/>
    </row>
    <row r="118" spans="11:12">
      <c r="K118" s="1317"/>
      <c r="L118" s="1317"/>
    </row>
    <row r="119" spans="11:12">
      <c r="K119" s="1317"/>
      <c r="L119" s="1317"/>
    </row>
    <row r="120" spans="11:12">
      <c r="K120" s="1317"/>
      <c r="L120" s="1317"/>
    </row>
    <row r="121" spans="11:12">
      <c r="K121" s="1317"/>
      <c r="L121" s="1317"/>
    </row>
    <row r="122" spans="11:12">
      <c r="K122" s="1317"/>
      <c r="L122" s="1317"/>
    </row>
    <row r="123" spans="11:12">
      <c r="K123" s="1317"/>
      <c r="L123" s="1317"/>
    </row>
    <row r="124" spans="11:12">
      <c r="K124" s="1317"/>
      <c r="L124" s="1317"/>
    </row>
    <row r="125" spans="11:12">
      <c r="K125" s="1317"/>
      <c r="L125" s="1317"/>
    </row>
    <row r="126" spans="11:12">
      <c r="K126" s="1317"/>
      <c r="L126" s="1317"/>
    </row>
    <row r="127" spans="11:12">
      <c r="K127" s="1317"/>
      <c r="L127" s="1317"/>
    </row>
    <row r="128" spans="11:12">
      <c r="K128" s="1317"/>
      <c r="L128" s="1317"/>
    </row>
    <row r="129" spans="11:12">
      <c r="K129" s="1317"/>
      <c r="L129" s="1317"/>
    </row>
    <row r="130" spans="11:12">
      <c r="K130" s="1317"/>
      <c r="L130" s="1317"/>
    </row>
    <row r="131" spans="11:12">
      <c r="K131" s="1317"/>
      <c r="L131" s="1317"/>
    </row>
    <row r="132" spans="11:12">
      <c r="K132" s="1317"/>
      <c r="L132" s="1317"/>
    </row>
    <row r="133" spans="11:12">
      <c r="K133" s="1317"/>
      <c r="L133" s="1317"/>
    </row>
    <row r="134" spans="11:12">
      <c r="K134" s="1317"/>
      <c r="L134" s="1317"/>
    </row>
    <row r="135" spans="11:12">
      <c r="K135" s="1317"/>
      <c r="L135" s="1317"/>
    </row>
    <row r="136" spans="11:12">
      <c r="K136" s="1317"/>
      <c r="L136" s="1317"/>
    </row>
    <row r="137" spans="11:12">
      <c r="K137" s="1317"/>
      <c r="L137" s="1317"/>
    </row>
    <row r="138" spans="11:12">
      <c r="K138" s="1317"/>
      <c r="L138" s="1317"/>
    </row>
    <row r="139" spans="11:12">
      <c r="K139" s="1317"/>
      <c r="L139" s="1317"/>
    </row>
    <row r="140" spans="11:12">
      <c r="K140" s="1317"/>
      <c r="L140" s="1317"/>
    </row>
    <row r="141" spans="11:12">
      <c r="K141" s="1317"/>
      <c r="L141" s="1317"/>
    </row>
    <row r="142" spans="11:12">
      <c r="K142" s="1317"/>
      <c r="L142" s="1317"/>
    </row>
    <row r="143" spans="11:12">
      <c r="K143" s="1317"/>
      <c r="L143" s="1317"/>
    </row>
    <row r="144" spans="11:12">
      <c r="K144" s="1317"/>
      <c r="L144" s="1317"/>
    </row>
    <row r="145" spans="11:12">
      <c r="K145" s="1317"/>
      <c r="L145" s="1317"/>
    </row>
    <row r="146" spans="11:12">
      <c r="K146" s="1317"/>
      <c r="L146" s="1317"/>
    </row>
    <row r="147" spans="11:12">
      <c r="K147" s="1317"/>
      <c r="L147" s="1317"/>
    </row>
    <row r="148" spans="11:12">
      <c r="K148" s="1317"/>
      <c r="L148" s="1317"/>
    </row>
    <row r="149" spans="11:12">
      <c r="K149" s="1317"/>
      <c r="L149" s="1317"/>
    </row>
    <row r="150" spans="11:12">
      <c r="K150" s="1317"/>
      <c r="L150" s="1317"/>
    </row>
    <row r="151" spans="11:12">
      <c r="K151" s="1317"/>
      <c r="L151" s="1317"/>
    </row>
    <row r="152" spans="11:12">
      <c r="K152" s="1317"/>
      <c r="L152" s="1317"/>
    </row>
    <row r="153" spans="11:12">
      <c r="K153" s="1317"/>
      <c r="L153" s="1317"/>
    </row>
    <row r="154" spans="11:12">
      <c r="K154" s="1317"/>
      <c r="L154" s="1317"/>
    </row>
    <row r="155" spans="11:12">
      <c r="K155" s="1317"/>
      <c r="L155" s="1317"/>
    </row>
    <row r="156" spans="11:12">
      <c r="K156" s="1317"/>
      <c r="L156" s="1317"/>
    </row>
    <row r="157" spans="11:12">
      <c r="K157" s="1317"/>
      <c r="L157" s="1317"/>
    </row>
    <row r="158" spans="11:12">
      <c r="K158" s="1317"/>
      <c r="L158" s="1317"/>
    </row>
    <row r="159" spans="11:12">
      <c r="K159" s="1317"/>
      <c r="L159" s="1317"/>
    </row>
    <row r="160" spans="11:12">
      <c r="K160" s="1317"/>
      <c r="L160" s="1317"/>
    </row>
    <row r="161" spans="11:12">
      <c r="K161" s="1317"/>
      <c r="L161" s="1317"/>
    </row>
    <row r="162" spans="11:12">
      <c r="K162" s="1317"/>
      <c r="L162" s="1317"/>
    </row>
    <row r="163" spans="11:12">
      <c r="K163" s="1317"/>
      <c r="L163" s="1317"/>
    </row>
    <row r="164" spans="11:12">
      <c r="K164" s="1317"/>
      <c r="L164" s="1317"/>
    </row>
    <row r="165" spans="11:12">
      <c r="K165" s="1317"/>
      <c r="L165" s="1317"/>
    </row>
    <row r="166" spans="11:12">
      <c r="K166" s="1317"/>
      <c r="L166" s="1317"/>
    </row>
    <row r="167" spans="11:12">
      <c r="K167" s="1317"/>
      <c r="L167" s="1317"/>
    </row>
    <row r="168" spans="11:12">
      <c r="K168" s="1317"/>
      <c r="L168" s="1317"/>
    </row>
    <row r="169" spans="11:12">
      <c r="K169" s="1317"/>
      <c r="L169" s="1317"/>
    </row>
    <row r="170" spans="11:12">
      <c r="K170" s="1317"/>
      <c r="L170" s="1317"/>
    </row>
    <row r="171" spans="11:12">
      <c r="K171" s="1317"/>
      <c r="L171" s="1317"/>
    </row>
    <row r="172" spans="11:12">
      <c r="K172" s="1317"/>
      <c r="L172" s="1317"/>
    </row>
    <row r="173" spans="11:12">
      <c r="K173" s="1317"/>
      <c r="L173" s="1317"/>
    </row>
    <row r="174" spans="11:12">
      <c r="K174" s="1317"/>
      <c r="L174" s="1317"/>
    </row>
    <row r="175" spans="11:12">
      <c r="K175" s="1317"/>
      <c r="L175" s="1317"/>
    </row>
    <row r="176" spans="11:12">
      <c r="K176" s="1317"/>
      <c r="L176" s="1317"/>
    </row>
    <row r="177" spans="11:12">
      <c r="K177" s="1317"/>
      <c r="L177" s="1317"/>
    </row>
    <row r="178" spans="11:12">
      <c r="K178" s="1317"/>
      <c r="L178" s="1317"/>
    </row>
    <row r="179" spans="11:12">
      <c r="K179" s="1317"/>
      <c r="L179" s="1317"/>
    </row>
    <row r="180" spans="11:12">
      <c r="K180" s="1317"/>
      <c r="L180" s="1317"/>
    </row>
    <row r="181" spans="11:12">
      <c r="K181" s="1317"/>
      <c r="L181" s="1317"/>
    </row>
    <row r="182" spans="11:12">
      <c r="K182" s="1317"/>
      <c r="L182" s="1317"/>
    </row>
    <row r="183" spans="11:12">
      <c r="K183" s="1317"/>
      <c r="L183" s="1317"/>
    </row>
    <row r="184" spans="11:12">
      <c r="K184" s="1317"/>
      <c r="L184" s="1317"/>
    </row>
    <row r="185" spans="11:12">
      <c r="K185" s="1317"/>
      <c r="L185" s="1317"/>
    </row>
    <row r="186" spans="11:12">
      <c r="K186" s="1317"/>
      <c r="L186" s="1317"/>
    </row>
    <row r="187" spans="11:12">
      <c r="K187" s="1317"/>
      <c r="L187" s="1317"/>
    </row>
    <row r="188" spans="11:12">
      <c r="K188" s="1317"/>
      <c r="L188" s="1317"/>
    </row>
    <row r="189" spans="11:12">
      <c r="K189" s="1317"/>
      <c r="L189" s="1317"/>
    </row>
    <row r="190" spans="11:12">
      <c r="K190" s="1317"/>
      <c r="L190" s="1317"/>
    </row>
    <row r="191" spans="11:12">
      <c r="K191" s="1317"/>
      <c r="L191" s="1317"/>
    </row>
    <row r="192" spans="11:12">
      <c r="K192" s="1317"/>
      <c r="L192" s="1317"/>
    </row>
    <row r="193" spans="11:12">
      <c r="K193" s="1317"/>
      <c r="L193" s="1317"/>
    </row>
    <row r="194" spans="11:12">
      <c r="K194" s="1317"/>
      <c r="L194" s="1317"/>
    </row>
    <row r="195" spans="11:12">
      <c r="K195" s="1317"/>
      <c r="L195" s="1317"/>
    </row>
    <row r="196" spans="11:12">
      <c r="K196" s="1317"/>
      <c r="L196" s="1317"/>
    </row>
    <row r="197" spans="11:12">
      <c r="K197" s="1317"/>
      <c r="L197" s="1317"/>
    </row>
    <row r="198" spans="11:12">
      <c r="K198" s="1317"/>
      <c r="L198" s="1317"/>
    </row>
    <row r="199" spans="11:12">
      <c r="K199" s="1317"/>
      <c r="L199" s="1317"/>
    </row>
    <row r="200" spans="11:12">
      <c r="K200" s="1317"/>
      <c r="L200" s="1317"/>
    </row>
    <row r="201" spans="11:12">
      <c r="K201" s="1317"/>
      <c r="L201" s="1317"/>
    </row>
    <row r="202" spans="11:12">
      <c r="K202" s="1317"/>
      <c r="L202" s="1317"/>
    </row>
    <row r="203" spans="11:12">
      <c r="K203" s="1317"/>
      <c r="L203" s="1317"/>
    </row>
    <row r="204" spans="11:12">
      <c r="K204" s="1317"/>
      <c r="L204" s="1317"/>
    </row>
    <row r="205" spans="11:12">
      <c r="K205" s="1317"/>
      <c r="L205" s="1317"/>
    </row>
    <row r="206" spans="11:12">
      <c r="K206" s="1317"/>
      <c r="L206" s="1317"/>
    </row>
    <row r="207" spans="11:12">
      <c r="K207" s="1317"/>
      <c r="L207" s="1317"/>
    </row>
    <row r="208" spans="11:12">
      <c r="K208" s="1317"/>
      <c r="L208" s="1317"/>
    </row>
    <row r="209" spans="11:12">
      <c r="K209" s="1317"/>
      <c r="L209" s="1317"/>
    </row>
    <row r="210" spans="11:12">
      <c r="K210" s="1317"/>
      <c r="L210" s="1317"/>
    </row>
    <row r="211" spans="11:12">
      <c r="K211" s="1317"/>
      <c r="L211" s="1317"/>
    </row>
    <row r="212" spans="11:12">
      <c r="K212" s="1317"/>
      <c r="L212" s="1317"/>
    </row>
    <row r="213" spans="11:12">
      <c r="K213" s="1317"/>
      <c r="L213" s="1317"/>
    </row>
    <row r="214" spans="11:12">
      <c r="K214" s="1317"/>
      <c r="L214" s="1317"/>
    </row>
    <row r="215" spans="11:12">
      <c r="K215" s="1317"/>
      <c r="L215" s="1317"/>
    </row>
    <row r="216" spans="11:12">
      <c r="K216" s="1317"/>
      <c r="L216" s="1317"/>
    </row>
    <row r="217" spans="11:12">
      <c r="K217" s="1317"/>
      <c r="L217" s="1317"/>
    </row>
    <row r="218" spans="11:12">
      <c r="K218" s="1317"/>
      <c r="L218" s="1317"/>
    </row>
    <row r="219" spans="11:12">
      <c r="K219" s="1317"/>
      <c r="L219" s="1317"/>
    </row>
    <row r="220" spans="11:12">
      <c r="K220" s="1317"/>
      <c r="L220" s="1317"/>
    </row>
    <row r="221" spans="11:12">
      <c r="K221" s="1317"/>
      <c r="L221" s="1317"/>
    </row>
    <row r="222" spans="11:12">
      <c r="K222" s="1317"/>
      <c r="L222" s="1317"/>
    </row>
    <row r="223" spans="11:12">
      <c r="K223" s="1317"/>
      <c r="L223" s="1317"/>
    </row>
    <row r="224" spans="11:12">
      <c r="K224" s="1317"/>
      <c r="L224" s="1317"/>
    </row>
    <row r="225" spans="11:12">
      <c r="K225" s="1317"/>
      <c r="L225" s="1317"/>
    </row>
    <row r="226" spans="11:12">
      <c r="K226" s="1317"/>
      <c r="L226" s="1317"/>
    </row>
    <row r="227" spans="11:12">
      <c r="K227" s="1317"/>
      <c r="L227" s="1317"/>
    </row>
    <row r="228" spans="11:12">
      <c r="K228" s="1317"/>
      <c r="L228" s="1317"/>
    </row>
    <row r="229" spans="11:12">
      <c r="K229" s="1317"/>
      <c r="L229" s="1317"/>
    </row>
    <row r="230" spans="11:12">
      <c r="K230" s="1317"/>
      <c r="L230" s="1317"/>
    </row>
    <row r="231" spans="11:12">
      <c r="K231" s="1317"/>
      <c r="L231" s="1317"/>
    </row>
    <row r="232" spans="11:12">
      <c r="K232" s="1317"/>
      <c r="L232" s="1317"/>
    </row>
    <row r="233" spans="11:12">
      <c r="K233" s="1317"/>
      <c r="L233" s="1317"/>
    </row>
    <row r="234" spans="11:12">
      <c r="K234" s="1317"/>
      <c r="L234" s="1317"/>
    </row>
    <row r="235" spans="11:12">
      <c r="K235" s="1317"/>
      <c r="L235" s="1317"/>
    </row>
    <row r="236" spans="11:12">
      <c r="K236" s="1317"/>
      <c r="L236" s="1317"/>
    </row>
    <row r="237" spans="11:12">
      <c r="K237" s="1317"/>
      <c r="L237" s="1317"/>
    </row>
    <row r="238" spans="11:12">
      <c r="K238" s="1317"/>
      <c r="L238" s="1317"/>
    </row>
    <row r="239" spans="11:12">
      <c r="K239" s="1317"/>
      <c r="L239" s="1317"/>
    </row>
    <row r="240" spans="11:12">
      <c r="K240" s="1317"/>
      <c r="L240" s="1317"/>
    </row>
    <row r="241" spans="11:12">
      <c r="K241" s="1317"/>
      <c r="L241" s="1317"/>
    </row>
    <row r="242" spans="11:12">
      <c r="K242" s="1317"/>
      <c r="L242" s="1317"/>
    </row>
    <row r="243" spans="11:12">
      <c r="K243" s="1317"/>
      <c r="L243" s="1317"/>
    </row>
    <row r="244" spans="11:12">
      <c r="K244" s="1317"/>
      <c r="L244" s="1317"/>
    </row>
    <row r="245" spans="11:12">
      <c r="K245" s="1317"/>
      <c r="L245" s="1317"/>
    </row>
    <row r="246" spans="11:12">
      <c r="K246" s="1317"/>
      <c r="L246" s="1317"/>
    </row>
    <row r="247" spans="11:12">
      <c r="K247" s="1317"/>
      <c r="L247" s="1317"/>
    </row>
    <row r="248" spans="11:12">
      <c r="K248" s="1317"/>
      <c r="L248" s="1317"/>
    </row>
    <row r="249" spans="11:12">
      <c r="K249" s="1317"/>
      <c r="L249" s="1317"/>
    </row>
    <row r="250" spans="11:12">
      <c r="K250" s="1317"/>
      <c r="L250" s="1317"/>
    </row>
    <row r="251" spans="11:12">
      <c r="K251" s="1317"/>
      <c r="L251" s="1317"/>
    </row>
    <row r="252" spans="11:12">
      <c r="K252" s="1317"/>
      <c r="L252" s="1317"/>
    </row>
    <row r="253" spans="11:12">
      <c r="K253" s="1317"/>
      <c r="L253" s="1317"/>
    </row>
    <row r="254" spans="11:12">
      <c r="K254" s="1317"/>
      <c r="L254" s="1317"/>
    </row>
    <row r="255" spans="11:12">
      <c r="K255" s="1317"/>
      <c r="L255" s="1317"/>
    </row>
    <row r="256" spans="11:12">
      <c r="K256" s="1317"/>
      <c r="L256" s="1317"/>
    </row>
    <row r="257" spans="11:12">
      <c r="K257" s="1317"/>
      <c r="L257" s="1317"/>
    </row>
    <row r="258" spans="11:12">
      <c r="K258" s="1317"/>
      <c r="L258" s="1317"/>
    </row>
    <row r="259" spans="11:12">
      <c r="K259" s="1317"/>
      <c r="L259" s="1317"/>
    </row>
    <row r="260" spans="11:12">
      <c r="K260" s="1317"/>
      <c r="L260" s="1317"/>
    </row>
    <row r="261" spans="11:12">
      <c r="K261" s="1317"/>
      <c r="L261" s="1317"/>
    </row>
    <row r="262" spans="11:12">
      <c r="K262" s="1317"/>
      <c r="L262" s="1317"/>
    </row>
    <row r="263" spans="11:12">
      <c r="K263" s="1317"/>
      <c r="L263" s="1317"/>
    </row>
    <row r="264" spans="11:12">
      <c r="K264" s="1317"/>
      <c r="L264" s="1317"/>
    </row>
    <row r="265" spans="11:12">
      <c r="K265" s="1317"/>
      <c r="L265" s="1317"/>
    </row>
    <row r="266" spans="11:12">
      <c r="K266" s="1317"/>
      <c r="L266" s="1317"/>
    </row>
    <row r="267" spans="11:12">
      <c r="K267" s="1317"/>
      <c r="L267" s="1317"/>
    </row>
    <row r="268" spans="11:12">
      <c r="K268" s="1317"/>
      <c r="L268" s="1317"/>
    </row>
    <row r="269" spans="11:12">
      <c r="K269" s="1317"/>
      <c r="L269" s="1317"/>
    </row>
    <row r="270" spans="11:12">
      <c r="K270" s="1317"/>
      <c r="L270" s="1317"/>
    </row>
    <row r="271" spans="11:12">
      <c r="K271" s="1317"/>
      <c r="L271" s="1317"/>
    </row>
    <row r="272" spans="11:12">
      <c r="K272" s="1317"/>
      <c r="L272" s="1317"/>
    </row>
    <row r="273" spans="11:12">
      <c r="K273" s="1317"/>
      <c r="L273" s="1317"/>
    </row>
    <row r="274" spans="11:12">
      <c r="K274" s="1317"/>
      <c r="L274" s="1317"/>
    </row>
    <row r="275" spans="11:12">
      <c r="K275" s="1317"/>
      <c r="L275" s="1317"/>
    </row>
    <row r="276" spans="11:12">
      <c r="K276" s="1317"/>
      <c r="L276" s="1317"/>
    </row>
    <row r="277" spans="11:12">
      <c r="K277" s="1317"/>
      <c r="L277" s="1317"/>
    </row>
    <row r="278" spans="11:12">
      <c r="K278" s="1317"/>
      <c r="L278" s="1317"/>
    </row>
    <row r="279" spans="11:12">
      <c r="K279" s="1317"/>
      <c r="L279" s="1317"/>
    </row>
    <row r="280" spans="11:12">
      <c r="K280" s="1317"/>
      <c r="L280" s="1317"/>
    </row>
    <row r="281" spans="11:12">
      <c r="K281" s="1317"/>
      <c r="L281" s="1317"/>
    </row>
    <row r="282" spans="11:12">
      <c r="K282" s="1317"/>
      <c r="L282" s="1317"/>
    </row>
    <row r="283" spans="11:12">
      <c r="K283" s="1317"/>
      <c r="L283" s="1317"/>
    </row>
    <row r="284" spans="11:12">
      <c r="K284" s="1317"/>
      <c r="L284" s="1317"/>
    </row>
    <row r="285" spans="11:12">
      <c r="K285" s="1317"/>
      <c r="L285" s="1317"/>
    </row>
    <row r="286" spans="11:12">
      <c r="K286" s="1317"/>
      <c r="L286" s="1317"/>
    </row>
    <row r="287" spans="11:12">
      <c r="K287" s="1317"/>
      <c r="L287" s="1317"/>
    </row>
    <row r="288" spans="11:12">
      <c r="K288" s="1317"/>
      <c r="L288" s="1317"/>
    </row>
    <row r="289" spans="11:12">
      <c r="K289" s="1317"/>
      <c r="L289" s="1317"/>
    </row>
    <row r="290" spans="11:12">
      <c r="K290" s="1317"/>
      <c r="L290" s="1317"/>
    </row>
    <row r="291" spans="11:12">
      <c r="K291" s="1317"/>
      <c r="L291" s="1317"/>
    </row>
    <row r="292" spans="11:12">
      <c r="K292" s="1317"/>
      <c r="L292" s="1317"/>
    </row>
    <row r="293" spans="11:12">
      <c r="K293" s="1317"/>
      <c r="L293" s="1317"/>
    </row>
    <row r="294" spans="11:12">
      <c r="K294" s="1317"/>
      <c r="L294" s="1317"/>
    </row>
    <row r="295" spans="11:12">
      <c r="K295" s="1317"/>
      <c r="L295" s="1317"/>
    </row>
    <row r="296" spans="11:12">
      <c r="K296" s="1317"/>
      <c r="L296" s="1317"/>
    </row>
    <row r="297" spans="11:12">
      <c r="K297" s="1317"/>
      <c r="L297" s="1317"/>
    </row>
    <row r="298" spans="11:12">
      <c r="K298" s="1317"/>
      <c r="L298" s="1317"/>
    </row>
    <row r="299" spans="11:12">
      <c r="K299" s="1317"/>
      <c r="L299" s="1317"/>
    </row>
    <row r="300" spans="11:12">
      <c r="K300" s="1317"/>
      <c r="L300" s="1317"/>
    </row>
    <row r="301" spans="11:12">
      <c r="K301" s="1317"/>
      <c r="L301" s="1317"/>
    </row>
    <row r="302" spans="11:12">
      <c r="K302" s="1317"/>
      <c r="L302" s="1317"/>
    </row>
    <row r="303" spans="11:12">
      <c r="K303" s="1317"/>
      <c r="L303" s="1317"/>
    </row>
    <row r="304" spans="11:12">
      <c r="K304" s="1317"/>
      <c r="L304" s="1317"/>
    </row>
    <row r="305" spans="11:12">
      <c r="K305" s="1317"/>
      <c r="L305" s="1317"/>
    </row>
    <row r="306" spans="11:12">
      <c r="K306" s="1317"/>
      <c r="L306" s="1317"/>
    </row>
    <row r="307" spans="11:12">
      <c r="K307" s="1317"/>
      <c r="L307" s="1317"/>
    </row>
    <row r="308" spans="11:12">
      <c r="K308" s="1317"/>
      <c r="L308" s="1317"/>
    </row>
    <row r="309" spans="11:12">
      <c r="K309" s="1317"/>
      <c r="L309" s="1317"/>
    </row>
    <row r="310" spans="11:12">
      <c r="K310" s="1317"/>
      <c r="L310" s="1317"/>
    </row>
    <row r="311" spans="11:12">
      <c r="K311" s="1317"/>
      <c r="L311" s="1317"/>
    </row>
    <row r="312" spans="11:12">
      <c r="K312" s="1317"/>
      <c r="L312" s="1317"/>
    </row>
    <row r="313" spans="11:12">
      <c r="K313" s="1317"/>
      <c r="L313" s="1317"/>
    </row>
    <row r="314" spans="11:12">
      <c r="K314" s="1317"/>
      <c r="L314" s="1317"/>
    </row>
    <row r="315" spans="11:12">
      <c r="K315" s="1317"/>
      <c r="L315" s="1317"/>
    </row>
    <row r="316" spans="11:12">
      <c r="K316" s="1317"/>
      <c r="L316" s="1317"/>
    </row>
    <row r="317" spans="11:12">
      <c r="K317" s="1317"/>
      <c r="L317" s="1317"/>
    </row>
    <row r="318" spans="11:12">
      <c r="K318" s="1317"/>
      <c r="L318" s="1317"/>
    </row>
    <row r="319" spans="11:12">
      <c r="K319" s="1317"/>
      <c r="L319" s="1317"/>
    </row>
    <row r="320" spans="11:12">
      <c r="K320" s="1317"/>
      <c r="L320" s="1317"/>
    </row>
    <row r="321" spans="11:12">
      <c r="K321" s="1317"/>
      <c r="L321" s="1317"/>
    </row>
    <row r="322" spans="11:12">
      <c r="K322" s="1317"/>
      <c r="L322" s="1317"/>
    </row>
    <row r="323" spans="11:12">
      <c r="K323" s="1317"/>
      <c r="L323" s="1317"/>
    </row>
    <row r="324" spans="11:12">
      <c r="K324" s="1317"/>
      <c r="L324" s="1317"/>
    </row>
    <row r="325" spans="11:12">
      <c r="K325" s="1317"/>
      <c r="L325" s="1317"/>
    </row>
    <row r="326" spans="11:12">
      <c r="K326" s="1317"/>
      <c r="L326" s="1317"/>
    </row>
    <row r="327" spans="11:12">
      <c r="K327" s="1317"/>
      <c r="L327" s="1317"/>
    </row>
    <row r="328" spans="11:12">
      <c r="K328" s="1317"/>
      <c r="L328" s="1317"/>
    </row>
    <row r="329" spans="11:12">
      <c r="K329" s="1317"/>
      <c r="L329" s="1317"/>
    </row>
    <row r="330" spans="11:12">
      <c r="K330" s="1317"/>
      <c r="L330" s="1317"/>
    </row>
    <row r="331" spans="11:12">
      <c r="K331" s="1317"/>
      <c r="L331" s="1317"/>
    </row>
    <row r="332" spans="11:12">
      <c r="K332" s="1317"/>
      <c r="L332" s="1317"/>
    </row>
    <row r="333" spans="11:12">
      <c r="K333" s="1317"/>
      <c r="L333" s="1317"/>
    </row>
    <row r="334" spans="11:12">
      <c r="K334" s="1317"/>
      <c r="L334" s="1317"/>
    </row>
    <row r="335" spans="11:12">
      <c r="K335" s="1317"/>
      <c r="L335" s="1317"/>
    </row>
    <row r="336" spans="11:12">
      <c r="K336" s="1317"/>
      <c r="L336" s="1317"/>
    </row>
    <row r="337" spans="11:12">
      <c r="K337" s="1317"/>
      <c r="L337" s="1317"/>
    </row>
    <row r="338" spans="11:12">
      <c r="K338" s="1317"/>
      <c r="L338" s="1317"/>
    </row>
    <row r="339" spans="11:12">
      <c r="K339" s="1317"/>
      <c r="L339" s="1317"/>
    </row>
    <row r="340" spans="11:12">
      <c r="K340" s="1317"/>
      <c r="L340" s="1317"/>
    </row>
    <row r="341" spans="11:12">
      <c r="K341" s="1317"/>
      <c r="L341" s="1317"/>
    </row>
    <row r="342" spans="11:12">
      <c r="K342" s="1317"/>
      <c r="L342" s="1317"/>
    </row>
    <row r="343" spans="11:12">
      <c r="K343" s="1317"/>
      <c r="L343" s="1317"/>
    </row>
    <row r="344" spans="11:12">
      <c r="K344" s="1317"/>
      <c r="L344" s="1317"/>
    </row>
    <row r="345" spans="11:12">
      <c r="K345" s="1317"/>
      <c r="L345" s="1317"/>
    </row>
    <row r="346" spans="11:12">
      <c r="K346" s="1317"/>
      <c r="L346" s="1317"/>
    </row>
    <row r="347" spans="11:12">
      <c r="K347" s="1317"/>
      <c r="L347" s="1317"/>
    </row>
    <row r="348" spans="11:12">
      <c r="K348" s="1317"/>
      <c r="L348" s="1317"/>
    </row>
    <row r="349" spans="11:12">
      <c r="K349" s="1317"/>
      <c r="L349" s="1317"/>
    </row>
    <row r="350" spans="11:12">
      <c r="K350" s="1317"/>
      <c r="L350" s="1317"/>
    </row>
    <row r="351" spans="11:12">
      <c r="K351" s="1317"/>
      <c r="L351" s="1317"/>
    </row>
    <row r="352" spans="11:12">
      <c r="K352" s="1317"/>
      <c r="L352" s="1317"/>
    </row>
    <row r="353" spans="11:12">
      <c r="K353" s="1317"/>
      <c r="L353" s="1317"/>
    </row>
    <row r="354" spans="11:12">
      <c r="K354" s="1317"/>
      <c r="L354" s="1317"/>
    </row>
    <row r="355" spans="11:12">
      <c r="K355" s="1317"/>
      <c r="L355" s="1317"/>
    </row>
    <row r="356" spans="11:12">
      <c r="K356" s="1317"/>
      <c r="L356" s="1317"/>
    </row>
    <row r="357" spans="11:12">
      <c r="K357" s="1317"/>
      <c r="L357" s="1317"/>
    </row>
    <row r="358" spans="11:12">
      <c r="K358" s="1317"/>
      <c r="L358" s="1317"/>
    </row>
    <row r="359" spans="11:12">
      <c r="K359" s="1317"/>
      <c r="L359" s="1317"/>
    </row>
    <row r="360" spans="11:12">
      <c r="K360" s="1317"/>
      <c r="L360" s="1317"/>
    </row>
    <row r="361" spans="11:12">
      <c r="K361" s="1317"/>
      <c r="L361" s="1317"/>
    </row>
    <row r="362" spans="11:12">
      <c r="K362" s="1317"/>
      <c r="L362" s="1317"/>
    </row>
    <row r="363" spans="11:12">
      <c r="K363" s="1317"/>
      <c r="L363" s="1317"/>
    </row>
    <row r="364" spans="11:12">
      <c r="K364" s="1317"/>
      <c r="L364" s="1317"/>
    </row>
    <row r="365" spans="11:12">
      <c r="K365" s="1317"/>
      <c r="L365" s="1317"/>
    </row>
    <row r="366" spans="11:12">
      <c r="K366" s="1317"/>
      <c r="L366" s="1317"/>
    </row>
    <row r="367" spans="11:12">
      <c r="K367" s="1317"/>
      <c r="L367" s="1317"/>
    </row>
    <row r="368" spans="11:12">
      <c r="K368" s="1317"/>
      <c r="L368" s="1317"/>
    </row>
    <row r="369" spans="11:12">
      <c r="K369" s="1317"/>
      <c r="L369" s="1317"/>
    </row>
    <row r="370" spans="11:12">
      <c r="K370" s="1317"/>
      <c r="L370" s="1317"/>
    </row>
    <row r="371" spans="11:12">
      <c r="K371" s="1317"/>
      <c r="L371" s="1317"/>
    </row>
    <row r="372" spans="11:12">
      <c r="K372" s="1317"/>
      <c r="L372" s="1317"/>
    </row>
    <row r="373" spans="11:12">
      <c r="K373" s="1317"/>
      <c r="L373" s="1317"/>
    </row>
    <row r="374" spans="11:12">
      <c r="K374" s="1317"/>
      <c r="L374" s="1317"/>
    </row>
    <row r="375" spans="11:12">
      <c r="K375" s="1317"/>
      <c r="L375" s="1317"/>
    </row>
    <row r="376" spans="11:12">
      <c r="K376" s="1317"/>
      <c r="L376" s="1317"/>
    </row>
    <row r="377" spans="11:12">
      <c r="K377" s="1317"/>
      <c r="L377" s="1317"/>
    </row>
    <row r="378" spans="11:12">
      <c r="K378" s="1317"/>
      <c r="L378" s="1317"/>
    </row>
    <row r="379" spans="11:12">
      <c r="K379" s="1317"/>
      <c r="L379" s="1317"/>
    </row>
    <row r="380" spans="11:12">
      <c r="K380" s="1317"/>
      <c r="L380" s="1317"/>
    </row>
    <row r="381" spans="11:12">
      <c r="K381" s="1317"/>
      <c r="L381" s="1317"/>
    </row>
    <row r="382" spans="11:12">
      <c r="K382" s="1317"/>
      <c r="L382" s="1317"/>
    </row>
    <row r="383" spans="11:12">
      <c r="K383" s="1317"/>
      <c r="L383" s="1317"/>
    </row>
    <row r="384" spans="11:12">
      <c r="K384" s="1317"/>
      <c r="L384" s="1317"/>
    </row>
    <row r="385" spans="11:12">
      <c r="K385" s="1317"/>
      <c r="L385" s="1317"/>
    </row>
    <row r="386" spans="11:12">
      <c r="K386" s="1317"/>
      <c r="L386" s="1317"/>
    </row>
    <row r="387" spans="11:12">
      <c r="K387" s="1317"/>
      <c r="L387" s="1317"/>
    </row>
    <row r="388" spans="11:12">
      <c r="K388" s="1317"/>
      <c r="L388" s="1317"/>
    </row>
    <row r="389" spans="11:12">
      <c r="K389" s="1317"/>
      <c r="L389" s="1317"/>
    </row>
    <row r="390" spans="11:12">
      <c r="K390" s="1317"/>
      <c r="L390" s="1317"/>
    </row>
    <row r="391" spans="11:12">
      <c r="K391" s="1317"/>
      <c r="L391" s="1317"/>
    </row>
    <row r="392" spans="11:12">
      <c r="K392" s="1317"/>
      <c r="L392" s="1317"/>
    </row>
    <row r="393" spans="11:12">
      <c r="K393" s="1317"/>
      <c r="L393" s="1317"/>
    </row>
    <row r="394" spans="11:12">
      <c r="K394" s="1317"/>
      <c r="L394" s="1317"/>
    </row>
    <row r="395" spans="11:12">
      <c r="K395" s="1317"/>
      <c r="L395" s="1317"/>
    </row>
    <row r="396" spans="11:12">
      <c r="K396" s="1317"/>
      <c r="L396" s="1317"/>
    </row>
    <row r="397" spans="11:12">
      <c r="K397" s="1317"/>
      <c r="L397" s="1317"/>
    </row>
    <row r="398" spans="11:12">
      <c r="K398" s="1317"/>
      <c r="L398" s="1317"/>
    </row>
    <row r="399" spans="11:12">
      <c r="K399" s="1317"/>
      <c r="L399" s="1317"/>
    </row>
    <row r="400" spans="11:12">
      <c r="K400" s="1317"/>
      <c r="L400" s="1317"/>
    </row>
    <row r="401" spans="11:12">
      <c r="K401" s="1317"/>
      <c r="L401" s="1317"/>
    </row>
    <row r="402" spans="11:12">
      <c r="K402" s="1317"/>
      <c r="L402" s="1317"/>
    </row>
    <row r="403" spans="11:12">
      <c r="K403" s="1317"/>
      <c r="L403" s="1317"/>
    </row>
    <row r="404" spans="11:12">
      <c r="K404" s="1317"/>
      <c r="L404" s="1317"/>
    </row>
    <row r="405" spans="11:12">
      <c r="K405" s="1317"/>
      <c r="L405" s="1317"/>
    </row>
    <row r="406" spans="11:12">
      <c r="K406" s="1317"/>
      <c r="L406" s="1317"/>
    </row>
    <row r="407" spans="11:12">
      <c r="K407" s="1317"/>
      <c r="L407" s="1317"/>
    </row>
    <row r="408" spans="11:12">
      <c r="K408" s="1317"/>
      <c r="L408" s="1317"/>
    </row>
    <row r="409" spans="11:12">
      <c r="K409" s="1317"/>
      <c r="L409" s="1317"/>
    </row>
    <row r="410" spans="11:12">
      <c r="K410" s="1317"/>
      <c r="L410" s="1317"/>
    </row>
    <row r="411" spans="11:12">
      <c r="K411" s="1317"/>
      <c r="L411" s="1317"/>
    </row>
    <row r="412" spans="11:12">
      <c r="K412" s="1317"/>
      <c r="L412" s="1317"/>
    </row>
    <row r="413" spans="11:12">
      <c r="K413" s="1317"/>
      <c r="L413" s="1317"/>
    </row>
    <row r="414" spans="11:12">
      <c r="K414" s="1317"/>
      <c r="L414" s="1317"/>
    </row>
    <row r="415" spans="11:12">
      <c r="K415" s="1317"/>
      <c r="L415" s="1317"/>
    </row>
    <row r="416" spans="11:12">
      <c r="K416" s="1317"/>
      <c r="L416" s="1317"/>
    </row>
    <row r="417" spans="11:12">
      <c r="K417" s="1317"/>
      <c r="L417" s="1317"/>
    </row>
    <row r="418" spans="11:12">
      <c r="K418" s="1317"/>
      <c r="L418" s="1317"/>
    </row>
    <row r="419" spans="11:12">
      <c r="K419" s="1317"/>
      <c r="L419" s="1317"/>
    </row>
    <row r="420" spans="11:12">
      <c r="K420" s="1317"/>
      <c r="L420" s="1317"/>
    </row>
    <row r="421" spans="11:12">
      <c r="K421" s="1317"/>
      <c r="L421" s="1317"/>
    </row>
    <row r="422" spans="11:12">
      <c r="K422" s="1317"/>
      <c r="L422" s="1317"/>
    </row>
    <row r="423" spans="11:12">
      <c r="K423" s="1317"/>
      <c r="L423" s="1317"/>
    </row>
    <row r="424" spans="11:12">
      <c r="K424" s="1317"/>
      <c r="L424" s="1317"/>
    </row>
    <row r="425" spans="11:12">
      <c r="K425" s="1317"/>
      <c r="L425" s="1317"/>
    </row>
    <row r="426" spans="11:12">
      <c r="K426" s="1317"/>
      <c r="L426" s="1317"/>
    </row>
    <row r="427" spans="11:12">
      <c r="K427" s="1317"/>
      <c r="L427" s="1317"/>
    </row>
    <row r="428" spans="11:12">
      <c r="K428" s="1317"/>
      <c r="L428" s="1317"/>
    </row>
    <row r="429" spans="11:12">
      <c r="K429" s="1317"/>
      <c r="L429" s="1317"/>
    </row>
    <row r="430" spans="11:12">
      <c r="K430" s="1317"/>
      <c r="L430" s="1317"/>
    </row>
    <row r="431" spans="11:12">
      <c r="K431" s="1317"/>
      <c r="L431" s="1317"/>
    </row>
    <row r="432" spans="11:12">
      <c r="K432" s="1317"/>
      <c r="L432" s="1317"/>
    </row>
    <row r="433" spans="11:12">
      <c r="K433" s="1317"/>
      <c r="L433" s="1317"/>
    </row>
    <row r="434" spans="11:12">
      <c r="K434" s="1317"/>
      <c r="L434" s="1317"/>
    </row>
    <row r="435" spans="11:12">
      <c r="K435" s="1317"/>
      <c r="L435" s="1317"/>
    </row>
    <row r="436" spans="11:12">
      <c r="K436" s="1317"/>
      <c r="L436" s="1317"/>
    </row>
    <row r="437" spans="11:12">
      <c r="K437" s="1317"/>
      <c r="L437" s="1317"/>
    </row>
    <row r="438" spans="11:12">
      <c r="K438" s="1317"/>
      <c r="L438" s="1317"/>
    </row>
    <row r="439" spans="11:12">
      <c r="K439" s="1317"/>
      <c r="L439" s="1317"/>
    </row>
    <row r="440" spans="11:12">
      <c r="K440" s="1317"/>
      <c r="L440" s="1317"/>
    </row>
    <row r="441" spans="11:12">
      <c r="K441" s="1317"/>
      <c r="L441" s="1317"/>
    </row>
    <row r="442" spans="11:12">
      <c r="K442" s="1317"/>
      <c r="L442" s="1317"/>
    </row>
    <row r="443" spans="11:12">
      <c r="K443" s="1317"/>
      <c r="L443" s="1317"/>
    </row>
    <row r="444" spans="11:12">
      <c r="K444" s="1317"/>
      <c r="L444" s="1317"/>
    </row>
    <row r="445" spans="11:12">
      <c r="K445" s="1317"/>
      <c r="L445" s="1317"/>
    </row>
    <row r="446" spans="11:12">
      <c r="K446" s="1317"/>
      <c r="L446" s="1317"/>
    </row>
    <row r="447" spans="11:12">
      <c r="K447" s="1317"/>
      <c r="L447" s="1317"/>
    </row>
    <row r="448" spans="11:12">
      <c r="K448" s="1317"/>
      <c r="L448" s="1317"/>
    </row>
    <row r="449" spans="11:12">
      <c r="K449" s="1317"/>
      <c r="L449" s="1317"/>
    </row>
    <row r="450" spans="11:12">
      <c r="K450" s="1317"/>
      <c r="L450" s="1317"/>
    </row>
    <row r="451" spans="11:12">
      <c r="K451" s="1317"/>
      <c r="L451" s="1317"/>
    </row>
    <row r="452" spans="11:12">
      <c r="K452" s="1317"/>
      <c r="L452" s="1317"/>
    </row>
    <row r="453" spans="11:12">
      <c r="K453" s="1317"/>
      <c r="L453" s="1317"/>
    </row>
    <row r="454" spans="11:12">
      <c r="K454" s="1317"/>
      <c r="L454" s="1317"/>
    </row>
    <row r="455" spans="11:12">
      <c r="K455" s="1317"/>
      <c r="L455" s="1317"/>
    </row>
    <row r="456" spans="11:12">
      <c r="K456" s="1317"/>
      <c r="L456" s="1317"/>
    </row>
    <row r="457" spans="11:12">
      <c r="K457" s="1317"/>
      <c r="L457" s="1317"/>
    </row>
    <row r="458" spans="11:12">
      <c r="K458" s="1317"/>
      <c r="L458" s="1317"/>
    </row>
    <row r="459" spans="11:12">
      <c r="K459" s="1317"/>
      <c r="L459" s="1317"/>
    </row>
    <row r="460" spans="11:12">
      <c r="K460" s="1317"/>
      <c r="L460" s="1317"/>
    </row>
    <row r="461" spans="11:12">
      <c r="K461" s="1317"/>
      <c r="L461" s="1317"/>
    </row>
    <row r="462" spans="11:12">
      <c r="K462" s="1317"/>
      <c r="L462" s="1317"/>
    </row>
    <row r="463" spans="11:12">
      <c r="K463" s="1317"/>
      <c r="L463" s="1317"/>
    </row>
    <row r="464" spans="11:12">
      <c r="K464" s="1317"/>
      <c r="L464" s="1317"/>
    </row>
    <row r="465" spans="11:12">
      <c r="K465" s="1317"/>
      <c r="L465" s="1317"/>
    </row>
    <row r="466" spans="11:12">
      <c r="K466" s="1317"/>
      <c r="L466" s="1317"/>
    </row>
    <row r="467" spans="11:12">
      <c r="K467" s="1317"/>
      <c r="L467" s="1317"/>
    </row>
    <row r="468" spans="11:12">
      <c r="K468" s="1317"/>
      <c r="L468" s="1317"/>
    </row>
    <row r="469" spans="11:12">
      <c r="K469" s="1317"/>
      <c r="L469" s="1317"/>
    </row>
    <row r="470" spans="11:12">
      <c r="K470" s="1317"/>
      <c r="L470" s="1317"/>
    </row>
    <row r="471" spans="11:12">
      <c r="K471" s="1317"/>
      <c r="L471" s="1317"/>
    </row>
    <row r="472" spans="11:12">
      <c r="K472" s="1317"/>
      <c r="L472" s="1317"/>
    </row>
    <row r="473" spans="11:12">
      <c r="K473" s="1317"/>
      <c r="L473" s="1317"/>
    </row>
    <row r="474" spans="11:12">
      <c r="K474" s="1317"/>
      <c r="L474" s="1317"/>
    </row>
    <row r="475" spans="11:12">
      <c r="K475" s="1317"/>
      <c r="L475" s="1317"/>
    </row>
    <row r="476" spans="11:12">
      <c r="K476" s="1317"/>
      <c r="L476" s="1317"/>
    </row>
    <row r="477" spans="11:12">
      <c r="K477" s="1317"/>
      <c r="L477" s="1317"/>
    </row>
    <row r="478" spans="11:12">
      <c r="K478" s="1317"/>
      <c r="L478" s="1317"/>
    </row>
    <row r="479" spans="11:12">
      <c r="K479" s="1317"/>
      <c r="L479" s="1317"/>
    </row>
    <row r="480" spans="11:12">
      <c r="K480" s="1317"/>
      <c r="L480" s="1317"/>
    </row>
    <row r="481" spans="11:12">
      <c r="K481" s="1317"/>
      <c r="L481" s="1317"/>
    </row>
    <row r="482" spans="11:12">
      <c r="K482" s="1317"/>
      <c r="L482" s="1317"/>
    </row>
    <row r="483" spans="11:12">
      <c r="K483" s="1317"/>
      <c r="L483" s="1317"/>
    </row>
    <row r="484" spans="11:12">
      <c r="K484" s="1317"/>
      <c r="L484" s="1317"/>
    </row>
    <row r="485" spans="11:12">
      <c r="K485" s="1317"/>
      <c r="L485" s="1317"/>
    </row>
    <row r="486" spans="11:12">
      <c r="K486" s="1317"/>
      <c r="L486" s="1317"/>
    </row>
    <row r="487" spans="11:12">
      <c r="K487" s="1317"/>
      <c r="L487" s="1317"/>
    </row>
    <row r="488" spans="11:12">
      <c r="K488" s="1317"/>
      <c r="L488" s="1317"/>
    </row>
    <row r="489" spans="11:12">
      <c r="K489" s="1317"/>
      <c r="L489" s="1317"/>
    </row>
    <row r="490" spans="11:12">
      <c r="K490" s="1317"/>
      <c r="L490" s="1317"/>
    </row>
    <row r="491" spans="11:12">
      <c r="K491" s="1317"/>
      <c r="L491" s="1317"/>
    </row>
    <row r="492" spans="11:12">
      <c r="K492" s="1317"/>
      <c r="L492" s="1317"/>
    </row>
    <row r="493" spans="11:12">
      <c r="K493" s="1317"/>
      <c r="L493" s="1317"/>
    </row>
    <row r="494" spans="11:12">
      <c r="K494" s="1317"/>
      <c r="L494" s="1317"/>
    </row>
    <row r="495" spans="11:12">
      <c r="K495" s="1317"/>
      <c r="L495" s="1317"/>
    </row>
    <row r="496" spans="11:12">
      <c r="K496" s="1317"/>
      <c r="L496" s="1317"/>
    </row>
    <row r="497" spans="11:12">
      <c r="K497" s="1317"/>
      <c r="L497" s="1317"/>
    </row>
    <row r="498" spans="11:12">
      <c r="K498" s="1317"/>
      <c r="L498" s="1317"/>
    </row>
    <row r="499" spans="11:12">
      <c r="K499" s="1317"/>
      <c r="L499" s="1317"/>
    </row>
    <row r="500" spans="11:12">
      <c r="K500" s="1317"/>
      <c r="L500" s="1317"/>
    </row>
    <row r="501" spans="11:12">
      <c r="K501" s="1317"/>
      <c r="L501" s="1317"/>
    </row>
    <row r="502" spans="11:12">
      <c r="K502" s="1317"/>
      <c r="L502" s="1317"/>
    </row>
    <row r="503" spans="11:12">
      <c r="K503" s="1317"/>
      <c r="L503" s="1317"/>
    </row>
    <row r="504" spans="11:12">
      <c r="K504" s="1317"/>
      <c r="L504" s="1317"/>
    </row>
    <row r="505" spans="11:12">
      <c r="K505" s="1317"/>
      <c r="L505" s="1317"/>
    </row>
    <row r="506" spans="11:12">
      <c r="K506" s="1317"/>
      <c r="L506" s="1317"/>
    </row>
    <row r="507" spans="11:12">
      <c r="K507" s="1317"/>
      <c r="L507" s="1317"/>
    </row>
    <row r="508" spans="11:12">
      <c r="K508" s="1317"/>
      <c r="L508" s="1317"/>
    </row>
    <row r="509" spans="11:12">
      <c r="K509" s="1317"/>
      <c r="L509" s="1317"/>
    </row>
    <row r="510" spans="11:12">
      <c r="K510" s="1317"/>
      <c r="L510" s="1317"/>
    </row>
    <row r="511" spans="11:12">
      <c r="K511" s="1317"/>
      <c r="L511" s="1317"/>
    </row>
    <row r="512" spans="11:12">
      <c r="K512" s="1317"/>
      <c r="L512" s="1317"/>
    </row>
    <row r="513" spans="11:12">
      <c r="K513" s="1317"/>
      <c r="L513" s="1317"/>
    </row>
    <row r="514" spans="11:12">
      <c r="K514" s="1317"/>
      <c r="L514" s="1317"/>
    </row>
    <row r="515" spans="11:12">
      <c r="K515" s="1317"/>
      <c r="L515" s="1317"/>
    </row>
    <row r="516" spans="11:12">
      <c r="K516" s="1317"/>
      <c r="L516" s="1317"/>
    </row>
    <row r="517" spans="11:12">
      <c r="K517" s="1317"/>
      <c r="L517" s="1317"/>
    </row>
    <row r="518" spans="11:12">
      <c r="K518" s="1317"/>
      <c r="L518" s="1317"/>
    </row>
    <row r="519" spans="11:12">
      <c r="K519" s="1317"/>
      <c r="L519" s="1317"/>
    </row>
    <row r="520" spans="11:12">
      <c r="K520" s="1317"/>
      <c r="L520" s="1317"/>
    </row>
    <row r="521" spans="11:12">
      <c r="K521" s="1317"/>
      <c r="L521" s="1317"/>
    </row>
    <row r="522" spans="11:12">
      <c r="K522" s="1317"/>
      <c r="L522" s="1317"/>
    </row>
    <row r="523" spans="11:12">
      <c r="K523" s="1317"/>
      <c r="L523" s="1317"/>
    </row>
    <row r="524" spans="11:12">
      <c r="K524" s="1317"/>
      <c r="L524" s="1317"/>
    </row>
    <row r="525" spans="11:12">
      <c r="K525" s="1317"/>
      <c r="L525" s="1317"/>
    </row>
    <row r="526" spans="11:12">
      <c r="K526" s="1317"/>
      <c r="L526" s="1317"/>
    </row>
    <row r="527" spans="11:12">
      <c r="K527" s="1317"/>
      <c r="L527" s="1317"/>
    </row>
    <row r="528" spans="11:12">
      <c r="K528" s="1317"/>
      <c r="L528" s="1317"/>
    </row>
    <row r="529" spans="11:12">
      <c r="K529" s="1317"/>
      <c r="L529" s="1317"/>
    </row>
    <row r="530" spans="11:12">
      <c r="K530" s="1317"/>
      <c r="L530" s="1317"/>
    </row>
    <row r="531" spans="11:12">
      <c r="K531" s="1317"/>
      <c r="L531" s="1317"/>
    </row>
    <row r="532" spans="11:12">
      <c r="K532" s="1317"/>
      <c r="L532" s="1317"/>
    </row>
    <row r="533" spans="11:12">
      <c r="K533" s="1317"/>
      <c r="L533" s="1317"/>
    </row>
    <row r="534" spans="11:12">
      <c r="K534" s="1317"/>
      <c r="L534" s="1317"/>
    </row>
    <row r="535" spans="11:12">
      <c r="K535" s="1317"/>
      <c r="L535" s="1317"/>
    </row>
    <row r="536" spans="11:12">
      <c r="K536" s="1317"/>
      <c r="L536" s="1317"/>
    </row>
    <row r="537" spans="11:12">
      <c r="K537" s="1317"/>
      <c r="L537" s="1317"/>
    </row>
    <row r="538" spans="11:12">
      <c r="K538" s="1317"/>
      <c r="L538" s="1317"/>
    </row>
    <row r="539" spans="11:12">
      <c r="K539" s="1317"/>
      <c r="L539" s="1317"/>
    </row>
    <row r="540" spans="11:12">
      <c r="K540" s="1317"/>
      <c r="L540" s="1317"/>
    </row>
    <row r="541" spans="11:12">
      <c r="K541" s="1317"/>
      <c r="L541" s="1317"/>
    </row>
    <row r="542" spans="11:12">
      <c r="K542" s="1317"/>
      <c r="L542" s="1317"/>
    </row>
    <row r="543" spans="11:12">
      <c r="K543" s="1317"/>
      <c r="L543" s="1317"/>
    </row>
    <row r="544" spans="11:12">
      <c r="K544" s="1317"/>
      <c r="L544" s="1317"/>
    </row>
    <row r="545" spans="11:12">
      <c r="K545" s="1317"/>
      <c r="L545" s="1317"/>
    </row>
    <row r="546" spans="11:12">
      <c r="K546" s="1317"/>
      <c r="L546" s="1317"/>
    </row>
    <row r="547" spans="11:12">
      <c r="K547" s="1317"/>
      <c r="L547" s="1317"/>
    </row>
    <row r="548" spans="11:12">
      <c r="K548" s="1317"/>
      <c r="L548" s="1317"/>
    </row>
    <row r="549" spans="11:12">
      <c r="K549" s="1317"/>
      <c r="L549" s="1317"/>
    </row>
    <row r="550" spans="11:12">
      <c r="K550" s="1317"/>
      <c r="L550" s="1317"/>
    </row>
    <row r="551" spans="11:12">
      <c r="K551" s="1317"/>
      <c r="L551" s="1317"/>
    </row>
    <row r="552" spans="11:12">
      <c r="K552" s="1317"/>
      <c r="L552" s="1317"/>
    </row>
    <row r="553" spans="11:12">
      <c r="K553" s="1317"/>
      <c r="L553" s="1317"/>
    </row>
    <row r="554" spans="11:12">
      <c r="K554" s="1317"/>
      <c r="L554" s="1317"/>
    </row>
    <row r="555" spans="11:12">
      <c r="K555" s="1317"/>
      <c r="L555" s="1317"/>
    </row>
    <row r="556" spans="11:12">
      <c r="K556" s="1317"/>
      <c r="L556" s="1317"/>
    </row>
    <row r="557" spans="11:12">
      <c r="K557" s="1317"/>
      <c r="L557" s="1317"/>
    </row>
    <row r="558" spans="11:12">
      <c r="K558" s="1317"/>
      <c r="L558" s="1317"/>
    </row>
    <row r="559" spans="11:12">
      <c r="K559" s="1317"/>
      <c r="L559" s="1317"/>
    </row>
    <row r="560" spans="11:12">
      <c r="K560" s="1317"/>
      <c r="L560" s="1317"/>
    </row>
    <row r="561" spans="11:12">
      <c r="K561" s="1317"/>
      <c r="L561" s="1317"/>
    </row>
    <row r="562" spans="11:12">
      <c r="K562" s="1317"/>
      <c r="L562" s="1317"/>
    </row>
    <row r="563" spans="11:12">
      <c r="K563" s="1317"/>
      <c r="L563" s="1317"/>
    </row>
    <row r="564" spans="11:12">
      <c r="K564" s="1317"/>
      <c r="L564" s="1317"/>
    </row>
    <row r="565" spans="11:12">
      <c r="K565" s="1317"/>
      <c r="L565" s="1317"/>
    </row>
    <row r="566" spans="11:12">
      <c r="K566" s="1317"/>
      <c r="L566" s="1317"/>
    </row>
    <row r="567" spans="11:12">
      <c r="K567" s="1317"/>
      <c r="L567" s="1317"/>
    </row>
    <row r="568" spans="11:12">
      <c r="K568" s="1317"/>
      <c r="L568" s="1317"/>
    </row>
    <row r="569" spans="11:12">
      <c r="K569" s="1317"/>
      <c r="L569" s="1317"/>
    </row>
    <row r="570" spans="11:12">
      <c r="K570" s="1317"/>
      <c r="L570" s="1317"/>
    </row>
    <row r="571" spans="11:12">
      <c r="K571" s="1317"/>
      <c r="L571" s="1317"/>
    </row>
    <row r="572" spans="11:12">
      <c r="K572" s="1317"/>
      <c r="L572" s="1317"/>
    </row>
    <row r="573" spans="11:12">
      <c r="K573" s="1317"/>
      <c r="L573" s="1317"/>
    </row>
    <row r="574" spans="11:12">
      <c r="K574" s="1317"/>
      <c r="L574" s="1317"/>
    </row>
    <row r="575" spans="11:12">
      <c r="K575" s="1317"/>
      <c r="L575" s="1317"/>
    </row>
    <row r="576" spans="11:12">
      <c r="K576" s="1317"/>
      <c r="L576" s="1317"/>
    </row>
    <row r="577" spans="11:12">
      <c r="K577" s="1317"/>
      <c r="L577" s="1317"/>
    </row>
    <row r="578" spans="11:12">
      <c r="K578" s="1317"/>
      <c r="L578" s="1317"/>
    </row>
    <row r="579" spans="11:12">
      <c r="K579" s="1317"/>
      <c r="L579" s="1317"/>
    </row>
    <row r="580" spans="11:12">
      <c r="K580" s="1317"/>
      <c r="L580" s="1317"/>
    </row>
    <row r="581" spans="11:12">
      <c r="K581" s="1317"/>
      <c r="L581" s="1317"/>
    </row>
    <row r="582" spans="11:12">
      <c r="K582" s="1317"/>
      <c r="L582" s="1317"/>
    </row>
    <row r="583" spans="11:12">
      <c r="K583" s="1317"/>
      <c r="L583" s="1317"/>
    </row>
    <row r="584" spans="11:12">
      <c r="K584" s="1317"/>
      <c r="L584" s="1317"/>
    </row>
    <row r="585" spans="11:12">
      <c r="K585" s="1317"/>
      <c r="L585" s="1317"/>
    </row>
    <row r="586" spans="11:12">
      <c r="K586" s="1317"/>
      <c r="L586" s="1317"/>
    </row>
    <row r="587" spans="11:12">
      <c r="K587" s="1317"/>
      <c r="L587" s="1317"/>
    </row>
    <row r="588" spans="11:12">
      <c r="K588" s="1317"/>
      <c r="L588" s="1317"/>
    </row>
    <row r="589" spans="11:12">
      <c r="K589" s="1317"/>
      <c r="L589" s="1317"/>
    </row>
    <row r="590" spans="11:12">
      <c r="K590" s="1317"/>
      <c r="L590" s="1317"/>
    </row>
    <row r="591" spans="11:12">
      <c r="K591" s="1317"/>
      <c r="L591" s="1317"/>
    </row>
    <row r="592" spans="11:12">
      <c r="K592" s="1317"/>
      <c r="L592" s="1317"/>
    </row>
    <row r="593" spans="11:12">
      <c r="K593" s="1317"/>
      <c r="L593" s="1317"/>
    </row>
    <row r="594" spans="11:12">
      <c r="K594" s="1317"/>
      <c r="L594" s="1317"/>
    </row>
    <row r="595" spans="11:12">
      <c r="K595" s="1317"/>
      <c r="L595" s="1317"/>
    </row>
    <row r="596" spans="11:12">
      <c r="K596" s="1317"/>
      <c r="L596" s="1317"/>
    </row>
    <row r="597" spans="11:12">
      <c r="K597" s="1317"/>
      <c r="L597" s="1317"/>
    </row>
    <row r="598" spans="11:12">
      <c r="K598" s="1317"/>
      <c r="L598" s="1317"/>
    </row>
    <row r="599" spans="11:12">
      <c r="K599" s="1317"/>
      <c r="L599" s="1317"/>
    </row>
    <row r="600" spans="11:12">
      <c r="K600" s="1317"/>
      <c r="L600" s="1317"/>
    </row>
    <row r="601" spans="11:12">
      <c r="K601" s="1317"/>
      <c r="L601" s="1317"/>
    </row>
    <row r="602" spans="11:12">
      <c r="K602" s="1317"/>
      <c r="L602" s="1317"/>
    </row>
    <row r="603" spans="11:12">
      <c r="K603" s="1317"/>
      <c r="L603" s="1317"/>
    </row>
    <row r="604" spans="11:12">
      <c r="K604" s="1317"/>
      <c r="L604" s="1317"/>
    </row>
    <row r="605" spans="11:12">
      <c r="K605" s="1317"/>
      <c r="L605" s="1317"/>
    </row>
    <row r="606" spans="11:12">
      <c r="K606" s="1317"/>
      <c r="L606" s="1317"/>
    </row>
    <row r="607" spans="11:12">
      <c r="K607" s="1317"/>
      <c r="L607" s="1317"/>
    </row>
    <row r="608" spans="11:12">
      <c r="K608" s="1317"/>
      <c r="L608" s="1317"/>
    </row>
    <row r="609" spans="11:12">
      <c r="K609" s="1317"/>
      <c r="L609" s="1317"/>
    </row>
    <row r="610" spans="11:12">
      <c r="K610" s="1317"/>
      <c r="L610" s="1317"/>
    </row>
    <row r="611" spans="11:12">
      <c r="K611" s="1317"/>
      <c r="L611" s="1317"/>
    </row>
    <row r="612" spans="11:12">
      <c r="K612" s="1317"/>
      <c r="L612" s="1317"/>
    </row>
    <row r="613" spans="11:12">
      <c r="K613" s="1317"/>
      <c r="L613" s="1317"/>
    </row>
    <row r="614" spans="11:12">
      <c r="K614" s="1317"/>
      <c r="L614" s="1317"/>
    </row>
    <row r="615" spans="11:12">
      <c r="K615" s="1317"/>
      <c r="L615" s="1317"/>
    </row>
    <row r="616" spans="11:12">
      <c r="K616" s="1317"/>
      <c r="L616" s="1317"/>
    </row>
    <row r="617" spans="11:12">
      <c r="K617" s="1317"/>
      <c r="L617" s="1317"/>
    </row>
    <row r="618" spans="11:12">
      <c r="K618" s="1317"/>
      <c r="L618" s="1317"/>
    </row>
    <row r="619" spans="11:12">
      <c r="K619" s="1317"/>
      <c r="L619" s="1317"/>
    </row>
    <row r="620" spans="11:12">
      <c r="K620" s="1317"/>
      <c r="L620" s="1317"/>
    </row>
    <row r="621" spans="11:12">
      <c r="K621" s="1317"/>
      <c r="L621" s="1317"/>
    </row>
    <row r="622" spans="11:12">
      <c r="K622" s="1317"/>
      <c r="L622" s="1317"/>
    </row>
    <row r="623" spans="11:12">
      <c r="K623" s="1317"/>
      <c r="L623" s="1317"/>
    </row>
    <row r="624" spans="11:12">
      <c r="K624" s="1317"/>
      <c r="L624" s="1317"/>
    </row>
    <row r="625" spans="11:12">
      <c r="K625" s="1317"/>
      <c r="L625" s="1317"/>
    </row>
    <row r="626" spans="11:12">
      <c r="K626" s="1317"/>
      <c r="L626" s="1317"/>
    </row>
    <row r="627" spans="11:12">
      <c r="K627" s="1317"/>
      <c r="L627" s="1317"/>
    </row>
    <row r="628" spans="11:12">
      <c r="K628" s="1317"/>
      <c r="L628" s="1317"/>
    </row>
    <row r="629" spans="11:12">
      <c r="K629" s="1317"/>
      <c r="L629" s="1317"/>
    </row>
    <row r="630" spans="11:12">
      <c r="K630" s="1317"/>
      <c r="L630" s="1317"/>
    </row>
    <row r="631" spans="11:12">
      <c r="K631" s="1317"/>
      <c r="L631" s="1317"/>
    </row>
    <row r="632" spans="11:12">
      <c r="K632" s="1317"/>
      <c r="L632" s="1317"/>
    </row>
    <row r="633" spans="11:12">
      <c r="K633" s="1317"/>
      <c r="L633" s="1317"/>
    </row>
    <row r="634" spans="11:12">
      <c r="K634" s="1317"/>
      <c r="L634" s="1317"/>
    </row>
    <row r="635" spans="11:12">
      <c r="K635" s="1317"/>
      <c r="L635" s="1317"/>
    </row>
    <row r="636" spans="11:12">
      <c r="K636" s="1317"/>
      <c r="L636" s="1317"/>
    </row>
    <row r="637" spans="11:12">
      <c r="K637" s="1317"/>
      <c r="L637" s="1317"/>
    </row>
    <row r="638" spans="11:12">
      <c r="K638" s="1317"/>
      <c r="L638" s="1317"/>
    </row>
    <row r="639" spans="11:12">
      <c r="K639" s="1317"/>
      <c r="L639" s="1317"/>
    </row>
    <row r="640" spans="11:12">
      <c r="K640" s="1317"/>
      <c r="L640" s="1317"/>
    </row>
    <row r="641" spans="11:12">
      <c r="K641" s="1317"/>
      <c r="L641" s="1317"/>
    </row>
    <row r="642" spans="11:12">
      <c r="K642" s="1317"/>
      <c r="L642" s="1317"/>
    </row>
    <row r="643" spans="11:12">
      <c r="K643" s="1317"/>
      <c r="L643" s="1317"/>
    </row>
    <row r="644" spans="11:12">
      <c r="K644" s="1317"/>
      <c r="L644" s="1317"/>
    </row>
    <row r="645" spans="11:12">
      <c r="K645" s="1317"/>
      <c r="L645" s="1317"/>
    </row>
    <row r="646" spans="11:12">
      <c r="K646" s="1317"/>
      <c r="L646" s="1317"/>
    </row>
    <row r="647" spans="11:12">
      <c r="K647" s="1317"/>
      <c r="L647" s="1317"/>
    </row>
    <row r="648" spans="11:12">
      <c r="K648" s="1317"/>
      <c r="L648" s="1317"/>
    </row>
    <row r="649" spans="11:12">
      <c r="K649" s="1317"/>
      <c r="L649" s="1317"/>
    </row>
    <row r="650" spans="11:12">
      <c r="K650" s="1317"/>
      <c r="L650" s="1317"/>
    </row>
    <row r="651" spans="11:12">
      <c r="K651" s="1317"/>
      <c r="L651" s="1317"/>
    </row>
    <row r="652" spans="11:12">
      <c r="K652" s="1317"/>
      <c r="L652" s="1317"/>
    </row>
    <row r="653" spans="11:12">
      <c r="K653" s="1317"/>
      <c r="L653" s="1317"/>
    </row>
    <row r="654" spans="11:12">
      <c r="K654" s="1317"/>
      <c r="L654" s="1317"/>
    </row>
    <row r="655" spans="11:12">
      <c r="K655" s="1317"/>
      <c r="L655" s="1317"/>
    </row>
    <row r="656" spans="11:12">
      <c r="K656" s="1317"/>
      <c r="L656" s="1317"/>
    </row>
    <row r="657" spans="11:12">
      <c r="K657" s="1317"/>
      <c r="L657" s="1317"/>
    </row>
    <row r="658" spans="11:12">
      <c r="K658" s="1317"/>
      <c r="L658" s="1317"/>
    </row>
    <row r="659" spans="11:12">
      <c r="K659" s="1317"/>
      <c r="L659" s="1317"/>
    </row>
    <row r="660" spans="11:12">
      <c r="K660" s="1317"/>
      <c r="L660" s="1317"/>
    </row>
    <row r="661" spans="11:12">
      <c r="K661" s="1317"/>
      <c r="L661" s="1317"/>
    </row>
    <row r="662" spans="11:12">
      <c r="K662" s="1317"/>
      <c r="L662" s="1317"/>
    </row>
    <row r="663" spans="11:12">
      <c r="K663" s="1317"/>
      <c r="L663" s="1317"/>
    </row>
    <row r="664" spans="11:12">
      <c r="K664" s="1317"/>
      <c r="L664" s="1317"/>
    </row>
    <row r="665" spans="11:12">
      <c r="K665" s="1317"/>
      <c r="L665" s="1317"/>
    </row>
    <row r="666" spans="11:12">
      <c r="K666" s="1317"/>
      <c r="L666" s="1317"/>
    </row>
    <row r="667" spans="11:12">
      <c r="K667" s="1317"/>
      <c r="L667" s="1317"/>
    </row>
    <row r="668" spans="11:12">
      <c r="K668" s="1317"/>
      <c r="L668" s="1317"/>
    </row>
    <row r="669" spans="11:12">
      <c r="K669" s="1317"/>
      <c r="L669" s="1317"/>
    </row>
    <row r="670" spans="11:12">
      <c r="K670" s="1317"/>
      <c r="L670" s="1317"/>
    </row>
    <row r="671" spans="11:12">
      <c r="K671" s="1317"/>
      <c r="L671" s="1317"/>
    </row>
    <row r="672" spans="11:12">
      <c r="K672" s="1317"/>
      <c r="L672" s="1317"/>
    </row>
    <row r="673" spans="11:12">
      <c r="K673" s="1317"/>
      <c r="L673" s="1317"/>
    </row>
    <row r="674" spans="11:12">
      <c r="K674" s="1317"/>
      <c r="L674" s="1317"/>
    </row>
    <row r="675" spans="11:12">
      <c r="K675" s="1317"/>
      <c r="L675" s="1317"/>
    </row>
    <row r="676" spans="11:12">
      <c r="K676" s="1317"/>
      <c r="L676" s="1317"/>
    </row>
    <row r="677" spans="11:12">
      <c r="K677" s="1317"/>
      <c r="L677" s="1317"/>
    </row>
    <row r="678" spans="11:12">
      <c r="K678" s="1317"/>
      <c r="L678" s="1317"/>
    </row>
    <row r="679" spans="11:12">
      <c r="K679" s="1317"/>
      <c r="L679" s="1317"/>
    </row>
    <row r="680" spans="11:12">
      <c r="K680" s="1317"/>
      <c r="L680" s="1317"/>
    </row>
    <row r="681" spans="11:12">
      <c r="K681" s="1317"/>
      <c r="L681" s="1317"/>
    </row>
    <row r="682" spans="11:12">
      <c r="K682" s="1317"/>
      <c r="L682" s="1317"/>
    </row>
    <row r="683" spans="11:12">
      <c r="K683" s="1317"/>
      <c r="L683" s="1317"/>
    </row>
    <row r="684" spans="11:12">
      <c r="K684" s="1317"/>
      <c r="L684" s="1317"/>
    </row>
    <row r="685" spans="11:12">
      <c r="K685" s="1317"/>
      <c r="L685" s="1317"/>
    </row>
    <row r="686" spans="11:12">
      <c r="K686" s="1317"/>
      <c r="L686" s="1317"/>
    </row>
    <row r="687" spans="11:12">
      <c r="K687" s="1317"/>
      <c r="L687" s="1317"/>
    </row>
    <row r="688" spans="11:12">
      <c r="K688" s="1317"/>
      <c r="L688" s="1317"/>
    </row>
    <row r="689" spans="11:12">
      <c r="K689" s="1317"/>
      <c r="L689" s="1317"/>
    </row>
    <row r="690" spans="11:12">
      <c r="K690" s="1317"/>
      <c r="L690" s="1317"/>
    </row>
    <row r="691" spans="11:12">
      <c r="K691" s="1317"/>
      <c r="L691" s="1317"/>
    </row>
    <row r="692" spans="11:12">
      <c r="K692" s="1317"/>
      <c r="L692" s="1317"/>
    </row>
    <row r="693" spans="11:12">
      <c r="K693" s="1317"/>
      <c r="L693" s="1317"/>
    </row>
    <row r="694" spans="11:12">
      <c r="K694" s="1317"/>
      <c r="L694" s="1317"/>
    </row>
    <row r="695" spans="11:12">
      <c r="K695" s="1317"/>
      <c r="L695" s="1317"/>
    </row>
    <row r="696" spans="11:12">
      <c r="K696" s="1317"/>
      <c r="L696" s="1317"/>
    </row>
    <row r="697" spans="11:12">
      <c r="K697" s="1317"/>
      <c r="L697" s="1317"/>
    </row>
    <row r="698" spans="11:12">
      <c r="K698" s="1317"/>
      <c r="L698" s="1317"/>
    </row>
    <row r="699" spans="11:12">
      <c r="K699" s="1317"/>
      <c r="L699" s="1317"/>
    </row>
    <row r="700" spans="11:12">
      <c r="K700" s="1317"/>
      <c r="L700" s="1317"/>
    </row>
    <row r="701" spans="11:12">
      <c r="K701" s="1317"/>
      <c r="L701" s="1317"/>
    </row>
    <row r="702" spans="11:12">
      <c r="K702" s="1317"/>
      <c r="L702" s="1317"/>
    </row>
    <row r="703" spans="11:12">
      <c r="K703" s="1317"/>
      <c r="L703" s="1317"/>
    </row>
    <row r="704" spans="11:12">
      <c r="K704" s="1317"/>
      <c r="L704" s="1317"/>
    </row>
    <row r="705" spans="11:12">
      <c r="K705" s="1317"/>
      <c r="L705" s="1317"/>
    </row>
    <row r="706" spans="11:12">
      <c r="K706" s="1317"/>
      <c r="L706" s="1317"/>
    </row>
    <row r="707" spans="11:12">
      <c r="K707" s="1317"/>
      <c r="L707" s="1317"/>
    </row>
    <row r="708" spans="11:12">
      <c r="K708" s="1317"/>
      <c r="L708" s="1317"/>
    </row>
    <row r="709" spans="11:12">
      <c r="K709" s="1317"/>
      <c r="L709" s="1317"/>
    </row>
    <row r="710" spans="11:12">
      <c r="K710" s="1317"/>
      <c r="L710" s="1317"/>
    </row>
    <row r="711" spans="11:12">
      <c r="K711" s="1317"/>
      <c r="L711" s="1317"/>
    </row>
    <row r="712" spans="11:12">
      <c r="K712" s="1317"/>
      <c r="L712" s="1317"/>
    </row>
    <row r="713" spans="11:12">
      <c r="K713" s="1317"/>
      <c r="L713" s="1317"/>
    </row>
    <row r="714" spans="11:12">
      <c r="K714" s="1317"/>
      <c r="L714" s="1317"/>
    </row>
    <row r="715" spans="11:12">
      <c r="K715" s="1317"/>
      <c r="L715" s="1317"/>
    </row>
    <row r="716" spans="11:12">
      <c r="K716" s="1317"/>
      <c r="L716" s="1317"/>
    </row>
    <row r="717" spans="11:12">
      <c r="K717" s="1317"/>
      <c r="L717" s="1317"/>
    </row>
    <row r="718" spans="11:12">
      <c r="K718" s="1317"/>
      <c r="L718" s="1317"/>
    </row>
    <row r="719" spans="11:12">
      <c r="K719" s="1317"/>
      <c r="L719" s="1317"/>
    </row>
    <row r="720" spans="11:12">
      <c r="K720" s="1317"/>
      <c r="L720" s="1317"/>
    </row>
    <row r="721" spans="11:12">
      <c r="K721" s="1317"/>
      <c r="L721" s="1317"/>
    </row>
    <row r="1617" spans="11:11">
      <c r="K1617" s="1467"/>
    </row>
  </sheetData>
  <sheetProtection password="CA55" sheet="1" objects="1" scenarios="1"/>
  <pageMargins left="0.70866141732283472" right="0.75" top="0.98425196850393704" bottom="0.19685039370078741" header="0" footer="0"/>
  <pageSetup paperSize="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35"/>
  <sheetViews>
    <sheetView showGridLines="0" workbookViewId="0">
      <selection sqref="A1:IV65536"/>
    </sheetView>
  </sheetViews>
  <sheetFormatPr baseColWidth="10" defaultColWidth="5.83203125" defaultRowHeight="9"/>
  <cols>
    <col min="1" max="1" width="21.5" style="1471" customWidth="1"/>
    <col min="2" max="2" width="6.5" style="1471" customWidth="1"/>
    <col min="3" max="3" width="0.33203125" style="1471" hidden="1" customWidth="1"/>
    <col min="4" max="4" width="10.1640625" style="1471" customWidth="1"/>
    <col min="5" max="5" width="0" style="1471" hidden="1" customWidth="1"/>
    <col min="6" max="6" width="9.83203125" style="1471" customWidth="1"/>
    <col min="7" max="7" width="1.1640625" style="1471" hidden="1" customWidth="1"/>
    <col min="8" max="8" width="10" style="1471" customWidth="1"/>
    <col min="9" max="9" width="11.1640625" style="1471" customWidth="1"/>
    <col min="10" max="10" width="10.1640625" style="1471" customWidth="1"/>
    <col min="11" max="11" width="8.83203125" style="1471" customWidth="1"/>
    <col min="12" max="12" width="10" style="1471" customWidth="1"/>
    <col min="13" max="13" width="5.5" style="1471" customWidth="1"/>
    <col min="14" max="14" width="10.6640625" style="1471" customWidth="1"/>
    <col min="15" max="15" width="0.1640625" style="1471" hidden="1" customWidth="1"/>
    <col min="16" max="16" width="9.1640625" style="1471" customWidth="1"/>
    <col min="17" max="17" width="7.83203125" style="1471" customWidth="1"/>
    <col min="18" max="18" width="0.6640625" style="1471" hidden="1" customWidth="1"/>
    <col min="19" max="16384" width="5.83203125" style="1471"/>
  </cols>
  <sheetData>
    <row r="1" spans="1:18" ht="10.5">
      <c r="A1" s="1469" t="s">
        <v>0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</row>
    <row r="2" spans="1:18" ht="6" customHeight="1">
      <c r="A2" s="1470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</row>
    <row r="3" spans="1:18" ht="10.5">
      <c r="A3" s="1469" t="s">
        <v>571</v>
      </c>
      <c r="B3" s="1470"/>
      <c r="C3" s="1470"/>
      <c r="D3" s="1470"/>
      <c r="E3" s="1470"/>
      <c r="F3" s="1470"/>
      <c r="G3" s="1470"/>
      <c r="H3" s="1470"/>
      <c r="I3" s="1470"/>
      <c r="J3" s="1470"/>
      <c r="K3" s="1470"/>
      <c r="L3" s="1470"/>
      <c r="M3" s="1470"/>
      <c r="N3" s="1470"/>
      <c r="O3" s="1470"/>
      <c r="P3" s="1470"/>
      <c r="Q3" s="1470"/>
    </row>
    <row r="4" spans="1:18" ht="10.5">
      <c r="A4" s="1469" t="s">
        <v>488</v>
      </c>
      <c r="B4" s="1470"/>
      <c r="C4" s="1470"/>
      <c r="D4" s="1470"/>
      <c r="E4" s="1470"/>
      <c r="F4" s="1470"/>
      <c r="G4" s="1470"/>
      <c r="H4" s="1470"/>
      <c r="I4" s="1470"/>
      <c r="J4" s="1470"/>
      <c r="K4" s="1470"/>
      <c r="L4" s="1470"/>
      <c r="M4" s="1470"/>
      <c r="N4" s="1470"/>
      <c r="O4" s="1470"/>
      <c r="P4" s="1470"/>
      <c r="Q4" s="1470"/>
    </row>
    <row r="5" spans="1:18" ht="10.5">
      <c r="A5" s="1469" t="s">
        <v>572</v>
      </c>
      <c r="B5" s="1472"/>
      <c r="C5" s="1472"/>
      <c r="D5" s="1472"/>
      <c r="E5" s="1472"/>
      <c r="F5" s="1472"/>
      <c r="G5" s="1472"/>
      <c r="H5" s="1472"/>
      <c r="I5" s="1472"/>
      <c r="J5" s="1472"/>
      <c r="K5" s="1472"/>
      <c r="L5" s="1472"/>
      <c r="M5" s="1472"/>
      <c r="N5" s="1472"/>
      <c r="O5" s="1472"/>
      <c r="P5" s="1472"/>
      <c r="Q5" s="1472"/>
    </row>
    <row r="6" spans="1:18" ht="9" customHeight="1"/>
    <row r="7" spans="1:18">
      <c r="A7" s="1473"/>
      <c r="B7" s="1474" t="s">
        <v>147</v>
      </c>
      <c r="C7" s="1475"/>
      <c r="D7" s="1476" t="s">
        <v>340</v>
      </c>
      <c r="E7" s="1477"/>
      <c r="F7" s="1478"/>
      <c r="G7" s="1475"/>
      <c r="H7" s="1479"/>
      <c r="I7" s="1477"/>
      <c r="J7" s="1480" t="s">
        <v>341</v>
      </c>
      <c r="K7" s="1481"/>
      <c r="L7" s="1481"/>
      <c r="M7" s="1481"/>
      <c r="N7" s="1477"/>
      <c r="O7" s="1475"/>
      <c r="P7" s="1480" t="s">
        <v>97</v>
      </c>
      <c r="Q7" s="1478"/>
      <c r="R7" s="1482"/>
    </row>
    <row r="8" spans="1:18">
      <c r="A8" s="1483" t="s">
        <v>342</v>
      </c>
      <c r="B8" s="1484" t="s">
        <v>343</v>
      </c>
      <c r="C8" s="1485"/>
      <c r="D8" s="1483" t="s">
        <v>344</v>
      </c>
      <c r="E8" s="1486"/>
      <c r="F8" s="1487" t="s">
        <v>344</v>
      </c>
      <c r="G8" s="1485"/>
      <c r="H8" s="1483" t="s">
        <v>344</v>
      </c>
      <c r="I8" s="1483" t="s">
        <v>344</v>
      </c>
      <c r="J8" s="1483" t="s">
        <v>344</v>
      </c>
      <c r="K8" s="1483" t="s">
        <v>105</v>
      </c>
      <c r="L8" s="1483" t="s">
        <v>345</v>
      </c>
      <c r="M8" s="1488"/>
      <c r="N8" s="1489" t="s">
        <v>346</v>
      </c>
      <c r="O8" s="1490"/>
      <c r="P8" s="1487" t="s">
        <v>347</v>
      </c>
      <c r="Q8" s="1491" t="s">
        <v>348</v>
      </c>
      <c r="R8" s="1482"/>
    </row>
    <row r="9" spans="1:18">
      <c r="A9" s="1490"/>
      <c r="B9" s="1484" t="s">
        <v>349</v>
      </c>
      <c r="C9" s="1485"/>
      <c r="D9" s="1483" t="s">
        <v>350</v>
      </c>
      <c r="E9" s="1486"/>
      <c r="F9" s="1492" t="s">
        <v>351</v>
      </c>
      <c r="G9" s="1485"/>
      <c r="H9" s="1483" t="s">
        <v>350</v>
      </c>
      <c r="I9" s="1483" t="s">
        <v>352</v>
      </c>
      <c r="J9" s="1483" t="s">
        <v>351</v>
      </c>
      <c r="K9" s="1483" t="s">
        <v>353</v>
      </c>
      <c r="L9" s="1483" t="s">
        <v>354</v>
      </c>
      <c r="M9" s="1493"/>
      <c r="N9" s="1489" t="s">
        <v>355</v>
      </c>
      <c r="O9" s="1490"/>
      <c r="P9" s="1492" t="s">
        <v>356</v>
      </c>
      <c r="Q9" s="1491" t="s">
        <v>357</v>
      </c>
      <c r="R9" s="1482"/>
    </row>
    <row r="10" spans="1:18" ht="9.9499999999999993" customHeight="1">
      <c r="A10" s="1494"/>
      <c r="B10" s="1495"/>
      <c r="C10" s="1495"/>
      <c r="D10" s="1496" t="s">
        <v>360</v>
      </c>
      <c r="E10" s="1497"/>
      <c r="F10" s="1498" t="s">
        <v>442</v>
      </c>
      <c r="G10" s="1495"/>
      <c r="H10" s="1499" t="s">
        <v>360</v>
      </c>
      <c r="I10" s="1496" t="s">
        <v>360</v>
      </c>
      <c r="J10" s="1496" t="s">
        <v>442</v>
      </c>
      <c r="K10" s="1496" t="s">
        <v>360</v>
      </c>
      <c r="L10" s="1496" t="s">
        <v>360</v>
      </c>
      <c r="M10" s="1498" t="s">
        <v>442</v>
      </c>
      <c r="N10" s="1500" t="s">
        <v>360</v>
      </c>
      <c r="O10" s="1494"/>
      <c r="P10" s="1498" t="s">
        <v>360</v>
      </c>
      <c r="Q10" s="1501" t="s">
        <v>360</v>
      </c>
      <c r="R10" s="1482"/>
    </row>
    <row r="11" spans="1:18" ht="15" customHeight="1">
      <c r="A11" s="1502" t="s">
        <v>88</v>
      </c>
      <c r="B11" s="1503">
        <f>SUM(D11:Q11)</f>
        <v>70</v>
      </c>
      <c r="C11" s="1504"/>
      <c r="D11" s="1505">
        <f>(D12)</f>
        <v>3</v>
      </c>
      <c r="E11" s="1506"/>
      <c r="F11" s="1507"/>
      <c r="G11" s="1508"/>
      <c r="H11" s="1509">
        <f>(H12)</f>
        <v>2</v>
      </c>
      <c r="I11" s="1510">
        <f>(I12)</f>
        <v>3</v>
      </c>
      <c r="J11" s="1504"/>
      <c r="K11" s="1511">
        <f>(K12)</f>
        <v>25</v>
      </c>
      <c r="L11" s="1512">
        <f>SUM(L12:M12)</f>
        <v>6</v>
      </c>
      <c r="M11" s="1507"/>
      <c r="N11" s="1512">
        <f>(N12)</f>
        <v>20</v>
      </c>
      <c r="O11" s="1513"/>
      <c r="P11" s="1514">
        <f>(P12)</f>
        <v>6</v>
      </c>
      <c r="Q11" s="1503">
        <f>(Q12)</f>
        <v>5</v>
      </c>
      <c r="R11" s="1515"/>
    </row>
    <row r="12" spans="1:18" ht="11.1" customHeight="1">
      <c r="A12" s="1516" t="s">
        <v>362</v>
      </c>
      <c r="B12" s="1517"/>
      <c r="C12" s="1517"/>
      <c r="D12" s="1518">
        <f>SUM(D13:D33)</f>
        <v>3</v>
      </c>
      <c r="E12" s="1519"/>
      <c r="F12" s="1520"/>
      <c r="G12" s="1521"/>
      <c r="H12" s="1522">
        <f>SUM(H13:H33)</f>
        <v>2</v>
      </c>
      <c r="I12" s="1522">
        <f>SUM(I13:I33)</f>
        <v>3</v>
      </c>
      <c r="J12" s="1517"/>
      <c r="K12" s="1523">
        <f>SUM(K13:K33)</f>
        <v>25</v>
      </c>
      <c r="L12" s="1524">
        <f>SUM(L13:L33)</f>
        <v>3</v>
      </c>
      <c r="M12" s="1525">
        <f>SUM(M13:M33)</f>
        <v>3</v>
      </c>
      <c r="N12" s="1524">
        <f>SUM(N13:N33)</f>
        <v>20</v>
      </c>
      <c r="O12" s="1526"/>
      <c r="P12" s="1525">
        <f>SUM(P13:P33)</f>
        <v>6</v>
      </c>
      <c r="Q12" s="1522">
        <f>SUM(Q13:Q33)</f>
        <v>5</v>
      </c>
      <c r="R12" s="1515"/>
    </row>
    <row r="13" spans="1:18">
      <c r="A13" s="1527" t="s">
        <v>511</v>
      </c>
      <c r="B13" s="1528"/>
      <c r="C13" s="1528"/>
      <c r="D13" s="1529"/>
      <c r="E13" s="1530"/>
      <c r="F13" s="1531"/>
      <c r="G13" s="1532"/>
      <c r="H13" s="1528"/>
      <c r="I13" s="1528"/>
      <c r="J13" s="1528"/>
      <c r="K13" s="1528"/>
      <c r="L13" s="1528"/>
      <c r="M13" s="1533"/>
      <c r="N13" s="1528"/>
      <c r="O13" s="1534"/>
      <c r="P13" s="1528"/>
      <c r="Q13" s="1528"/>
      <c r="R13" s="1515"/>
    </row>
    <row r="14" spans="1:18">
      <c r="A14" s="1527" t="s">
        <v>512</v>
      </c>
      <c r="B14" s="1528"/>
      <c r="C14" s="1528"/>
      <c r="D14" s="1529"/>
      <c r="E14" s="1530"/>
      <c r="F14" s="1531"/>
      <c r="G14" s="1532"/>
      <c r="H14" s="1528"/>
      <c r="I14" s="1528"/>
      <c r="J14" s="1528"/>
      <c r="K14" s="1528"/>
      <c r="L14" s="1528"/>
      <c r="M14" s="1528"/>
      <c r="N14" s="1528"/>
      <c r="O14" s="1534"/>
      <c r="P14" s="1528"/>
      <c r="Q14" s="1528"/>
      <c r="R14" s="1515"/>
    </row>
    <row r="15" spans="1:18">
      <c r="A15" s="1527" t="s">
        <v>513</v>
      </c>
      <c r="B15" s="1528"/>
      <c r="C15" s="1528"/>
      <c r="D15" s="1529"/>
      <c r="E15" s="1530"/>
      <c r="F15" s="1531"/>
      <c r="G15" s="1532"/>
      <c r="H15" s="1528"/>
      <c r="I15" s="1528"/>
      <c r="J15" s="1528"/>
      <c r="K15" s="1528"/>
      <c r="L15" s="1528"/>
      <c r="M15" s="1528"/>
      <c r="N15" s="1528"/>
      <c r="O15" s="1534"/>
      <c r="P15" s="1528"/>
      <c r="Q15" s="1528"/>
      <c r="R15" s="1515"/>
    </row>
    <row r="16" spans="1:18">
      <c r="A16" s="1527" t="s">
        <v>514</v>
      </c>
      <c r="B16" s="1535">
        <f>SUM(D16:Q16)</f>
        <v>5</v>
      </c>
      <c r="C16" s="1528"/>
      <c r="D16" s="1529"/>
      <c r="E16" s="1530"/>
      <c r="F16" s="1531"/>
      <c r="G16" s="1532"/>
      <c r="H16" s="1528"/>
      <c r="I16" s="1528"/>
      <c r="J16" s="1528"/>
      <c r="K16" s="1528"/>
      <c r="L16" s="1528"/>
      <c r="M16" s="1528"/>
      <c r="N16" s="1528"/>
      <c r="O16" s="1534"/>
      <c r="P16" s="1528"/>
      <c r="Q16" s="1535">
        <v>5</v>
      </c>
      <c r="R16" s="1515"/>
    </row>
    <row r="17" spans="1:18">
      <c r="A17" s="1527" t="s">
        <v>515</v>
      </c>
      <c r="B17" s="1528"/>
      <c r="C17" s="1528"/>
      <c r="D17" s="1529"/>
      <c r="E17" s="1530"/>
      <c r="F17" s="1531"/>
      <c r="G17" s="1532"/>
      <c r="H17" s="1528"/>
      <c r="I17" s="1528"/>
      <c r="J17" s="1528"/>
      <c r="K17" s="1528"/>
      <c r="L17" s="1528"/>
      <c r="M17" s="1528"/>
      <c r="N17" s="1528"/>
      <c r="O17" s="1534"/>
      <c r="P17" s="1528"/>
      <c r="Q17" s="1528"/>
      <c r="R17" s="1515"/>
    </row>
    <row r="18" spans="1:18" ht="8.1" customHeight="1">
      <c r="A18" s="1527" t="s">
        <v>516</v>
      </c>
      <c r="B18" s="1528"/>
      <c r="C18" s="1528"/>
      <c r="D18" s="1529"/>
      <c r="E18" s="1530"/>
      <c r="F18" s="1531"/>
      <c r="G18" s="1532"/>
      <c r="H18" s="1528"/>
      <c r="I18" s="1528"/>
      <c r="J18" s="1528"/>
      <c r="K18" s="1528"/>
      <c r="L18" s="1528"/>
      <c r="M18" s="1528"/>
      <c r="N18" s="1528"/>
      <c r="O18" s="1534"/>
      <c r="P18" s="1528"/>
      <c r="Q18" s="1528"/>
      <c r="R18" s="1515"/>
    </row>
    <row r="19" spans="1:18">
      <c r="A19" s="1527" t="s">
        <v>517</v>
      </c>
      <c r="B19" s="1528"/>
      <c r="C19" s="1528"/>
      <c r="D19" s="1529"/>
      <c r="E19" s="1530"/>
      <c r="F19" s="1531"/>
      <c r="G19" s="1532"/>
      <c r="H19" s="1528"/>
      <c r="I19" s="1528"/>
      <c r="J19" s="1528"/>
      <c r="K19" s="1528"/>
      <c r="L19" s="1528"/>
      <c r="M19" s="1528"/>
      <c r="N19" s="1528"/>
      <c r="O19" s="1534"/>
      <c r="P19" s="1528"/>
      <c r="Q19" s="1528"/>
      <c r="R19" s="1515"/>
    </row>
    <row r="20" spans="1:18">
      <c r="A20" s="1527" t="s">
        <v>518</v>
      </c>
      <c r="B20" s="1528"/>
      <c r="C20" s="1528"/>
      <c r="D20" s="1529"/>
      <c r="E20" s="1530"/>
      <c r="F20" s="1531"/>
      <c r="G20" s="1532"/>
      <c r="H20" s="1528"/>
      <c r="I20" s="1528"/>
      <c r="J20" s="1528"/>
      <c r="K20" s="1528"/>
      <c r="L20" s="1528"/>
      <c r="M20" s="1528"/>
      <c r="N20" s="1528"/>
      <c r="O20" s="1534"/>
      <c r="P20" s="1528"/>
      <c r="Q20" s="1528"/>
      <c r="R20" s="1515"/>
    </row>
    <row r="21" spans="1:18">
      <c r="A21" s="1527" t="s">
        <v>519</v>
      </c>
      <c r="B21" s="1528"/>
      <c r="C21" s="1528"/>
      <c r="D21" s="1529"/>
      <c r="E21" s="1530"/>
      <c r="F21" s="1531"/>
      <c r="G21" s="1532"/>
      <c r="H21" s="1528"/>
      <c r="I21" s="1528"/>
      <c r="J21" s="1528"/>
      <c r="K21" s="1528"/>
      <c r="L21" s="1528"/>
      <c r="M21" s="1528"/>
      <c r="N21" s="1528"/>
      <c r="O21" s="1534"/>
      <c r="P21" s="1528"/>
      <c r="Q21" s="1528"/>
      <c r="R21" s="1515"/>
    </row>
    <row r="22" spans="1:18">
      <c r="A22" s="1527" t="s">
        <v>520</v>
      </c>
      <c r="B22" s="1528"/>
      <c r="C22" s="1528"/>
      <c r="D22" s="1529"/>
      <c r="E22" s="1530"/>
      <c r="F22" s="1531"/>
      <c r="G22" s="1532"/>
      <c r="H22" s="1528"/>
      <c r="I22" s="1528"/>
      <c r="J22" s="1528"/>
      <c r="K22" s="1528"/>
      <c r="L22" s="1528"/>
      <c r="M22" s="1528"/>
      <c r="N22" s="1528"/>
      <c r="O22" s="1534"/>
      <c r="P22" s="1528"/>
      <c r="Q22" s="1528"/>
      <c r="R22" s="1515"/>
    </row>
    <row r="23" spans="1:18">
      <c r="A23" s="1527" t="s">
        <v>521</v>
      </c>
      <c r="B23" s="1528"/>
      <c r="C23" s="1528"/>
      <c r="D23" s="1529"/>
      <c r="E23" s="1530"/>
      <c r="F23" s="1531"/>
      <c r="G23" s="1532"/>
      <c r="H23" s="1528"/>
      <c r="I23" s="1528"/>
      <c r="J23" s="1528"/>
      <c r="K23" s="1528"/>
      <c r="L23" s="1528"/>
      <c r="M23" s="1528"/>
      <c r="N23" s="1528"/>
      <c r="O23" s="1534"/>
      <c r="P23" s="1528"/>
      <c r="Q23" s="1528"/>
      <c r="R23" s="1515"/>
    </row>
    <row r="24" spans="1:18">
      <c r="A24" s="1527" t="s">
        <v>522</v>
      </c>
      <c r="B24" s="1528"/>
      <c r="C24" s="1528"/>
      <c r="D24" s="1529"/>
      <c r="E24" s="1530"/>
      <c r="F24" s="1531"/>
      <c r="G24" s="1532"/>
      <c r="H24" s="1528"/>
      <c r="I24" s="1528"/>
      <c r="J24" s="1528"/>
      <c r="K24" s="1528"/>
      <c r="L24" s="1528"/>
      <c r="M24" s="1528"/>
      <c r="N24" s="1528"/>
      <c r="O24" s="1534"/>
      <c r="P24" s="1528"/>
      <c r="Q24" s="1528"/>
      <c r="R24" s="1515"/>
    </row>
    <row r="25" spans="1:18">
      <c r="A25" s="1527" t="s">
        <v>523</v>
      </c>
      <c r="B25" s="1528"/>
      <c r="C25" s="1528"/>
      <c r="D25" s="1529"/>
      <c r="E25" s="1530"/>
      <c r="F25" s="1531"/>
      <c r="G25" s="1532"/>
      <c r="H25" s="1528"/>
      <c r="I25" s="1528"/>
      <c r="J25" s="1528"/>
      <c r="K25" s="1528"/>
      <c r="L25" s="1528"/>
      <c r="M25" s="1528"/>
      <c r="N25" s="1528"/>
      <c r="O25" s="1534"/>
      <c r="P25" s="1528"/>
      <c r="Q25" s="1528"/>
      <c r="R25" s="1515"/>
    </row>
    <row r="26" spans="1:18">
      <c r="A26" s="1527" t="s">
        <v>475</v>
      </c>
      <c r="B26" s="1535">
        <f>SUM(D26:Q26)</f>
        <v>20</v>
      </c>
      <c r="C26" s="1528"/>
      <c r="D26" s="1529"/>
      <c r="E26" s="1530"/>
      <c r="F26" s="1531"/>
      <c r="G26" s="1532"/>
      <c r="H26" s="1528"/>
      <c r="I26" s="1528"/>
      <c r="J26" s="1528"/>
      <c r="K26" s="1528"/>
      <c r="L26" s="1528"/>
      <c r="M26" s="1528"/>
      <c r="N26" s="1535">
        <v>20</v>
      </c>
      <c r="O26" s="1534"/>
      <c r="P26" s="1528"/>
      <c r="Q26" s="1528"/>
      <c r="R26" s="1515"/>
    </row>
    <row r="27" spans="1:18">
      <c r="A27" s="1527" t="s">
        <v>524</v>
      </c>
      <c r="B27" s="1528"/>
      <c r="C27" s="1528"/>
      <c r="D27" s="1529"/>
      <c r="E27" s="1530"/>
      <c r="F27" s="1531"/>
      <c r="G27" s="1532"/>
      <c r="H27" s="1528"/>
      <c r="I27" s="1528"/>
      <c r="J27" s="1528"/>
      <c r="K27" s="1528"/>
      <c r="L27" s="1528"/>
      <c r="M27" s="1528"/>
      <c r="N27" s="1528"/>
      <c r="O27" s="1534"/>
      <c r="P27" s="1528"/>
      <c r="Q27" s="1528"/>
      <c r="R27" s="1515"/>
    </row>
    <row r="28" spans="1:18">
      <c r="A28" s="1527" t="s">
        <v>525</v>
      </c>
      <c r="B28" s="1528"/>
      <c r="C28" s="1528"/>
      <c r="D28" s="1529"/>
      <c r="E28" s="1530"/>
      <c r="F28" s="1531"/>
      <c r="G28" s="1532"/>
      <c r="H28" s="1528"/>
      <c r="I28" s="1528"/>
      <c r="J28" s="1528"/>
      <c r="K28" s="1528"/>
      <c r="L28" s="1528"/>
      <c r="M28" s="1528"/>
      <c r="N28" s="1528"/>
      <c r="O28" s="1534"/>
      <c r="P28" s="1528"/>
      <c r="Q28" s="1528"/>
      <c r="R28" s="1515"/>
    </row>
    <row r="29" spans="1:18">
      <c r="A29" s="1527" t="s">
        <v>467</v>
      </c>
      <c r="B29" s="1528"/>
      <c r="C29" s="1528"/>
      <c r="D29" s="1529"/>
      <c r="E29" s="1530"/>
      <c r="F29" s="1531"/>
      <c r="G29" s="1532"/>
      <c r="H29" s="1528"/>
      <c r="I29" s="1528"/>
      <c r="J29" s="1528"/>
      <c r="K29" s="1528"/>
      <c r="L29" s="1528"/>
      <c r="M29" s="1528"/>
      <c r="N29" s="1528"/>
      <c r="O29" s="1534"/>
      <c r="P29" s="1528"/>
      <c r="Q29" s="1528"/>
      <c r="R29" s="1515"/>
    </row>
    <row r="30" spans="1:18">
      <c r="A30" s="1527" t="s">
        <v>526</v>
      </c>
      <c r="B30" s="1535">
        <f>SUM(D30:Q30)</f>
        <v>45</v>
      </c>
      <c r="C30" s="1528"/>
      <c r="D30" s="1536">
        <v>3</v>
      </c>
      <c r="E30" s="1530"/>
      <c r="F30" s="1531"/>
      <c r="G30" s="1532"/>
      <c r="H30" s="1535">
        <v>2</v>
      </c>
      <c r="I30" s="1535">
        <v>3</v>
      </c>
      <c r="J30" s="1528"/>
      <c r="K30" s="1535">
        <v>25</v>
      </c>
      <c r="L30" s="1535">
        <v>3</v>
      </c>
      <c r="M30" s="1535">
        <v>3</v>
      </c>
      <c r="N30" s="1528"/>
      <c r="O30" s="1534"/>
      <c r="P30" s="1535">
        <v>6</v>
      </c>
      <c r="Q30" s="1528"/>
      <c r="R30" s="1515"/>
    </row>
    <row r="31" spans="1:18">
      <c r="A31" s="1527" t="s">
        <v>468</v>
      </c>
      <c r="B31" s="1528"/>
      <c r="C31" s="1528"/>
      <c r="D31" s="1529"/>
      <c r="E31" s="1530"/>
      <c r="F31" s="1531"/>
      <c r="G31" s="1532"/>
      <c r="H31" s="1528"/>
      <c r="I31" s="1528"/>
      <c r="J31" s="1528"/>
      <c r="K31" s="1528"/>
      <c r="L31" s="1528"/>
      <c r="M31" s="1528"/>
      <c r="N31" s="1528"/>
      <c r="O31" s="1534"/>
      <c r="P31" s="1528"/>
      <c r="Q31" s="1528"/>
      <c r="R31" s="1515"/>
    </row>
    <row r="32" spans="1:18">
      <c r="A32" s="1527" t="s">
        <v>527</v>
      </c>
      <c r="B32" s="1528"/>
      <c r="C32" s="1528"/>
      <c r="D32" s="1529"/>
      <c r="E32" s="1530"/>
      <c r="F32" s="1531"/>
      <c r="G32" s="1532"/>
      <c r="H32" s="1528"/>
      <c r="I32" s="1528"/>
      <c r="J32" s="1528"/>
      <c r="K32" s="1528"/>
      <c r="L32" s="1528"/>
      <c r="M32" s="1528"/>
      <c r="N32" s="1528"/>
      <c r="O32" s="1534"/>
      <c r="P32" s="1528"/>
      <c r="Q32" s="1528"/>
      <c r="R32" s="1515"/>
    </row>
    <row r="33" spans="1:18">
      <c r="A33" s="1527" t="s">
        <v>528</v>
      </c>
      <c r="B33" s="1528"/>
      <c r="C33" s="1528"/>
      <c r="D33" s="1529"/>
      <c r="E33" s="1530"/>
      <c r="F33" s="1531"/>
      <c r="G33" s="1532"/>
      <c r="H33" s="1528"/>
      <c r="I33" s="1528"/>
      <c r="J33" s="1528"/>
      <c r="K33" s="1528"/>
      <c r="L33" s="1528"/>
      <c r="M33" s="1528"/>
      <c r="N33" s="1528"/>
      <c r="O33" s="1534"/>
      <c r="P33" s="1528"/>
      <c r="Q33" s="1528"/>
      <c r="R33" s="1515"/>
    </row>
    <row r="34" spans="1:18" ht="0.95" customHeight="1">
      <c r="A34" s="1537"/>
      <c r="B34" s="1538"/>
      <c r="C34" s="1538"/>
      <c r="D34" s="1538"/>
      <c r="E34" s="1538"/>
      <c r="F34" s="1538"/>
      <c r="G34" s="1538"/>
      <c r="H34" s="1538"/>
      <c r="I34" s="1538"/>
      <c r="J34" s="1538"/>
      <c r="K34" s="1538"/>
      <c r="L34" s="1538"/>
      <c r="M34" s="1538"/>
      <c r="N34" s="1538"/>
      <c r="O34" s="1538"/>
      <c r="P34" s="1538"/>
      <c r="Q34" s="1538"/>
    </row>
    <row r="35" spans="1:18">
      <c r="A35" s="1539" t="s">
        <v>396</v>
      </c>
      <c r="B35" s="1538"/>
      <c r="C35" s="1538"/>
      <c r="D35" s="1538"/>
      <c r="E35" s="1538"/>
      <c r="F35" s="1538"/>
      <c r="G35" s="1538"/>
      <c r="H35" s="1538"/>
      <c r="I35" s="1538"/>
      <c r="J35" s="1538"/>
      <c r="K35" s="1538"/>
      <c r="L35" s="1538"/>
      <c r="M35" s="1538"/>
      <c r="N35" s="1538"/>
      <c r="O35" s="1538"/>
      <c r="P35" s="1538"/>
      <c r="Q35" s="1538"/>
    </row>
  </sheetData>
  <sheetProtection password="CA55" sheet="1" objects="1" scenarios="1"/>
  <pageMargins left="0.93" right="0.8" top="0.8" bottom="0.3" header="0" footer="0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L32"/>
  <sheetViews>
    <sheetView showGridLines="0" workbookViewId="0">
      <selection sqref="A1:IV65536"/>
    </sheetView>
  </sheetViews>
  <sheetFormatPr baseColWidth="10" defaultColWidth="5.83203125" defaultRowHeight="9"/>
  <cols>
    <col min="1" max="1" width="19.1640625" style="1542" customWidth="1"/>
    <col min="2" max="2" width="4.83203125" style="1542" customWidth="1"/>
    <col min="3" max="8" width="5" style="1542" customWidth="1"/>
    <col min="9" max="9" width="5.83203125" style="1542"/>
    <col min="10" max="11" width="5.5" style="1542" customWidth="1"/>
    <col min="12" max="12" width="5" style="1542" customWidth="1"/>
    <col min="13" max="13" width="4.6640625" style="1542" customWidth="1"/>
    <col min="14" max="15" width="5" style="1542" customWidth="1"/>
    <col min="16" max="24" width="4.6640625" style="1542" customWidth="1"/>
    <col min="25" max="25" width="5.83203125" style="1542"/>
    <col min="26" max="26" width="5" style="1542" customWidth="1"/>
    <col min="27" max="28" width="5.5" style="1542" customWidth="1"/>
    <col min="29" max="38" width="4.6640625" style="1542" customWidth="1"/>
    <col min="39" max="16384" width="5.83203125" style="1542"/>
  </cols>
  <sheetData>
    <row r="1" spans="1:38" ht="10.5">
      <c r="A1" s="1540" t="s">
        <v>0</v>
      </c>
      <c r="B1" s="1541"/>
      <c r="C1" s="1541"/>
      <c r="D1" s="1541"/>
      <c r="E1" s="1541"/>
      <c r="F1" s="1541"/>
      <c r="G1" s="1541"/>
      <c r="H1" s="1541"/>
      <c r="I1" s="1541"/>
      <c r="J1" s="1541"/>
      <c r="K1" s="1541"/>
      <c r="L1" s="1541"/>
      <c r="M1" s="1541"/>
      <c r="N1" s="1541"/>
      <c r="O1" s="1541"/>
      <c r="P1" s="1541"/>
      <c r="Q1" s="1541"/>
    </row>
    <row r="2" spans="1:38" ht="10.5">
      <c r="A2" s="1540" t="s">
        <v>573</v>
      </c>
      <c r="B2" s="1541"/>
      <c r="C2" s="1541"/>
      <c r="D2" s="1541"/>
      <c r="E2" s="1541"/>
      <c r="F2" s="1541"/>
      <c r="G2" s="1541"/>
      <c r="H2" s="1541"/>
      <c r="I2" s="1541"/>
      <c r="J2" s="1541"/>
      <c r="K2" s="1541"/>
      <c r="L2" s="1541"/>
      <c r="M2" s="1541"/>
      <c r="N2" s="1541"/>
      <c r="O2" s="1541"/>
      <c r="P2" s="1541"/>
      <c r="Q2" s="1541"/>
    </row>
    <row r="3" spans="1:38" ht="10.5">
      <c r="A3" s="1540" t="s">
        <v>509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  <c r="O3" s="1541"/>
      <c r="P3" s="1541"/>
      <c r="Q3" s="1541"/>
    </row>
    <row r="4" spans="1:38" ht="10.5">
      <c r="A4" s="1540" t="s">
        <v>574</v>
      </c>
      <c r="B4" s="1543"/>
      <c r="C4" s="1543"/>
      <c r="D4" s="1543"/>
      <c r="E4" s="1543"/>
      <c r="F4" s="1543"/>
      <c r="G4" s="1543"/>
      <c r="H4" s="1543"/>
      <c r="I4" s="1543"/>
      <c r="J4" s="1543"/>
      <c r="K4" s="1543"/>
      <c r="L4" s="1543"/>
      <c r="M4" s="1543"/>
      <c r="N4" s="1543"/>
      <c r="O4" s="1543"/>
      <c r="P4" s="1543"/>
      <c r="Q4" s="1543"/>
    </row>
    <row r="5" spans="1:38">
      <c r="A5" s="1544"/>
      <c r="B5" s="1545" t="s">
        <v>147</v>
      </c>
      <c r="C5" s="1546" t="s">
        <v>101</v>
      </c>
      <c r="D5" s="1547"/>
      <c r="E5" s="1546" t="s">
        <v>399</v>
      </c>
      <c r="F5" s="1548"/>
      <c r="G5" s="1546" t="s">
        <v>400</v>
      </c>
      <c r="H5" s="1547"/>
      <c r="I5" s="1547"/>
      <c r="J5" s="1547"/>
      <c r="K5" s="1547"/>
      <c r="L5" s="1548"/>
      <c r="M5" s="1546" t="s">
        <v>401</v>
      </c>
      <c r="N5" s="1547"/>
      <c r="O5" s="1547"/>
      <c r="P5" s="1546" t="s">
        <v>402</v>
      </c>
      <c r="Q5" s="1547"/>
      <c r="R5" s="1549" t="s">
        <v>490</v>
      </c>
      <c r="S5" s="1550"/>
      <c r="T5" s="1551"/>
      <c r="U5" s="1546" t="s">
        <v>403</v>
      </c>
      <c r="V5" s="1547"/>
      <c r="W5" s="1546" t="s">
        <v>404</v>
      </c>
      <c r="X5" s="1547"/>
      <c r="Y5" s="1547"/>
      <c r="Z5" s="1547"/>
      <c r="AA5" s="1547"/>
      <c r="AB5" s="1548"/>
      <c r="AC5" s="1546" t="s">
        <v>405</v>
      </c>
      <c r="AD5" s="1547"/>
      <c r="AE5" s="1552" t="s">
        <v>406</v>
      </c>
      <c r="AF5" s="1547"/>
      <c r="AG5" s="1546" t="s">
        <v>407</v>
      </c>
      <c r="AH5" s="1547"/>
      <c r="AI5" s="1546" t="s">
        <v>408</v>
      </c>
      <c r="AJ5" s="1547"/>
      <c r="AK5" s="1546" t="s">
        <v>409</v>
      </c>
      <c r="AL5" s="1547"/>
    </row>
    <row r="6" spans="1:38">
      <c r="A6" s="1553" t="s">
        <v>342</v>
      </c>
      <c r="B6" s="1554" t="s">
        <v>410</v>
      </c>
      <c r="C6" s="1555"/>
      <c r="D6" s="1555"/>
      <c r="E6" s="1556" t="s">
        <v>411</v>
      </c>
      <c r="F6" s="1557"/>
      <c r="G6" s="1558"/>
      <c r="H6" s="1559" t="s">
        <v>412</v>
      </c>
      <c r="I6" s="1559" t="s">
        <v>413</v>
      </c>
      <c r="J6" s="1559" t="s">
        <v>414</v>
      </c>
      <c r="K6" s="1559" t="s">
        <v>412</v>
      </c>
      <c r="L6" s="1559" t="s">
        <v>414</v>
      </c>
      <c r="M6" s="1555"/>
      <c r="N6" s="1553" t="s">
        <v>415</v>
      </c>
      <c r="O6" s="1554" t="s">
        <v>415</v>
      </c>
      <c r="P6" s="1560"/>
      <c r="Q6" s="1555"/>
      <c r="R6" s="1561"/>
      <c r="S6" s="1560"/>
      <c r="T6" s="1562" t="s">
        <v>416</v>
      </c>
      <c r="U6" s="1556" t="s">
        <v>417</v>
      </c>
      <c r="V6" s="1555"/>
      <c r="W6" s="1563" t="s">
        <v>492</v>
      </c>
      <c r="X6" s="1564"/>
      <c r="Y6" s="1559" t="s">
        <v>418</v>
      </c>
      <c r="Z6" s="1559" t="s">
        <v>419</v>
      </c>
      <c r="AA6" s="1559" t="s">
        <v>420</v>
      </c>
      <c r="AB6" s="1559" t="s">
        <v>421</v>
      </c>
      <c r="AC6" s="1563" t="s">
        <v>422</v>
      </c>
      <c r="AD6" s="1555"/>
      <c r="AE6" s="1565" t="s">
        <v>423</v>
      </c>
      <c r="AF6" s="1566"/>
      <c r="AG6" s="1556" t="s">
        <v>424</v>
      </c>
      <c r="AH6" s="1566"/>
      <c r="AI6" s="1556" t="s">
        <v>425</v>
      </c>
      <c r="AJ6" s="1555"/>
      <c r="AK6" s="1555"/>
      <c r="AL6" s="1555"/>
    </row>
    <row r="7" spans="1:38">
      <c r="A7" s="1560"/>
      <c r="B7" s="1554" t="s">
        <v>426</v>
      </c>
      <c r="C7" s="1555"/>
      <c r="D7" s="1555"/>
      <c r="E7" s="1555"/>
      <c r="F7" s="1558"/>
      <c r="G7" s="1559" t="s">
        <v>427</v>
      </c>
      <c r="H7" s="1559" t="s">
        <v>428</v>
      </c>
      <c r="I7" s="1559" t="s">
        <v>429</v>
      </c>
      <c r="J7" s="1559" t="s">
        <v>430</v>
      </c>
      <c r="K7" s="1559" t="s">
        <v>431</v>
      </c>
      <c r="L7" s="1567" t="s">
        <v>432</v>
      </c>
      <c r="M7" s="1563" t="s">
        <v>433</v>
      </c>
      <c r="N7" s="1553" t="s">
        <v>434</v>
      </c>
      <c r="O7" s="1554" t="s">
        <v>421</v>
      </c>
      <c r="P7" s="1560"/>
      <c r="Q7" s="1555"/>
      <c r="R7" s="1568" t="s">
        <v>435</v>
      </c>
      <c r="S7" s="1553" t="s">
        <v>436</v>
      </c>
      <c r="T7" s="1562" t="s">
        <v>437</v>
      </c>
      <c r="U7" s="1555"/>
      <c r="V7" s="1555"/>
      <c r="W7" s="1563" t="s">
        <v>493</v>
      </c>
      <c r="X7" s="1564"/>
      <c r="Y7" s="1559" t="s">
        <v>438</v>
      </c>
      <c r="Z7" s="1559" t="s">
        <v>439</v>
      </c>
      <c r="AA7" s="1559" t="s">
        <v>440</v>
      </c>
      <c r="AB7" s="1559" t="s">
        <v>441</v>
      </c>
      <c r="AC7" s="1555"/>
      <c r="AD7" s="1555"/>
      <c r="AE7" s="1560"/>
      <c r="AF7" s="1555"/>
      <c r="AG7" s="1555"/>
      <c r="AH7" s="1555"/>
      <c r="AI7" s="1555"/>
      <c r="AJ7" s="1555"/>
      <c r="AK7" s="1555"/>
      <c r="AL7" s="1555"/>
    </row>
    <row r="8" spans="1:38" ht="6.95" customHeight="1">
      <c r="A8" s="1569"/>
      <c r="B8" s="1570"/>
      <c r="C8" s="1571" t="s">
        <v>360</v>
      </c>
      <c r="D8" s="1571" t="s">
        <v>359</v>
      </c>
      <c r="E8" s="1572" t="s">
        <v>360</v>
      </c>
      <c r="F8" s="1573" t="s">
        <v>359</v>
      </c>
      <c r="G8" s="1573" t="s">
        <v>360</v>
      </c>
      <c r="H8" s="1574" t="s">
        <v>359</v>
      </c>
      <c r="I8" s="1574" t="s">
        <v>359</v>
      </c>
      <c r="J8" s="1574" t="s">
        <v>359</v>
      </c>
      <c r="K8" s="1574" t="s">
        <v>359</v>
      </c>
      <c r="L8" s="1574" t="s">
        <v>359</v>
      </c>
      <c r="M8" s="1571" t="s">
        <v>360</v>
      </c>
      <c r="N8" s="1553" t="s">
        <v>359</v>
      </c>
      <c r="O8" s="1554" t="s">
        <v>359</v>
      </c>
      <c r="P8" s="1553" t="s">
        <v>360</v>
      </c>
      <c r="Q8" s="1575" t="s">
        <v>359</v>
      </c>
      <c r="R8" s="1576" t="s">
        <v>360</v>
      </c>
      <c r="S8" s="1577" t="s">
        <v>359</v>
      </c>
      <c r="T8" s="1578" t="s">
        <v>359</v>
      </c>
      <c r="U8" s="1571" t="s">
        <v>360</v>
      </c>
      <c r="V8" s="1575" t="s">
        <v>359</v>
      </c>
      <c r="W8" s="1559" t="s">
        <v>360</v>
      </c>
      <c r="X8" s="1567" t="s">
        <v>359</v>
      </c>
      <c r="Y8" s="1567" t="s">
        <v>359</v>
      </c>
      <c r="Z8" s="1567" t="s">
        <v>359</v>
      </c>
      <c r="AA8" s="1567" t="s">
        <v>359</v>
      </c>
      <c r="AB8" s="1567" t="s">
        <v>359</v>
      </c>
      <c r="AC8" s="1572" t="s">
        <v>360</v>
      </c>
      <c r="AD8" s="1572" t="s">
        <v>359</v>
      </c>
      <c r="AE8" s="1579" t="s">
        <v>360</v>
      </c>
      <c r="AF8" s="1580" t="s">
        <v>359</v>
      </c>
      <c r="AG8" s="1571" t="s">
        <v>360</v>
      </c>
      <c r="AH8" s="1575" t="s">
        <v>359</v>
      </c>
      <c r="AI8" s="1572" t="s">
        <v>360</v>
      </c>
      <c r="AJ8" s="1580" t="s">
        <v>359</v>
      </c>
      <c r="AK8" s="1571" t="s">
        <v>360</v>
      </c>
      <c r="AL8" s="1575" t="s">
        <v>359</v>
      </c>
    </row>
    <row r="9" spans="1:38">
      <c r="A9" s="1581" t="s">
        <v>100</v>
      </c>
      <c r="B9" s="1582">
        <f>SUM(C9:AK9)</f>
        <v>7056</v>
      </c>
      <c r="C9" s="1583">
        <f>SUM(C10:D10)</f>
        <v>98</v>
      </c>
      <c r="D9" s="1584"/>
      <c r="E9" s="1585">
        <f>SUM(E10:F10)</f>
        <v>99</v>
      </c>
      <c r="F9" s="1586"/>
      <c r="G9" s="1587"/>
      <c r="H9" s="1587"/>
      <c r="I9" s="1587"/>
      <c r="J9" s="1588">
        <f>SUM(G10:L10)</f>
        <v>525</v>
      </c>
      <c r="K9" s="1587"/>
      <c r="L9" s="1589"/>
      <c r="M9" s="1590"/>
      <c r="N9" s="1591">
        <f>SUM(M10:O10)</f>
        <v>2606</v>
      </c>
      <c r="O9" s="1589"/>
      <c r="P9" s="1592">
        <f>SUM(P10:Q10)</f>
        <v>1238</v>
      </c>
      <c r="Q9" s="1589"/>
      <c r="R9" s="1593"/>
      <c r="S9" s="1594">
        <f>SUM(R10:T10)</f>
        <v>546</v>
      </c>
      <c r="T9" s="1595"/>
      <c r="U9" s="1592">
        <f>SUM(U10:V10)</f>
        <v>217</v>
      </c>
      <c r="V9" s="1595"/>
      <c r="W9" s="1593"/>
      <c r="X9" s="1589"/>
      <c r="Y9" s="1596"/>
      <c r="Z9" s="1591">
        <f>SUM(W10:AB10)</f>
        <v>64</v>
      </c>
      <c r="AA9" s="1596"/>
      <c r="AB9" s="1597"/>
      <c r="AC9" s="1585">
        <f>SUM(AC10:AD10)</f>
        <v>102</v>
      </c>
      <c r="AD9" s="1598"/>
      <c r="AE9" s="1599">
        <f>SUM(AE10:AF10)</f>
        <v>626</v>
      </c>
      <c r="AF9" s="1598"/>
      <c r="AG9" s="1592">
        <f>SUM(AG10:AH10)</f>
        <v>173</v>
      </c>
      <c r="AH9" s="1597"/>
      <c r="AI9" s="1585">
        <f>SUM(AI10:AJ10)</f>
        <v>293</v>
      </c>
      <c r="AJ9" s="1587"/>
      <c r="AK9" s="1592">
        <f>SUM(AK10:AL10)</f>
        <v>469</v>
      </c>
      <c r="AL9" s="1600"/>
    </row>
    <row r="10" spans="1:38" ht="15" customHeight="1">
      <c r="A10" s="1581" t="s">
        <v>362</v>
      </c>
      <c r="B10" s="1601"/>
      <c r="C10" s="1602">
        <f t="shared" ref="C10:AL10" si="0">SUM(C11:C30)</f>
        <v>49</v>
      </c>
      <c r="D10" s="1603">
        <f t="shared" si="0"/>
        <v>49</v>
      </c>
      <c r="E10" s="1585">
        <f t="shared" si="0"/>
        <v>45</v>
      </c>
      <c r="F10" s="1604">
        <f t="shared" si="0"/>
        <v>54</v>
      </c>
      <c r="G10" s="1588">
        <f t="shared" si="0"/>
        <v>274</v>
      </c>
      <c r="H10" s="1588">
        <f t="shared" si="0"/>
        <v>24</v>
      </c>
      <c r="I10" s="1588">
        <f t="shared" si="0"/>
        <v>12</v>
      </c>
      <c r="J10" s="1588">
        <f t="shared" si="0"/>
        <v>59</v>
      </c>
      <c r="K10" s="1588">
        <f t="shared" si="0"/>
        <v>131</v>
      </c>
      <c r="L10" s="1594">
        <f t="shared" si="0"/>
        <v>25</v>
      </c>
      <c r="M10" s="1602">
        <f t="shared" si="0"/>
        <v>571</v>
      </c>
      <c r="N10" s="1591">
        <f t="shared" si="0"/>
        <v>1701</v>
      </c>
      <c r="O10" s="1594">
        <f t="shared" si="0"/>
        <v>334</v>
      </c>
      <c r="P10" s="1592">
        <f t="shared" si="0"/>
        <v>366</v>
      </c>
      <c r="Q10" s="1594">
        <f t="shared" si="0"/>
        <v>872</v>
      </c>
      <c r="R10" s="1592">
        <f t="shared" si="0"/>
        <v>220</v>
      </c>
      <c r="S10" s="1594">
        <f t="shared" si="0"/>
        <v>71</v>
      </c>
      <c r="T10" s="1603">
        <f t="shared" si="0"/>
        <v>255</v>
      </c>
      <c r="U10" s="1592">
        <f t="shared" si="0"/>
        <v>114</v>
      </c>
      <c r="V10" s="1603">
        <f t="shared" si="0"/>
        <v>103</v>
      </c>
      <c r="W10" s="1592">
        <f t="shared" si="0"/>
        <v>21</v>
      </c>
      <c r="X10" s="1594">
        <f t="shared" si="0"/>
        <v>21</v>
      </c>
      <c r="Y10" s="1591">
        <f t="shared" si="0"/>
        <v>7</v>
      </c>
      <c r="Z10" s="1591">
        <f t="shared" si="0"/>
        <v>5</v>
      </c>
      <c r="AA10" s="1591">
        <f t="shared" si="0"/>
        <v>8</v>
      </c>
      <c r="AB10" s="1605">
        <f t="shared" si="0"/>
        <v>2</v>
      </c>
      <c r="AC10" s="1585">
        <f t="shared" si="0"/>
        <v>51</v>
      </c>
      <c r="AD10" s="1606">
        <f t="shared" si="0"/>
        <v>51</v>
      </c>
      <c r="AE10" s="1599">
        <f t="shared" si="0"/>
        <v>179</v>
      </c>
      <c r="AF10" s="1585">
        <f t="shared" si="0"/>
        <v>447</v>
      </c>
      <c r="AG10" s="1592">
        <f t="shared" si="0"/>
        <v>36</v>
      </c>
      <c r="AH10" s="1605">
        <f t="shared" si="0"/>
        <v>137</v>
      </c>
      <c r="AI10" s="1585">
        <f t="shared" si="0"/>
        <v>58</v>
      </c>
      <c r="AJ10" s="1588">
        <f t="shared" si="0"/>
        <v>235</v>
      </c>
      <c r="AK10" s="1592">
        <f t="shared" si="0"/>
        <v>90</v>
      </c>
      <c r="AL10" s="1603">
        <f t="shared" si="0"/>
        <v>379</v>
      </c>
    </row>
    <row r="11" spans="1:38">
      <c r="A11" s="1607" t="s">
        <v>511</v>
      </c>
      <c r="B11" s="1608">
        <f t="shared" ref="B11:B30" si="1">SUM(C11:AL11)</f>
        <v>262</v>
      </c>
      <c r="C11" s="1609">
        <v>1</v>
      </c>
      <c r="D11" s="1610">
        <v>5</v>
      </c>
      <c r="E11" s="1611"/>
      <c r="F11" s="1612">
        <v>1</v>
      </c>
      <c r="G11" s="1612">
        <v>2</v>
      </c>
      <c r="H11" s="1613"/>
      <c r="I11" s="1613"/>
      <c r="J11" s="1612">
        <v>2</v>
      </c>
      <c r="K11" s="1612">
        <v>2</v>
      </c>
      <c r="L11" s="1613"/>
      <c r="M11" s="1614"/>
      <c r="N11" s="1615">
        <v>116</v>
      </c>
      <c r="O11" s="1616">
        <v>10</v>
      </c>
      <c r="P11" s="1609">
        <v>13</v>
      </c>
      <c r="Q11" s="1617">
        <v>27</v>
      </c>
      <c r="R11" s="1618">
        <v>10</v>
      </c>
      <c r="S11" s="1612">
        <v>4</v>
      </c>
      <c r="T11" s="1619">
        <v>7</v>
      </c>
      <c r="U11" s="1609">
        <v>5</v>
      </c>
      <c r="V11" s="1620">
        <v>4</v>
      </c>
      <c r="W11" s="1621"/>
      <c r="X11" s="1622"/>
      <c r="Y11" s="1623">
        <v>1</v>
      </c>
      <c r="Z11" s="1622"/>
      <c r="AA11" s="1623">
        <v>1</v>
      </c>
      <c r="AB11" s="1624"/>
      <c r="AC11" s="1611"/>
      <c r="AD11" s="1613"/>
      <c r="AE11" s="1612">
        <v>7</v>
      </c>
      <c r="AF11" s="1612">
        <v>15</v>
      </c>
      <c r="AG11" s="1614"/>
      <c r="AH11" s="1615">
        <v>8</v>
      </c>
      <c r="AI11" s="1612">
        <v>3</v>
      </c>
      <c r="AJ11" s="1608">
        <v>7</v>
      </c>
      <c r="AK11" s="1609">
        <v>3</v>
      </c>
      <c r="AL11" s="1620">
        <v>8</v>
      </c>
    </row>
    <row r="12" spans="1:38">
      <c r="A12" s="1607" t="s">
        <v>512</v>
      </c>
      <c r="B12" s="1612">
        <f t="shared" si="1"/>
        <v>159</v>
      </c>
      <c r="C12" s="1615">
        <v>1</v>
      </c>
      <c r="D12" s="1625">
        <v>1</v>
      </c>
      <c r="E12" s="1613"/>
      <c r="F12" s="1613"/>
      <c r="G12" s="1612">
        <v>5</v>
      </c>
      <c r="H12" s="1612">
        <v>1</v>
      </c>
      <c r="I12" s="1613"/>
      <c r="J12" s="1612">
        <v>2</v>
      </c>
      <c r="K12" s="1613"/>
      <c r="L12" s="1612">
        <v>1</v>
      </c>
      <c r="M12" s="1612">
        <v>44</v>
      </c>
      <c r="N12" s="1613"/>
      <c r="O12" s="1612">
        <v>1</v>
      </c>
      <c r="P12" s="1615">
        <v>4</v>
      </c>
      <c r="Q12" s="1616">
        <v>58</v>
      </c>
      <c r="R12" s="1621"/>
      <c r="S12" s="1623">
        <v>3</v>
      </c>
      <c r="T12" s="1626">
        <v>2</v>
      </c>
      <c r="U12" s="1627">
        <v>3</v>
      </c>
      <c r="V12" s="1615">
        <v>4</v>
      </c>
      <c r="W12" s="1614"/>
      <c r="X12" s="1628"/>
      <c r="Y12" s="1614"/>
      <c r="Z12" s="1628"/>
      <c r="AA12" s="1614"/>
      <c r="AB12" s="1614"/>
      <c r="AC12" s="1613"/>
      <c r="AD12" s="1613"/>
      <c r="AE12" s="1612">
        <v>2</v>
      </c>
      <c r="AF12" s="1612">
        <v>3</v>
      </c>
      <c r="AG12" s="1613"/>
      <c r="AH12" s="1611"/>
      <c r="AI12" s="1612">
        <v>1</v>
      </c>
      <c r="AJ12" s="1612">
        <v>8</v>
      </c>
      <c r="AK12" s="1615">
        <v>1</v>
      </c>
      <c r="AL12" s="1615">
        <v>14</v>
      </c>
    </row>
    <row r="13" spans="1:38">
      <c r="A13" s="1607" t="s">
        <v>513</v>
      </c>
      <c r="B13" s="1612">
        <f t="shared" si="1"/>
        <v>16</v>
      </c>
      <c r="C13" s="1612">
        <v>1</v>
      </c>
      <c r="D13" s="1629"/>
      <c r="E13" s="1613"/>
      <c r="F13" s="1613"/>
      <c r="G13" s="1613"/>
      <c r="H13" s="1613"/>
      <c r="I13" s="1613"/>
      <c r="J13" s="1613"/>
      <c r="K13" s="1613"/>
      <c r="L13" s="1613"/>
      <c r="M13" s="1613"/>
      <c r="N13" s="1613"/>
      <c r="O13" s="1613"/>
      <c r="P13" s="1612">
        <v>3</v>
      </c>
      <c r="Q13" s="1612">
        <v>6</v>
      </c>
      <c r="R13" s="1614"/>
      <c r="S13" s="1614"/>
      <c r="T13" s="1630"/>
      <c r="U13" s="1613"/>
      <c r="V13" s="1613"/>
      <c r="W13" s="1613"/>
      <c r="X13" s="1631"/>
      <c r="Y13" s="1614"/>
      <c r="Z13" s="1631"/>
      <c r="AA13" s="1613"/>
      <c r="AB13" s="1613"/>
      <c r="AC13" s="1613"/>
      <c r="AD13" s="1613"/>
      <c r="AE13" s="1613"/>
      <c r="AF13" s="1613"/>
      <c r="AG13" s="1614"/>
      <c r="AH13" s="1632"/>
      <c r="AI13" s="1613"/>
      <c r="AJ13" s="1613"/>
      <c r="AK13" s="1612">
        <v>2</v>
      </c>
      <c r="AL13" s="1612">
        <v>4</v>
      </c>
    </row>
    <row r="14" spans="1:38">
      <c r="A14" s="1607" t="s">
        <v>514</v>
      </c>
      <c r="B14" s="1612">
        <f t="shared" si="1"/>
        <v>330</v>
      </c>
      <c r="C14" s="1612">
        <v>2</v>
      </c>
      <c r="D14" s="1629"/>
      <c r="E14" s="1613"/>
      <c r="F14" s="1612">
        <v>1</v>
      </c>
      <c r="G14" s="1612">
        <v>4</v>
      </c>
      <c r="H14" s="1612">
        <v>1</v>
      </c>
      <c r="I14" s="1613"/>
      <c r="J14" s="1613"/>
      <c r="K14" s="1612">
        <v>1</v>
      </c>
      <c r="L14" s="1613"/>
      <c r="M14" s="1612">
        <v>58</v>
      </c>
      <c r="N14" s="1612">
        <v>142</v>
      </c>
      <c r="O14" s="1612">
        <v>14</v>
      </c>
      <c r="P14" s="1612">
        <v>8</v>
      </c>
      <c r="Q14" s="1612">
        <v>31</v>
      </c>
      <c r="R14" s="1612">
        <v>8</v>
      </c>
      <c r="S14" s="1612">
        <v>1</v>
      </c>
      <c r="T14" s="1633">
        <v>4</v>
      </c>
      <c r="U14" s="1612">
        <v>5</v>
      </c>
      <c r="V14" s="1612">
        <v>3</v>
      </c>
      <c r="W14" s="1613"/>
      <c r="X14" s="1631"/>
      <c r="Y14" s="1614"/>
      <c r="Z14" s="1631"/>
      <c r="AA14" s="1613"/>
      <c r="AB14" s="1613"/>
      <c r="AC14" s="1613"/>
      <c r="AD14" s="1613"/>
      <c r="AE14" s="1612">
        <v>3</v>
      </c>
      <c r="AF14" s="1612">
        <v>11</v>
      </c>
      <c r="AG14" s="1615">
        <v>7</v>
      </c>
      <c r="AH14" s="1627">
        <v>11</v>
      </c>
      <c r="AI14" s="1612">
        <v>1</v>
      </c>
      <c r="AJ14" s="1612">
        <v>5</v>
      </c>
      <c r="AK14" s="1612">
        <v>3</v>
      </c>
      <c r="AL14" s="1612">
        <v>6</v>
      </c>
    </row>
    <row r="15" spans="1:38">
      <c r="A15" s="1607" t="s">
        <v>515</v>
      </c>
      <c r="B15" s="1612">
        <f t="shared" si="1"/>
        <v>62</v>
      </c>
      <c r="C15" s="1613"/>
      <c r="D15" s="1629"/>
      <c r="E15" s="1613"/>
      <c r="F15" s="1613"/>
      <c r="G15" s="1612">
        <v>2</v>
      </c>
      <c r="H15" s="1613"/>
      <c r="I15" s="1613"/>
      <c r="J15" s="1612">
        <v>1</v>
      </c>
      <c r="K15" s="1612">
        <v>1</v>
      </c>
      <c r="L15" s="1613"/>
      <c r="M15" s="1613"/>
      <c r="N15" s="1613"/>
      <c r="O15" s="1613"/>
      <c r="P15" s="1612">
        <v>2</v>
      </c>
      <c r="Q15" s="1612">
        <v>25</v>
      </c>
      <c r="R15" s="1612">
        <v>3</v>
      </c>
      <c r="S15" s="1613"/>
      <c r="T15" s="1633">
        <v>1</v>
      </c>
      <c r="U15" s="1613"/>
      <c r="V15" s="1612">
        <v>1</v>
      </c>
      <c r="W15" s="1612">
        <v>1</v>
      </c>
      <c r="X15" s="1608">
        <v>6</v>
      </c>
      <c r="Y15" s="1614"/>
      <c r="Z15" s="1608">
        <v>2</v>
      </c>
      <c r="AA15" s="1613"/>
      <c r="AB15" s="1612">
        <v>1</v>
      </c>
      <c r="AC15" s="1613"/>
      <c r="AD15" s="1613"/>
      <c r="AE15" s="1612">
        <v>4</v>
      </c>
      <c r="AF15" s="1612">
        <v>2</v>
      </c>
      <c r="AG15" s="1615">
        <v>1</v>
      </c>
      <c r="AH15" s="1632"/>
      <c r="AI15" s="1613"/>
      <c r="AJ15" s="1612">
        <v>3</v>
      </c>
      <c r="AK15" s="1613"/>
      <c r="AL15" s="1612">
        <v>6</v>
      </c>
    </row>
    <row r="16" spans="1:38" ht="8.1" customHeight="1">
      <c r="A16" s="1607" t="s">
        <v>516</v>
      </c>
      <c r="B16" s="1612">
        <f t="shared" si="1"/>
        <v>4</v>
      </c>
      <c r="C16" s="1613"/>
      <c r="D16" s="1629"/>
      <c r="E16" s="1613"/>
      <c r="F16" s="1613"/>
      <c r="G16" s="1613"/>
      <c r="H16" s="1613"/>
      <c r="I16" s="1613"/>
      <c r="J16" s="1613"/>
      <c r="K16" s="1613"/>
      <c r="L16" s="1613"/>
      <c r="M16" s="1613"/>
      <c r="N16" s="1613"/>
      <c r="O16" s="1613"/>
      <c r="P16" s="1612">
        <v>2</v>
      </c>
      <c r="Q16" s="1612">
        <v>2</v>
      </c>
      <c r="R16" s="1613"/>
      <c r="S16" s="1613"/>
      <c r="T16" s="1630"/>
      <c r="U16" s="1613"/>
      <c r="V16" s="1613"/>
      <c r="W16" s="1613"/>
      <c r="X16" s="1631"/>
      <c r="Y16" s="1614"/>
      <c r="Z16" s="1631"/>
      <c r="AA16" s="1613"/>
      <c r="AB16" s="1613"/>
      <c r="AC16" s="1613"/>
      <c r="AD16" s="1613"/>
      <c r="AE16" s="1613"/>
      <c r="AF16" s="1613"/>
      <c r="AG16" s="1614"/>
      <c r="AH16" s="1632"/>
      <c r="AI16" s="1613"/>
      <c r="AJ16" s="1613"/>
      <c r="AK16" s="1613"/>
      <c r="AL16" s="1613"/>
    </row>
    <row r="17" spans="1:38">
      <c r="A17" s="1607" t="s">
        <v>517</v>
      </c>
      <c r="B17" s="1612">
        <f t="shared" si="1"/>
        <v>2</v>
      </c>
      <c r="C17" s="1613"/>
      <c r="D17" s="1613"/>
      <c r="E17" s="1613"/>
      <c r="F17" s="1613"/>
      <c r="G17" s="1613"/>
      <c r="H17" s="1613"/>
      <c r="I17" s="1613"/>
      <c r="J17" s="1613"/>
      <c r="K17" s="1613"/>
      <c r="L17" s="1613"/>
      <c r="M17" s="1613"/>
      <c r="N17" s="1613"/>
      <c r="O17" s="1613"/>
      <c r="P17" s="1613"/>
      <c r="Q17" s="1613"/>
      <c r="R17" s="1613"/>
      <c r="S17" s="1613"/>
      <c r="T17" s="1630"/>
      <c r="U17" s="1613"/>
      <c r="V17" s="1613"/>
      <c r="W17" s="1613"/>
      <c r="X17" s="1631"/>
      <c r="Y17" s="1614"/>
      <c r="Z17" s="1631"/>
      <c r="AA17" s="1613"/>
      <c r="AB17" s="1613"/>
      <c r="AC17" s="1613"/>
      <c r="AD17" s="1613"/>
      <c r="AE17" s="1613"/>
      <c r="AF17" s="1612">
        <v>1</v>
      </c>
      <c r="AG17" s="1615">
        <v>1</v>
      </c>
      <c r="AH17" s="1632"/>
      <c r="AI17" s="1613"/>
      <c r="AJ17" s="1613"/>
      <c r="AK17" s="1613"/>
      <c r="AL17" s="1613"/>
    </row>
    <row r="18" spans="1:38">
      <c r="A18" s="1607" t="s">
        <v>518</v>
      </c>
      <c r="B18" s="1612">
        <f t="shared" si="1"/>
        <v>261</v>
      </c>
      <c r="C18" s="1613"/>
      <c r="D18" s="1629"/>
      <c r="E18" s="1613"/>
      <c r="F18" s="1612">
        <v>4</v>
      </c>
      <c r="G18" s="1612">
        <v>6</v>
      </c>
      <c r="H18" s="1612">
        <v>1</v>
      </c>
      <c r="I18" s="1613"/>
      <c r="J18" s="1613"/>
      <c r="K18" s="1612">
        <v>7</v>
      </c>
      <c r="L18" s="1612">
        <v>1</v>
      </c>
      <c r="M18" s="1613"/>
      <c r="N18" s="1612">
        <v>38</v>
      </c>
      <c r="O18" s="1612">
        <v>9</v>
      </c>
      <c r="P18" s="1612">
        <v>43</v>
      </c>
      <c r="Q18" s="1612">
        <v>68</v>
      </c>
      <c r="R18" s="1612">
        <v>26</v>
      </c>
      <c r="S18" s="1612">
        <v>1</v>
      </c>
      <c r="T18" s="1633">
        <v>20</v>
      </c>
      <c r="U18" s="1612">
        <v>3</v>
      </c>
      <c r="V18" s="1612">
        <v>2</v>
      </c>
      <c r="W18" s="1613"/>
      <c r="X18" s="1631"/>
      <c r="Y18" s="1614"/>
      <c r="Z18" s="1631"/>
      <c r="AA18" s="1613"/>
      <c r="AB18" s="1613"/>
      <c r="AC18" s="1613"/>
      <c r="AD18" s="1613"/>
      <c r="AE18" s="1612">
        <v>6</v>
      </c>
      <c r="AF18" s="1612">
        <v>6</v>
      </c>
      <c r="AG18" s="1614"/>
      <c r="AH18" s="1632"/>
      <c r="AI18" s="1612">
        <v>1</v>
      </c>
      <c r="AJ18" s="1612">
        <v>2</v>
      </c>
      <c r="AK18" s="1612">
        <v>6</v>
      </c>
      <c r="AL18" s="1612">
        <v>11</v>
      </c>
    </row>
    <row r="19" spans="1:38">
      <c r="A19" s="1607" t="s">
        <v>519</v>
      </c>
      <c r="B19" s="1612">
        <f t="shared" si="1"/>
        <v>13</v>
      </c>
      <c r="C19" s="1613"/>
      <c r="D19" s="1629"/>
      <c r="E19" s="1613"/>
      <c r="F19" s="1613"/>
      <c r="G19" s="1613"/>
      <c r="H19" s="1613"/>
      <c r="I19" s="1613"/>
      <c r="J19" s="1613"/>
      <c r="K19" s="1613"/>
      <c r="L19" s="1613"/>
      <c r="M19" s="1613"/>
      <c r="N19" s="1613"/>
      <c r="O19" s="1613"/>
      <c r="P19" s="1613"/>
      <c r="Q19" s="1613"/>
      <c r="R19" s="1612">
        <v>1</v>
      </c>
      <c r="S19" s="1613"/>
      <c r="T19" s="1630"/>
      <c r="U19" s="1612">
        <v>5</v>
      </c>
      <c r="V19" s="1613"/>
      <c r="W19" s="1612">
        <v>2</v>
      </c>
      <c r="X19" s="1631"/>
      <c r="Y19" s="1614"/>
      <c r="Z19" s="1631"/>
      <c r="AA19" s="1613"/>
      <c r="AB19" s="1613"/>
      <c r="AC19" s="1613"/>
      <c r="AD19" s="1613"/>
      <c r="AE19" s="1613"/>
      <c r="AF19" s="1612">
        <v>2</v>
      </c>
      <c r="AG19" s="1614"/>
      <c r="AH19" s="1632"/>
      <c r="AI19" s="1613"/>
      <c r="AJ19" s="1613"/>
      <c r="AK19" s="1613"/>
      <c r="AL19" s="1612">
        <v>3</v>
      </c>
    </row>
    <row r="20" spans="1:38">
      <c r="A20" s="1607" t="s">
        <v>520</v>
      </c>
      <c r="B20" s="1612">
        <f t="shared" si="1"/>
        <v>28</v>
      </c>
      <c r="C20" s="1613"/>
      <c r="D20" s="1629"/>
      <c r="E20" s="1613"/>
      <c r="F20" s="1613"/>
      <c r="G20" s="1613"/>
      <c r="H20" s="1613"/>
      <c r="I20" s="1613"/>
      <c r="J20" s="1613"/>
      <c r="K20" s="1613"/>
      <c r="L20" s="1613"/>
      <c r="M20" s="1613"/>
      <c r="N20" s="1613"/>
      <c r="O20" s="1613"/>
      <c r="P20" s="1612">
        <v>2</v>
      </c>
      <c r="Q20" s="1612">
        <v>21</v>
      </c>
      <c r="R20" s="1613"/>
      <c r="S20" s="1613"/>
      <c r="T20" s="1630"/>
      <c r="U20" s="1613"/>
      <c r="V20" s="1613"/>
      <c r="W20" s="1613"/>
      <c r="X20" s="1631"/>
      <c r="Y20" s="1614"/>
      <c r="Z20" s="1631"/>
      <c r="AA20" s="1613"/>
      <c r="AB20" s="1613"/>
      <c r="AC20" s="1613"/>
      <c r="AD20" s="1613"/>
      <c r="AE20" s="1613"/>
      <c r="AF20" s="1612">
        <v>1</v>
      </c>
      <c r="AG20" s="1614"/>
      <c r="AH20" s="1632"/>
      <c r="AI20" s="1612">
        <v>1</v>
      </c>
      <c r="AJ20" s="1612">
        <v>3</v>
      </c>
      <c r="AK20" s="1613"/>
      <c r="AL20" s="1613"/>
    </row>
    <row r="21" spans="1:38">
      <c r="A21" s="1607" t="s">
        <v>521</v>
      </c>
      <c r="B21" s="1612">
        <f t="shared" si="1"/>
        <v>45</v>
      </c>
      <c r="C21" s="1612">
        <v>1</v>
      </c>
      <c r="D21" s="1629">
        <v>1</v>
      </c>
      <c r="E21" s="1613"/>
      <c r="F21" s="1613"/>
      <c r="G21" s="1612">
        <v>1</v>
      </c>
      <c r="H21" s="1613"/>
      <c r="I21" s="1613"/>
      <c r="J21" s="1613"/>
      <c r="K21" s="1613"/>
      <c r="L21" s="1613"/>
      <c r="M21" s="1613"/>
      <c r="N21" s="1613"/>
      <c r="O21" s="1613"/>
      <c r="P21" s="1613"/>
      <c r="Q21" s="1613"/>
      <c r="R21" s="1612">
        <v>1</v>
      </c>
      <c r="S21" s="1612">
        <v>2</v>
      </c>
      <c r="T21" s="1633">
        <v>4</v>
      </c>
      <c r="U21" s="1613"/>
      <c r="V21" s="1612">
        <v>3</v>
      </c>
      <c r="W21" s="1613"/>
      <c r="X21" s="1631"/>
      <c r="Y21" s="1614"/>
      <c r="Z21" s="1631"/>
      <c r="AA21" s="1613"/>
      <c r="AB21" s="1613"/>
      <c r="AC21" s="1613"/>
      <c r="AD21" s="1613"/>
      <c r="AE21" s="1613"/>
      <c r="AF21" s="1613"/>
      <c r="AG21" s="1615">
        <v>5</v>
      </c>
      <c r="AH21" s="1627">
        <v>12</v>
      </c>
      <c r="AI21" s="1613"/>
      <c r="AJ21" s="1612">
        <v>2</v>
      </c>
      <c r="AK21" s="1612">
        <v>5</v>
      </c>
      <c r="AL21" s="1612">
        <v>8</v>
      </c>
    </row>
    <row r="22" spans="1:38">
      <c r="A22" s="1607" t="s">
        <v>522</v>
      </c>
      <c r="B22" s="1612">
        <f t="shared" si="1"/>
        <v>89</v>
      </c>
      <c r="C22" s="1613"/>
      <c r="D22" s="1629"/>
      <c r="E22" s="1613"/>
      <c r="F22" s="1613"/>
      <c r="G22" s="1612">
        <v>8</v>
      </c>
      <c r="H22" s="1612">
        <v>1</v>
      </c>
      <c r="I22" s="1612">
        <v>1</v>
      </c>
      <c r="J22" s="1613"/>
      <c r="K22" s="1613"/>
      <c r="L22" s="1612">
        <v>1</v>
      </c>
      <c r="M22" s="1613"/>
      <c r="N22" s="1612">
        <v>14</v>
      </c>
      <c r="O22" s="1613"/>
      <c r="P22" s="1612">
        <v>6</v>
      </c>
      <c r="Q22" s="1612">
        <v>28</v>
      </c>
      <c r="R22" s="1613"/>
      <c r="S22" s="1613"/>
      <c r="T22" s="1633">
        <v>7</v>
      </c>
      <c r="U22" s="1612">
        <v>1</v>
      </c>
      <c r="V22" s="1612">
        <v>1</v>
      </c>
      <c r="W22" s="1613"/>
      <c r="X22" s="1631"/>
      <c r="Y22" s="1614"/>
      <c r="Z22" s="1631"/>
      <c r="AA22" s="1613"/>
      <c r="AB22" s="1613"/>
      <c r="AC22" s="1613"/>
      <c r="AD22" s="1613"/>
      <c r="AE22" s="1612">
        <v>5</v>
      </c>
      <c r="AF22" s="1612">
        <v>7</v>
      </c>
      <c r="AG22" s="1615">
        <v>1</v>
      </c>
      <c r="AH22" s="1627">
        <v>1</v>
      </c>
      <c r="AI22" s="1613"/>
      <c r="AJ22" s="1612">
        <v>2</v>
      </c>
      <c r="AK22" s="1612">
        <v>2</v>
      </c>
      <c r="AL22" s="1612">
        <v>3</v>
      </c>
    </row>
    <row r="23" spans="1:38">
      <c r="A23" s="1607" t="s">
        <v>523</v>
      </c>
      <c r="B23" s="1612">
        <f t="shared" si="1"/>
        <v>358</v>
      </c>
      <c r="C23" s="1612">
        <v>3</v>
      </c>
      <c r="D23" s="1629">
        <v>2</v>
      </c>
      <c r="E23" s="1613"/>
      <c r="F23" s="1612">
        <v>2</v>
      </c>
      <c r="G23" s="1612">
        <v>18</v>
      </c>
      <c r="H23" s="1612">
        <v>1</v>
      </c>
      <c r="I23" s="1613"/>
      <c r="J23" s="1612">
        <v>7</v>
      </c>
      <c r="K23" s="1612">
        <v>2</v>
      </c>
      <c r="L23" s="1612">
        <v>3</v>
      </c>
      <c r="M23" s="1612">
        <v>42</v>
      </c>
      <c r="N23" s="1612">
        <v>48</v>
      </c>
      <c r="O23" s="1612">
        <v>12</v>
      </c>
      <c r="P23" s="1612">
        <v>18</v>
      </c>
      <c r="Q23" s="1612">
        <v>60</v>
      </c>
      <c r="R23" s="1612">
        <v>5</v>
      </c>
      <c r="S23" s="1612">
        <v>3</v>
      </c>
      <c r="T23" s="1633">
        <v>4</v>
      </c>
      <c r="U23" s="1612">
        <v>2</v>
      </c>
      <c r="V23" s="1612">
        <v>6</v>
      </c>
      <c r="W23" s="1613"/>
      <c r="X23" s="1631"/>
      <c r="Y23" s="1615">
        <v>1</v>
      </c>
      <c r="Z23" s="1608">
        <v>2</v>
      </c>
      <c r="AA23" s="1612">
        <v>1</v>
      </c>
      <c r="AB23" s="1613"/>
      <c r="AC23" s="1613"/>
      <c r="AD23" s="1613"/>
      <c r="AE23" s="1612">
        <v>9</v>
      </c>
      <c r="AF23" s="1612">
        <v>24</v>
      </c>
      <c r="AG23" s="1615">
        <v>1</v>
      </c>
      <c r="AH23" s="1627">
        <v>9</v>
      </c>
      <c r="AI23" s="1612">
        <v>6</v>
      </c>
      <c r="AJ23" s="1612">
        <v>19</v>
      </c>
      <c r="AK23" s="1612">
        <v>9</v>
      </c>
      <c r="AL23" s="1612">
        <v>39</v>
      </c>
    </row>
    <row r="24" spans="1:38">
      <c r="A24" s="1607" t="s">
        <v>475</v>
      </c>
      <c r="B24" s="1612">
        <f t="shared" si="1"/>
        <v>160</v>
      </c>
      <c r="C24" s="1612">
        <v>3</v>
      </c>
      <c r="D24" s="1629">
        <v>3</v>
      </c>
      <c r="E24" s="1613"/>
      <c r="F24" s="1613"/>
      <c r="G24" s="1612">
        <v>8</v>
      </c>
      <c r="H24" s="1612">
        <v>4</v>
      </c>
      <c r="I24" s="1613"/>
      <c r="J24" s="1613"/>
      <c r="K24" s="1613"/>
      <c r="L24" s="1612">
        <v>2</v>
      </c>
      <c r="M24" s="1613"/>
      <c r="N24" s="1612">
        <v>28</v>
      </c>
      <c r="O24" s="1612">
        <v>3</v>
      </c>
      <c r="P24" s="1612">
        <v>4</v>
      </c>
      <c r="Q24" s="1612">
        <v>24</v>
      </c>
      <c r="R24" s="1612">
        <v>3</v>
      </c>
      <c r="S24" s="1612">
        <v>3</v>
      </c>
      <c r="T24" s="1633">
        <v>10</v>
      </c>
      <c r="U24" s="1612">
        <v>2</v>
      </c>
      <c r="V24" s="1612">
        <v>1</v>
      </c>
      <c r="W24" s="1612">
        <v>11</v>
      </c>
      <c r="X24" s="1608">
        <v>13</v>
      </c>
      <c r="Y24" s="1615">
        <v>2</v>
      </c>
      <c r="Z24" s="1631"/>
      <c r="AA24" s="1612">
        <v>5</v>
      </c>
      <c r="AB24" s="1612">
        <v>1</v>
      </c>
      <c r="AC24" s="1613"/>
      <c r="AD24" s="1613"/>
      <c r="AE24" s="1612">
        <v>2</v>
      </c>
      <c r="AF24" s="1612">
        <v>6</v>
      </c>
      <c r="AG24" s="1614"/>
      <c r="AH24" s="1627">
        <v>6</v>
      </c>
      <c r="AI24" s="1612">
        <v>1</v>
      </c>
      <c r="AJ24" s="1612">
        <v>4</v>
      </c>
      <c r="AK24" s="1612">
        <v>1</v>
      </c>
      <c r="AL24" s="1612">
        <v>10</v>
      </c>
    </row>
    <row r="25" spans="1:38">
      <c r="A25" s="1607" t="s">
        <v>524</v>
      </c>
      <c r="B25" s="1612">
        <f t="shared" si="1"/>
        <v>8</v>
      </c>
      <c r="C25" s="1612">
        <v>1</v>
      </c>
      <c r="D25" s="1613"/>
      <c r="E25" s="1613"/>
      <c r="F25" s="1613"/>
      <c r="G25" s="1613"/>
      <c r="H25" s="1613"/>
      <c r="I25" s="1613"/>
      <c r="J25" s="1613"/>
      <c r="K25" s="1613"/>
      <c r="L25" s="1613"/>
      <c r="M25" s="1613"/>
      <c r="N25" s="1613"/>
      <c r="O25" s="1613"/>
      <c r="P25" s="1629"/>
      <c r="Q25" s="1613"/>
      <c r="R25" s="1613"/>
      <c r="S25" s="1613"/>
      <c r="T25" s="1630"/>
      <c r="U25" s="1613"/>
      <c r="V25" s="1613"/>
      <c r="W25" s="1613"/>
      <c r="X25" s="1631"/>
      <c r="Y25" s="1614"/>
      <c r="Z25" s="1631"/>
      <c r="AA25" s="1613"/>
      <c r="AB25" s="1613"/>
      <c r="AC25" s="1613"/>
      <c r="AD25" s="1613"/>
      <c r="AE25" s="1613"/>
      <c r="AF25" s="1612">
        <v>1</v>
      </c>
      <c r="AG25" s="1614"/>
      <c r="AH25" s="1627">
        <v>1</v>
      </c>
      <c r="AI25" s="1613"/>
      <c r="AJ25" s="1613"/>
      <c r="AK25" s="1612">
        <v>2</v>
      </c>
      <c r="AL25" s="1612">
        <v>3</v>
      </c>
    </row>
    <row r="26" spans="1:38">
      <c r="A26" s="1607" t="s">
        <v>525</v>
      </c>
      <c r="B26" s="1612">
        <f t="shared" si="1"/>
        <v>69</v>
      </c>
      <c r="C26" s="1612">
        <v>7</v>
      </c>
      <c r="D26" s="1629">
        <v>9</v>
      </c>
      <c r="E26" s="1613"/>
      <c r="F26" s="1613"/>
      <c r="G26" s="1612">
        <v>3</v>
      </c>
      <c r="H26" s="1613"/>
      <c r="I26" s="1613"/>
      <c r="J26" s="1613"/>
      <c r="K26" s="1613"/>
      <c r="L26" s="1613"/>
      <c r="M26" s="1613"/>
      <c r="N26" s="1613"/>
      <c r="O26" s="1613"/>
      <c r="P26" s="1613"/>
      <c r="Q26" s="1629"/>
      <c r="R26" s="1612">
        <v>7</v>
      </c>
      <c r="S26" s="1612">
        <v>1</v>
      </c>
      <c r="T26" s="1630"/>
      <c r="U26" s="1612">
        <v>3</v>
      </c>
      <c r="V26" s="1612">
        <v>4</v>
      </c>
      <c r="W26" s="1613"/>
      <c r="X26" s="1631"/>
      <c r="Y26" s="1614"/>
      <c r="Z26" s="1608">
        <v>1</v>
      </c>
      <c r="AA26" s="1613"/>
      <c r="AB26" s="1613"/>
      <c r="AC26" s="1613"/>
      <c r="AD26" s="1613"/>
      <c r="AE26" s="1612">
        <v>2</v>
      </c>
      <c r="AF26" s="1612">
        <v>1</v>
      </c>
      <c r="AG26" s="1615">
        <v>1</v>
      </c>
      <c r="AH26" s="1627">
        <v>23</v>
      </c>
      <c r="AI26" s="1613"/>
      <c r="AJ26" s="1612">
        <v>2</v>
      </c>
      <c r="AK26" s="1612">
        <v>2</v>
      </c>
      <c r="AL26" s="1612">
        <v>3</v>
      </c>
    </row>
    <row r="27" spans="1:38">
      <c r="A27" s="1607" t="s">
        <v>467</v>
      </c>
      <c r="B27" s="1612">
        <f t="shared" si="1"/>
        <v>169</v>
      </c>
      <c r="C27" s="1612">
        <v>1</v>
      </c>
      <c r="D27" s="1612">
        <v>3</v>
      </c>
      <c r="E27" s="1613"/>
      <c r="F27" s="1613"/>
      <c r="G27" s="1612">
        <v>4</v>
      </c>
      <c r="H27" s="1613"/>
      <c r="I27" s="1612">
        <v>1</v>
      </c>
      <c r="J27" s="1612">
        <v>2</v>
      </c>
      <c r="K27" s="1612">
        <v>6</v>
      </c>
      <c r="L27" s="1613"/>
      <c r="M27" s="1613"/>
      <c r="N27" s="1612">
        <v>56</v>
      </c>
      <c r="O27" s="1612">
        <v>3</v>
      </c>
      <c r="P27" s="1612">
        <v>5</v>
      </c>
      <c r="Q27" s="1612">
        <v>23</v>
      </c>
      <c r="R27" s="1612">
        <v>11</v>
      </c>
      <c r="S27" s="1613"/>
      <c r="T27" s="1633">
        <v>9</v>
      </c>
      <c r="U27" s="1612">
        <v>6</v>
      </c>
      <c r="V27" s="1612">
        <v>10</v>
      </c>
      <c r="W27" s="1613"/>
      <c r="X27" s="1631"/>
      <c r="Y27" s="1614"/>
      <c r="Z27" s="1631"/>
      <c r="AA27" s="1613"/>
      <c r="AB27" s="1613"/>
      <c r="AC27" s="1613"/>
      <c r="AD27" s="1613"/>
      <c r="AE27" s="1634">
        <v>4</v>
      </c>
      <c r="AF27" s="1612">
        <v>9</v>
      </c>
      <c r="AG27" s="1615">
        <v>2</v>
      </c>
      <c r="AH27" s="1627">
        <v>6</v>
      </c>
      <c r="AI27" s="1613"/>
      <c r="AJ27" s="1613"/>
      <c r="AK27" s="1612">
        <v>2</v>
      </c>
      <c r="AL27" s="1612">
        <v>6</v>
      </c>
    </row>
    <row r="28" spans="1:38">
      <c r="A28" s="1607" t="s">
        <v>526</v>
      </c>
      <c r="B28" s="1612">
        <f t="shared" si="1"/>
        <v>4709</v>
      </c>
      <c r="C28" s="1612">
        <v>18</v>
      </c>
      <c r="D28" s="1629">
        <v>20</v>
      </c>
      <c r="E28" s="1612">
        <v>45</v>
      </c>
      <c r="F28" s="1612">
        <v>44</v>
      </c>
      <c r="G28" s="1612">
        <v>208</v>
      </c>
      <c r="H28" s="1612">
        <v>13</v>
      </c>
      <c r="I28" s="1612">
        <v>10</v>
      </c>
      <c r="J28" s="1612">
        <v>45</v>
      </c>
      <c r="K28" s="1612">
        <v>105</v>
      </c>
      <c r="L28" s="1612">
        <v>17</v>
      </c>
      <c r="M28" s="1612">
        <v>427</v>
      </c>
      <c r="N28" s="1612">
        <v>1213</v>
      </c>
      <c r="O28" s="1612">
        <v>275</v>
      </c>
      <c r="P28" s="1612">
        <v>244</v>
      </c>
      <c r="Q28" s="1612">
        <v>440</v>
      </c>
      <c r="R28" s="1612">
        <v>138</v>
      </c>
      <c r="S28" s="1612">
        <v>53</v>
      </c>
      <c r="T28" s="1633">
        <v>118</v>
      </c>
      <c r="U28" s="1612">
        <v>77</v>
      </c>
      <c r="V28" s="1612">
        <v>59</v>
      </c>
      <c r="W28" s="1612">
        <v>7</v>
      </c>
      <c r="X28" s="1608">
        <v>2</v>
      </c>
      <c r="Y28" s="1615">
        <v>2</v>
      </c>
      <c r="Z28" s="1631"/>
      <c r="AA28" s="1612">
        <v>1</v>
      </c>
      <c r="AB28" s="1613"/>
      <c r="AC28" s="1612">
        <v>51</v>
      </c>
      <c r="AD28" s="1612">
        <v>51</v>
      </c>
      <c r="AE28" s="1612">
        <v>127</v>
      </c>
      <c r="AF28" s="1612">
        <v>340</v>
      </c>
      <c r="AG28" s="1615">
        <v>16</v>
      </c>
      <c r="AH28" s="1627">
        <v>47</v>
      </c>
      <c r="AI28" s="1612">
        <v>42</v>
      </c>
      <c r="AJ28" s="1612">
        <v>171</v>
      </c>
      <c r="AK28" s="1612">
        <v>45</v>
      </c>
      <c r="AL28" s="1612">
        <v>238</v>
      </c>
    </row>
    <row r="29" spans="1:38">
      <c r="A29" s="1607" t="s">
        <v>468</v>
      </c>
      <c r="B29" s="1612">
        <f t="shared" si="1"/>
        <v>278</v>
      </c>
      <c r="C29" s="1612">
        <v>2</v>
      </c>
      <c r="D29" s="1629">
        <v>3</v>
      </c>
      <c r="E29" s="1613"/>
      <c r="F29" s="1612">
        <v>2</v>
      </c>
      <c r="G29" s="1612">
        <v>3</v>
      </c>
      <c r="H29" s="1612">
        <v>2</v>
      </c>
      <c r="I29" s="1613"/>
      <c r="J29" s="1613"/>
      <c r="K29" s="1612">
        <v>6</v>
      </c>
      <c r="L29" s="1613"/>
      <c r="M29" s="1613"/>
      <c r="N29" s="1612">
        <v>46</v>
      </c>
      <c r="O29" s="1612">
        <v>7</v>
      </c>
      <c r="P29" s="1612">
        <v>12</v>
      </c>
      <c r="Q29" s="1612">
        <v>59</v>
      </c>
      <c r="R29" s="1612">
        <v>7</v>
      </c>
      <c r="S29" s="1613"/>
      <c r="T29" s="1633">
        <v>69</v>
      </c>
      <c r="U29" s="1612">
        <v>2</v>
      </c>
      <c r="V29" s="1612">
        <v>5</v>
      </c>
      <c r="W29" s="1613"/>
      <c r="X29" s="1631"/>
      <c r="Y29" s="1615">
        <v>1</v>
      </c>
      <c r="Z29" s="1631"/>
      <c r="AA29" s="1613"/>
      <c r="AB29" s="1613"/>
      <c r="AC29" s="1613"/>
      <c r="AD29" s="1613"/>
      <c r="AE29" s="1612">
        <v>6</v>
      </c>
      <c r="AF29" s="1612">
        <v>16</v>
      </c>
      <c r="AG29" s="1614"/>
      <c r="AH29" s="1627">
        <v>3</v>
      </c>
      <c r="AI29" s="1612">
        <v>2</v>
      </c>
      <c r="AJ29" s="1612">
        <v>7</v>
      </c>
      <c r="AK29" s="1612">
        <v>4</v>
      </c>
      <c r="AL29" s="1612">
        <v>14</v>
      </c>
    </row>
    <row r="30" spans="1:38">
      <c r="A30" s="1607" t="s">
        <v>527</v>
      </c>
      <c r="B30" s="1612">
        <f t="shared" si="1"/>
        <v>34</v>
      </c>
      <c r="C30" s="1612">
        <v>8</v>
      </c>
      <c r="D30" s="1629">
        <v>2</v>
      </c>
      <c r="E30" s="1613"/>
      <c r="F30" s="1613"/>
      <c r="G30" s="1612">
        <v>2</v>
      </c>
      <c r="H30" s="1613"/>
      <c r="I30" s="1613"/>
      <c r="J30" s="1613"/>
      <c r="K30" s="1612">
        <v>1</v>
      </c>
      <c r="L30" s="1613"/>
      <c r="M30" s="1613"/>
      <c r="N30" s="1613"/>
      <c r="O30" s="1613"/>
      <c r="P30" s="1613"/>
      <c r="Q30" s="1613"/>
      <c r="R30" s="1613"/>
      <c r="S30" s="1613"/>
      <c r="T30" s="1630"/>
      <c r="U30" s="1613"/>
      <c r="V30" s="1613"/>
      <c r="W30" s="1613"/>
      <c r="X30" s="1631"/>
      <c r="Y30" s="1614"/>
      <c r="Z30" s="1631"/>
      <c r="AA30" s="1613"/>
      <c r="AB30" s="1613"/>
      <c r="AC30" s="1613"/>
      <c r="AD30" s="1613"/>
      <c r="AE30" s="1612">
        <v>2</v>
      </c>
      <c r="AF30" s="1612">
        <v>2</v>
      </c>
      <c r="AG30" s="1615">
        <v>1</v>
      </c>
      <c r="AH30" s="1627">
        <v>10</v>
      </c>
      <c r="AI30" s="1613"/>
      <c r="AJ30" s="1613"/>
      <c r="AK30" s="1612">
        <v>3</v>
      </c>
      <c r="AL30" s="1612">
        <v>3</v>
      </c>
    </row>
    <row r="31" spans="1:38">
      <c r="A31" s="1607" t="s">
        <v>528</v>
      </c>
      <c r="B31" s="1613"/>
      <c r="C31" s="1613"/>
      <c r="D31" s="1629"/>
      <c r="E31" s="1613"/>
      <c r="F31" s="1613"/>
      <c r="G31" s="1613"/>
      <c r="H31" s="1613"/>
      <c r="I31" s="1613"/>
      <c r="J31" s="1613"/>
      <c r="K31" s="1613"/>
      <c r="L31" s="1613"/>
      <c r="M31" s="1613"/>
      <c r="N31" s="1613"/>
      <c r="O31" s="1613"/>
      <c r="P31" s="1613"/>
      <c r="Q31" s="1613"/>
      <c r="R31" s="1613"/>
      <c r="S31" s="1613"/>
      <c r="T31" s="1630"/>
      <c r="U31" s="1613"/>
      <c r="V31" s="1613"/>
      <c r="W31" s="1613"/>
      <c r="X31" s="1631"/>
      <c r="Y31" s="1614"/>
      <c r="Z31" s="1631"/>
      <c r="AA31" s="1613"/>
      <c r="AB31" s="1613"/>
      <c r="AC31" s="1613"/>
      <c r="AD31" s="1613"/>
      <c r="AE31" s="1613"/>
      <c r="AF31" s="1613"/>
      <c r="AG31" s="1614"/>
      <c r="AH31" s="1632"/>
      <c r="AI31" s="1613"/>
      <c r="AJ31" s="1613"/>
      <c r="AK31" s="1613"/>
      <c r="AL31" s="1613"/>
    </row>
    <row r="32" spans="1:38">
      <c r="A32" s="1635" t="s">
        <v>396</v>
      </c>
      <c r="B32" s="1636"/>
      <c r="C32" s="1636"/>
      <c r="D32" s="1636"/>
      <c r="E32" s="1636"/>
      <c r="F32" s="1636"/>
      <c r="G32" s="1636"/>
      <c r="H32" s="1636"/>
      <c r="I32" s="1636"/>
      <c r="J32" s="1636"/>
      <c r="K32" s="1636"/>
      <c r="L32" s="1636"/>
      <c r="M32" s="1636"/>
      <c r="N32" s="1636"/>
      <c r="O32" s="1636"/>
      <c r="P32" s="1636"/>
      <c r="Q32" s="1636"/>
      <c r="R32" s="1636"/>
      <c r="S32" s="1636"/>
      <c r="T32" s="1636"/>
      <c r="U32" s="1636"/>
      <c r="V32" s="1636"/>
      <c r="W32" s="1636"/>
      <c r="X32" s="1636"/>
      <c r="Y32" s="1636"/>
      <c r="Z32" s="1636"/>
      <c r="AA32" s="1636"/>
      <c r="AB32" s="1636"/>
      <c r="AC32" s="1636"/>
      <c r="AD32" s="1636"/>
      <c r="AE32" s="1636"/>
      <c r="AF32" s="1636"/>
      <c r="AG32" s="1636"/>
      <c r="AH32" s="1636"/>
      <c r="AI32" s="1636"/>
      <c r="AJ32" s="1636"/>
      <c r="AK32" s="1635" t="s">
        <v>575</v>
      </c>
      <c r="AL32" s="1636"/>
    </row>
  </sheetData>
  <sheetProtection password="CA55" sheet="1" objects="1" scenarios="1"/>
  <pageMargins left="0.8" right="0.75" top="0.5" bottom="0.8" header="0" footer="0"/>
  <pageSetup paperSize="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AK40"/>
  <sheetViews>
    <sheetView showGridLines="0" topLeftCell="B1" workbookViewId="0">
      <selection activeCell="B1" sqref="A1:IV65536"/>
    </sheetView>
  </sheetViews>
  <sheetFormatPr baseColWidth="10" defaultColWidth="6.83203125" defaultRowHeight="10.5"/>
  <cols>
    <col min="1" max="1" width="0" hidden="1" customWidth="1"/>
    <col min="2" max="2" width="20.83203125" customWidth="1"/>
    <col min="3" max="3" width="7.1640625" customWidth="1"/>
    <col min="4" max="4" width="4.83203125" customWidth="1"/>
    <col min="5" max="5" width="5.1640625" customWidth="1"/>
    <col min="6" max="6" width="4.83203125" customWidth="1"/>
    <col min="7" max="7" width="5.1640625" customWidth="1"/>
    <col min="8" max="8" width="4.83203125" customWidth="1"/>
    <col min="9" max="9" width="5.1640625" customWidth="1"/>
    <col min="10" max="10" width="4.83203125" customWidth="1"/>
    <col min="11" max="11" width="5.1640625" customWidth="1"/>
    <col min="12" max="12" width="4.83203125" customWidth="1"/>
    <col min="13" max="13" width="5.1640625" customWidth="1"/>
    <col min="14" max="14" width="4.83203125" customWidth="1"/>
    <col min="15" max="15" width="5.1640625" customWidth="1"/>
    <col min="16" max="16" width="4.83203125" customWidth="1"/>
    <col min="17" max="17" width="5.1640625" customWidth="1"/>
    <col min="18" max="18" width="4.83203125" customWidth="1"/>
    <col min="19" max="19" width="5.1640625" customWidth="1"/>
    <col min="20" max="20" width="4.83203125" customWidth="1"/>
    <col min="21" max="21" width="5.1640625" customWidth="1"/>
    <col min="22" max="22" width="4.83203125" customWidth="1"/>
    <col min="23" max="23" width="5.1640625" customWidth="1"/>
    <col min="24" max="24" width="4.83203125" customWidth="1"/>
    <col min="25" max="25" width="5.1640625" customWidth="1"/>
    <col min="26" max="26" width="4.83203125" customWidth="1"/>
    <col min="27" max="27" width="5.1640625" customWidth="1"/>
    <col min="28" max="28" width="4.83203125" customWidth="1"/>
    <col min="29" max="29" width="5.1640625" customWidth="1"/>
    <col min="30" max="30" width="4.83203125" customWidth="1"/>
    <col min="31" max="31" width="5.1640625" customWidth="1"/>
    <col min="32" max="32" width="4.83203125" customWidth="1"/>
    <col min="33" max="33" width="5.1640625" customWidth="1"/>
    <col min="34" max="34" width="4.83203125" customWidth="1"/>
    <col min="35" max="35" width="5.1640625" customWidth="1"/>
    <col min="36" max="36" width="4.83203125" customWidth="1"/>
    <col min="37" max="37" width="5.1640625" customWidth="1"/>
  </cols>
  <sheetData>
    <row r="1" spans="1:37">
      <c r="A1" s="2" t="s">
        <v>0</v>
      </c>
      <c r="B1" s="3" t="s">
        <v>494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37">
      <c r="A2" s="3"/>
      <c r="B2" s="3" t="s">
        <v>576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7">
      <c r="A3" s="2" t="s">
        <v>531</v>
      </c>
      <c r="B3" s="3" t="s">
        <v>577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7">
      <c r="A4" s="1325"/>
      <c r="B4" s="1637" t="s">
        <v>72</v>
      </c>
      <c r="C4" s="1638" t="s">
        <v>147</v>
      </c>
      <c r="D4" s="1639" t="s">
        <v>536</v>
      </c>
      <c r="E4" s="1640"/>
      <c r="F4" s="1641" t="s">
        <v>537</v>
      </c>
      <c r="G4" s="1642"/>
      <c r="H4" s="1639" t="s">
        <v>538</v>
      </c>
      <c r="I4" s="1640"/>
      <c r="J4" s="1641" t="s">
        <v>539</v>
      </c>
      <c r="K4" s="1642"/>
      <c r="L4" s="1639" t="s">
        <v>578</v>
      </c>
      <c r="M4" s="1640"/>
      <c r="N4" s="1641" t="s">
        <v>541</v>
      </c>
      <c r="O4" s="1642"/>
      <c r="P4" s="1639" t="s">
        <v>542</v>
      </c>
      <c r="Q4" s="1640"/>
      <c r="R4" s="1641" t="s">
        <v>543</v>
      </c>
      <c r="S4" s="1642"/>
      <c r="T4" s="1639" t="s">
        <v>544</v>
      </c>
      <c r="U4" s="1642"/>
      <c r="V4" s="1639" t="s">
        <v>545</v>
      </c>
      <c r="W4" s="1640"/>
      <c r="X4" s="1641" t="s">
        <v>579</v>
      </c>
      <c r="Y4" s="1642"/>
      <c r="Z4" s="1639" t="s">
        <v>580</v>
      </c>
      <c r="AA4" s="1640"/>
      <c r="AB4" s="1641" t="s">
        <v>581</v>
      </c>
      <c r="AC4" s="1642"/>
      <c r="AD4" s="1639" t="s">
        <v>547</v>
      </c>
      <c r="AE4" s="1640"/>
      <c r="AF4" s="1641" t="s">
        <v>548</v>
      </c>
      <c r="AG4" s="1642"/>
      <c r="AH4" s="1639" t="s">
        <v>462</v>
      </c>
      <c r="AI4" s="1640"/>
      <c r="AJ4" s="1643" t="s">
        <v>549</v>
      </c>
      <c r="AK4" s="1644"/>
    </row>
    <row r="5" spans="1:37">
      <c r="A5" s="1340"/>
      <c r="B5" s="1645" t="s">
        <v>550</v>
      </c>
      <c r="C5" s="1646" t="s">
        <v>343</v>
      </c>
      <c r="D5" s="1647" t="s">
        <v>551</v>
      </c>
      <c r="E5" s="1648"/>
      <c r="F5" s="1649" t="s">
        <v>552</v>
      </c>
      <c r="G5" s="1650"/>
      <c r="H5" s="1647" t="s">
        <v>466</v>
      </c>
      <c r="I5" s="1648"/>
      <c r="J5" s="1649" t="s">
        <v>582</v>
      </c>
      <c r="K5" s="1650"/>
      <c r="L5" s="1647" t="s">
        <v>583</v>
      </c>
      <c r="M5" s="1648"/>
      <c r="N5" s="1649" t="s">
        <v>556</v>
      </c>
      <c r="O5" s="1650"/>
      <c r="P5" s="1647" t="s">
        <v>557</v>
      </c>
      <c r="Q5" s="1648"/>
      <c r="R5" s="1649" t="s">
        <v>471</v>
      </c>
      <c r="S5" s="1650"/>
      <c r="T5" s="1647" t="s">
        <v>558</v>
      </c>
      <c r="U5" s="1650"/>
      <c r="V5" s="1647" t="s">
        <v>559</v>
      </c>
      <c r="W5" s="1648"/>
      <c r="X5" s="1649" t="s">
        <v>560</v>
      </c>
      <c r="Y5" s="1650"/>
      <c r="Z5" s="1647" t="s">
        <v>561</v>
      </c>
      <c r="AA5" s="1648"/>
      <c r="AB5" s="1649" t="s">
        <v>551</v>
      </c>
      <c r="AC5" s="1650"/>
      <c r="AD5" s="1647" t="s">
        <v>551</v>
      </c>
      <c r="AE5" s="1648"/>
      <c r="AF5" s="1649" t="s">
        <v>562</v>
      </c>
      <c r="AG5" s="1650"/>
      <c r="AH5" s="1647" t="s">
        <v>563</v>
      </c>
      <c r="AI5" s="1648"/>
      <c r="AJ5" s="1649" t="s">
        <v>564</v>
      </c>
      <c r="AK5" s="1648"/>
    </row>
    <row r="6" spans="1:37">
      <c r="A6" s="1340"/>
      <c r="B6" s="1651"/>
      <c r="C6" s="1652" t="s">
        <v>565</v>
      </c>
      <c r="D6" s="1651"/>
      <c r="E6" s="1648"/>
      <c r="F6" s="1649" t="s">
        <v>566</v>
      </c>
      <c r="G6" s="1650"/>
      <c r="H6" s="1651"/>
      <c r="I6" s="1648"/>
      <c r="J6" s="1650"/>
      <c r="K6" s="1650"/>
      <c r="L6" s="1651"/>
      <c r="M6" s="1648"/>
      <c r="N6" s="1650"/>
      <c r="O6" s="1650"/>
      <c r="P6" s="1647" t="s">
        <v>567</v>
      </c>
      <c r="Q6" s="1648"/>
      <c r="R6" s="1649" t="s">
        <v>480</v>
      </c>
      <c r="S6" s="1650"/>
      <c r="T6" s="1651"/>
      <c r="U6" s="1650"/>
      <c r="V6" s="1647" t="s">
        <v>568</v>
      </c>
      <c r="W6" s="1648"/>
      <c r="X6" s="1650"/>
      <c r="Y6" s="1650"/>
      <c r="Z6" s="1651"/>
      <c r="AA6" s="1648"/>
      <c r="AB6" s="1650"/>
      <c r="AC6" s="1650"/>
      <c r="AD6" s="1651"/>
      <c r="AE6" s="1648"/>
      <c r="AF6" s="1649" t="s">
        <v>482</v>
      </c>
      <c r="AG6" s="1650"/>
      <c r="AH6" s="1651"/>
      <c r="AI6" s="1648"/>
      <c r="AJ6" s="1650"/>
      <c r="AK6" s="1648"/>
    </row>
    <row r="7" spans="1:37">
      <c r="A7" s="1340"/>
      <c r="B7" s="1653"/>
      <c r="C7" s="1654"/>
      <c r="D7" s="1655" t="s">
        <v>360</v>
      </c>
      <c r="E7" s="1656" t="s">
        <v>359</v>
      </c>
      <c r="F7" s="1657" t="s">
        <v>360</v>
      </c>
      <c r="G7" s="1657" t="s">
        <v>359</v>
      </c>
      <c r="H7" s="1655" t="s">
        <v>360</v>
      </c>
      <c r="I7" s="1656" t="s">
        <v>359</v>
      </c>
      <c r="J7" s="1657" t="s">
        <v>360</v>
      </c>
      <c r="K7" s="1657" t="s">
        <v>359</v>
      </c>
      <c r="L7" s="1655" t="s">
        <v>360</v>
      </c>
      <c r="M7" s="1656" t="s">
        <v>359</v>
      </c>
      <c r="N7" s="1657" t="s">
        <v>360</v>
      </c>
      <c r="O7" s="1657" t="s">
        <v>359</v>
      </c>
      <c r="P7" s="1655" t="s">
        <v>360</v>
      </c>
      <c r="Q7" s="1656" t="s">
        <v>359</v>
      </c>
      <c r="R7" s="1657" t="s">
        <v>360</v>
      </c>
      <c r="S7" s="1657" t="s">
        <v>359</v>
      </c>
      <c r="T7" s="1655" t="s">
        <v>360</v>
      </c>
      <c r="U7" s="1657" t="s">
        <v>359</v>
      </c>
      <c r="V7" s="1655" t="s">
        <v>360</v>
      </c>
      <c r="W7" s="1656" t="s">
        <v>359</v>
      </c>
      <c r="X7" s="1657" t="s">
        <v>360</v>
      </c>
      <c r="Y7" s="1657" t="s">
        <v>359</v>
      </c>
      <c r="Z7" s="1655" t="s">
        <v>360</v>
      </c>
      <c r="AA7" s="1656" t="s">
        <v>359</v>
      </c>
      <c r="AB7" s="1657" t="s">
        <v>360</v>
      </c>
      <c r="AC7" s="1657" t="s">
        <v>359</v>
      </c>
      <c r="AD7" s="1655" t="s">
        <v>360</v>
      </c>
      <c r="AE7" s="1656" t="s">
        <v>359</v>
      </c>
      <c r="AF7" s="1657" t="s">
        <v>360</v>
      </c>
      <c r="AG7" s="1657" t="s">
        <v>359</v>
      </c>
      <c r="AH7" s="1655" t="s">
        <v>360</v>
      </c>
      <c r="AI7" s="1656" t="s">
        <v>359</v>
      </c>
      <c r="AJ7" s="1657" t="s">
        <v>360</v>
      </c>
      <c r="AK7" s="1656" t="s">
        <v>359</v>
      </c>
    </row>
    <row r="8" spans="1:37" ht="12" customHeight="1">
      <c r="A8" s="1384"/>
      <c r="B8" s="1658" t="s">
        <v>114</v>
      </c>
      <c r="C8" s="1659">
        <f>SUM(E8:AK8)</f>
        <v>10563</v>
      </c>
      <c r="D8" s="1385" t="s">
        <v>72</v>
      </c>
      <c r="E8" s="1388">
        <f>SUM(D9:E9)</f>
        <v>2820</v>
      </c>
      <c r="F8" s="1660"/>
      <c r="G8" s="1661">
        <f>SUM(F9:G9)</f>
        <v>663</v>
      </c>
      <c r="H8" s="1393"/>
      <c r="I8" s="1388">
        <f>SUM(H9:I9)</f>
        <v>736</v>
      </c>
      <c r="J8" s="1662"/>
      <c r="K8" s="1661">
        <f>SUM(J9:K9)</f>
        <v>630</v>
      </c>
      <c r="L8" s="1393"/>
      <c r="M8" s="1388">
        <f>SUM(L9:M9)</f>
        <v>969</v>
      </c>
      <c r="N8" s="1662"/>
      <c r="O8" s="1661">
        <f>SUM(N9:O9)</f>
        <v>216</v>
      </c>
      <c r="P8" s="1393"/>
      <c r="Q8" s="1388">
        <f>SUM(P9:Q9)</f>
        <v>451</v>
      </c>
      <c r="R8" s="1662"/>
      <c r="S8" s="1661">
        <f>SUM(R9:S9)</f>
        <v>237</v>
      </c>
      <c r="T8" s="1393"/>
      <c r="U8" s="1394">
        <f>SUM(T9:U9)</f>
        <v>265</v>
      </c>
      <c r="V8" s="1393"/>
      <c r="W8" s="1388">
        <f>SUM(V9:W9)</f>
        <v>226</v>
      </c>
      <c r="X8" s="1662"/>
      <c r="Y8" s="1661">
        <f>SUM(X9:Y9)</f>
        <v>394</v>
      </c>
      <c r="Z8" s="1393"/>
      <c r="AA8" s="1388">
        <f>SUM(Z9:AA9)</f>
        <v>128</v>
      </c>
      <c r="AB8" s="1662"/>
      <c r="AC8" s="1661">
        <f>SUM(AB9:AC9)</f>
        <v>1548</v>
      </c>
      <c r="AD8" s="1393"/>
      <c r="AE8" s="1388">
        <f>SUM(AD9:AE9)</f>
        <v>693</v>
      </c>
      <c r="AF8" s="1662"/>
      <c r="AG8" s="1661">
        <f>SUM(AF9:AG9)</f>
        <v>67</v>
      </c>
      <c r="AH8" s="1393"/>
      <c r="AI8" s="1388">
        <f>SUM(AH9:AI9)</f>
        <v>439</v>
      </c>
      <c r="AJ8" s="1663"/>
      <c r="AK8" s="1664">
        <f>SUM(AJ9:AK9)</f>
        <v>81</v>
      </c>
    </row>
    <row r="9" spans="1:37" ht="12" customHeight="1">
      <c r="A9" s="1400"/>
      <c r="B9" s="1658" t="s">
        <v>362</v>
      </c>
      <c r="C9" s="1400"/>
      <c r="D9" s="1402">
        <f t="shared" ref="D9:AK9" si="0">SUM(D10:D30)</f>
        <v>1508</v>
      </c>
      <c r="E9" s="1388">
        <f t="shared" si="0"/>
        <v>1312</v>
      </c>
      <c r="F9" s="1661">
        <f t="shared" si="0"/>
        <v>293</v>
      </c>
      <c r="G9" s="1661">
        <f t="shared" si="0"/>
        <v>370</v>
      </c>
      <c r="H9" s="1402">
        <f t="shared" si="0"/>
        <v>336</v>
      </c>
      <c r="I9" s="1388">
        <f t="shared" si="0"/>
        <v>400</v>
      </c>
      <c r="J9" s="1661">
        <f t="shared" si="0"/>
        <v>318</v>
      </c>
      <c r="K9" s="1661">
        <f t="shared" si="0"/>
        <v>312</v>
      </c>
      <c r="L9" s="1402">
        <f t="shared" si="0"/>
        <v>440</v>
      </c>
      <c r="M9" s="1388">
        <f t="shared" si="0"/>
        <v>529</v>
      </c>
      <c r="N9" s="1661">
        <f t="shared" si="0"/>
        <v>98</v>
      </c>
      <c r="O9" s="1661">
        <f t="shared" si="0"/>
        <v>118</v>
      </c>
      <c r="P9" s="1402">
        <f t="shared" si="0"/>
        <v>200</v>
      </c>
      <c r="Q9" s="1388">
        <f t="shared" si="0"/>
        <v>251</v>
      </c>
      <c r="R9" s="1661">
        <f t="shared" si="0"/>
        <v>96</v>
      </c>
      <c r="S9" s="1661">
        <f t="shared" si="0"/>
        <v>141</v>
      </c>
      <c r="T9" s="1402">
        <f t="shared" si="0"/>
        <v>147</v>
      </c>
      <c r="U9" s="1394">
        <f t="shared" si="0"/>
        <v>118</v>
      </c>
      <c r="V9" s="1402">
        <f t="shared" si="0"/>
        <v>97</v>
      </c>
      <c r="W9" s="1388">
        <f t="shared" si="0"/>
        <v>129</v>
      </c>
      <c r="X9" s="1661">
        <f t="shared" si="0"/>
        <v>193</v>
      </c>
      <c r="Y9" s="1661">
        <f t="shared" si="0"/>
        <v>201</v>
      </c>
      <c r="Z9" s="1402">
        <f t="shared" si="0"/>
        <v>57</v>
      </c>
      <c r="AA9" s="1388">
        <f t="shared" si="0"/>
        <v>71</v>
      </c>
      <c r="AB9" s="1661">
        <f t="shared" si="0"/>
        <v>752</v>
      </c>
      <c r="AC9" s="1661">
        <f t="shared" si="0"/>
        <v>796</v>
      </c>
      <c r="AD9" s="1402">
        <f t="shared" si="0"/>
        <v>323</v>
      </c>
      <c r="AE9" s="1388">
        <f t="shared" si="0"/>
        <v>370</v>
      </c>
      <c r="AF9" s="1661">
        <f t="shared" si="0"/>
        <v>32</v>
      </c>
      <c r="AG9" s="1661">
        <f t="shared" si="0"/>
        <v>35</v>
      </c>
      <c r="AH9" s="1402">
        <f t="shared" si="0"/>
        <v>135</v>
      </c>
      <c r="AI9" s="1388">
        <f t="shared" si="0"/>
        <v>304</v>
      </c>
      <c r="AJ9" s="1661">
        <f t="shared" si="0"/>
        <v>49</v>
      </c>
      <c r="AK9" s="1664">
        <f t="shared" si="0"/>
        <v>32</v>
      </c>
    </row>
    <row r="10" spans="1:37" ht="12" customHeight="1">
      <c r="A10" s="1447"/>
      <c r="B10" s="1665" t="s">
        <v>511</v>
      </c>
      <c r="C10" s="1666">
        <f t="shared" ref="C10:C29" si="1">SUM(D10:AK10)</f>
        <v>701</v>
      </c>
      <c r="D10" s="1667">
        <v>5</v>
      </c>
      <c r="E10" s="1668">
        <v>9</v>
      </c>
      <c r="F10" s="1669"/>
      <c r="G10" s="1670"/>
      <c r="H10" s="1667">
        <v>260</v>
      </c>
      <c r="I10" s="1671">
        <v>332</v>
      </c>
      <c r="J10" s="1672">
        <v>40</v>
      </c>
      <c r="K10" s="1666">
        <v>23</v>
      </c>
      <c r="L10" s="1450">
        <v>2</v>
      </c>
      <c r="M10" s="1673">
        <v>2</v>
      </c>
      <c r="N10" s="1674"/>
      <c r="O10" s="1441"/>
      <c r="P10" s="1446"/>
      <c r="Q10" s="1675">
        <v>3</v>
      </c>
      <c r="R10" s="1674"/>
      <c r="S10" s="1441"/>
      <c r="T10" s="1446"/>
      <c r="U10" s="1666">
        <v>2</v>
      </c>
      <c r="V10" s="1446"/>
      <c r="W10" s="1676"/>
      <c r="X10" s="1674"/>
      <c r="Y10" s="1666">
        <v>1</v>
      </c>
      <c r="Z10" s="1450">
        <v>1</v>
      </c>
      <c r="AA10" s="1676"/>
      <c r="AB10" s="1672">
        <v>1</v>
      </c>
      <c r="AC10" s="1666">
        <v>7</v>
      </c>
      <c r="AD10" s="1450">
        <v>2</v>
      </c>
      <c r="AE10" s="1675">
        <v>5</v>
      </c>
      <c r="AF10" s="1674"/>
      <c r="AG10" s="1441"/>
      <c r="AH10" s="1450">
        <v>1</v>
      </c>
      <c r="AI10" s="1675">
        <v>5</v>
      </c>
      <c r="AJ10" s="1439"/>
      <c r="AK10" s="1439"/>
    </row>
    <row r="11" spans="1:37" ht="12" customHeight="1">
      <c r="A11" s="1437"/>
      <c r="B11" s="1665" t="s">
        <v>512</v>
      </c>
      <c r="C11" s="1428">
        <f t="shared" si="1"/>
        <v>251</v>
      </c>
      <c r="D11" s="1430">
        <v>8</v>
      </c>
      <c r="E11" s="1431">
        <v>8</v>
      </c>
      <c r="F11" s="1442"/>
      <c r="G11" s="1442">
        <v>1</v>
      </c>
      <c r="H11" s="1677"/>
      <c r="I11" s="1677"/>
      <c r="J11" s="1437"/>
      <c r="K11" s="1441"/>
      <c r="L11" s="1450">
        <v>1</v>
      </c>
      <c r="M11" s="1678"/>
      <c r="N11" s="1672">
        <v>11</v>
      </c>
      <c r="O11" s="1666">
        <v>11</v>
      </c>
      <c r="P11" s="1446"/>
      <c r="Q11" s="1675">
        <v>1</v>
      </c>
      <c r="R11" s="1672">
        <v>71</v>
      </c>
      <c r="S11" s="1666">
        <v>120</v>
      </c>
      <c r="T11" s="1446"/>
      <c r="U11" s="1441"/>
      <c r="V11" s="1446"/>
      <c r="W11" s="1676"/>
      <c r="X11" s="1674"/>
      <c r="Y11" s="1441"/>
      <c r="Z11" s="1450">
        <v>1</v>
      </c>
      <c r="AA11" s="1676"/>
      <c r="AB11" s="1672">
        <v>3</v>
      </c>
      <c r="AC11" s="1666">
        <v>5</v>
      </c>
      <c r="AD11" s="1667">
        <v>5</v>
      </c>
      <c r="AE11" s="1671">
        <v>2</v>
      </c>
      <c r="AF11" s="1674"/>
      <c r="AG11" s="1441"/>
      <c r="AH11" s="1667">
        <v>1</v>
      </c>
      <c r="AI11" s="1671">
        <v>1</v>
      </c>
      <c r="AJ11" s="1439"/>
      <c r="AK11" s="1451">
        <v>1</v>
      </c>
    </row>
    <row r="12" spans="1:37" ht="12" customHeight="1">
      <c r="A12" s="1437"/>
      <c r="B12" s="1665" t="s">
        <v>513</v>
      </c>
      <c r="C12" s="1428">
        <f t="shared" si="1"/>
        <v>40</v>
      </c>
      <c r="D12" s="1428">
        <v>13</v>
      </c>
      <c r="E12" s="1442">
        <v>6</v>
      </c>
      <c r="F12" s="1442"/>
      <c r="G12" s="1442">
        <v>1</v>
      </c>
      <c r="H12" s="1428">
        <v>1</v>
      </c>
      <c r="I12" s="1437"/>
      <c r="J12" s="1437"/>
      <c r="K12" s="1441"/>
      <c r="L12" s="1446"/>
      <c r="M12" s="1676"/>
      <c r="N12" s="1672">
        <v>2</v>
      </c>
      <c r="O12" s="1441"/>
      <c r="P12" s="1446"/>
      <c r="Q12" s="1676"/>
      <c r="R12" s="1672">
        <v>2</v>
      </c>
      <c r="S12" s="1666">
        <v>2</v>
      </c>
      <c r="T12" s="1461"/>
      <c r="U12" s="1679"/>
      <c r="V12" s="1450">
        <v>1</v>
      </c>
      <c r="W12" s="1675">
        <v>1</v>
      </c>
      <c r="X12" s="1674"/>
      <c r="Y12" s="1441"/>
      <c r="Z12" s="1446"/>
      <c r="AA12" s="1676"/>
      <c r="AB12" s="1672">
        <v>1</v>
      </c>
      <c r="AC12" s="1428">
        <v>4</v>
      </c>
      <c r="AD12" s="1430">
        <v>1</v>
      </c>
      <c r="AE12" s="1430">
        <v>2</v>
      </c>
      <c r="AF12" s="1437"/>
      <c r="AG12" s="1437"/>
      <c r="AH12" s="1430">
        <v>1</v>
      </c>
      <c r="AI12" s="1430">
        <v>2</v>
      </c>
      <c r="AJ12" s="1439"/>
      <c r="AK12" s="1439"/>
    </row>
    <row r="13" spans="1:37" ht="12" customHeight="1">
      <c r="A13" s="1437"/>
      <c r="B13" s="1665" t="s">
        <v>515</v>
      </c>
      <c r="C13" s="1428">
        <f t="shared" si="1"/>
        <v>225</v>
      </c>
      <c r="D13" s="1437"/>
      <c r="E13" s="1428">
        <v>3</v>
      </c>
      <c r="F13" s="1437"/>
      <c r="G13" s="1437"/>
      <c r="H13" s="1437"/>
      <c r="I13" s="1428">
        <v>1</v>
      </c>
      <c r="J13" s="1437"/>
      <c r="K13" s="1441"/>
      <c r="L13" s="1461"/>
      <c r="M13" s="1680"/>
      <c r="N13" s="1674"/>
      <c r="O13" s="1441"/>
      <c r="P13" s="1461"/>
      <c r="Q13" s="1680"/>
      <c r="R13" s="1674"/>
      <c r="S13" s="1437"/>
      <c r="T13" s="1677"/>
      <c r="U13" s="1681"/>
      <c r="V13" s="1667">
        <v>88</v>
      </c>
      <c r="W13" s="1671">
        <v>121</v>
      </c>
      <c r="X13" s="1674"/>
      <c r="Y13" s="1441"/>
      <c r="Z13" s="1667">
        <v>1</v>
      </c>
      <c r="AA13" s="1680"/>
      <c r="AB13" s="1672">
        <v>1</v>
      </c>
      <c r="AC13" s="1437"/>
      <c r="AD13" s="1428">
        <v>2</v>
      </c>
      <c r="AE13" s="1428">
        <v>1</v>
      </c>
      <c r="AF13" s="1437"/>
      <c r="AG13" s="1437"/>
      <c r="AH13" s="1428">
        <v>4</v>
      </c>
      <c r="AI13" s="1428">
        <v>3</v>
      </c>
      <c r="AJ13" s="1439"/>
      <c r="AK13" s="1439"/>
    </row>
    <row r="14" spans="1:37" ht="12" customHeight="1">
      <c r="A14" s="1437"/>
      <c r="B14" s="1665" t="s">
        <v>514</v>
      </c>
      <c r="C14" s="1428">
        <f t="shared" si="1"/>
        <v>527</v>
      </c>
      <c r="D14" s="1428">
        <v>14</v>
      </c>
      <c r="E14" s="1442">
        <v>11</v>
      </c>
      <c r="F14" s="1442">
        <v>1</v>
      </c>
      <c r="G14" s="1442"/>
      <c r="H14" s="1437"/>
      <c r="I14" s="1428">
        <v>2</v>
      </c>
      <c r="J14" s="1437"/>
      <c r="K14" s="1437"/>
      <c r="L14" s="1430">
        <v>1</v>
      </c>
      <c r="M14" s="1677"/>
      <c r="N14" s="1437"/>
      <c r="O14" s="1437"/>
      <c r="P14" s="1430">
        <v>181</v>
      </c>
      <c r="Q14" s="1430">
        <v>228</v>
      </c>
      <c r="R14" s="1428">
        <v>1</v>
      </c>
      <c r="S14" s="1428">
        <v>2</v>
      </c>
      <c r="T14" s="1437"/>
      <c r="U14" s="1437"/>
      <c r="V14" s="1677"/>
      <c r="W14" s="1677"/>
      <c r="X14" s="1437"/>
      <c r="Y14" s="1437"/>
      <c r="Z14" s="1677"/>
      <c r="AA14" s="1430">
        <v>1</v>
      </c>
      <c r="AB14" s="1428">
        <v>15</v>
      </c>
      <c r="AC14" s="1428">
        <v>10</v>
      </c>
      <c r="AD14" s="1428">
        <v>16</v>
      </c>
      <c r="AE14" s="1428">
        <v>26</v>
      </c>
      <c r="AF14" s="1437"/>
      <c r="AG14" s="1437"/>
      <c r="AH14" s="1437"/>
      <c r="AI14" s="1428">
        <v>17</v>
      </c>
      <c r="AJ14" s="1439"/>
      <c r="AK14" s="1451">
        <v>1</v>
      </c>
    </row>
    <row r="15" spans="1:37" ht="12" customHeight="1">
      <c r="A15" s="1437"/>
      <c r="B15" s="1665" t="s">
        <v>516</v>
      </c>
      <c r="C15" s="1428">
        <f t="shared" si="1"/>
        <v>39</v>
      </c>
      <c r="D15" s="1428">
        <v>10</v>
      </c>
      <c r="E15" s="1442">
        <v>10</v>
      </c>
      <c r="F15" s="1442"/>
      <c r="G15" s="1442"/>
      <c r="H15" s="1437"/>
      <c r="I15" s="1437"/>
      <c r="J15" s="1437"/>
      <c r="K15" s="1437"/>
      <c r="L15" s="1428">
        <v>1</v>
      </c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28">
        <v>1</v>
      </c>
      <c r="Y15" s="1437"/>
      <c r="Z15" s="1437"/>
      <c r="AA15" s="1437"/>
      <c r="AB15" s="1428">
        <v>2</v>
      </c>
      <c r="AC15" s="1428">
        <v>5</v>
      </c>
      <c r="AD15" s="1428">
        <v>1</v>
      </c>
      <c r="AE15" s="1428">
        <v>6</v>
      </c>
      <c r="AF15" s="1437"/>
      <c r="AG15" s="1437"/>
      <c r="AH15" s="1428">
        <v>2</v>
      </c>
      <c r="AI15" s="1428">
        <v>1</v>
      </c>
      <c r="AJ15" s="1439"/>
      <c r="AK15" s="1439"/>
    </row>
    <row r="16" spans="1:37" ht="12" customHeight="1">
      <c r="A16" s="1437"/>
      <c r="B16" s="1665" t="s">
        <v>517</v>
      </c>
      <c r="C16" s="1428">
        <f t="shared" si="1"/>
        <v>56</v>
      </c>
      <c r="D16" s="1428">
        <v>2</v>
      </c>
      <c r="E16" s="1442">
        <v>16</v>
      </c>
      <c r="F16" s="1442"/>
      <c r="G16" s="1442"/>
      <c r="H16" s="1428">
        <v>14</v>
      </c>
      <c r="I16" s="1428">
        <v>15</v>
      </c>
      <c r="J16" s="1437"/>
      <c r="K16" s="1437"/>
      <c r="L16" s="1437"/>
      <c r="M16" s="1437"/>
      <c r="N16" s="1437"/>
      <c r="O16" s="1428">
        <v>1</v>
      </c>
      <c r="P16" s="1437"/>
      <c r="Q16" s="1437"/>
      <c r="R16" s="1437"/>
      <c r="S16" s="1437"/>
      <c r="T16" s="1428">
        <v>1</v>
      </c>
      <c r="U16" s="1437"/>
      <c r="V16" s="1437"/>
      <c r="W16" s="1437"/>
      <c r="X16" s="1437"/>
      <c r="Y16" s="1437"/>
      <c r="Z16" s="1437"/>
      <c r="AA16" s="1437"/>
      <c r="AB16" s="1437"/>
      <c r="AC16" s="1428">
        <v>2</v>
      </c>
      <c r="AD16" s="1428">
        <v>1</v>
      </c>
      <c r="AE16" s="1428">
        <v>2</v>
      </c>
      <c r="AF16" s="1437"/>
      <c r="AG16" s="1437"/>
      <c r="AH16" s="1437"/>
      <c r="AI16" s="1428">
        <v>2</v>
      </c>
      <c r="AJ16" s="1439"/>
      <c r="AK16" s="1439"/>
    </row>
    <row r="17" spans="1:37" ht="12" customHeight="1">
      <c r="A17" s="1437"/>
      <c r="B17" s="1665" t="s">
        <v>518</v>
      </c>
      <c r="C17" s="1428">
        <f t="shared" si="1"/>
        <v>136</v>
      </c>
      <c r="D17" s="1428">
        <v>13</v>
      </c>
      <c r="E17" s="1442">
        <v>4</v>
      </c>
      <c r="F17" s="1442">
        <v>1</v>
      </c>
      <c r="G17" s="1442">
        <v>2</v>
      </c>
      <c r="H17" s="1437"/>
      <c r="I17" s="1428">
        <v>1</v>
      </c>
      <c r="J17" s="1437"/>
      <c r="K17" s="1437"/>
      <c r="L17" s="1437"/>
      <c r="M17" s="1437"/>
      <c r="N17" s="1428">
        <v>52</v>
      </c>
      <c r="O17" s="1428">
        <v>44</v>
      </c>
      <c r="P17" s="1437"/>
      <c r="Q17" s="1428">
        <v>1</v>
      </c>
      <c r="R17" s="1428">
        <v>4</v>
      </c>
      <c r="S17" s="1428">
        <v>2</v>
      </c>
      <c r="T17" s="1437"/>
      <c r="U17" s="1437"/>
      <c r="V17" s="1437"/>
      <c r="W17" s="1437"/>
      <c r="X17" s="1437"/>
      <c r="Y17" s="1437"/>
      <c r="Z17" s="1437"/>
      <c r="AA17" s="1437"/>
      <c r="AB17" s="1428">
        <v>2</v>
      </c>
      <c r="AC17" s="1428">
        <v>1</v>
      </c>
      <c r="AD17" s="1428">
        <v>3</v>
      </c>
      <c r="AE17" s="1428">
        <v>2</v>
      </c>
      <c r="AF17" s="1437"/>
      <c r="AG17" s="1437"/>
      <c r="AH17" s="1437"/>
      <c r="AI17" s="1428">
        <v>4</v>
      </c>
      <c r="AJ17" s="1439"/>
      <c r="AK17" s="1439"/>
    </row>
    <row r="18" spans="1:37" ht="12" customHeight="1">
      <c r="A18" s="1437"/>
      <c r="B18" s="1665" t="s">
        <v>519</v>
      </c>
      <c r="C18" s="1428">
        <f t="shared" si="1"/>
        <v>168</v>
      </c>
      <c r="D18" s="1428">
        <v>2</v>
      </c>
      <c r="E18" s="1442">
        <v>12</v>
      </c>
      <c r="F18" s="1442">
        <v>1</v>
      </c>
      <c r="G18" s="1442"/>
      <c r="H18" s="1437"/>
      <c r="I18" s="1437"/>
      <c r="J18" s="1437"/>
      <c r="K18" s="1437"/>
      <c r="L18" s="1437"/>
      <c r="M18" s="1437"/>
      <c r="N18" s="1428">
        <v>19</v>
      </c>
      <c r="O18" s="1428">
        <v>34</v>
      </c>
      <c r="P18" s="1437"/>
      <c r="Q18" s="1437"/>
      <c r="R18" s="1428">
        <v>9</v>
      </c>
      <c r="S18" s="1428">
        <v>8</v>
      </c>
      <c r="T18" s="1437"/>
      <c r="U18" s="1437"/>
      <c r="V18" s="1428">
        <v>3</v>
      </c>
      <c r="W18" s="1428">
        <v>1</v>
      </c>
      <c r="X18" s="1437"/>
      <c r="Y18" s="1428">
        <v>1</v>
      </c>
      <c r="Z18" s="1437"/>
      <c r="AA18" s="1437"/>
      <c r="AB18" s="1437"/>
      <c r="AC18" s="1437"/>
      <c r="AD18" s="1437"/>
      <c r="AE18" s="1428">
        <v>2</v>
      </c>
      <c r="AF18" s="1428">
        <v>32</v>
      </c>
      <c r="AG18" s="1428">
        <v>35</v>
      </c>
      <c r="AH18" s="1428">
        <v>3</v>
      </c>
      <c r="AI18" s="1428">
        <v>5</v>
      </c>
      <c r="AJ18" s="1439"/>
      <c r="AK18" s="1451">
        <v>1</v>
      </c>
    </row>
    <row r="19" spans="1:37" ht="12" customHeight="1">
      <c r="A19" s="1437"/>
      <c r="B19" s="1665" t="s">
        <v>520</v>
      </c>
      <c r="C19" s="1428">
        <f t="shared" si="1"/>
        <v>24</v>
      </c>
      <c r="D19" s="1428">
        <v>6</v>
      </c>
      <c r="E19" s="1442">
        <v>6</v>
      </c>
      <c r="F19" s="1442"/>
      <c r="G19" s="1442"/>
      <c r="H19" s="1437"/>
      <c r="I19" s="1437"/>
      <c r="J19" s="1437"/>
      <c r="K19" s="1437"/>
      <c r="L19" s="1437"/>
      <c r="M19" s="1437"/>
      <c r="N19" s="1437"/>
      <c r="O19" s="1428">
        <v>1</v>
      </c>
      <c r="P19" s="1437"/>
      <c r="Q19" s="1437"/>
      <c r="R19" s="1428">
        <v>1</v>
      </c>
      <c r="S19" s="1437"/>
      <c r="T19" s="1437"/>
      <c r="U19" s="1437"/>
      <c r="V19" s="1437"/>
      <c r="W19" s="1437"/>
      <c r="X19" s="1437"/>
      <c r="Y19" s="1437"/>
      <c r="Z19" s="1437"/>
      <c r="AA19" s="1437"/>
      <c r="AB19" s="1428">
        <v>5</v>
      </c>
      <c r="AC19" s="1437"/>
      <c r="AD19" s="1437"/>
      <c r="AE19" s="1428">
        <v>2</v>
      </c>
      <c r="AF19" s="1437"/>
      <c r="AG19" s="1437"/>
      <c r="AH19" s="1437"/>
      <c r="AI19" s="1428">
        <v>1</v>
      </c>
      <c r="AJ19" s="1451">
        <v>1</v>
      </c>
      <c r="AK19" s="1451">
        <v>1</v>
      </c>
    </row>
    <row r="20" spans="1:37" ht="12" customHeight="1">
      <c r="A20" s="1437"/>
      <c r="B20" s="1665" t="s">
        <v>521</v>
      </c>
      <c r="C20" s="1428">
        <f t="shared" si="1"/>
        <v>279</v>
      </c>
      <c r="D20" s="1428">
        <v>6</v>
      </c>
      <c r="E20" s="1442">
        <v>10</v>
      </c>
      <c r="F20" s="1442">
        <v>1</v>
      </c>
      <c r="G20" s="1442"/>
      <c r="H20" s="1428">
        <v>2</v>
      </c>
      <c r="I20" s="1437"/>
      <c r="J20" s="1437"/>
      <c r="K20" s="1437"/>
      <c r="L20" s="1428">
        <v>68</v>
      </c>
      <c r="M20" s="1428">
        <v>144</v>
      </c>
      <c r="N20" s="1437"/>
      <c r="O20" s="1437"/>
      <c r="P20" s="1428">
        <v>2</v>
      </c>
      <c r="Q20" s="1437"/>
      <c r="R20" s="1437"/>
      <c r="S20" s="1437"/>
      <c r="T20" s="1437"/>
      <c r="U20" s="1437"/>
      <c r="V20" s="1428">
        <v>1</v>
      </c>
      <c r="W20" s="1437"/>
      <c r="X20" s="1428">
        <v>8</v>
      </c>
      <c r="Y20" s="1428">
        <v>4</v>
      </c>
      <c r="Z20" s="1437"/>
      <c r="AA20" s="1437"/>
      <c r="AB20" s="1428">
        <v>6</v>
      </c>
      <c r="AC20" s="1428">
        <v>7</v>
      </c>
      <c r="AD20" s="1428">
        <v>8</v>
      </c>
      <c r="AE20" s="1428">
        <v>4</v>
      </c>
      <c r="AF20" s="1437"/>
      <c r="AG20" s="1437"/>
      <c r="AH20" s="1428">
        <v>2</v>
      </c>
      <c r="AI20" s="1428">
        <v>6</v>
      </c>
      <c r="AJ20" s="1439"/>
      <c r="AK20" s="1439"/>
    </row>
    <row r="21" spans="1:37" ht="12" customHeight="1">
      <c r="A21" s="1437"/>
      <c r="B21" s="1665" t="s">
        <v>522</v>
      </c>
      <c r="C21" s="1428">
        <f t="shared" si="1"/>
        <v>412</v>
      </c>
      <c r="D21" s="1428">
        <v>10</v>
      </c>
      <c r="E21" s="1442">
        <v>11</v>
      </c>
      <c r="F21" s="1442"/>
      <c r="G21" s="1442"/>
      <c r="H21" s="1428">
        <v>2</v>
      </c>
      <c r="I21" s="1437"/>
      <c r="J21" s="1437"/>
      <c r="K21" s="1428">
        <v>1</v>
      </c>
      <c r="L21" s="1428">
        <v>3</v>
      </c>
      <c r="M21" s="1428">
        <v>5</v>
      </c>
      <c r="N21" s="1437"/>
      <c r="O21" s="1437"/>
      <c r="P21" s="1428">
        <v>1</v>
      </c>
      <c r="Q21" s="1437"/>
      <c r="R21" s="1437"/>
      <c r="S21" s="1437"/>
      <c r="T21" s="1437"/>
      <c r="U21" s="1428">
        <v>1</v>
      </c>
      <c r="V21" s="1437"/>
      <c r="W21" s="1437"/>
      <c r="X21" s="1428">
        <v>171</v>
      </c>
      <c r="Y21" s="1428">
        <v>180</v>
      </c>
      <c r="Z21" s="1437"/>
      <c r="AA21" s="1428">
        <v>1</v>
      </c>
      <c r="AB21" s="1428">
        <v>3</v>
      </c>
      <c r="AC21" s="1428">
        <v>5</v>
      </c>
      <c r="AD21" s="1428">
        <v>4</v>
      </c>
      <c r="AE21" s="1428">
        <v>5</v>
      </c>
      <c r="AF21" s="1437"/>
      <c r="AG21" s="1437"/>
      <c r="AH21" s="1428">
        <v>4</v>
      </c>
      <c r="AI21" s="1428">
        <v>4</v>
      </c>
      <c r="AJ21" s="1451">
        <v>1</v>
      </c>
      <c r="AK21" s="1439"/>
    </row>
    <row r="22" spans="1:37" ht="12" customHeight="1">
      <c r="A22" s="1437"/>
      <c r="B22" s="1665" t="s">
        <v>569</v>
      </c>
      <c r="C22" s="1428">
        <f t="shared" si="1"/>
        <v>1065</v>
      </c>
      <c r="D22" s="1428">
        <v>8</v>
      </c>
      <c r="E22" s="1428">
        <v>13</v>
      </c>
      <c r="F22" s="1428">
        <v>250</v>
      </c>
      <c r="G22" s="1428">
        <v>347</v>
      </c>
      <c r="H22" s="1428">
        <v>1</v>
      </c>
      <c r="I22" s="1428">
        <v>3</v>
      </c>
      <c r="J22" s="1437"/>
      <c r="K22" s="1437"/>
      <c r="L22" s="1428">
        <v>17</v>
      </c>
      <c r="M22" s="1428">
        <v>9</v>
      </c>
      <c r="N22" s="1428">
        <v>1</v>
      </c>
      <c r="O22" s="1428">
        <v>2</v>
      </c>
      <c r="P22" s="1437"/>
      <c r="Q22" s="1437"/>
      <c r="R22" s="1428">
        <v>1</v>
      </c>
      <c r="S22" s="1437"/>
      <c r="T22" s="1428">
        <v>135</v>
      </c>
      <c r="U22" s="1428">
        <v>94</v>
      </c>
      <c r="V22" s="1437"/>
      <c r="W22" s="1437"/>
      <c r="X22" s="1428">
        <v>6</v>
      </c>
      <c r="Y22" s="1428">
        <v>7</v>
      </c>
      <c r="Z22" s="1428">
        <v>2</v>
      </c>
      <c r="AA22" s="1428">
        <v>1</v>
      </c>
      <c r="AB22" s="1428">
        <v>38</v>
      </c>
      <c r="AC22" s="1428">
        <v>42</v>
      </c>
      <c r="AD22" s="1428">
        <v>25</v>
      </c>
      <c r="AE22" s="1428">
        <v>18</v>
      </c>
      <c r="AF22" s="1437"/>
      <c r="AG22" s="1437"/>
      <c r="AH22" s="1428">
        <v>20</v>
      </c>
      <c r="AI22" s="1428">
        <v>23</v>
      </c>
      <c r="AJ22" s="1451">
        <v>2</v>
      </c>
      <c r="AK22" s="1439"/>
    </row>
    <row r="23" spans="1:37" ht="12" customHeight="1">
      <c r="A23" s="1437"/>
      <c r="B23" s="1665" t="s">
        <v>475</v>
      </c>
      <c r="C23" s="1428">
        <f t="shared" si="1"/>
        <v>219</v>
      </c>
      <c r="D23" s="1428">
        <v>6</v>
      </c>
      <c r="E23" s="1442">
        <v>16</v>
      </c>
      <c r="F23" s="1442"/>
      <c r="G23" s="1442"/>
      <c r="H23" s="1442">
        <v>1</v>
      </c>
      <c r="I23" s="1442">
        <v>5</v>
      </c>
      <c r="J23" s="1437"/>
      <c r="K23" s="1437"/>
      <c r="L23" s="1437"/>
      <c r="M23" s="1437"/>
      <c r="N23" s="1428">
        <v>1</v>
      </c>
      <c r="O23" s="1437"/>
      <c r="P23" s="1437"/>
      <c r="Q23" s="1437"/>
      <c r="R23" s="1437"/>
      <c r="S23" s="1437"/>
      <c r="T23" s="1428">
        <v>5</v>
      </c>
      <c r="U23" s="1428">
        <v>14</v>
      </c>
      <c r="V23" s="1437"/>
      <c r="W23" s="1437"/>
      <c r="X23" s="1428">
        <v>1</v>
      </c>
      <c r="Y23" s="1437"/>
      <c r="Z23" s="1428">
        <v>52</v>
      </c>
      <c r="AA23" s="1428">
        <v>67</v>
      </c>
      <c r="AB23" s="1428">
        <v>14</v>
      </c>
      <c r="AC23" s="1428">
        <v>15</v>
      </c>
      <c r="AD23" s="1428">
        <v>6</v>
      </c>
      <c r="AE23" s="1428">
        <v>8</v>
      </c>
      <c r="AF23" s="1437"/>
      <c r="AG23" s="1437"/>
      <c r="AH23" s="1428">
        <v>4</v>
      </c>
      <c r="AI23" s="1428">
        <v>3</v>
      </c>
      <c r="AJ23" s="1451">
        <v>1</v>
      </c>
      <c r="AK23" s="1439"/>
    </row>
    <row r="24" spans="1:37" ht="12" customHeight="1">
      <c r="A24" s="1447"/>
      <c r="B24" s="1665" t="s">
        <v>525</v>
      </c>
      <c r="C24" s="1428">
        <f t="shared" si="1"/>
        <v>47</v>
      </c>
      <c r="D24" s="1428">
        <v>9</v>
      </c>
      <c r="E24" s="1428">
        <v>16</v>
      </c>
      <c r="F24" s="1437"/>
      <c r="G24" s="1437"/>
      <c r="H24" s="1437"/>
      <c r="I24" s="1437"/>
      <c r="J24" s="1437"/>
      <c r="K24" s="1437"/>
      <c r="L24" s="1447"/>
      <c r="M24" s="1447"/>
      <c r="N24" s="1437"/>
      <c r="O24" s="1437"/>
      <c r="P24" s="1428">
        <v>5</v>
      </c>
      <c r="Q24" s="1428">
        <v>7</v>
      </c>
      <c r="R24" s="1428">
        <v>1</v>
      </c>
      <c r="S24" s="1437"/>
      <c r="T24" s="1437"/>
      <c r="U24" s="1437"/>
      <c r="V24" s="1437"/>
      <c r="W24" s="1437"/>
      <c r="X24" s="1437"/>
      <c r="Y24" s="1437"/>
      <c r="Z24" s="1437"/>
      <c r="AA24" s="1437"/>
      <c r="AB24" s="1437"/>
      <c r="AC24" s="1428">
        <v>3</v>
      </c>
      <c r="AD24" s="1428">
        <v>1</v>
      </c>
      <c r="AE24" s="1428">
        <v>1</v>
      </c>
      <c r="AF24" s="1437"/>
      <c r="AG24" s="1437"/>
      <c r="AH24" s="1428">
        <v>1</v>
      </c>
      <c r="AI24" s="1428">
        <v>3</v>
      </c>
      <c r="AJ24" s="1439"/>
      <c r="AK24" s="1439"/>
    </row>
    <row r="25" spans="1:37" ht="12" customHeight="1">
      <c r="A25" s="1437"/>
      <c r="B25" s="1665" t="s">
        <v>570</v>
      </c>
      <c r="C25" s="1428">
        <f t="shared" si="1"/>
        <v>95</v>
      </c>
      <c r="D25" s="1428">
        <v>12</v>
      </c>
      <c r="E25" s="1428">
        <v>20</v>
      </c>
      <c r="F25" s="1428">
        <v>1</v>
      </c>
      <c r="G25" s="1437"/>
      <c r="H25" s="1437"/>
      <c r="I25" s="1437"/>
      <c r="J25" s="1437"/>
      <c r="K25" s="1437"/>
      <c r="L25" s="1428">
        <v>1</v>
      </c>
      <c r="M25" s="1428">
        <v>1</v>
      </c>
      <c r="N25" s="1428">
        <v>1</v>
      </c>
      <c r="O25" s="1428">
        <v>4</v>
      </c>
      <c r="P25" s="1428">
        <v>1</v>
      </c>
      <c r="Q25" s="1437"/>
      <c r="R25" s="1428">
        <v>1</v>
      </c>
      <c r="S25" s="1428">
        <v>1</v>
      </c>
      <c r="T25" s="1437"/>
      <c r="U25" s="1428">
        <v>1</v>
      </c>
      <c r="V25" s="1437"/>
      <c r="W25" s="1437"/>
      <c r="X25" s="1437"/>
      <c r="Y25" s="1437"/>
      <c r="Z25" s="1437"/>
      <c r="AA25" s="1437"/>
      <c r="AB25" s="1428">
        <v>10</v>
      </c>
      <c r="AC25" s="1428">
        <v>17</v>
      </c>
      <c r="AD25" s="1428">
        <v>5</v>
      </c>
      <c r="AE25" s="1428">
        <v>5</v>
      </c>
      <c r="AF25" s="1437"/>
      <c r="AG25" s="1437"/>
      <c r="AH25" s="1428">
        <v>2</v>
      </c>
      <c r="AI25" s="1428">
        <v>11</v>
      </c>
      <c r="AJ25" s="1439"/>
      <c r="AK25" s="1451">
        <v>1</v>
      </c>
    </row>
    <row r="26" spans="1:37" ht="12" customHeight="1">
      <c r="A26" s="1437"/>
      <c r="B26" s="1665" t="s">
        <v>467</v>
      </c>
      <c r="C26" s="1428">
        <f t="shared" si="1"/>
        <v>665</v>
      </c>
      <c r="D26" s="1428">
        <v>6</v>
      </c>
      <c r="E26" s="1428">
        <v>16</v>
      </c>
      <c r="F26" s="1437"/>
      <c r="G26" s="1437"/>
      <c r="H26" s="1428">
        <v>33</v>
      </c>
      <c r="I26" s="1428">
        <v>32</v>
      </c>
      <c r="J26" s="1428">
        <v>250</v>
      </c>
      <c r="K26" s="1428">
        <v>276</v>
      </c>
      <c r="L26" s="1428">
        <v>3</v>
      </c>
      <c r="M26" s="1428">
        <v>1</v>
      </c>
      <c r="N26" s="1437"/>
      <c r="O26" s="1437"/>
      <c r="P26" s="1437"/>
      <c r="Q26" s="1437"/>
      <c r="R26" s="1428">
        <v>1</v>
      </c>
      <c r="S26" s="1437"/>
      <c r="T26" s="1437"/>
      <c r="U26" s="1428">
        <v>1</v>
      </c>
      <c r="V26" s="1437"/>
      <c r="W26" s="1428">
        <v>1</v>
      </c>
      <c r="X26" s="1428">
        <v>1</v>
      </c>
      <c r="Y26" s="1437"/>
      <c r="Z26" s="1437"/>
      <c r="AA26" s="1437"/>
      <c r="AB26" s="1428">
        <v>9</v>
      </c>
      <c r="AC26" s="1428">
        <v>14</v>
      </c>
      <c r="AD26" s="1428">
        <v>5</v>
      </c>
      <c r="AE26" s="1428">
        <v>1</v>
      </c>
      <c r="AF26" s="1437"/>
      <c r="AG26" s="1437"/>
      <c r="AH26" s="1428">
        <v>4</v>
      </c>
      <c r="AI26" s="1428">
        <v>10</v>
      </c>
      <c r="AJ26" s="1451">
        <v>1</v>
      </c>
      <c r="AK26" s="1439"/>
    </row>
    <row r="27" spans="1:37" ht="12" customHeight="1">
      <c r="A27" s="1437"/>
      <c r="B27" s="1665" t="s">
        <v>526</v>
      </c>
      <c r="C27" s="1428">
        <f t="shared" si="1"/>
        <v>4695</v>
      </c>
      <c r="D27" s="1428">
        <v>1347</v>
      </c>
      <c r="E27" s="1428">
        <v>1085</v>
      </c>
      <c r="F27" s="1428">
        <v>37</v>
      </c>
      <c r="G27" s="1428">
        <v>19</v>
      </c>
      <c r="H27" s="1428">
        <v>21</v>
      </c>
      <c r="I27" s="1428">
        <v>7</v>
      </c>
      <c r="J27" s="1428">
        <v>28</v>
      </c>
      <c r="K27" s="1428">
        <v>12</v>
      </c>
      <c r="L27" s="1428">
        <v>14</v>
      </c>
      <c r="M27" s="1428">
        <v>23</v>
      </c>
      <c r="N27" s="1428">
        <v>8</v>
      </c>
      <c r="O27" s="1428">
        <v>21</v>
      </c>
      <c r="P27" s="1428">
        <v>4</v>
      </c>
      <c r="Q27" s="1428">
        <v>11</v>
      </c>
      <c r="R27" s="1428">
        <v>1</v>
      </c>
      <c r="S27" s="1428">
        <v>2</v>
      </c>
      <c r="T27" s="1428">
        <v>5</v>
      </c>
      <c r="U27" s="1428">
        <v>3</v>
      </c>
      <c r="V27" s="1428">
        <v>3</v>
      </c>
      <c r="W27" s="1428">
        <v>5</v>
      </c>
      <c r="X27" s="1437"/>
      <c r="Y27" s="1428">
        <v>1</v>
      </c>
      <c r="Z27" s="1437"/>
      <c r="AA27" s="1437"/>
      <c r="AB27" s="1428">
        <v>629</v>
      </c>
      <c r="AC27" s="1428">
        <v>635</v>
      </c>
      <c r="AD27" s="1428">
        <v>221</v>
      </c>
      <c r="AE27" s="1428">
        <v>259</v>
      </c>
      <c r="AF27" s="1437"/>
      <c r="AG27" s="1437"/>
      <c r="AH27" s="1428">
        <v>72</v>
      </c>
      <c r="AI27" s="1428">
        <v>160</v>
      </c>
      <c r="AJ27" s="1451">
        <v>38</v>
      </c>
      <c r="AK27" s="1451">
        <v>24</v>
      </c>
    </row>
    <row r="28" spans="1:37" ht="12" customHeight="1">
      <c r="A28" s="1437"/>
      <c r="B28" s="1665" t="s">
        <v>468</v>
      </c>
      <c r="C28" s="1428">
        <f t="shared" si="1"/>
        <v>779</v>
      </c>
      <c r="D28" s="1428">
        <v>15</v>
      </c>
      <c r="E28" s="1428">
        <v>24</v>
      </c>
      <c r="F28" s="1428">
        <v>1</v>
      </c>
      <c r="G28" s="1437"/>
      <c r="H28" s="1428">
        <v>1</v>
      </c>
      <c r="I28" s="1428">
        <v>2</v>
      </c>
      <c r="J28" s="1437"/>
      <c r="K28" s="1437"/>
      <c r="L28" s="1428">
        <v>328</v>
      </c>
      <c r="M28" s="1428">
        <v>343</v>
      </c>
      <c r="N28" s="1428">
        <v>3</v>
      </c>
      <c r="O28" s="1437"/>
      <c r="P28" s="1428">
        <v>5</v>
      </c>
      <c r="Q28" s="1437"/>
      <c r="R28" s="1428">
        <v>1</v>
      </c>
      <c r="S28" s="1437"/>
      <c r="T28" s="1437"/>
      <c r="U28" s="1428">
        <v>1</v>
      </c>
      <c r="V28" s="1437"/>
      <c r="W28" s="1437"/>
      <c r="X28" s="1428">
        <v>4</v>
      </c>
      <c r="Y28" s="1428">
        <v>7</v>
      </c>
      <c r="Z28" s="1437"/>
      <c r="AA28" s="1437"/>
      <c r="AB28" s="1428">
        <v>10</v>
      </c>
      <c r="AC28" s="1428">
        <v>9</v>
      </c>
      <c r="AD28" s="1428">
        <v>8</v>
      </c>
      <c r="AE28" s="1428">
        <v>5</v>
      </c>
      <c r="AF28" s="1437"/>
      <c r="AG28" s="1437"/>
      <c r="AH28" s="1428">
        <v>3</v>
      </c>
      <c r="AI28" s="1428">
        <v>6</v>
      </c>
      <c r="AJ28" s="1451">
        <v>2</v>
      </c>
      <c r="AK28" s="1451">
        <v>1</v>
      </c>
    </row>
    <row r="29" spans="1:37" ht="12" customHeight="1">
      <c r="A29" s="1437"/>
      <c r="B29" s="1665" t="s">
        <v>527</v>
      </c>
      <c r="C29" s="1428">
        <f t="shared" si="1"/>
        <v>140</v>
      </c>
      <c r="D29" s="1428">
        <v>16</v>
      </c>
      <c r="E29" s="1428">
        <v>16</v>
      </c>
      <c r="F29" s="1437"/>
      <c r="G29" s="1437"/>
      <c r="H29" s="1437"/>
      <c r="I29" s="1437"/>
      <c r="J29" s="1437"/>
      <c r="K29" s="1437"/>
      <c r="L29" s="1428">
        <v>1</v>
      </c>
      <c r="M29" s="1428">
        <v>1</v>
      </c>
      <c r="N29" s="1437"/>
      <c r="O29" s="1437"/>
      <c r="P29" s="1428">
        <v>1</v>
      </c>
      <c r="Q29" s="1437"/>
      <c r="R29" s="1428">
        <v>2</v>
      </c>
      <c r="S29" s="1428">
        <v>4</v>
      </c>
      <c r="T29" s="1428">
        <v>1</v>
      </c>
      <c r="U29" s="1428">
        <v>1</v>
      </c>
      <c r="V29" s="1428">
        <v>1</v>
      </c>
      <c r="W29" s="1437"/>
      <c r="X29" s="1428">
        <v>1</v>
      </c>
      <c r="Y29" s="1437"/>
      <c r="Z29" s="1437"/>
      <c r="AA29" s="1428">
        <v>1</v>
      </c>
      <c r="AB29" s="1428">
        <v>3</v>
      </c>
      <c r="AC29" s="1428">
        <v>15</v>
      </c>
      <c r="AD29" s="1428">
        <v>9</v>
      </c>
      <c r="AE29" s="1428">
        <v>14</v>
      </c>
      <c r="AF29" s="1437"/>
      <c r="AG29" s="1437"/>
      <c r="AH29" s="1428">
        <v>11</v>
      </c>
      <c r="AI29" s="1428">
        <v>37</v>
      </c>
      <c r="AJ29" s="1451">
        <v>3</v>
      </c>
      <c r="AK29" s="1451">
        <v>2</v>
      </c>
    </row>
    <row r="30" spans="1:37" ht="12" customHeight="1">
      <c r="A30" s="1437"/>
      <c r="B30" s="1665" t="s">
        <v>528</v>
      </c>
      <c r="C30" s="1437"/>
      <c r="D30" s="1437"/>
      <c r="E30" s="1437"/>
      <c r="F30" s="1437"/>
      <c r="G30" s="1437"/>
      <c r="H30" s="1437"/>
      <c r="I30" s="1437"/>
      <c r="J30" s="1437"/>
      <c r="K30" s="1437"/>
      <c r="L30" s="1437"/>
      <c r="M30" s="1437"/>
      <c r="N30" s="1437"/>
      <c r="O30" s="1437"/>
      <c r="P30" s="1437"/>
      <c r="Q30" s="1437"/>
      <c r="R30" s="1437"/>
      <c r="S30" s="1437"/>
      <c r="T30" s="1437"/>
      <c r="U30" s="1437"/>
      <c r="V30" s="1437"/>
      <c r="W30" s="1437"/>
      <c r="X30" s="1437"/>
      <c r="Y30" s="1437"/>
      <c r="Z30" s="1437"/>
      <c r="AA30" s="1437"/>
      <c r="AB30" s="1437"/>
      <c r="AC30" s="1437"/>
      <c r="AD30" s="1437"/>
      <c r="AE30" s="1437"/>
      <c r="AF30" s="1437"/>
      <c r="AG30" s="1437"/>
      <c r="AH30" s="1437"/>
      <c r="AI30" s="1437"/>
      <c r="AJ30" s="1439"/>
      <c r="AK30" s="1439"/>
    </row>
    <row r="31" spans="1:37" ht="2.1" customHeight="1">
      <c r="A31" s="1465"/>
      <c r="B31" s="1465"/>
      <c r="C31" s="1465"/>
      <c r="D31" s="1465"/>
      <c r="E31" s="1465"/>
      <c r="F31" s="1465"/>
      <c r="G31" s="1465"/>
      <c r="H31" s="1465"/>
      <c r="I31" s="1465"/>
      <c r="J31" s="1465"/>
      <c r="K31" s="1465"/>
      <c r="L31" s="1465"/>
      <c r="M31" s="1465"/>
      <c r="N31" s="1465"/>
      <c r="O31" s="1465"/>
      <c r="P31" s="1465"/>
      <c r="Q31" s="1465"/>
      <c r="R31" s="1465"/>
      <c r="S31" s="1465"/>
      <c r="T31" s="1465"/>
      <c r="U31" s="1465"/>
      <c r="V31" s="1465"/>
      <c r="W31" s="1465"/>
      <c r="X31" s="1465"/>
      <c r="Y31" s="1465"/>
      <c r="Z31" s="1465"/>
      <c r="AA31" s="1465"/>
      <c r="AB31" s="1465"/>
      <c r="AC31" s="1465"/>
      <c r="AD31" s="1465"/>
      <c r="AE31" s="1465"/>
      <c r="AF31" s="1465"/>
      <c r="AG31" s="1465"/>
      <c r="AH31" s="1465"/>
      <c r="AI31" s="1465"/>
      <c r="AJ31" s="1465"/>
      <c r="AK31" s="1465"/>
    </row>
    <row r="32" spans="1:37">
      <c r="A32" s="1465"/>
      <c r="B32" s="6"/>
      <c r="C32" s="1465"/>
      <c r="D32" s="1465"/>
      <c r="E32" s="1465"/>
      <c r="F32" s="1465"/>
      <c r="G32" s="1465"/>
      <c r="H32" s="1465"/>
      <c r="I32" s="1465"/>
      <c r="J32" s="1465"/>
      <c r="K32" s="1465"/>
      <c r="L32" s="1465"/>
      <c r="M32" s="1465"/>
      <c r="N32" s="6"/>
    </row>
    <row r="33" spans="1:14">
      <c r="A33" s="1465"/>
      <c r="B33" s="1465"/>
      <c r="C33" s="1465"/>
      <c r="D33" s="1465"/>
      <c r="E33" s="1465"/>
      <c r="F33" s="1465"/>
      <c r="G33" s="1465"/>
      <c r="H33" s="1465"/>
      <c r="I33" s="1465"/>
      <c r="J33" s="1465"/>
      <c r="K33" s="1465"/>
      <c r="L33" s="1465"/>
      <c r="M33" s="1465"/>
      <c r="N33" s="6"/>
    </row>
    <row r="34" spans="1:14">
      <c r="A34" s="1465"/>
      <c r="B34" s="1465"/>
      <c r="C34" s="1465"/>
      <c r="D34" s="1465"/>
      <c r="E34" s="1465"/>
      <c r="F34" s="1465"/>
      <c r="G34" s="1465"/>
      <c r="H34" s="1465"/>
      <c r="I34" s="1465"/>
      <c r="J34" s="1465"/>
      <c r="K34" s="1465"/>
      <c r="L34" s="1465"/>
      <c r="M34" s="1465"/>
      <c r="N34" s="6"/>
    </row>
    <row r="35" spans="1:14">
      <c r="A35" s="1465"/>
      <c r="B35" s="1465"/>
      <c r="C35" s="1465"/>
      <c r="D35" s="1465"/>
      <c r="E35" s="1465"/>
      <c r="F35" s="1465"/>
      <c r="G35" s="1465"/>
      <c r="H35" s="1465"/>
      <c r="I35" s="1465"/>
      <c r="J35" s="1465"/>
      <c r="K35" s="1465"/>
      <c r="L35" s="1465"/>
      <c r="M35" s="1465"/>
      <c r="N35" s="6"/>
    </row>
    <row r="36" spans="1:14">
      <c r="A36" s="1465"/>
      <c r="B36" s="1465"/>
      <c r="C36" s="1465"/>
      <c r="D36" s="1465"/>
      <c r="E36" s="1465"/>
      <c r="F36" s="1465"/>
      <c r="G36" s="1465"/>
      <c r="H36" s="1465"/>
      <c r="I36" s="1465"/>
      <c r="J36" s="1465"/>
      <c r="K36" s="1465"/>
      <c r="L36" s="1465"/>
      <c r="M36" s="1465"/>
      <c r="N36" s="6"/>
    </row>
    <row r="37" spans="1:14">
      <c r="A37" s="1465"/>
      <c r="B37" s="1465"/>
      <c r="C37" s="1465"/>
      <c r="D37" s="1465"/>
      <c r="E37" s="1465"/>
      <c r="F37" s="1465"/>
      <c r="G37" s="1465"/>
      <c r="H37" s="1465"/>
      <c r="I37" s="1465"/>
      <c r="J37" s="1465"/>
      <c r="K37" s="1465"/>
      <c r="L37" s="1465"/>
      <c r="M37" s="1465"/>
      <c r="N37" s="6"/>
    </row>
    <row r="38" spans="1:14">
      <c r="A38" s="1465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6"/>
    </row>
    <row r="39" spans="1:14">
      <c r="A39" s="1465"/>
      <c r="B39" s="1465"/>
      <c r="C39" s="1465"/>
      <c r="D39" s="1465"/>
      <c r="E39" s="1465"/>
      <c r="F39" s="1465"/>
      <c r="G39" s="1465"/>
      <c r="H39" s="1465"/>
      <c r="I39" s="1465"/>
      <c r="J39" s="1465"/>
      <c r="K39" s="1465"/>
      <c r="L39" s="1465"/>
      <c r="M39" s="1465"/>
      <c r="N39" s="6"/>
    </row>
    <row r="40" spans="1:1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</sheetData>
  <sheetProtection password="CA55" sheet="1" objects="1" scenarios="1"/>
  <pageMargins left="0.7" right="0.75" top="1" bottom="0.2" header="0" footer="0"/>
  <pageSetup paperSize="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V183"/>
  <sheetViews>
    <sheetView showGridLines="0" workbookViewId="0">
      <selection sqref="A1:IV65536"/>
    </sheetView>
  </sheetViews>
  <sheetFormatPr baseColWidth="10" defaultColWidth="9.83203125" defaultRowHeight="10.5"/>
  <cols>
    <col min="1" max="1" width="3.83203125" style="1685" customWidth="1"/>
    <col min="2" max="2" width="38.6640625" style="1685" customWidth="1"/>
    <col min="3" max="3" width="8.6640625" style="1685" customWidth="1"/>
    <col min="4" max="4" width="7.83203125" style="1685" customWidth="1"/>
    <col min="5" max="5" width="8.6640625" style="1685" customWidth="1"/>
    <col min="6" max="19" width="7.83203125" style="1685" customWidth="1"/>
    <col min="20" max="21" width="1.83203125" style="1685" customWidth="1"/>
    <col min="22" max="25" width="9.83203125" style="1685"/>
    <col min="26" max="26" width="1.83203125" style="1685" customWidth="1"/>
    <col min="27" max="27" width="34.83203125" style="1685" customWidth="1"/>
    <col min="28" max="16384" width="9.83203125" style="1685"/>
  </cols>
  <sheetData>
    <row r="1" spans="1:72" ht="12" customHeight="1">
      <c r="A1" s="1682" t="s">
        <v>0</v>
      </c>
      <c r="B1" s="1683"/>
      <c r="C1" s="1683"/>
      <c r="D1" s="1683"/>
      <c r="E1" s="1684" t="s">
        <v>72</v>
      </c>
      <c r="F1" s="1684" t="s">
        <v>72</v>
      </c>
      <c r="G1" s="1683"/>
      <c r="H1" s="1683"/>
      <c r="I1" s="1683"/>
      <c r="J1" s="1683"/>
      <c r="K1" s="1683"/>
      <c r="L1" s="1683"/>
      <c r="M1" s="1683"/>
      <c r="N1" s="1683"/>
      <c r="O1" s="1683"/>
      <c r="P1" s="1683"/>
      <c r="Q1" s="1683"/>
      <c r="R1" s="1683"/>
      <c r="S1" s="1683"/>
      <c r="T1" s="1683"/>
      <c r="U1" s="1683"/>
      <c r="V1" s="1683"/>
      <c r="W1" s="1683"/>
    </row>
    <row r="2" spans="1:72" ht="1.5" customHeight="1">
      <c r="A2" s="1683"/>
      <c r="B2" s="1683"/>
      <c r="C2" s="1683"/>
      <c r="D2" s="1683"/>
      <c r="E2" s="1683"/>
      <c r="F2" s="1683"/>
      <c r="G2" s="1683"/>
      <c r="H2" s="1683"/>
      <c r="I2" s="1683"/>
      <c r="J2" s="1683"/>
      <c r="K2" s="1683"/>
      <c r="L2" s="1683"/>
      <c r="M2" s="1683"/>
      <c r="N2" s="1683"/>
      <c r="O2" s="1683"/>
      <c r="P2" s="1683"/>
      <c r="Q2" s="1683"/>
      <c r="R2" s="1683"/>
      <c r="S2" s="1683"/>
      <c r="T2" s="1683"/>
      <c r="U2" s="1683"/>
      <c r="V2" s="1683"/>
      <c r="W2" s="1683"/>
    </row>
    <row r="3" spans="1:72" ht="11.25" customHeight="1">
      <c r="A3" s="1682" t="s">
        <v>584</v>
      </c>
      <c r="B3" s="1683"/>
      <c r="C3" s="1683"/>
      <c r="D3" s="1683"/>
      <c r="E3" s="1683"/>
      <c r="F3" s="1683"/>
      <c r="G3" s="1683"/>
      <c r="H3" s="1683"/>
      <c r="I3" s="1683"/>
      <c r="J3" s="1683"/>
      <c r="K3" s="1683"/>
      <c r="L3" s="1683"/>
      <c r="M3" s="1683"/>
      <c r="N3" s="1683"/>
      <c r="O3" s="1683"/>
      <c r="P3" s="1683"/>
      <c r="Q3" s="1683"/>
      <c r="R3" s="1683"/>
      <c r="S3" s="1683"/>
      <c r="T3" s="1683"/>
      <c r="U3" s="1683"/>
      <c r="V3" s="1683"/>
      <c r="W3" s="1683"/>
    </row>
    <row r="4" spans="1:72" ht="9" customHeight="1">
      <c r="A4" s="1686" t="s">
        <v>585</v>
      </c>
      <c r="B4" s="1683"/>
      <c r="C4" s="1683"/>
      <c r="D4" s="1683"/>
      <c r="E4" s="1683"/>
      <c r="F4" s="1683"/>
      <c r="G4" s="1683"/>
      <c r="H4" s="1683"/>
      <c r="I4" s="1683"/>
      <c r="J4" s="1683"/>
      <c r="K4" s="1683"/>
      <c r="L4" s="1683"/>
      <c r="M4" s="1683"/>
      <c r="N4" s="1683"/>
      <c r="O4" s="1683"/>
      <c r="P4" s="1683"/>
      <c r="Q4" s="1683"/>
      <c r="R4" s="1683"/>
      <c r="S4" s="1683"/>
      <c r="T4" s="1683"/>
      <c r="U4" s="1683"/>
      <c r="V4" s="1683"/>
      <c r="W4" s="1683"/>
    </row>
    <row r="5" spans="1:72" ht="10.5" hidden="1" customHeight="1">
      <c r="A5" s="1683"/>
      <c r="B5" s="1683"/>
      <c r="C5" s="1683"/>
      <c r="D5" s="1683"/>
      <c r="E5" s="1683"/>
      <c r="F5" s="1683"/>
      <c r="G5" s="1683"/>
      <c r="H5" s="1683"/>
      <c r="I5" s="1683"/>
      <c r="J5" s="1683"/>
      <c r="K5" s="1683"/>
      <c r="L5" s="1683"/>
      <c r="M5" s="1683"/>
      <c r="N5" s="1683"/>
      <c r="O5" s="1683"/>
      <c r="P5" s="1683"/>
      <c r="Q5" s="1683"/>
      <c r="R5" s="1683"/>
      <c r="S5" s="1683"/>
      <c r="T5" s="1683"/>
      <c r="U5" s="1683"/>
      <c r="V5" s="1683"/>
      <c r="W5" s="1683"/>
      <c r="BT5" s="1687" t="s">
        <v>72</v>
      </c>
    </row>
    <row r="6" spans="1:72" ht="0.75" customHeight="1">
      <c r="A6" s="1688"/>
      <c r="B6" s="1689"/>
      <c r="C6" s="1690"/>
      <c r="D6" s="1690"/>
      <c r="E6" s="1689"/>
      <c r="F6" s="1690"/>
      <c r="G6" s="1689"/>
      <c r="H6" s="1690"/>
      <c r="I6" s="1689"/>
      <c r="J6" s="1690"/>
      <c r="K6" s="1689"/>
      <c r="L6" s="1690"/>
      <c r="M6" s="1689"/>
      <c r="N6" s="1690"/>
      <c r="O6" s="1689"/>
      <c r="P6" s="1690"/>
      <c r="Q6" s="1689"/>
      <c r="R6" s="1690"/>
      <c r="S6" s="1690"/>
      <c r="T6" s="1689"/>
      <c r="U6" s="1683"/>
      <c r="V6" s="1682" t="s">
        <v>72</v>
      </c>
      <c r="W6" s="1683"/>
    </row>
    <row r="7" spans="1:72" ht="13.5" customHeight="1">
      <c r="A7" s="1691"/>
      <c r="B7" s="1692"/>
      <c r="C7" s="1693" t="s">
        <v>586</v>
      </c>
      <c r="D7" s="1694"/>
      <c r="E7" s="1692"/>
      <c r="F7" s="1693" t="s">
        <v>587</v>
      </c>
      <c r="G7" s="1692"/>
      <c r="H7" s="1694"/>
      <c r="I7" s="1695" t="s">
        <v>588</v>
      </c>
      <c r="J7" s="1693" t="s">
        <v>589</v>
      </c>
      <c r="K7" s="1695" t="s">
        <v>590</v>
      </c>
      <c r="L7" s="1693" t="s">
        <v>589</v>
      </c>
      <c r="M7" s="1695" t="s">
        <v>591</v>
      </c>
      <c r="N7" s="1693" t="s">
        <v>592</v>
      </c>
      <c r="O7" s="1692"/>
      <c r="P7" s="1693" t="s">
        <v>593</v>
      </c>
      <c r="Q7" s="1692"/>
      <c r="R7" s="1693" t="s">
        <v>594</v>
      </c>
      <c r="S7" s="1694"/>
      <c r="T7" s="1692"/>
      <c r="U7" s="1683"/>
      <c r="V7" s="1683"/>
      <c r="W7" s="1683"/>
    </row>
    <row r="8" spans="1:72" ht="2.25" customHeight="1">
      <c r="A8" s="1691"/>
      <c r="B8" s="1695" t="s">
        <v>5</v>
      </c>
      <c r="C8" s="1696"/>
      <c r="D8" s="1696"/>
      <c r="E8" s="1696"/>
      <c r="F8" s="1696"/>
      <c r="G8" s="1696"/>
      <c r="H8" s="1696"/>
      <c r="I8" s="1696"/>
      <c r="J8" s="1696"/>
      <c r="K8" s="1696"/>
      <c r="L8" s="1696"/>
      <c r="M8" s="1696"/>
      <c r="N8" s="1696"/>
      <c r="O8" s="1696"/>
      <c r="P8" s="1696"/>
      <c r="Q8" s="1696"/>
      <c r="R8" s="1696"/>
      <c r="S8" s="1697"/>
      <c r="T8" s="1696"/>
      <c r="U8" s="1683"/>
      <c r="V8" s="1683"/>
      <c r="W8" s="1683"/>
    </row>
    <row r="9" spans="1:72" ht="12" customHeight="1">
      <c r="A9" s="1698"/>
      <c r="B9" s="1699" t="s">
        <v>72</v>
      </c>
      <c r="C9" s="1699" t="s">
        <v>147</v>
      </c>
      <c r="D9" s="1700" t="s">
        <v>595</v>
      </c>
      <c r="E9" s="1700" t="s">
        <v>596</v>
      </c>
      <c r="F9" s="1700" t="s">
        <v>595</v>
      </c>
      <c r="G9" s="1700" t="s">
        <v>596</v>
      </c>
      <c r="H9" s="1700" t="s">
        <v>595</v>
      </c>
      <c r="I9" s="1700" t="s">
        <v>596</v>
      </c>
      <c r="J9" s="1700" t="s">
        <v>595</v>
      </c>
      <c r="K9" s="1700" t="s">
        <v>596</v>
      </c>
      <c r="L9" s="1700" t="s">
        <v>595</v>
      </c>
      <c r="M9" s="1700" t="s">
        <v>596</v>
      </c>
      <c r="N9" s="1700" t="s">
        <v>595</v>
      </c>
      <c r="O9" s="1700" t="s">
        <v>596</v>
      </c>
      <c r="P9" s="1700" t="s">
        <v>595</v>
      </c>
      <c r="Q9" s="1700" t="s">
        <v>596</v>
      </c>
      <c r="R9" s="1700" t="s">
        <v>595</v>
      </c>
      <c r="S9" s="1701" t="s">
        <v>596</v>
      </c>
      <c r="T9" s="1702"/>
      <c r="U9" s="1683"/>
      <c r="V9" s="1683"/>
      <c r="W9" s="1683"/>
      <c r="AQ9" s="1687" t="s">
        <v>72</v>
      </c>
    </row>
    <row r="10" spans="1:72" ht="10.5" hidden="1" customHeight="1">
      <c r="A10" s="1703"/>
      <c r="B10" s="1704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5"/>
      <c r="T10" s="1704"/>
    </row>
    <row r="11" spans="1:72" ht="9" customHeight="1">
      <c r="A11" s="1706"/>
      <c r="B11" s="1707" t="s">
        <v>7</v>
      </c>
      <c r="C11" s="1708">
        <f>SUM(C13+C31+C65)</f>
        <v>19492</v>
      </c>
      <c r="D11" s="1708">
        <f>SUM(D13+D31+D65)</f>
        <v>8906</v>
      </c>
      <c r="E11" s="1708">
        <f>SUM(E13+E31+E65)</f>
        <v>10586</v>
      </c>
      <c r="F11" s="1708">
        <f t="shared" ref="F11:S11" si="0">(F13+F27+F65)</f>
        <v>1568</v>
      </c>
      <c r="G11" s="1708">
        <f t="shared" si="0"/>
        <v>1801</v>
      </c>
      <c r="H11" s="1708">
        <f t="shared" si="0"/>
        <v>1606</v>
      </c>
      <c r="I11" s="1708">
        <f t="shared" si="0"/>
        <v>2012</v>
      </c>
      <c r="J11" s="1708">
        <f t="shared" si="0"/>
        <v>961</v>
      </c>
      <c r="K11" s="1708">
        <f t="shared" si="0"/>
        <v>1179</v>
      </c>
      <c r="L11" s="1708">
        <f t="shared" si="0"/>
        <v>581</v>
      </c>
      <c r="M11" s="1708">
        <f t="shared" si="0"/>
        <v>571</v>
      </c>
      <c r="N11" s="1708">
        <f t="shared" si="0"/>
        <v>232</v>
      </c>
      <c r="O11" s="1708">
        <f t="shared" si="0"/>
        <v>267</v>
      </c>
      <c r="P11" s="1708">
        <f t="shared" si="0"/>
        <v>363</v>
      </c>
      <c r="Q11" s="1708">
        <f t="shared" si="0"/>
        <v>425</v>
      </c>
      <c r="R11" s="1708">
        <f t="shared" si="0"/>
        <v>168</v>
      </c>
      <c r="S11" s="1709">
        <f t="shared" si="0"/>
        <v>230</v>
      </c>
      <c r="T11" s="1710"/>
    </row>
    <row r="12" spans="1:72" ht="10.5" hidden="1" customHeight="1">
      <c r="A12" s="1706"/>
      <c r="B12" s="1710"/>
      <c r="C12" s="1710"/>
      <c r="D12" s="1710"/>
      <c r="E12" s="1710"/>
      <c r="F12" s="1710"/>
      <c r="G12" s="1710"/>
      <c r="H12" s="1710"/>
      <c r="I12" s="1710"/>
      <c r="J12" s="1710"/>
      <c r="K12" s="1710"/>
      <c r="L12" s="1710"/>
      <c r="M12" s="1710"/>
      <c r="N12" s="1710"/>
      <c r="O12" s="1710"/>
      <c r="P12" s="1710"/>
      <c r="Q12" s="1710"/>
      <c r="R12" s="1710"/>
      <c r="S12" s="1711"/>
      <c r="T12" s="1710"/>
      <c r="AB12" s="1712"/>
      <c r="AD12" s="1712"/>
      <c r="AF12" s="1713"/>
    </row>
    <row r="13" spans="1:72" ht="9" customHeight="1">
      <c r="A13" s="1706"/>
      <c r="B13" s="1707" t="s">
        <v>9</v>
      </c>
      <c r="C13" s="1708">
        <f>SUM(C15+C19+C27)</f>
        <v>114</v>
      </c>
      <c r="D13" s="1708">
        <f>SUM(D15+D19+D27)</f>
        <v>95</v>
      </c>
      <c r="E13" s="1708">
        <f>SUM(E15+E19+E27)</f>
        <v>19</v>
      </c>
      <c r="F13" s="1714"/>
      <c r="G13" s="1714"/>
      <c r="H13" s="1714"/>
      <c r="I13" s="1714"/>
      <c r="J13" s="1714"/>
      <c r="K13" s="1714"/>
      <c r="L13" s="1714"/>
      <c r="M13" s="1714"/>
      <c r="N13" s="1714"/>
      <c r="O13" s="1714"/>
      <c r="P13" s="1714"/>
      <c r="Q13" s="1714"/>
      <c r="R13" s="1708">
        <f>SUM(R15+R19)</f>
        <v>88</v>
      </c>
      <c r="S13" s="1709">
        <f>SUM(S15+S19)</f>
        <v>14</v>
      </c>
      <c r="T13" s="1710"/>
    </row>
    <row r="14" spans="1:72" ht="10.5" hidden="1" customHeight="1">
      <c r="A14" s="1706"/>
      <c r="B14" s="1710"/>
      <c r="C14" s="1710"/>
      <c r="D14" s="1710"/>
      <c r="E14" s="1710"/>
      <c r="F14" s="1710"/>
      <c r="G14" s="1710"/>
      <c r="H14" s="1710"/>
      <c r="I14" s="1710"/>
      <c r="J14" s="1710"/>
      <c r="K14" s="1710"/>
      <c r="L14" s="1710"/>
      <c r="M14" s="1710"/>
      <c r="N14" s="1710"/>
      <c r="O14" s="1710"/>
      <c r="P14" s="1710"/>
      <c r="Q14" s="1710"/>
      <c r="R14" s="1710"/>
      <c r="S14" s="1711"/>
      <c r="T14" s="1710"/>
      <c r="AB14" s="1712"/>
      <c r="AD14" s="1712"/>
      <c r="AF14" s="1713"/>
      <c r="AJ14" s="1713"/>
      <c r="AL14" s="1713"/>
    </row>
    <row r="15" spans="1:72" ht="8.1" customHeight="1">
      <c r="A15" s="1706"/>
      <c r="B15" s="1715" t="s">
        <v>10</v>
      </c>
      <c r="C15" s="1716">
        <f>SUM(C16:C17)</f>
        <v>12</v>
      </c>
      <c r="D15" s="1716">
        <f>SUM(D16:D17)</f>
        <v>12</v>
      </c>
      <c r="E15" s="1717"/>
      <c r="F15" s="1717"/>
      <c r="G15" s="1717"/>
      <c r="H15" s="1717"/>
      <c r="I15" s="1717"/>
      <c r="J15" s="1717"/>
      <c r="K15" s="1717"/>
      <c r="L15" s="1717"/>
      <c r="M15" s="1717"/>
      <c r="N15" s="1717"/>
      <c r="O15" s="1717"/>
      <c r="P15" s="1717"/>
      <c r="Q15" s="1717"/>
      <c r="R15" s="1716">
        <f>(R16+R17)</f>
        <v>12</v>
      </c>
      <c r="S15" s="1718"/>
      <c r="T15" s="1717"/>
      <c r="U15" s="1719"/>
      <c r="V15" s="1719"/>
      <c r="W15" s="1719"/>
      <c r="X15" s="1719"/>
      <c r="Y15" s="1719"/>
    </row>
    <row r="16" spans="1:72" ht="8.1" customHeight="1">
      <c r="A16" s="1706"/>
      <c r="B16" s="1720" t="s">
        <v>11</v>
      </c>
      <c r="C16" s="1721">
        <f>SUM(D16:E16)</f>
        <v>7</v>
      </c>
      <c r="D16" s="1721">
        <f>SUM(F16+H16+J16+L16+N16+P16+R16)</f>
        <v>7</v>
      </c>
      <c r="E16" s="1722"/>
      <c r="F16" s="1722"/>
      <c r="G16" s="1722"/>
      <c r="H16" s="1722"/>
      <c r="I16" s="1722"/>
      <c r="J16" s="1722"/>
      <c r="K16" s="1722"/>
      <c r="L16" s="1722"/>
      <c r="M16" s="1722"/>
      <c r="N16" s="1722"/>
      <c r="O16" s="1722"/>
      <c r="P16" s="1722"/>
      <c r="Q16" s="1722"/>
      <c r="R16" s="1721">
        <v>7</v>
      </c>
      <c r="S16" s="1723"/>
      <c r="T16" s="1722"/>
    </row>
    <row r="17" spans="1:256" ht="8.1" customHeight="1">
      <c r="A17" s="1706"/>
      <c r="B17" s="1720" t="s">
        <v>12</v>
      </c>
      <c r="C17" s="1721">
        <f>SUM(D17:E17)</f>
        <v>5</v>
      </c>
      <c r="D17" s="1721">
        <f>SUM(F17+H17+J17+L17+N17+P17+R17)</f>
        <v>5</v>
      </c>
      <c r="E17" s="1722"/>
      <c r="F17" s="1722"/>
      <c r="G17" s="1722"/>
      <c r="H17" s="1722"/>
      <c r="I17" s="1722"/>
      <c r="J17" s="1722"/>
      <c r="K17" s="1722"/>
      <c r="L17" s="1722"/>
      <c r="M17" s="1722"/>
      <c r="N17" s="1722"/>
      <c r="O17" s="1722"/>
      <c r="P17" s="1722"/>
      <c r="Q17" s="1722"/>
      <c r="R17" s="1721">
        <v>5</v>
      </c>
      <c r="S17" s="1723"/>
      <c r="T17" s="1722"/>
      <c r="AF17" s="1713"/>
      <c r="AJ17" s="1713"/>
      <c r="AL17" s="1713"/>
    </row>
    <row r="18" spans="1:256" ht="10.5" hidden="1" customHeight="1">
      <c r="A18" s="1706"/>
      <c r="B18" s="1722"/>
      <c r="C18" s="1722"/>
      <c r="D18" s="1722"/>
      <c r="E18" s="1722"/>
      <c r="F18" s="1722"/>
      <c r="G18" s="1722"/>
      <c r="H18" s="1722"/>
      <c r="I18" s="1722"/>
      <c r="J18" s="1722"/>
      <c r="K18" s="1722"/>
      <c r="L18" s="1722"/>
      <c r="M18" s="1722"/>
      <c r="N18" s="1722"/>
      <c r="O18" s="1722"/>
      <c r="P18" s="1722"/>
      <c r="Q18" s="1722"/>
      <c r="R18" s="1722"/>
      <c r="S18" s="1723"/>
      <c r="T18" s="1722"/>
      <c r="AF18" s="1713"/>
      <c r="AH18" s="1713"/>
      <c r="AJ18" s="1713"/>
      <c r="AL18" s="1713"/>
    </row>
    <row r="19" spans="1:256" ht="8.1" customHeight="1">
      <c r="A19" s="1706"/>
      <c r="B19" s="1715" t="s">
        <v>13</v>
      </c>
      <c r="C19" s="1716">
        <f>SUM(C20:C25)</f>
        <v>90</v>
      </c>
      <c r="D19" s="1716">
        <f t="shared" ref="D19:E25" si="1">SUM(F19+H19+J19+L19+N19+P19+R19)</f>
        <v>76</v>
      </c>
      <c r="E19" s="1716">
        <f t="shared" si="1"/>
        <v>14</v>
      </c>
      <c r="F19" s="1717"/>
      <c r="G19" s="1717"/>
      <c r="H19" s="1717"/>
      <c r="I19" s="1717"/>
      <c r="J19" s="1717"/>
      <c r="K19" s="1717"/>
      <c r="L19" s="1717"/>
      <c r="M19" s="1717"/>
      <c r="N19" s="1717"/>
      <c r="O19" s="1717"/>
      <c r="P19" s="1717"/>
      <c r="Q19" s="1717"/>
      <c r="R19" s="1716">
        <f>SUM(R20:R25)</f>
        <v>76</v>
      </c>
      <c r="S19" s="1724">
        <f>SUM(S20:S25)</f>
        <v>14</v>
      </c>
      <c r="T19" s="1722"/>
      <c r="U19" s="1719"/>
      <c r="V19" s="1719"/>
    </row>
    <row r="20" spans="1:256" ht="8.1" customHeight="1">
      <c r="A20" s="1706"/>
      <c r="B20" s="1720" t="s">
        <v>11</v>
      </c>
      <c r="C20" s="1721">
        <f t="shared" ref="C20:C25" si="2">SUM(D20:E20)</f>
        <v>3</v>
      </c>
      <c r="D20" s="1721">
        <f t="shared" si="1"/>
        <v>2</v>
      </c>
      <c r="E20" s="1721">
        <f t="shared" si="1"/>
        <v>1</v>
      </c>
      <c r="F20" s="1722"/>
      <c r="G20" s="1722"/>
      <c r="H20" s="1722"/>
      <c r="I20" s="1722"/>
      <c r="J20" s="1722"/>
      <c r="K20" s="1722"/>
      <c r="L20" s="1722"/>
      <c r="M20" s="1722"/>
      <c r="N20" s="1722"/>
      <c r="O20" s="1722"/>
      <c r="P20" s="1722"/>
      <c r="Q20" s="1722"/>
      <c r="R20" s="1721">
        <v>2</v>
      </c>
      <c r="S20" s="1725">
        <v>1</v>
      </c>
      <c r="T20" s="1722"/>
    </row>
    <row r="21" spans="1:256" ht="8.1" customHeight="1">
      <c r="A21" s="1706"/>
      <c r="B21" s="1720" t="s">
        <v>14</v>
      </c>
      <c r="C21" s="1721">
        <f t="shared" si="2"/>
        <v>4</v>
      </c>
      <c r="D21" s="1721">
        <f t="shared" si="1"/>
        <v>2</v>
      </c>
      <c r="E21" s="1721">
        <f t="shared" si="1"/>
        <v>2</v>
      </c>
      <c r="F21" s="1722"/>
      <c r="G21" s="1722"/>
      <c r="H21" s="1722"/>
      <c r="I21" s="1722"/>
      <c r="J21" s="1722"/>
      <c r="K21" s="1722"/>
      <c r="L21" s="1722"/>
      <c r="M21" s="1722"/>
      <c r="N21" s="1722"/>
      <c r="O21" s="1722"/>
      <c r="P21" s="1722"/>
      <c r="Q21" s="1722"/>
      <c r="R21" s="1721">
        <v>2</v>
      </c>
      <c r="S21" s="1725">
        <v>2</v>
      </c>
      <c r="T21" s="1722"/>
    </row>
    <row r="22" spans="1:256" ht="8.1" customHeight="1">
      <c r="A22" s="1706"/>
      <c r="B22" s="1720" t="s">
        <v>12</v>
      </c>
      <c r="C22" s="1721">
        <f t="shared" si="2"/>
        <v>2</v>
      </c>
      <c r="D22" s="1721">
        <f t="shared" si="1"/>
        <v>2</v>
      </c>
      <c r="E22" s="1721">
        <f t="shared" si="1"/>
        <v>0</v>
      </c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1">
        <v>2</v>
      </c>
      <c r="S22" s="1723"/>
      <c r="T22" s="1722"/>
      <c r="AF22" s="1713"/>
      <c r="AJ22" s="1713"/>
      <c r="AL22" s="1713"/>
      <c r="AQ22" s="1726"/>
      <c r="AR22" s="1726"/>
      <c r="AS22" s="1726"/>
      <c r="AT22" s="1726"/>
      <c r="AU22" s="1726"/>
      <c r="AV22" s="1726"/>
      <c r="AW22" s="1726"/>
      <c r="AX22" s="1726"/>
      <c r="AY22" s="1726"/>
      <c r="AZ22" s="1726"/>
      <c r="BA22" s="1726"/>
      <c r="BB22" s="1726"/>
      <c r="BC22" s="1726"/>
      <c r="BD22" s="1726"/>
      <c r="BE22" s="1726"/>
      <c r="BF22" s="1726"/>
      <c r="BG22" s="1726"/>
      <c r="BH22" s="1726"/>
      <c r="BI22" s="1726"/>
      <c r="BJ22" s="1726"/>
      <c r="BK22" s="1726"/>
      <c r="BL22" s="1726"/>
      <c r="BM22" s="1726"/>
      <c r="BN22" s="1726"/>
      <c r="BO22" s="1726"/>
      <c r="BP22" s="1726"/>
      <c r="BQ22" s="1726"/>
      <c r="BR22" s="1726"/>
      <c r="BS22" s="1726"/>
      <c r="BT22" s="1726"/>
      <c r="BU22" s="1726"/>
      <c r="BV22" s="1726"/>
      <c r="BW22" s="1726"/>
      <c r="BX22" s="1726"/>
      <c r="BY22" s="1726"/>
      <c r="BZ22" s="1726"/>
      <c r="CA22" s="1726"/>
      <c r="CB22" s="1726"/>
      <c r="CC22" s="1726"/>
      <c r="CD22" s="1726"/>
      <c r="CE22" s="1726"/>
      <c r="CF22" s="1726"/>
      <c r="CG22" s="1726"/>
      <c r="CH22" s="1726"/>
      <c r="CI22" s="1726"/>
      <c r="CJ22" s="1726"/>
      <c r="CK22" s="1726"/>
      <c r="CL22" s="1726"/>
      <c r="CM22" s="1726"/>
      <c r="CN22" s="1726"/>
      <c r="CO22" s="1726"/>
      <c r="CP22" s="1726"/>
      <c r="CQ22" s="1726"/>
      <c r="CR22" s="1726"/>
      <c r="CS22" s="1726"/>
      <c r="CT22" s="1726"/>
      <c r="CU22" s="1726"/>
      <c r="CV22" s="1726"/>
      <c r="CW22" s="1726"/>
      <c r="CX22" s="1726"/>
      <c r="CY22" s="1726"/>
      <c r="CZ22" s="1726"/>
      <c r="DA22" s="1726"/>
      <c r="DB22" s="1726"/>
      <c r="DC22" s="1726"/>
      <c r="DD22" s="1726"/>
      <c r="DE22" s="1726"/>
      <c r="DF22" s="1726"/>
      <c r="DG22" s="1726"/>
      <c r="DH22" s="1726"/>
      <c r="DI22" s="1726"/>
      <c r="DJ22" s="1726"/>
      <c r="DK22" s="1726"/>
      <c r="DL22" s="1726"/>
      <c r="DM22" s="1726"/>
      <c r="DN22" s="1726"/>
      <c r="DO22" s="1726"/>
      <c r="DP22" s="1726"/>
      <c r="DQ22" s="1726"/>
      <c r="DR22" s="1726"/>
      <c r="DS22" s="1726"/>
      <c r="DT22" s="1726"/>
      <c r="DU22" s="1726"/>
      <c r="DV22" s="1726"/>
      <c r="DW22" s="1726"/>
      <c r="DX22" s="1726"/>
      <c r="DY22" s="1726"/>
      <c r="DZ22" s="1726"/>
      <c r="EA22" s="1726"/>
      <c r="EB22" s="1726"/>
      <c r="EC22" s="1726"/>
      <c r="ED22" s="1726"/>
      <c r="EE22" s="1726"/>
      <c r="EF22" s="1726"/>
      <c r="EG22" s="1726"/>
      <c r="EH22" s="1726"/>
      <c r="EI22" s="1726"/>
      <c r="EJ22" s="1726"/>
      <c r="EK22" s="1726"/>
      <c r="EL22" s="1726"/>
      <c r="EM22" s="1726"/>
      <c r="EN22" s="1726"/>
      <c r="EO22" s="1726"/>
      <c r="EP22" s="1726"/>
      <c r="EQ22" s="1726"/>
      <c r="ER22" s="1726"/>
      <c r="ES22" s="1726"/>
      <c r="ET22" s="1726"/>
      <c r="EU22" s="1726"/>
      <c r="EV22" s="1726"/>
      <c r="EW22" s="1726"/>
      <c r="EX22" s="1726"/>
      <c r="EY22" s="1726"/>
      <c r="EZ22" s="1726"/>
      <c r="FA22" s="1726"/>
      <c r="FB22" s="1726"/>
      <c r="FC22" s="1726"/>
      <c r="FD22" s="1726"/>
      <c r="FE22" s="1726"/>
      <c r="FF22" s="1726"/>
      <c r="FG22" s="1726"/>
      <c r="FH22" s="1726"/>
      <c r="FI22" s="1726"/>
      <c r="FJ22" s="1726"/>
      <c r="FK22" s="1726"/>
      <c r="FL22" s="1726"/>
      <c r="FM22" s="1726"/>
      <c r="FN22" s="1726"/>
      <c r="FO22" s="1726"/>
      <c r="FP22" s="1726"/>
      <c r="FQ22" s="1726"/>
      <c r="FR22" s="1726"/>
      <c r="FS22" s="1726"/>
      <c r="FT22" s="1726"/>
      <c r="FU22" s="1726"/>
      <c r="FV22" s="1726"/>
      <c r="FW22" s="1726"/>
      <c r="FX22" s="1726"/>
      <c r="FY22" s="1726"/>
      <c r="FZ22" s="1726"/>
      <c r="GA22" s="1726"/>
      <c r="GB22" s="1726"/>
      <c r="GC22" s="1726"/>
      <c r="GD22" s="1726"/>
      <c r="GE22" s="1726"/>
      <c r="GF22" s="1726"/>
      <c r="GG22" s="1726"/>
      <c r="GH22" s="1726"/>
      <c r="GI22" s="1726"/>
      <c r="GJ22" s="1726"/>
      <c r="GK22" s="1726"/>
      <c r="GL22" s="1726"/>
      <c r="GM22" s="1726"/>
      <c r="GN22" s="1726"/>
      <c r="GO22" s="1726"/>
      <c r="GP22" s="1726"/>
      <c r="GQ22" s="1726"/>
      <c r="GR22" s="1726"/>
      <c r="GS22" s="1726"/>
      <c r="GT22" s="1726"/>
      <c r="GU22" s="1726"/>
      <c r="GV22" s="1726"/>
      <c r="GW22" s="1726"/>
      <c r="GX22" s="1726"/>
      <c r="GY22" s="1726"/>
      <c r="GZ22" s="1726"/>
      <c r="HA22" s="1726"/>
      <c r="HB22" s="1726"/>
      <c r="HC22" s="1726"/>
      <c r="HD22" s="1726"/>
      <c r="HE22" s="1726"/>
      <c r="HF22" s="1726"/>
      <c r="HG22" s="1726"/>
      <c r="HH22" s="1726"/>
      <c r="HI22" s="1726"/>
      <c r="HJ22" s="1726"/>
      <c r="HK22" s="1726"/>
      <c r="HL22" s="1726"/>
      <c r="HM22" s="1726"/>
      <c r="HN22" s="1726"/>
      <c r="HO22" s="1726"/>
      <c r="HP22" s="1726"/>
      <c r="HQ22" s="1726"/>
      <c r="HR22" s="1726"/>
      <c r="HS22" s="1726"/>
      <c r="HT22" s="1726"/>
      <c r="HU22" s="1726"/>
      <c r="HV22" s="1726"/>
      <c r="HW22" s="1726"/>
      <c r="HX22" s="1726"/>
      <c r="HY22" s="1726"/>
      <c r="HZ22" s="1726"/>
      <c r="IA22" s="1726"/>
      <c r="IB22" s="1726"/>
      <c r="IC22" s="1726"/>
      <c r="ID22" s="1726"/>
      <c r="IE22" s="1726"/>
      <c r="IF22" s="1726"/>
      <c r="IG22" s="1726"/>
      <c r="IH22" s="1726"/>
      <c r="II22" s="1726"/>
      <c r="IJ22" s="1726"/>
      <c r="IK22" s="1726"/>
      <c r="IL22" s="1726"/>
      <c r="IM22" s="1726"/>
      <c r="IN22" s="1726"/>
      <c r="IO22" s="1726"/>
      <c r="IP22" s="1726"/>
      <c r="IQ22" s="1726"/>
      <c r="IR22" s="1726"/>
      <c r="IS22" s="1726"/>
      <c r="IT22" s="1726"/>
      <c r="IU22" s="1726"/>
      <c r="IV22" s="1726"/>
    </row>
    <row r="23" spans="1:256" ht="8.1" customHeight="1">
      <c r="A23" s="1706"/>
      <c r="B23" s="1720" t="s">
        <v>15</v>
      </c>
      <c r="C23" s="1721">
        <f t="shared" si="2"/>
        <v>42</v>
      </c>
      <c r="D23" s="1721">
        <f t="shared" si="1"/>
        <v>37</v>
      </c>
      <c r="E23" s="1721">
        <f t="shared" si="1"/>
        <v>5</v>
      </c>
      <c r="F23" s="1722"/>
      <c r="G23" s="1722"/>
      <c r="H23" s="1722"/>
      <c r="I23" s="1722"/>
      <c r="J23" s="1722"/>
      <c r="K23" s="1722"/>
      <c r="L23" s="1722"/>
      <c r="M23" s="1722"/>
      <c r="N23" s="1722"/>
      <c r="O23" s="1722"/>
      <c r="P23" s="1722"/>
      <c r="Q23" s="1722"/>
      <c r="R23" s="1721">
        <v>37</v>
      </c>
      <c r="S23" s="1725">
        <v>5</v>
      </c>
      <c r="T23" s="1722"/>
    </row>
    <row r="24" spans="1:256" ht="8.1" customHeight="1">
      <c r="A24" s="1706"/>
      <c r="B24" s="1720" t="s">
        <v>16</v>
      </c>
      <c r="C24" s="1721">
        <f t="shared" si="2"/>
        <v>9</v>
      </c>
      <c r="D24" s="1721">
        <f t="shared" si="1"/>
        <v>6</v>
      </c>
      <c r="E24" s="1721">
        <f t="shared" si="1"/>
        <v>3</v>
      </c>
      <c r="F24" s="1722"/>
      <c r="G24" s="1722"/>
      <c r="H24" s="1722"/>
      <c r="I24" s="1722"/>
      <c r="J24" s="1722"/>
      <c r="K24" s="1722"/>
      <c r="L24" s="1722"/>
      <c r="M24" s="1722"/>
      <c r="N24" s="1722"/>
      <c r="O24" s="1722"/>
      <c r="P24" s="1722"/>
      <c r="Q24" s="1722"/>
      <c r="R24" s="1721">
        <v>6</v>
      </c>
      <c r="S24" s="1725">
        <v>3</v>
      </c>
      <c r="T24" s="1722"/>
      <c r="AF24" s="1713"/>
      <c r="AH24" s="1713"/>
      <c r="AJ24" s="1713"/>
      <c r="AL24" s="1713"/>
    </row>
    <row r="25" spans="1:256" ht="8.1" customHeight="1">
      <c r="A25" s="1706"/>
      <c r="B25" s="1720" t="s">
        <v>17</v>
      </c>
      <c r="C25" s="1721">
        <f t="shared" si="2"/>
        <v>30</v>
      </c>
      <c r="D25" s="1721">
        <f t="shared" si="1"/>
        <v>27</v>
      </c>
      <c r="E25" s="1721">
        <f t="shared" si="1"/>
        <v>3</v>
      </c>
      <c r="F25" s="1722"/>
      <c r="G25" s="1722"/>
      <c r="H25" s="1722"/>
      <c r="I25" s="1722"/>
      <c r="J25" s="1722"/>
      <c r="K25" s="1722"/>
      <c r="L25" s="1722"/>
      <c r="M25" s="1722"/>
      <c r="N25" s="1722"/>
      <c r="O25" s="1722"/>
      <c r="P25" s="1722"/>
      <c r="Q25" s="1722"/>
      <c r="R25" s="1721">
        <v>27</v>
      </c>
      <c r="S25" s="1725">
        <v>3</v>
      </c>
      <c r="T25" s="1722"/>
    </row>
    <row r="26" spans="1:256" ht="10.5" hidden="1" customHeight="1">
      <c r="A26" s="1706"/>
      <c r="B26" s="1722"/>
      <c r="C26" s="1722"/>
      <c r="D26" s="1722"/>
      <c r="E26" s="1722"/>
      <c r="F26" s="1722"/>
      <c r="G26" s="1722"/>
      <c r="H26" s="1722"/>
      <c r="I26" s="1722"/>
      <c r="J26" s="1722"/>
      <c r="K26" s="1722"/>
      <c r="L26" s="1722"/>
      <c r="M26" s="1722"/>
      <c r="N26" s="1722"/>
      <c r="O26" s="1722"/>
      <c r="P26" s="1722"/>
      <c r="Q26" s="1722"/>
      <c r="R26" s="1722"/>
      <c r="S26" s="1723"/>
      <c r="T26" s="1722"/>
      <c r="AF26" s="1713"/>
      <c r="AH26" s="1713"/>
      <c r="AJ26" s="1713"/>
      <c r="AL26" s="1713"/>
    </row>
    <row r="27" spans="1:256" ht="8.1" customHeight="1">
      <c r="A27" s="1706"/>
      <c r="B27" s="1715" t="s">
        <v>18</v>
      </c>
      <c r="C27" s="1716">
        <f>SUM(C28:C29)</f>
        <v>12</v>
      </c>
      <c r="D27" s="1716">
        <f>SUM(D28:D29)</f>
        <v>7</v>
      </c>
      <c r="E27" s="1716">
        <f>SUM(E28:E29)</f>
        <v>5</v>
      </c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6">
        <f>SUM(R28:R29)</f>
        <v>7</v>
      </c>
      <c r="S27" s="1724">
        <f>SUM(S28:S29)</f>
        <v>5</v>
      </c>
      <c r="T27" s="1717"/>
      <c r="U27" s="1719"/>
      <c r="V27" s="1719"/>
    </row>
    <row r="28" spans="1:256" ht="8.1" customHeight="1">
      <c r="A28" s="1706"/>
      <c r="B28" s="1720" t="s">
        <v>19</v>
      </c>
      <c r="C28" s="1721">
        <f>SUM(D28:E28)</f>
        <v>7</v>
      </c>
      <c r="D28" s="1721">
        <f>SUM(F28+H28+J28+L28+N28+P28+R28)</f>
        <v>2</v>
      </c>
      <c r="E28" s="1721">
        <f>SUM(G28+I28+K28+M28+O28+Q28+S28)</f>
        <v>5</v>
      </c>
      <c r="F28" s="1722"/>
      <c r="G28" s="1722"/>
      <c r="H28" s="1722"/>
      <c r="I28" s="1722"/>
      <c r="J28" s="1722"/>
      <c r="K28" s="1722"/>
      <c r="L28" s="1722"/>
      <c r="M28" s="1722"/>
      <c r="N28" s="1722"/>
      <c r="O28" s="1722"/>
      <c r="P28" s="1722"/>
      <c r="Q28" s="1722"/>
      <c r="R28" s="1721">
        <v>2</v>
      </c>
      <c r="S28" s="1725">
        <v>5</v>
      </c>
      <c r="T28" s="1722"/>
      <c r="AF28" s="1713"/>
      <c r="AJ28" s="1713"/>
      <c r="AL28" s="1713"/>
    </row>
    <row r="29" spans="1:256" ht="8.1" customHeight="1">
      <c r="A29" s="1706"/>
      <c r="B29" s="1720" t="s">
        <v>20</v>
      </c>
      <c r="C29" s="1721">
        <f>SUM(D29:E29)</f>
        <v>5</v>
      </c>
      <c r="D29" s="1721">
        <f>SUM(F29+H29+J29+L29+N29+P29+R29)</f>
        <v>5</v>
      </c>
      <c r="E29" s="1722"/>
      <c r="F29" s="1722"/>
      <c r="G29" s="1722"/>
      <c r="H29" s="1722"/>
      <c r="I29" s="1722"/>
      <c r="J29" s="1722"/>
      <c r="K29" s="1722"/>
      <c r="L29" s="1722"/>
      <c r="M29" s="1722"/>
      <c r="N29" s="1722"/>
      <c r="O29" s="1722"/>
      <c r="P29" s="1722"/>
      <c r="Q29" s="1722"/>
      <c r="R29" s="1721">
        <v>5</v>
      </c>
      <c r="S29" s="1723"/>
      <c r="T29" s="1722"/>
      <c r="AF29" s="1713"/>
      <c r="AH29" s="1713"/>
      <c r="AJ29" s="1713"/>
      <c r="AL29" s="1713"/>
    </row>
    <row r="30" spans="1:256" ht="10.5" hidden="1" customHeight="1">
      <c r="A30" s="1706"/>
      <c r="B30" s="1722"/>
      <c r="C30" s="1717"/>
      <c r="D30" s="1717"/>
      <c r="E30" s="1717"/>
      <c r="F30" s="1717"/>
      <c r="G30" s="1717"/>
      <c r="H30" s="1717"/>
      <c r="I30" s="1717"/>
      <c r="J30" s="1717"/>
      <c r="K30" s="1717"/>
      <c r="L30" s="1717"/>
      <c r="M30" s="1717"/>
      <c r="N30" s="1717"/>
      <c r="O30" s="1717"/>
      <c r="P30" s="1717"/>
      <c r="Q30" s="1717"/>
      <c r="R30" s="1717"/>
      <c r="S30" s="1718"/>
      <c r="T30" s="1722"/>
      <c r="AF30" s="1713"/>
      <c r="AH30" s="1713"/>
      <c r="AJ30" s="1713"/>
      <c r="AL30" s="1713"/>
    </row>
    <row r="31" spans="1:256" ht="9" customHeight="1">
      <c r="A31" s="1706"/>
      <c r="B31" s="1707" t="s">
        <v>21</v>
      </c>
      <c r="C31" s="1708">
        <f>SUM(C33+C34+C35+C42+C46+C47+C51+C52+C58+C59+C60+C61+C62)</f>
        <v>7528</v>
      </c>
      <c r="D31" s="1708">
        <f>SUM(D33+D34+D35+D42+D46+D47+D51+D52+D58+D59+D60+D61+D62)</f>
        <v>3427</v>
      </c>
      <c r="E31" s="1708">
        <f>SUM(E33+E34+E35+E42+E46+E47+E51+E52+E58+E59+E60+E61+E62)</f>
        <v>4101</v>
      </c>
      <c r="F31" s="1714"/>
      <c r="G31" s="1714"/>
      <c r="H31" s="1714"/>
      <c r="I31" s="1714"/>
      <c r="J31" s="1708">
        <f t="shared" ref="J31:Q31" si="3">SUM(J33+J34+J35+J42+J46+J47+J51+J52+J58+J59+J60+J61+J62)</f>
        <v>41</v>
      </c>
      <c r="K31" s="1708">
        <f t="shared" si="3"/>
        <v>40</v>
      </c>
      <c r="L31" s="1708">
        <f t="shared" si="3"/>
        <v>234</v>
      </c>
      <c r="M31" s="1708">
        <f t="shared" si="3"/>
        <v>261</v>
      </c>
      <c r="N31" s="1708">
        <f t="shared" si="3"/>
        <v>426</v>
      </c>
      <c r="O31" s="1708">
        <f t="shared" si="3"/>
        <v>423</v>
      </c>
      <c r="P31" s="1708">
        <f t="shared" si="3"/>
        <v>2325</v>
      </c>
      <c r="Q31" s="1708">
        <f t="shared" si="3"/>
        <v>2753</v>
      </c>
      <c r="R31" s="1714"/>
      <c r="S31" s="1709">
        <f>SUM(S33+S34+S35+S42+S46+S47+S51+S52+S58+S59+S60+S61+S62)</f>
        <v>615</v>
      </c>
      <c r="T31" s="1710"/>
    </row>
    <row r="32" spans="1:256" ht="10.5" hidden="1" customHeight="1">
      <c r="A32" s="1706"/>
      <c r="B32" s="1722"/>
      <c r="C32" s="1722"/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3"/>
      <c r="T32" s="1722"/>
      <c r="AF32" s="1713"/>
      <c r="AJ32" s="1713"/>
      <c r="AL32" s="1713"/>
    </row>
    <row r="33" spans="1:38" ht="8.1" customHeight="1">
      <c r="A33" s="1706"/>
      <c r="B33" s="1720" t="s">
        <v>152</v>
      </c>
      <c r="C33" s="1721">
        <f>SUM(D33:E33)</f>
        <v>109</v>
      </c>
      <c r="D33" s="1721">
        <f>SUM(F33+H33+J33+L33+N33+P33+R33)</f>
        <v>96</v>
      </c>
      <c r="E33" s="1721">
        <f>SUM(G33+I33+K33+M33+O33+Q33+S33)</f>
        <v>13</v>
      </c>
      <c r="F33" s="1722"/>
      <c r="G33" s="1722"/>
      <c r="H33" s="1722"/>
      <c r="I33" s="1722"/>
      <c r="J33" s="1721">
        <v>1</v>
      </c>
      <c r="K33" s="1722"/>
      <c r="L33" s="1721">
        <v>17</v>
      </c>
      <c r="M33" s="1721">
        <v>3</v>
      </c>
      <c r="N33" s="1721">
        <v>19</v>
      </c>
      <c r="O33" s="1721">
        <v>5</v>
      </c>
      <c r="P33" s="1721">
        <v>41</v>
      </c>
      <c r="Q33" s="1721">
        <v>4</v>
      </c>
      <c r="R33" s="1721">
        <v>18</v>
      </c>
      <c r="S33" s="1725">
        <v>1</v>
      </c>
      <c r="T33" s="1722"/>
    </row>
    <row r="34" spans="1:38" ht="8.1" customHeight="1">
      <c r="A34" s="1706"/>
      <c r="B34" s="1720" t="s">
        <v>23</v>
      </c>
      <c r="C34" s="1721">
        <f>SUM(D34:E34)</f>
        <v>103</v>
      </c>
      <c r="D34" s="1721">
        <f>SUM(F34+H34+J34+L34+N34+P34+R34)</f>
        <v>42</v>
      </c>
      <c r="E34" s="1721">
        <f>SUM(G34+I34+K34+M34+O34+Q34+S34)</f>
        <v>61</v>
      </c>
      <c r="F34" s="1722"/>
      <c r="G34" s="1722"/>
      <c r="H34" s="1722"/>
      <c r="I34" s="1722"/>
      <c r="J34" s="1722"/>
      <c r="K34" s="1722"/>
      <c r="L34" s="1722"/>
      <c r="M34" s="1722"/>
      <c r="N34" s="1722"/>
      <c r="O34" s="1721">
        <v>4</v>
      </c>
      <c r="P34" s="1721">
        <v>5</v>
      </c>
      <c r="Q34" s="1721">
        <v>22</v>
      </c>
      <c r="R34" s="1721">
        <v>37</v>
      </c>
      <c r="S34" s="1725">
        <v>35</v>
      </c>
      <c r="T34" s="1721">
        <v>37</v>
      </c>
      <c r="AD34" s="1712"/>
      <c r="AF34" s="1713"/>
      <c r="AH34" s="1713"/>
      <c r="AJ34" s="1713"/>
      <c r="AL34" s="1713"/>
    </row>
    <row r="35" spans="1:38" ht="8.1" customHeight="1">
      <c r="A35" s="1706"/>
      <c r="B35" s="1715" t="s">
        <v>24</v>
      </c>
      <c r="C35" s="1716">
        <f>SUM(C36:C41)</f>
        <v>554</v>
      </c>
      <c r="D35" s="1716">
        <f>SUM(D36:D41)</f>
        <v>361</v>
      </c>
      <c r="E35" s="1716">
        <f>SUM(E36:E41)</f>
        <v>193</v>
      </c>
      <c r="F35" s="1727"/>
      <c r="G35" s="1727"/>
      <c r="H35" s="1717"/>
      <c r="I35" s="1717"/>
      <c r="J35" s="1716">
        <f t="shared" ref="J35:Q35" si="4">SUM(J36:J41)</f>
        <v>4</v>
      </c>
      <c r="K35" s="1716">
        <f t="shared" si="4"/>
        <v>6</v>
      </c>
      <c r="L35" s="1716">
        <f t="shared" si="4"/>
        <v>39</v>
      </c>
      <c r="M35" s="1716">
        <f t="shared" si="4"/>
        <v>31</v>
      </c>
      <c r="N35" s="1716">
        <f t="shared" si="4"/>
        <v>81</v>
      </c>
      <c r="O35" s="1716">
        <f t="shared" si="4"/>
        <v>36</v>
      </c>
      <c r="P35" s="1716">
        <f t="shared" si="4"/>
        <v>198</v>
      </c>
      <c r="Q35" s="1716">
        <f t="shared" si="4"/>
        <v>97</v>
      </c>
      <c r="R35" s="1717"/>
      <c r="S35" s="1724">
        <f>SUM(S36:S41)</f>
        <v>23</v>
      </c>
      <c r="T35" s="1722"/>
      <c r="AF35" s="1713"/>
      <c r="AH35" s="1713"/>
      <c r="AJ35" s="1713"/>
      <c r="AL35" s="1713"/>
    </row>
    <row r="36" spans="1:38" ht="8.1" customHeight="1">
      <c r="A36" s="1728"/>
      <c r="B36" s="1729" t="s">
        <v>25</v>
      </c>
      <c r="C36" s="1730">
        <f t="shared" ref="C36:C41" si="5">SUM(D36:E36)</f>
        <v>285</v>
      </c>
      <c r="D36" s="1730">
        <f t="shared" ref="D36:E40" si="6">SUM(F36+H36+J36+L36+N36+P36+R36)</f>
        <v>211</v>
      </c>
      <c r="E36" s="1730">
        <f t="shared" si="6"/>
        <v>74</v>
      </c>
      <c r="F36" s="1731"/>
      <c r="G36" s="1731"/>
      <c r="H36" s="1731"/>
      <c r="I36" s="1731"/>
      <c r="J36" s="1731">
        <v>4</v>
      </c>
      <c r="K36" s="1731">
        <v>6</v>
      </c>
      <c r="L36" s="1731">
        <v>37</v>
      </c>
      <c r="M36" s="1731">
        <v>30</v>
      </c>
      <c r="N36" s="1731">
        <v>67</v>
      </c>
      <c r="O36" s="1731">
        <v>18</v>
      </c>
      <c r="P36" s="1731">
        <v>92</v>
      </c>
      <c r="Q36" s="1731">
        <v>17</v>
      </c>
      <c r="R36" s="1730">
        <v>11</v>
      </c>
      <c r="S36" s="1732">
        <v>3</v>
      </c>
      <c r="T36" s="1733"/>
      <c r="AF36" s="1713"/>
      <c r="AH36" s="1713"/>
      <c r="AJ36" s="1713"/>
      <c r="AL36" s="1713"/>
    </row>
    <row r="37" spans="1:38" ht="8.1" customHeight="1">
      <c r="A37" s="1728"/>
      <c r="B37" s="1729" t="s">
        <v>27</v>
      </c>
      <c r="C37" s="1730">
        <f t="shared" si="5"/>
        <v>13</v>
      </c>
      <c r="D37" s="1730">
        <f t="shared" si="6"/>
        <v>12</v>
      </c>
      <c r="E37" s="1730">
        <f t="shared" si="6"/>
        <v>1</v>
      </c>
      <c r="F37" s="1733"/>
      <c r="G37" s="1733"/>
      <c r="H37" s="1733"/>
      <c r="I37" s="1733"/>
      <c r="J37" s="1733"/>
      <c r="K37" s="1733"/>
      <c r="L37" s="1730">
        <v>2</v>
      </c>
      <c r="M37" s="1733"/>
      <c r="N37" s="1730">
        <v>3</v>
      </c>
      <c r="O37" s="1733"/>
      <c r="P37" s="1730">
        <v>3</v>
      </c>
      <c r="Q37" s="1730">
        <v>1</v>
      </c>
      <c r="R37" s="1730">
        <v>4</v>
      </c>
      <c r="S37" s="1734"/>
      <c r="T37" s="1733"/>
      <c r="AF37" s="1713"/>
      <c r="AH37" s="1713"/>
      <c r="AJ37" s="1713"/>
      <c r="AL37" s="1713"/>
    </row>
    <row r="38" spans="1:38" ht="8.1" customHeight="1">
      <c r="A38" s="1728"/>
      <c r="B38" s="1729" t="s">
        <v>28</v>
      </c>
      <c r="C38" s="1730">
        <f t="shared" si="5"/>
        <v>63</v>
      </c>
      <c r="D38" s="1730">
        <f t="shared" si="6"/>
        <v>57</v>
      </c>
      <c r="E38" s="1730">
        <f t="shared" si="6"/>
        <v>6</v>
      </c>
      <c r="F38" s="1733"/>
      <c r="G38" s="1733"/>
      <c r="H38" s="1733"/>
      <c r="I38" s="1733"/>
      <c r="J38" s="1733"/>
      <c r="K38" s="1733"/>
      <c r="L38" s="1733"/>
      <c r="M38" s="1733"/>
      <c r="N38" s="1730">
        <v>1</v>
      </c>
      <c r="O38" s="1733"/>
      <c r="P38" s="1730">
        <v>49</v>
      </c>
      <c r="Q38" s="1730">
        <v>3</v>
      </c>
      <c r="R38" s="1730">
        <v>7</v>
      </c>
      <c r="S38" s="1735">
        <v>3</v>
      </c>
      <c r="T38" s="1733"/>
      <c r="AF38" s="1713"/>
      <c r="AH38" s="1713"/>
      <c r="AJ38" s="1713"/>
      <c r="AL38" s="1713"/>
    </row>
    <row r="39" spans="1:38" ht="8.1" customHeight="1">
      <c r="A39" s="1728"/>
      <c r="B39" s="1729" t="s">
        <v>29</v>
      </c>
      <c r="C39" s="1730">
        <f t="shared" si="5"/>
        <v>30</v>
      </c>
      <c r="D39" s="1730">
        <f t="shared" si="6"/>
        <v>22</v>
      </c>
      <c r="E39" s="1730">
        <f t="shared" si="6"/>
        <v>8</v>
      </c>
      <c r="F39" s="1733"/>
      <c r="G39" s="1733"/>
      <c r="H39" s="1733"/>
      <c r="I39" s="1733"/>
      <c r="J39" s="1733"/>
      <c r="K39" s="1733"/>
      <c r="L39" s="1733"/>
      <c r="M39" s="1733"/>
      <c r="N39" s="1733"/>
      <c r="O39" s="1730">
        <v>1</v>
      </c>
      <c r="P39" s="1730">
        <v>14</v>
      </c>
      <c r="Q39" s="1730">
        <v>6</v>
      </c>
      <c r="R39" s="1730">
        <v>8</v>
      </c>
      <c r="S39" s="1735">
        <v>1</v>
      </c>
      <c r="T39" s="1733"/>
      <c r="AF39" s="1713"/>
      <c r="AH39" s="1713"/>
      <c r="AJ39" s="1713"/>
      <c r="AL39" s="1713"/>
    </row>
    <row r="40" spans="1:38" ht="8.1" customHeight="1">
      <c r="A40" s="1728"/>
      <c r="B40" s="1729" t="s">
        <v>30</v>
      </c>
      <c r="C40" s="1730">
        <f t="shared" si="5"/>
        <v>137</v>
      </c>
      <c r="D40" s="1730">
        <f t="shared" si="6"/>
        <v>33</v>
      </c>
      <c r="E40" s="1730">
        <f t="shared" si="6"/>
        <v>104</v>
      </c>
      <c r="F40" s="1733"/>
      <c r="G40" s="1733"/>
      <c r="H40" s="1733"/>
      <c r="I40" s="1733"/>
      <c r="J40" s="1733"/>
      <c r="K40" s="1733"/>
      <c r="L40" s="1733"/>
      <c r="M40" s="1730">
        <v>1</v>
      </c>
      <c r="N40" s="1730">
        <v>6</v>
      </c>
      <c r="O40" s="1730">
        <v>17</v>
      </c>
      <c r="P40" s="1730">
        <v>19</v>
      </c>
      <c r="Q40" s="1730">
        <v>70</v>
      </c>
      <c r="R40" s="1730">
        <v>8</v>
      </c>
      <c r="S40" s="1735">
        <v>16</v>
      </c>
      <c r="T40" s="1733"/>
      <c r="AF40" s="1713"/>
      <c r="AH40" s="1713"/>
      <c r="AJ40" s="1713"/>
      <c r="AL40" s="1713"/>
    </row>
    <row r="41" spans="1:38" ht="8.1" customHeight="1">
      <c r="A41" s="1728"/>
      <c r="B41" s="1729" t="s">
        <v>31</v>
      </c>
      <c r="C41" s="1730">
        <f t="shared" si="5"/>
        <v>26</v>
      </c>
      <c r="D41" s="1730">
        <f>SUM(F41+H41+J41+L41+N41+P41+R41)</f>
        <v>26</v>
      </c>
      <c r="E41" s="1733"/>
      <c r="F41" s="1731"/>
      <c r="G41" s="1731"/>
      <c r="H41" s="1733"/>
      <c r="I41" s="1733"/>
      <c r="J41" s="1733"/>
      <c r="K41" s="1733"/>
      <c r="L41" s="1733"/>
      <c r="M41" s="1733"/>
      <c r="N41" s="1730">
        <v>4</v>
      </c>
      <c r="O41" s="1733"/>
      <c r="P41" s="1730">
        <v>21</v>
      </c>
      <c r="Q41" s="1733"/>
      <c r="R41" s="1730">
        <v>1</v>
      </c>
      <c r="S41" s="1734"/>
      <c r="T41" s="1733"/>
      <c r="AF41" s="1713"/>
      <c r="AH41" s="1713"/>
      <c r="AJ41" s="1713"/>
      <c r="AL41" s="1713"/>
    </row>
    <row r="42" spans="1:38" ht="8.1" customHeight="1">
      <c r="A42" s="1706"/>
      <c r="B42" s="1715" t="s">
        <v>32</v>
      </c>
      <c r="C42" s="1716">
        <f>SUM(C43:C45)</f>
        <v>2692</v>
      </c>
      <c r="D42" s="1716">
        <f>SUM(D43:D45)</f>
        <v>938</v>
      </c>
      <c r="E42" s="1716">
        <f>SUM(E43:E45)</f>
        <v>1754</v>
      </c>
      <c r="F42" s="1727"/>
      <c r="G42" s="1727"/>
      <c r="H42" s="1717"/>
      <c r="I42" s="1717"/>
      <c r="J42" s="1716">
        <f t="shared" ref="J42:S42" si="7">SUM(J43:J45)</f>
        <v>0</v>
      </c>
      <c r="K42" s="1716">
        <f t="shared" si="7"/>
        <v>0</v>
      </c>
      <c r="L42" s="1716">
        <f t="shared" si="7"/>
        <v>20</v>
      </c>
      <c r="M42" s="1716">
        <f t="shared" si="7"/>
        <v>0</v>
      </c>
      <c r="N42" s="1716">
        <f t="shared" si="7"/>
        <v>29</v>
      </c>
      <c r="O42" s="1716">
        <f t="shared" si="7"/>
        <v>37</v>
      </c>
      <c r="P42" s="1716">
        <f t="shared" si="7"/>
        <v>792</v>
      </c>
      <c r="Q42" s="1716">
        <f t="shared" si="7"/>
        <v>1374</v>
      </c>
      <c r="R42" s="1716">
        <f t="shared" si="7"/>
        <v>97</v>
      </c>
      <c r="S42" s="1724">
        <f t="shared" si="7"/>
        <v>343</v>
      </c>
      <c r="T42" s="1717"/>
      <c r="AF42" s="1713"/>
      <c r="AH42" s="1713"/>
      <c r="AJ42" s="1713"/>
      <c r="AL42" s="1713"/>
    </row>
    <row r="43" spans="1:38" ht="8.1" customHeight="1">
      <c r="A43" s="1728"/>
      <c r="B43" s="1729" t="s">
        <v>25</v>
      </c>
      <c r="C43" s="1730">
        <f>SUM(D43:E43)</f>
        <v>575</v>
      </c>
      <c r="D43" s="1730">
        <f t="shared" ref="D43:E46" si="8">SUM(F43+H43+J43+L43+N43+P43+R43)</f>
        <v>196</v>
      </c>
      <c r="E43" s="1730">
        <f t="shared" si="8"/>
        <v>379</v>
      </c>
      <c r="F43" s="1731"/>
      <c r="G43" s="1731"/>
      <c r="H43" s="1733"/>
      <c r="I43" s="1733"/>
      <c r="J43" s="1733"/>
      <c r="K43" s="1733"/>
      <c r="L43" s="1730">
        <v>20</v>
      </c>
      <c r="M43" s="1733"/>
      <c r="N43" s="1730">
        <v>9</v>
      </c>
      <c r="O43" s="1733"/>
      <c r="P43" s="1730">
        <v>155</v>
      </c>
      <c r="Q43" s="1730">
        <v>180</v>
      </c>
      <c r="R43" s="1730">
        <v>12</v>
      </c>
      <c r="S43" s="1735">
        <v>199</v>
      </c>
      <c r="T43" s="1733"/>
      <c r="AF43" s="1713"/>
      <c r="AH43" s="1713"/>
      <c r="AJ43" s="1713"/>
      <c r="AL43" s="1713"/>
    </row>
    <row r="44" spans="1:38" ht="8.1" customHeight="1">
      <c r="A44" s="1728"/>
      <c r="B44" s="1729" t="s">
        <v>33</v>
      </c>
      <c r="C44" s="1730">
        <f>SUM(D44:E44)</f>
        <v>357</v>
      </c>
      <c r="D44" s="1730">
        <f t="shared" si="8"/>
        <v>143</v>
      </c>
      <c r="E44" s="1730">
        <f t="shared" si="8"/>
        <v>214</v>
      </c>
      <c r="F44" s="1731"/>
      <c r="G44" s="1731"/>
      <c r="H44" s="1733"/>
      <c r="I44" s="1733"/>
      <c r="J44" s="1733"/>
      <c r="K44" s="1733"/>
      <c r="L44" s="1733"/>
      <c r="M44" s="1733"/>
      <c r="N44" s="1730">
        <v>13</v>
      </c>
      <c r="O44" s="1730">
        <v>22</v>
      </c>
      <c r="P44" s="1730">
        <v>127</v>
      </c>
      <c r="Q44" s="1730">
        <v>182</v>
      </c>
      <c r="R44" s="1730">
        <v>3</v>
      </c>
      <c r="S44" s="1735">
        <v>10</v>
      </c>
      <c r="T44" s="1733"/>
      <c r="AF44" s="1713"/>
      <c r="AH44" s="1713"/>
      <c r="AJ44" s="1713"/>
      <c r="AL44" s="1713"/>
    </row>
    <row r="45" spans="1:38" ht="8.1" customHeight="1">
      <c r="A45" s="1728"/>
      <c r="B45" s="1729" t="s">
        <v>34</v>
      </c>
      <c r="C45" s="1730">
        <f>SUM(D45:E45)</f>
        <v>1760</v>
      </c>
      <c r="D45" s="1730">
        <f t="shared" si="8"/>
        <v>599</v>
      </c>
      <c r="E45" s="1730">
        <f t="shared" si="8"/>
        <v>1161</v>
      </c>
      <c r="F45" s="1733"/>
      <c r="G45" s="1733"/>
      <c r="H45" s="1733"/>
      <c r="I45" s="1733"/>
      <c r="J45" s="1733"/>
      <c r="K45" s="1733"/>
      <c r="L45" s="1733"/>
      <c r="M45" s="1733"/>
      <c r="N45" s="1730">
        <v>7</v>
      </c>
      <c r="O45" s="1730">
        <v>15</v>
      </c>
      <c r="P45" s="1730">
        <v>510</v>
      </c>
      <c r="Q45" s="1730">
        <v>1012</v>
      </c>
      <c r="R45" s="1730">
        <v>82</v>
      </c>
      <c r="S45" s="1735">
        <v>134</v>
      </c>
      <c r="T45" s="1733"/>
      <c r="AF45" s="1713"/>
      <c r="AH45" s="1713"/>
      <c r="AJ45" s="1713"/>
      <c r="AL45" s="1713"/>
    </row>
    <row r="46" spans="1:38" ht="8.1" customHeight="1">
      <c r="A46" s="1706"/>
      <c r="B46" s="1720" t="s">
        <v>35</v>
      </c>
      <c r="C46" s="1721">
        <f>SUM(D46:E46)</f>
        <v>1319</v>
      </c>
      <c r="D46" s="1721">
        <f t="shared" si="8"/>
        <v>747</v>
      </c>
      <c r="E46" s="1721">
        <f t="shared" si="8"/>
        <v>572</v>
      </c>
      <c r="F46" s="1722"/>
      <c r="G46" s="1722"/>
      <c r="H46" s="1722"/>
      <c r="I46" s="1722"/>
      <c r="J46" s="1721">
        <v>6</v>
      </c>
      <c r="K46" s="1721">
        <v>7</v>
      </c>
      <c r="L46" s="1721">
        <v>25</v>
      </c>
      <c r="M46" s="1721">
        <v>21</v>
      </c>
      <c r="N46" s="1721">
        <v>118</v>
      </c>
      <c r="O46" s="1721">
        <v>118</v>
      </c>
      <c r="P46" s="1721">
        <v>576</v>
      </c>
      <c r="Q46" s="1721">
        <v>401</v>
      </c>
      <c r="R46" s="1721">
        <v>22</v>
      </c>
      <c r="S46" s="1725">
        <v>25</v>
      </c>
      <c r="T46" s="1722"/>
    </row>
    <row r="47" spans="1:38" ht="8.1" customHeight="1">
      <c r="A47" s="1706"/>
      <c r="B47" s="1715" t="s">
        <v>36</v>
      </c>
      <c r="C47" s="1716">
        <f>SUM(C48:C50)</f>
        <v>577</v>
      </c>
      <c r="D47" s="1716">
        <f>SUM(D48:D50)</f>
        <v>309</v>
      </c>
      <c r="E47" s="1716">
        <f>SUM(E48:E50)</f>
        <v>268</v>
      </c>
      <c r="F47" s="1717"/>
      <c r="G47" s="1717"/>
      <c r="H47" s="1717"/>
      <c r="I47" s="1717"/>
      <c r="J47" s="1716">
        <f t="shared" ref="J47:Q47" si="9">SUM(J48:J50)</f>
        <v>2</v>
      </c>
      <c r="K47" s="1716">
        <f t="shared" si="9"/>
        <v>2</v>
      </c>
      <c r="L47" s="1716">
        <f t="shared" si="9"/>
        <v>40</v>
      </c>
      <c r="M47" s="1716">
        <f t="shared" si="9"/>
        <v>47</v>
      </c>
      <c r="N47" s="1716">
        <f t="shared" si="9"/>
        <v>35</v>
      </c>
      <c r="O47" s="1716">
        <f t="shared" si="9"/>
        <v>38</v>
      </c>
      <c r="P47" s="1716">
        <f t="shared" si="9"/>
        <v>181</v>
      </c>
      <c r="Q47" s="1716">
        <f t="shared" si="9"/>
        <v>136</v>
      </c>
      <c r="R47" s="1717"/>
      <c r="S47" s="1724">
        <f>SUM(S48:S50)</f>
        <v>45</v>
      </c>
      <c r="T47" s="1722"/>
    </row>
    <row r="48" spans="1:38" ht="8.1" customHeight="1">
      <c r="A48" s="1728"/>
      <c r="B48" s="1729" t="s">
        <v>25</v>
      </c>
      <c r="C48" s="1730">
        <f>SUM(D48:E48)</f>
        <v>234</v>
      </c>
      <c r="D48" s="1730">
        <f t="shared" ref="D48:E51" si="10">SUM(F48+H48+J48+L48+N48+P48+R48)</f>
        <v>127</v>
      </c>
      <c r="E48" s="1730">
        <f t="shared" si="10"/>
        <v>107</v>
      </c>
      <c r="F48" s="1733"/>
      <c r="G48" s="1733"/>
      <c r="H48" s="1733"/>
      <c r="I48" s="1733"/>
      <c r="J48" s="1730">
        <v>2</v>
      </c>
      <c r="K48" s="1730">
        <v>2</v>
      </c>
      <c r="L48" s="1730">
        <v>36</v>
      </c>
      <c r="M48" s="1730">
        <v>44</v>
      </c>
      <c r="N48" s="1730">
        <v>25</v>
      </c>
      <c r="O48" s="1730">
        <v>25</v>
      </c>
      <c r="P48" s="1730">
        <v>47</v>
      </c>
      <c r="Q48" s="1730">
        <v>28</v>
      </c>
      <c r="R48" s="1730">
        <v>17</v>
      </c>
      <c r="S48" s="1735">
        <v>8</v>
      </c>
      <c r="T48" s="1733"/>
    </row>
    <row r="49" spans="1:38" ht="8.1" customHeight="1">
      <c r="A49" s="1728"/>
      <c r="B49" s="1729" t="s">
        <v>37</v>
      </c>
      <c r="C49" s="1730">
        <f>SUM(D49:E49)</f>
        <v>79</v>
      </c>
      <c r="D49" s="1730">
        <f t="shared" si="10"/>
        <v>43</v>
      </c>
      <c r="E49" s="1730">
        <f t="shared" si="10"/>
        <v>36</v>
      </c>
      <c r="F49" s="1733"/>
      <c r="G49" s="1733"/>
      <c r="H49" s="1733"/>
      <c r="I49" s="1733"/>
      <c r="J49" s="1733"/>
      <c r="K49" s="1733"/>
      <c r="L49" s="1730">
        <v>1</v>
      </c>
      <c r="M49" s="1730">
        <v>1</v>
      </c>
      <c r="N49" s="1730">
        <v>1</v>
      </c>
      <c r="O49" s="1730">
        <v>6</v>
      </c>
      <c r="P49" s="1730">
        <v>26</v>
      </c>
      <c r="Q49" s="1730">
        <v>17</v>
      </c>
      <c r="R49" s="1730">
        <v>15</v>
      </c>
      <c r="S49" s="1735">
        <v>12</v>
      </c>
      <c r="T49" s="1733"/>
    </row>
    <row r="50" spans="1:38" ht="8.1" customHeight="1">
      <c r="A50" s="1728"/>
      <c r="B50" s="1729" t="s">
        <v>38</v>
      </c>
      <c r="C50" s="1730">
        <f>SUM(D50:E50)</f>
        <v>264</v>
      </c>
      <c r="D50" s="1730">
        <f t="shared" si="10"/>
        <v>139</v>
      </c>
      <c r="E50" s="1730">
        <f t="shared" si="10"/>
        <v>125</v>
      </c>
      <c r="F50" s="1733"/>
      <c r="G50" s="1733"/>
      <c r="H50" s="1733"/>
      <c r="I50" s="1733"/>
      <c r="J50" s="1733"/>
      <c r="K50" s="1733"/>
      <c r="L50" s="1730">
        <v>3</v>
      </c>
      <c r="M50" s="1730">
        <v>2</v>
      </c>
      <c r="N50" s="1730">
        <v>9</v>
      </c>
      <c r="O50" s="1730">
        <v>7</v>
      </c>
      <c r="P50" s="1730">
        <v>108</v>
      </c>
      <c r="Q50" s="1730">
        <v>91</v>
      </c>
      <c r="R50" s="1730">
        <v>19</v>
      </c>
      <c r="S50" s="1735">
        <v>25</v>
      </c>
      <c r="T50" s="1733"/>
    </row>
    <row r="51" spans="1:38" ht="8.1" customHeight="1">
      <c r="A51" s="1706"/>
      <c r="B51" s="1720" t="s">
        <v>65</v>
      </c>
      <c r="C51" s="1721">
        <f>SUM(D51:E51)</f>
        <v>229</v>
      </c>
      <c r="D51" s="1721">
        <f t="shared" si="10"/>
        <v>16</v>
      </c>
      <c r="E51" s="1721">
        <f t="shared" si="10"/>
        <v>213</v>
      </c>
      <c r="F51" s="1722"/>
      <c r="G51" s="1722"/>
      <c r="H51" s="1722"/>
      <c r="I51" s="1722"/>
      <c r="J51" s="1722"/>
      <c r="K51" s="1721">
        <v>3</v>
      </c>
      <c r="L51" s="1721">
        <v>1</v>
      </c>
      <c r="M51" s="1721">
        <v>33</v>
      </c>
      <c r="N51" s="1721">
        <v>6</v>
      </c>
      <c r="O51" s="1721">
        <v>43</v>
      </c>
      <c r="P51" s="1721">
        <v>8</v>
      </c>
      <c r="Q51" s="1721">
        <v>90</v>
      </c>
      <c r="R51" s="1721">
        <v>1</v>
      </c>
      <c r="S51" s="1725">
        <v>44</v>
      </c>
      <c r="T51" s="1722"/>
    </row>
    <row r="52" spans="1:38" ht="8.1" customHeight="1">
      <c r="A52" s="1706"/>
      <c r="B52" s="1715" t="s">
        <v>17</v>
      </c>
      <c r="C52" s="1716">
        <f>SUM(C53:C57)</f>
        <v>85</v>
      </c>
      <c r="D52" s="1716">
        <f>SUM(D53:D57)</f>
        <v>66</v>
      </c>
      <c r="E52" s="1716">
        <f>SUM(E53:E57)</f>
        <v>19</v>
      </c>
      <c r="F52" s="1717"/>
      <c r="G52" s="1717"/>
      <c r="H52" s="1717"/>
      <c r="I52" s="1717"/>
      <c r="J52" s="1717"/>
      <c r="K52" s="1717"/>
      <c r="L52" s="1717"/>
      <c r="M52" s="1717"/>
      <c r="N52" s="1716">
        <f>SUM(N53:N54)</f>
        <v>3</v>
      </c>
      <c r="O52" s="1716">
        <f>SUM(O53:O54)</f>
        <v>2</v>
      </c>
      <c r="P52" s="1716">
        <f>SUM(P53:P54)</f>
        <v>19</v>
      </c>
      <c r="Q52" s="1716">
        <f>SUM(Q53:Q54)</f>
        <v>7</v>
      </c>
      <c r="R52" s="1717"/>
      <c r="S52" s="1724">
        <f>SUM(S53:S54)</f>
        <v>1</v>
      </c>
      <c r="T52" s="1722"/>
    </row>
    <row r="53" spans="1:38" ht="8.1" customHeight="1">
      <c r="A53" s="1728"/>
      <c r="B53" s="1729" t="s">
        <v>25</v>
      </c>
      <c r="C53" s="1730">
        <f t="shared" ref="C53:C62" si="11">SUM(D53:E53)</f>
        <v>57</v>
      </c>
      <c r="D53" s="1730">
        <f t="shared" ref="D53:D62" si="12">SUM(F53+H53+J53+L53+N53+P53+R53)</f>
        <v>44</v>
      </c>
      <c r="E53" s="1730">
        <f t="shared" ref="E53:E62" si="13">SUM(G53+I53+K53+M53+O53+Q53+S53)</f>
        <v>13</v>
      </c>
      <c r="F53" s="1733"/>
      <c r="G53" s="1733"/>
      <c r="H53" s="1733"/>
      <c r="I53" s="1733"/>
      <c r="J53" s="1730">
        <v>1</v>
      </c>
      <c r="K53" s="1730">
        <v>1</v>
      </c>
      <c r="L53" s="1730">
        <v>5</v>
      </c>
      <c r="M53" s="1730">
        <v>3</v>
      </c>
      <c r="N53" s="1730">
        <v>3</v>
      </c>
      <c r="O53" s="1730">
        <v>2</v>
      </c>
      <c r="P53" s="1730">
        <v>12</v>
      </c>
      <c r="Q53" s="1730">
        <v>6</v>
      </c>
      <c r="R53" s="1730">
        <v>23</v>
      </c>
      <c r="S53" s="1735">
        <v>1</v>
      </c>
      <c r="T53" s="1733"/>
    </row>
    <row r="54" spans="1:38" ht="8.1" customHeight="1">
      <c r="A54" s="1728"/>
      <c r="B54" s="1729" t="s">
        <v>40</v>
      </c>
      <c r="C54" s="1730">
        <f t="shared" si="11"/>
        <v>10</v>
      </c>
      <c r="D54" s="1730">
        <f t="shared" si="12"/>
        <v>9</v>
      </c>
      <c r="E54" s="1730">
        <f t="shared" si="13"/>
        <v>1</v>
      </c>
      <c r="F54" s="1733"/>
      <c r="G54" s="1733"/>
      <c r="H54" s="1733"/>
      <c r="I54" s="1733"/>
      <c r="J54" s="1733"/>
      <c r="K54" s="1733"/>
      <c r="L54" s="1733"/>
      <c r="M54" s="1733"/>
      <c r="N54" s="1733"/>
      <c r="O54" s="1733"/>
      <c r="P54" s="1730">
        <v>7</v>
      </c>
      <c r="Q54" s="1730">
        <v>1</v>
      </c>
      <c r="R54" s="1730">
        <v>2</v>
      </c>
      <c r="S54" s="1734"/>
      <c r="T54" s="1733"/>
    </row>
    <row r="55" spans="1:38" ht="8.1" customHeight="1">
      <c r="A55" s="1728"/>
      <c r="B55" s="1729" t="s">
        <v>155</v>
      </c>
      <c r="C55" s="1730">
        <f t="shared" si="11"/>
        <v>7</v>
      </c>
      <c r="D55" s="1730">
        <f t="shared" si="12"/>
        <v>7</v>
      </c>
      <c r="E55" s="1730">
        <f t="shared" si="13"/>
        <v>0</v>
      </c>
      <c r="F55" s="1733"/>
      <c r="G55" s="1733"/>
      <c r="H55" s="1733"/>
      <c r="I55" s="1733"/>
      <c r="J55" s="1733"/>
      <c r="K55" s="1733"/>
      <c r="L55" s="1733"/>
      <c r="M55" s="1733"/>
      <c r="N55" s="1733"/>
      <c r="O55" s="1733"/>
      <c r="P55" s="1730">
        <v>3</v>
      </c>
      <c r="Q55" s="1733"/>
      <c r="R55" s="1730">
        <v>4</v>
      </c>
      <c r="S55" s="1734"/>
      <c r="T55" s="1733"/>
    </row>
    <row r="56" spans="1:38" ht="8.1" customHeight="1">
      <c r="A56" s="1728"/>
      <c r="B56" s="1729" t="s">
        <v>42</v>
      </c>
      <c r="C56" s="1730">
        <f t="shared" si="11"/>
        <v>9</v>
      </c>
      <c r="D56" s="1730">
        <f t="shared" si="12"/>
        <v>5</v>
      </c>
      <c r="E56" s="1730">
        <f t="shared" si="13"/>
        <v>4</v>
      </c>
      <c r="F56" s="1733"/>
      <c r="G56" s="1733"/>
      <c r="H56" s="1733"/>
      <c r="I56" s="1733"/>
      <c r="J56" s="1733"/>
      <c r="K56" s="1733"/>
      <c r="L56" s="1733"/>
      <c r="M56" s="1733"/>
      <c r="N56" s="1730">
        <v>1</v>
      </c>
      <c r="O56" s="1733"/>
      <c r="P56" s="1730">
        <v>4</v>
      </c>
      <c r="Q56" s="1730">
        <v>4</v>
      </c>
      <c r="R56" s="1733"/>
      <c r="S56" s="1734"/>
      <c r="T56" s="1733"/>
    </row>
    <row r="57" spans="1:38" ht="8.1" customHeight="1">
      <c r="A57" s="1728"/>
      <c r="B57" s="1729" t="s">
        <v>43</v>
      </c>
      <c r="C57" s="1730">
        <f t="shared" si="11"/>
        <v>2</v>
      </c>
      <c r="D57" s="1730">
        <f t="shared" si="12"/>
        <v>1</v>
      </c>
      <c r="E57" s="1730">
        <f t="shared" si="13"/>
        <v>1</v>
      </c>
      <c r="F57" s="1733"/>
      <c r="G57" s="1733"/>
      <c r="H57" s="1733"/>
      <c r="I57" s="1733"/>
      <c r="J57" s="1733"/>
      <c r="K57" s="1733"/>
      <c r="L57" s="1733"/>
      <c r="M57" s="1733"/>
      <c r="N57" s="1733"/>
      <c r="O57" s="1733"/>
      <c r="P57" s="1730">
        <v>1</v>
      </c>
      <c r="Q57" s="1733"/>
      <c r="R57" s="1733"/>
      <c r="S57" s="1735">
        <v>1</v>
      </c>
      <c r="T57" s="1733"/>
    </row>
    <row r="58" spans="1:38" ht="8.1" customHeight="1">
      <c r="A58" s="1706"/>
      <c r="B58" s="1720" t="s">
        <v>44</v>
      </c>
      <c r="C58" s="1721">
        <f t="shared" si="11"/>
        <v>102</v>
      </c>
      <c r="D58" s="1721">
        <f t="shared" si="12"/>
        <v>76</v>
      </c>
      <c r="E58" s="1721">
        <f t="shared" si="13"/>
        <v>26</v>
      </c>
      <c r="F58" s="1722"/>
      <c r="G58" s="1722"/>
      <c r="H58" s="1722"/>
      <c r="I58" s="1722"/>
      <c r="J58" s="1722"/>
      <c r="K58" s="1722"/>
      <c r="L58" s="1722"/>
      <c r="M58" s="1722"/>
      <c r="N58" s="1722"/>
      <c r="O58" s="1722"/>
      <c r="P58" s="1721">
        <v>23</v>
      </c>
      <c r="Q58" s="1721">
        <v>15</v>
      </c>
      <c r="R58" s="1721">
        <v>53</v>
      </c>
      <c r="S58" s="1725">
        <v>11</v>
      </c>
      <c r="T58" s="1722"/>
    </row>
    <row r="59" spans="1:38" ht="8.1" customHeight="1">
      <c r="A59" s="1706"/>
      <c r="B59" s="1720" t="s">
        <v>45</v>
      </c>
      <c r="C59" s="1721">
        <f t="shared" si="11"/>
        <v>678</v>
      </c>
      <c r="D59" s="1721">
        <f t="shared" si="12"/>
        <v>317</v>
      </c>
      <c r="E59" s="1721">
        <f t="shared" si="13"/>
        <v>361</v>
      </c>
      <c r="F59" s="1722"/>
      <c r="G59" s="1722"/>
      <c r="H59" s="1722"/>
      <c r="I59" s="1722"/>
      <c r="J59" s="1721">
        <v>11</v>
      </c>
      <c r="K59" s="1721">
        <v>13</v>
      </c>
      <c r="L59" s="1721">
        <v>48</v>
      </c>
      <c r="M59" s="1721">
        <v>68</v>
      </c>
      <c r="N59" s="1721">
        <v>66</v>
      </c>
      <c r="O59" s="1721">
        <v>62</v>
      </c>
      <c r="P59" s="1721">
        <v>179</v>
      </c>
      <c r="Q59" s="1721">
        <v>197</v>
      </c>
      <c r="R59" s="1721">
        <v>13</v>
      </c>
      <c r="S59" s="1725">
        <v>21</v>
      </c>
      <c r="T59" s="1722"/>
    </row>
    <row r="60" spans="1:38" ht="8.1" customHeight="1">
      <c r="A60" s="1706"/>
      <c r="B60" s="1720" t="s">
        <v>46</v>
      </c>
      <c r="C60" s="1721">
        <f t="shared" si="11"/>
        <v>200</v>
      </c>
      <c r="D60" s="1721">
        <f t="shared" si="12"/>
        <v>162</v>
      </c>
      <c r="E60" s="1721">
        <f t="shared" si="13"/>
        <v>38</v>
      </c>
      <c r="F60" s="1722"/>
      <c r="G60" s="1722"/>
      <c r="H60" s="1722"/>
      <c r="I60" s="1722"/>
      <c r="J60" s="1721">
        <v>12</v>
      </c>
      <c r="K60" s="1721">
        <v>3</v>
      </c>
      <c r="L60" s="1721">
        <v>24</v>
      </c>
      <c r="M60" s="1721">
        <v>4</v>
      </c>
      <c r="N60" s="1721">
        <v>31</v>
      </c>
      <c r="O60" s="1721">
        <v>6</v>
      </c>
      <c r="P60" s="1721">
        <v>90</v>
      </c>
      <c r="Q60" s="1721">
        <v>15</v>
      </c>
      <c r="R60" s="1721">
        <v>5</v>
      </c>
      <c r="S60" s="1725">
        <v>10</v>
      </c>
      <c r="T60" s="1722"/>
    </row>
    <row r="61" spans="1:38" ht="8.1" customHeight="1">
      <c r="A61" s="1706"/>
      <c r="B61" s="1720" t="s">
        <v>47</v>
      </c>
      <c r="C61" s="1721">
        <f t="shared" si="11"/>
        <v>340</v>
      </c>
      <c r="D61" s="1721">
        <f t="shared" si="12"/>
        <v>141</v>
      </c>
      <c r="E61" s="1721">
        <f t="shared" si="13"/>
        <v>199</v>
      </c>
      <c r="F61" s="1722"/>
      <c r="G61" s="1722"/>
      <c r="H61" s="1722"/>
      <c r="I61" s="1722"/>
      <c r="J61" s="1721">
        <v>4</v>
      </c>
      <c r="K61" s="1721">
        <v>4</v>
      </c>
      <c r="L61" s="1721">
        <v>8</v>
      </c>
      <c r="M61" s="1721">
        <v>20</v>
      </c>
      <c r="N61" s="1721">
        <v>28</v>
      </c>
      <c r="O61" s="1721">
        <v>28</v>
      </c>
      <c r="P61" s="1721">
        <v>91</v>
      </c>
      <c r="Q61" s="1721">
        <v>136</v>
      </c>
      <c r="R61" s="1721">
        <v>10</v>
      </c>
      <c r="S61" s="1725">
        <v>11</v>
      </c>
      <c r="T61" s="1722"/>
    </row>
    <row r="62" spans="1:38" ht="8.1" customHeight="1">
      <c r="A62" s="1706"/>
      <c r="B62" s="1720" t="s">
        <v>48</v>
      </c>
      <c r="C62" s="1721">
        <f t="shared" si="11"/>
        <v>540</v>
      </c>
      <c r="D62" s="1721">
        <f t="shared" si="12"/>
        <v>156</v>
      </c>
      <c r="E62" s="1721">
        <f t="shared" si="13"/>
        <v>384</v>
      </c>
      <c r="F62" s="1722"/>
      <c r="G62" s="1722"/>
      <c r="H62" s="1722"/>
      <c r="I62" s="1722"/>
      <c r="J62" s="1721">
        <v>1</v>
      </c>
      <c r="K62" s="1721">
        <v>2</v>
      </c>
      <c r="L62" s="1721">
        <v>12</v>
      </c>
      <c r="M62" s="1721">
        <v>34</v>
      </c>
      <c r="N62" s="1721">
        <v>10</v>
      </c>
      <c r="O62" s="1721">
        <v>44</v>
      </c>
      <c r="P62" s="1721">
        <v>122</v>
      </c>
      <c r="Q62" s="1721">
        <v>259</v>
      </c>
      <c r="R62" s="1721">
        <v>11</v>
      </c>
      <c r="S62" s="1725">
        <v>45</v>
      </c>
      <c r="T62" s="1722"/>
    </row>
    <row r="63" spans="1:38" ht="10.5" hidden="1" customHeight="1">
      <c r="A63" s="1706"/>
      <c r="B63" s="1722"/>
      <c r="C63" s="1722"/>
      <c r="D63" s="1722"/>
      <c r="E63" s="1722"/>
      <c r="F63" s="1722"/>
      <c r="G63" s="1722"/>
      <c r="H63" s="1722"/>
      <c r="I63" s="1722"/>
      <c r="J63" s="1722"/>
      <c r="K63" s="1722"/>
      <c r="L63" s="1722"/>
      <c r="M63" s="1722"/>
      <c r="N63" s="1722"/>
      <c r="O63" s="1722"/>
      <c r="P63" s="1722"/>
      <c r="Q63" s="1722"/>
      <c r="R63" s="1722"/>
      <c r="S63" s="1723"/>
      <c r="T63" s="1722"/>
    </row>
    <row r="64" spans="1:38" ht="10.5" hidden="1" customHeight="1">
      <c r="A64" s="1706"/>
      <c r="B64" s="1722"/>
      <c r="C64" s="1722"/>
      <c r="D64" s="1722"/>
      <c r="E64" s="1722"/>
      <c r="F64" s="1722"/>
      <c r="G64" s="1722"/>
      <c r="H64" s="1722"/>
      <c r="I64" s="1722"/>
      <c r="J64" s="1722"/>
      <c r="K64" s="1722"/>
      <c r="L64" s="1722"/>
      <c r="M64" s="1722"/>
      <c r="N64" s="1722"/>
      <c r="O64" s="1722"/>
      <c r="P64" s="1722"/>
      <c r="Q64" s="1722"/>
      <c r="R64" s="1722"/>
      <c r="S64" s="1723"/>
      <c r="T64" s="1722"/>
      <c r="AF64" s="1713"/>
      <c r="AH64" s="1713"/>
      <c r="AJ64" s="1713"/>
      <c r="AL64" s="1713"/>
    </row>
    <row r="65" spans="1:38" ht="9" customHeight="1">
      <c r="A65" s="1706"/>
      <c r="B65" s="1707" t="s">
        <v>49</v>
      </c>
      <c r="C65" s="1708">
        <f t="shared" ref="C65:S65" si="14">SUM(C67:C83)</f>
        <v>11850</v>
      </c>
      <c r="D65" s="1708">
        <f t="shared" si="14"/>
        <v>5384</v>
      </c>
      <c r="E65" s="1708">
        <f t="shared" si="14"/>
        <v>6466</v>
      </c>
      <c r="F65" s="1708">
        <f t="shared" si="14"/>
        <v>1568</v>
      </c>
      <c r="G65" s="1708">
        <f t="shared" si="14"/>
        <v>1801</v>
      </c>
      <c r="H65" s="1708">
        <f t="shared" si="14"/>
        <v>1606</v>
      </c>
      <c r="I65" s="1708">
        <f t="shared" si="14"/>
        <v>2012</v>
      </c>
      <c r="J65" s="1708">
        <f t="shared" si="14"/>
        <v>961</v>
      </c>
      <c r="K65" s="1708">
        <f t="shared" si="14"/>
        <v>1179</v>
      </c>
      <c r="L65" s="1708">
        <f t="shared" si="14"/>
        <v>581</v>
      </c>
      <c r="M65" s="1708">
        <f t="shared" si="14"/>
        <v>571</v>
      </c>
      <c r="N65" s="1708">
        <f t="shared" si="14"/>
        <v>232</v>
      </c>
      <c r="O65" s="1708">
        <f t="shared" si="14"/>
        <v>267</v>
      </c>
      <c r="P65" s="1708">
        <f t="shared" si="14"/>
        <v>363</v>
      </c>
      <c r="Q65" s="1708">
        <f t="shared" si="14"/>
        <v>425</v>
      </c>
      <c r="R65" s="1708">
        <f t="shared" si="14"/>
        <v>73</v>
      </c>
      <c r="S65" s="1709">
        <f t="shared" si="14"/>
        <v>211</v>
      </c>
      <c r="T65" s="1710"/>
      <c r="AF65" s="1713"/>
      <c r="AH65" s="1713"/>
      <c r="AJ65" s="1713"/>
      <c r="AL65" s="1713"/>
    </row>
    <row r="66" spans="1:38" ht="10.5" hidden="1" customHeight="1">
      <c r="A66" s="1706"/>
      <c r="B66" s="1722"/>
      <c r="C66" s="1722"/>
      <c r="D66" s="1722"/>
      <c r="E66" s="1722"/>
      <c r="F66" s="1722"/>
      <c r="G66" s="1722"/>
      <c r="H66" s="1722"/>
      <c r="I66" s="1722"/>
      <c r="J66" s="1722"/>
      <c r="K66" s="1722"/>
      <c r="L66" s="1722"/>
      <c r="M66" s="1722"/>
      <c r="N66" s="1722"/>
      <c r="O66" s="1722"/>
      <c r="P66" s="1722"/>
      <c r="Q66" s="1722"/>
      <c r="R66" s="1722"/>
      <c r="S66" s="1723"/>
      <c r="T66" s="1722"/>
      <c r="AF66" s="1713"/>
      <c r="AH66" s="1713"/>
      <c r="AJ66" s="1713"/>
      <c r="AL66" s="1713"/>
    </row>
    <row r="67" spans="1:38" ht="8.1" customHeight="1">
      <c r="A67" s="1706"/>
      <c r="B67" s="1720" t="s">
        <v>167</v>
      </c>
      <c r="C67" s="1721">
        <f t="shared" ref="C67:C83" si="15">SUM(D67:E67)</f>
        <v>3330</v>
      </c>
      <c r="D67" s="1721">
        <f t="shared" ref="D67:D83" si="16">SUM(F67+H67+J67+L67+N67+P67+R67)</f>
        <v>1566</v>
      </c>
      <c r="E67" s="1721">
        <f t="shared" ref="E67:E83" si="17">SUM(G67+I67+K67+M67+O67+Q67+S67)</f>
        <v>1764</v>
      </c>
      <c r="F67" s="1721">
        <v>349</v>
      </c>
      <c r="G67" s="1721">
        <v>372</v>
      </c>
      <c r="H67" s="1721">
        <v>607</v>
      </c>
      <c r="I67" s="1721">
        <v>741</v>
      </c>
      <c r="J67" s="1721">
        <v>100</v>
      </c>
      <c r="K67" s="1721">
        <v>165</v>
      </c>
      <c r="L67" s="1721">
        <v>274</v>
      </c>
      <c r="M67" s="1721">
        <v>238</v>
      </c>
      <c r="N67" s="1721">
        <v>94</v>
      </c>
      <c r="O67" s="1721">
        <v>113</v>
      </c>
      <c r="P67" s="1721">
        <v>133</v>
      </c>
      <c r="Q67" s="1721">
        <v>125</v>
      </c>
      <c r="R67" s="1721">
        <v>9</v>
      </c>
      <c r="S67" s="1725">
        <v>10</v>
      </c>
      <c r="T67" s="1722"/>
      <c r="AF67" s="1713"/>
      <c r="AH67" s="1713"/>
      <c r="AJ67" s="1713"/>
      <c r="AL67" s="1713"/>
    </row>
    <row r="68" spans="1:38" ht="8.1" customHeight="1">
      <c r="A68" s="1706"/>
      <c r="B68" s="1720" t="s">
        <v>168</v>
      </c>
      <c r="C68" s="1721">
        <f t="shared" si="15"/>
        <v>708</v>
      </c>
      <c r="D68" s="1721">
        <f t="shared" si="16"/>
        <v>357</v>
      </c>
      <c r="E68" s="1721">
        <f t="shared" si="17"/>
        <v>351</v>
      </c>
      <c r="F68" s="1721">
        <v>143</v>
      </c>
      <c r="G68" s="1721">
        <v>128</v>
      </c>
      <c r="H68" s="1721">
        <v>98</v>
      </c>
      <c r="I68" s="1721">
        <v>113</v>
      </c>
      <c r="J68" s="1721">
        <v>82</v>
      </c>
      <c r="K68" s="1721">
        <v>81</v>
      </c>
      <c r="L68" s="1721">
        <v>19</v>
      </c>
      <c r="M68" s="1721">
        <v>19</v>
      </c>
      <c r="N68" s="1721">
        <v>10</v>
      </c>
      <c r="O68" s="1721">
        <v>5</v>
      </c>
      <c r="P68" s="1721">
        <v>5</v>
      </c>
      <c r="Q68" s="1721">
        <v>5</v>
      </c>
      <c r="R68" s="1722"/>
      <c r="S68" s="1723"/>
      <c r="T68" s="1722"/>
      <c r="AF68" s="1713"/>
      <c r="AH68" s="1713"/>
      <c r="AJ68" s="1713"/>
      <c r="AL68" s="1713"/>
    </row>
    <row r="69" spans="1:38" ht="8.1" customHeight="1">
      <c r="A69" s="1706"/>
      <c r="B69" s="1720" t="s">
        <v>169</v>
      </c>
      <c r="C69" s="1721">
        <f t="shared" si="15"/>
        <v>815</v>
      </c>
      <c r="D69" s="1721">
        <f t="shared" si="16"/>
        <v>400</v>
      </c>
      <c r="E69" s="1721">
        <f t="shared" si="17"/>
        <v>415</v>
      </c>
      <c r="F69" s="1721">
        <v>119</v>
      </c>
      <c r="G69" s="1721">
        <v>148</v>
      </c>
      <c r="H69" s="1721">
        <v>120</v>
      </c>
      <c r="I69" s="1721">
        <v>134</v>
      </c>
      <c r="J69" s="1721">
        <v>106</v>
      </c>
      <c r="K69" s="1721">
        <v>101</v>
      </c>
      <c r="L69" s="1721">
        <v>37</v>
      </c>
      <c r="M69" s="1721">
        <v>20</v>
      </c>
      <c r="N69" s="1721">
        <v>14</v>
      </c>
      <c r="O69" s="1721">
        <v>7</v>
      </c>
      <c r="P69" s="1721">
        <v>4</v>
      </c>
      <c r="Q69" s="1721">
        <v>4</v>
      </c>
      <c r="R69" s="1722"/>
      <c r="S69" s="1725">
        <v>1</v>
      </c>
      <c r="T69" s="1722"/>
      <c r="AF69" s="1713"/>
      <c r="AH69" s="1713"/>
      <c r="AJ69" s="1713"/>
      <c r="AL69" s="1713"/>
    </row>
    <row r="70" spans="1:38" ht="8.1" customHeight="1">
      <c r="A70" s="1706"/>
      <c r="B70" s="1720" t="s">
        <v>170</v>
      </c>
      <c r="C70" s="1721">
        <f t="shared" si="15"/>
        <v>664</v>
      </c>
      <c r="D70" s="1721">
        <f t="shared" si="16"/>
        <v>310</v>
      </c>
      <c r="E70" s="1721">
        <f t="shared" si="17"/>
        <v>354</v>
      </c>
      <c r="F70" s="1721">
        <v>174</v>
      </c>
      <c r="G70" s="1721">
        <v>194</v>
      </c>
      <c r="H70" s="1721">
        <v>70</v>
      </c>
      <c r="I70" s="1721">
        <v>83</v>
      </c>
      <c r="J70" s="1721">
        <v>47</v>
      </c>
      <c r="K70" s="1721">
        <v>59</v>
      </c>
      <c r="L70" s="1721">
        <v>12</v>
      </c>
      <c r="M70" s="1721">
        <v>9</v>
      </c>
      <c r="N70" s="1721">
        <v>4</v>
      </c>
      <c r="O70" s="1721">
        <v>5</v>
      </c>
      <c r="P70" s="1721">
        <v>3</v>
      </c>
      <c r="Q70" s="1721">
        <v>3</v>
      </c>
      <c r="R70" s="1722"/>
      <c r="S70" s="1725">
        <v>1</v>
      </c>
      <c r="T70" s="1722"/>
      <c r="AF70" s="1713"/>
      <c r="AH70" s="1713"/>
      <c r="AJ70" s="1713"/>
      <c r="AL70" s="1713"/>
    </row>
    <row r="71" spans="1:38" ht="8.1" customHeight="1">
      <c r="A71" s="1706"/>
      <c r="B71" s="1720" t="s">
        <v>171</v>
      </c>
      <c r="C71" s="1721">
        <f t="shared" si="15"/>
        <v>1026</v>
      </c>
      <c r="D71" s="1721">
        <f t="shared" si="16"/>
        <v>446</v>
      </c>
      <c r="E71" s="1721">
        <f t="shared" si="17"/>
        <v>580</v>
      </c>
      <c r="F71" s="1721">
        <v>141</v>
      </c>
      <c r="G71" s="1721">
        <v>194</v>
      </c>
      <c r="H71" s="1721">
        <v>134</v>
      </c>
      <c r="I71" s="1721">
        <v>196</v>
      </c>
      <c r="J71" s="1721">
        <v>114</v>
      </c>
      <c r="K71" s="1721">
        <v>129</v>
      </c>
      <c r="L71" s="1721">
        <v>31</v>
      </c>
      <c r="M71" s="1721">
        <v>31</v>
      </c>
      <c r="N71" s="1721">
        <v>10</v>
      </c>
      <c r="O71" s="1721">
        <v>7</v>
      </c>
      <c r="P71" s="1721">
        <v>16</v>
      </c>
      <c r="Q71" s="1721">
        <v>18</v>
      </c>
      <c r="R71" s="1722"/>
      <c r="S71" s="1725">
        <v>5</v>
      </c>
      <c r="T71" s="1722"/>
      <c r="AF71" s="1713"/>
      <c r="AH71" s="1713"/>
      <c r="AJ71" s="1713"/>
      <c r="AL71" s="1713"/>
    </row>
    <row r="72" spans="1:38" ht="8.1" customHeight="1">
      <c r="A72" s="1706"/>
      <c r="B72" s="1720" t="s">
        <v>172</v>
      </c>
      <c r="C72" s="1721">
        <f t="shared" si="15"/>
        <v>265</v>
      </c>
      <c r="D72" s="1721">
        <f t="shared" si="16"/>
        <v>151</v>
      </c>
      <c r="E72" s="1721">
        <f t="shared" si="17"/>
        <v>114</v>
      </c>
      <c r="F72" s="1721">
        <v>55</v>
      </c>
      <c r="G72" s="1721">
        <v>40</v>
      </c>
      <c r="H72" s="1721">
        <v>36</v>
      </c>
      <c r="I72" s="1721">
        <v>29</v>
      </c>
      <c r="J72" s="1721">
        <v>46</v>
      </c>
      <c r="K72" s="1721">
        <v>35</v>
      </c>
      <c r="L72" s="1721">
        <v>9</v>
      </c>
      <c r="M72" s="1721">
        <v>7</v>
      </c>
      <c r="N72" s="1721">
        <v>3</v>
      </c>
      <c r="O72" s="1721">
        <v>2</v>
      </c>
      <c r="P72" s="1721">
        <v>2</v>
      </c>
      <c r="Q72" s="1721">
        <v>1</v>
      </c>
      <c r="R72" s="1722"/>
      <c r="S72" s="1723"/>
      <c r="T72" s="1722"/>
      <c r="AF72" s="1713"/>
      <c r="AH72" s="1713"/>
      <c r="AJ72" s="1713"/>
      <c r="AL72" s="1713"/>
    </row>
    <row r="73" spans="1:38" ht="8.1" customHeight="1">
      <c r="A73" s="1706"/>
      <c r="B73" s="1720" t="s">
        <v>173</v>
      </c>
      <c r="C73" s="1721">
        <f t="shared" si="15"/>
        <v>498</v>
      </c>
      <c r="D73" s="1721">
        <f t="shared" si="16"/>
        <v>229</v>
      </c>
      <c r="E73" s="1721">
        <f t="shared" si="17"/>
        <v>269</v>
      </c>
      <c r="F73" s="1721">
        <v>81</v>
      </c>
      <c r="G73" s="1721">
        <v>91</v>
      </c>
      <c r="H73" s="1721">
        <v>68</v>
      </c>
      <c r="I73" s="1721">
        <v>80</v>
      </c>
      <c r="J73" s="1721">
        <v>42</v>
      </c>
      <c r="K73" s="1721">
        <v>70</v>
      </c>
      <c r="L73" s="1721">
        <v>16</v>
      </c>
      <c r="M73" s="1721">
        <v>12</v>
      </c>
      <c r="N73" s="1721">
        <v>13</v>
      </c>
      <c r="O73" s="1721">
        <v>7</v>
      </c>
      <c r="P73" s="1721">
        <v>8</v>
      </c>
      <c r="Q73" s="1721">
        <v>8</v>
      </c>
      <c r="R73" s="1721">
        <v>1</v>
      </c>
      <c r="S73" s="1725">
        <v>1</v>
      </c>
      <c r="T73" s="1722"/>
      <c r="AF73" s="1713"/>
      <c r="AH73" s="1713"/>
      <c r="AJ73" s="1713"/>
      <c r="AL73" s="1713"/>
    </row>
    <row r="74" spans="1:38" ht="8.1" customHeight="1">
      <c r="A74" s="1706"/>
      <c r="B74" s="1720" t="s">
        <v>174</v>
      </c>
      <c r="C74" s="1721">
        <f t="shared" si="15"/>
        <v>287</v>
      </c>
      <c r="D74" s="1721">
        <f t="shared" si="16"/>
        <v>160</v>
      </c>
      <c r="E74" s="1721">
        <f t="shared" si="17"/>
        <v>127</v>
      </c>
      <c r="F74" s="1721">
        <v>40</v>
      </c>
      <c r="G74" s="1721">
        <v>32</v>
      </c>
      <c r="H74" s="1721">
        <v>44</v>
      </c>
      <c r="I74" s="1721">
        <v>42</v>
      </c>
      <c r="J74" s="1721">
        <v>45</v>
      </c>
      <c r="K74" s="1721">
        <v>27</v>
      </c>
      <c r="L74" s="1721">
        <v>17</v>
      </c>
      <c r="M74" s="1721">
        <v>11</v>
      </c>
      <c r="N74" s="1721">
        <v>6</v>
      </c>
      <c r="O74" s="1721">
        <v>6</v>
      </c>
      <c r="P74" s="1721">
        <v>8</v>
      </c>
      <c r="Q74" s="1721">
        <v>8</v>
      </c>
      <c r="R74" s="1722"/>
      <c r="S74" s="1725">
        <v>1</v>
      </c>
      <c r="T74" s="1722"/>
      <c r="AF74" s="1713"/>
      <c r="AH74" s="1713"/>
      <c r="AJ74" s="1713"/>
      <c r="AL74" s="1713"/>
    </row>
    <row r="75" spans="1:38" ht="8.1" customHeight="1">
      <c r="A75" s="1706"/>
      <c r="B75" s="1720" t="s">
        <v>175</v>
      </c>
      <c r="C75" s="1721">
        <f t="shared" si="15"/>
        <v>281</v>
      </c>
      <c r="D75" s="1721">
        <f t="shared" si="16"/>
        <v>136</v>
      </c>
      <c r="E75" s="1721">
        <f t="shared" si="17"/>
        <v>145</v>
      </c>
      <c r="F75" s="1721">
        <v>48</v>
      </c>
      <c r="G75" s="1721">
        <v>47</v>
      </c>
      <c r="H75" s="1721">
        <v>45</v>
      </c>
      <c r="I75" s="1721">
        <v>47</v>
      </c>
      <c r="J75" s="1721">
        <v>28</v>
      </c>
      <c r="K75" s="1721">
        <v>31</v>
      </c>
      <c r="L75" s="1721">
        <v>10</v>
      </c>
      <c r="M75" s="1721">
        <v>15</v>
      </c>
      <c r="N75" s="1721">
        <v>3</v>
      </c>
      <c r="O75" s="1721">
        <v>3</v>
      </c>
      <c r="P75" s="1721">
        <v>2</v>
      </c>
      <c r="Q75" s="1721">
        <v>2</v>
      </c>
      <c r="R75" s="1722"/>
      <c r="S75" s="1723"/>
      <c r="T75" s="1722"/>
      <c r="AF75" s="1713"/>
      <c r="AH75" s="1713"/>
      <c r="AJ75" s="1713"/>
      <c r="AL75" s="1713"/>
    </row>
    <row r="76" spans="1:38" ht="8.1" customHeight="1">
      <c r="A76" s="1706"/>
      <c r="B76" s="1720" t="s">
        <v>597</v>
      </c>
      <c r="C76" s="1721">
        <f t="shared" si="15"/>
        <v>279</v>
      </c>
      <c r="D76" s="1721">
        <f t="shared" si="16"/>
        <v>155</v>
      </c>
      <c r="E76" s="1721">
        <f t="shared" si="17"/>
        <v>124</v>
      </c>
      <c r="F76" s="1721">
        <v>40</v>
      </c>
      <c r="G76" s="1721">
        <v>45</v>
      </c>
      <c r="H76" s="1721">
        <v>54</v>
      </c>
      <c r="I76" s="1721">
        <v>41</v>
      </c>
      <c r="J76" s="1721">
        <v>41</v>
      </c>
      <c r="K76" s="1721">
        <v>25</v>
      </c>
      <c r="L76" s="1721">
        <v>12</v>
      </c>
      <c r="M76" s="1721">
        <v>10</v>
      </c>
      <c r="N76" s="1721">
        <v>3</v>
      </c>
      <c r="O76" s="1721">
        <v>3</v>
      </c>
      <c r="P76" s="1721">
        <v>5</v>
      </c>
      <c r="Q76" s="1722"/>
      <c r="R76" s="1722"/>
      <c r="S76" s="1723"/>
      <c r="T76" s="1722"/>
      <c r="AF76" s="1713"/>
      <c r="AH76" s="1713"/>
      <c r="AJ76" s="1713"/>
      <c r="AL76" s="1713"/>
    </row>
    <row r="77" spans="1:38" ht="8.1" customHeight="1">
      <c r="A77" s="1706"/>
      <c r="B77" s="1720" t="s">
        <v>177</v>
      </c>
      <c r="C77" s="1721">
        <f t="shared" si="15"/>
        <v>426</v>
      </c>
      <c r="D77" s="1721">
        <f t="shared" si="16"/>
        <v>210</v>
      </c>
      <c r="E77" s="1721">
        <f t="shared" si="17"/>
        <v>216</v>
      </c>
      <c r="F77" s="1721">
        <v>60</v>
      </c>
      <c r="G77" s="1721">
        <v>84</v>
      </c>
      <c r="H77" s="1721">
        <v>80</v>
      </c>
      <c r="I77" s="1721">
        <v>55</v>
      </c>
      <c r="J77" s="1721">
        <v>39</v>
      </c>
      <c r="K77" s="1721">
        <v>47</v>
      </c>
      <c r="L77" s="1721">
        <v>14</v>
      </c>
      <c r="M77" s="1721">
        <v>16</v>
      </c>
      <c r="N77" s="1721">
        <v>11</v>
      </c>
      <c r="O77" s="1721">
        <v>10</v>
      </c>
      <c r="P77" s="1721">
        <v>5</v>
      </c>
      <c r="Q77" s="1721">
        <v>3</v>
      </c>
      <c r="R77" s="1721">
        <v>1</v>
      </c>
      <c r="S77" s="1725">
        <v>1</v>
      </c>
      <c r="T77" s="1722"/>
      <c r="AF77" s="1713"/>
      <c r="AH77" s="1713"/>
      <c r="AJ77" s="1713"/>
      <c r="AL77" s="1713"/>
    </row>
    <row r="78" spans="1:38" ht="8.1" customHeight="1">
      <c r="A78" s="1706"/>
      <c r="B78" s="1720" t="s">
        <v>178</v>
      </c>
      <c r="C78" s="1721">
        <f t="shared" si="15"/>
        <v>150</v>
      </c>
      <c r="D78" s="1721">
        <f t="shared" si="16"/>
        <v>62</v>
      </c>
      <c r="E78" s="1721">
        <f t="shared" si="17"/>
        <v>88</v>
      </c>
      <c r="F78" s="1721">
        <v>18</v>
      </c>
      <c r="G78" s="1721">
        <v>32</v>
      </c>
      <c r="H78" s="1721">
        <v>16</v>
      </c>
      <c r="I78" s="1721">
        <v>18</v>
      </c>
      <c r="J78" s="1721">
        <v>21</v>
      </c>
      <c r="K78" s="1721">
        <v>28</v>
      </c>
      <c r="L78" s="1721">
        <v>3</v>
      </c>
      <c r="M78" s="1721">
        <v>8</v>
      </c>
      <c r="N78" s="1722"/>
      <c r="O78" s="1722"/>
      <c r="P78" s="1721">
        <v>4</v>
      </c>
      <c r="Q78" s="1721">
        <v>2</v>
      </c>
      <c r="R78" s="1722"/>
      <c r="S78" s="1723"/>
      <c r="T78" s="1722"/>
      <c r="AF78" s="1713"/>
      <c r="AH78" s="1713"/>
      <c r="AJ78" s="1713"/>
      <c r="AL78" s="1713"/>
    </row>
    <row r="79" spans="1:38" ht="8.1" customHeight="1">
      <c r="A79" s="1706"/>
      <c r="B79" s="1720" t="s">
        <v>179</v>
      </c>
      <c r="C79" s="1721">
        <f t="shared" si="15"/>
        <v>1733</v>
      </c>
      <c r="D79" s="1721">
        <f t="shared" si="16"/>
        <v>836</v>
      </c>
      <c r="E79" s="1721">
        <f t="shared" si="17"/>
        <v>897</v>
      </c>
      <c r="F79" s="1721">
        <v>275</v>
      </c>
      <c r="G79" s="1721">
        <v>282</v>
      </c>
      <c r="H79" s="1721">
        <v>200</v>
      </c>
      <c r="I79" s="1721">
        <v>274</v>
      </c>
      <c r="J79" s="1721">
        <v>223</v>
      </c>
      <c r="K79" s="1721">
        <v>246</v>
      </c>
      <c r="L79" s="1721">
        <v>85</v>
      </c>
      <c r="M79" s="1721">
        <v>68</v>
      </c>
      <c r="N79" s="1721">
        <v>31</v>
      </c>
      <c r="O79" s="1721">
        <v>19</v>
      </c>
      <c r="P79" s="1721">
        <v>22</v>
      </c>
      <c r="Q79" s="1721">
        <v>8</v>
      </c>
      <c r="R79" s="1722"/>
      <c r="S79" s="1723"/>
      <c r="T79" s="1722"/>
    </row>
    <row r="80" spans="1:38" ht="8.1" customHeight="1">
      <c r="A80" s="1706"/>
      <c r="B80" s="1720" t="s">
        <v>180</v>
      </c>
      <c r="C80" s="1721">
        <f t="shared" si="15"/>
        <v>745</v>
      </c>
      <c r="D80" s="1721">
        <f t="shared" si="16"/>
        <v>239</v>
      </c>
      <c r="E80" s="1721">
        <f t="shared" si="17"/>
        <v>506</v>
      </c>
      <c r="F80" s="1721">
        <v>2</v>
      </c>
      <c r="G80" s="1721">
        <v>9</v>
      </c>
      <c r="H80" s="1721">
        <v>8</v>
      </c>
      <c r="I80" s="1721">
        <v>10</v>
      </c>
      <c r="J80" s="1721">
        <v>13</v>
      </c>
      <c r="K80" s="1721">
        <v>13</v>
      </c>
      <c r="L80" s="1721">
        <v>28</v>
      </c>
      <c r="M80" s="1721">
        <v>37</v>
      </c>
      <c r="N80" s="1721">
        <v>15</v>
      </c>
      <c r="O80" s="1721">
        <v>54</v>
      </c>
      <c r="P80" s="1721">
        <v>128</v>
      </c>
      <c r="Q80" s="1721">
        <v>208</v>
      </c>
      <c r="R80" s="1721">
        <v>45</v>
      </c>
      <c r="S80" s="1725">
        <v>175</v>
      </c>
      <c r="T80" s="1722"/>
      <c r="AF80" s="1713"/>
      <c r="AJ80" s="1713"/>
      <c r="AL80" s="1713"/>
    </row>
    <row r="81" spans="1:38" ht="8.1" customHeight="1">
      <c r="A81" s="1706"/>
      <c r="B81" s="1720" t="s">
        <v>181</v>
      </c>
      <c r="C81" s="1721">
        <f t="shared" si="15"/>
        <v>74</v>
      </c>
      <c r="D81" s="1721">
        <f t="shared" si="16"/>
        <v>28</v>
      </c>
      <c r="E81" s="1721">
        <f t="shared" si="17"/>
        <v>46</v>
      </c>
      <c r="F81" s="1721">
        <v>10</v>
      </c>
      <c r="G81" s="1721">
        <v>14</v>
      </c>
      <c r="H81" s="1721">
        <v>10</v>
      </c>
      <c r="I81" s="1721">
        <v>15</v>
      </c>
      <c r="J81" s="1721">
        <v>3</v>
      </c>
      <c r="K81" s="1721">
        <v>10</v>
      </c>
      <c r="L81" s="1721">
        <v>3</v>
      </c>
      <c r="M81" s="1721">
        <v>5</v>
      </c>
      <c r="N81" s="1721">
        <v>2</v>
      </c>
      <c r="O81" s="1721">
        <v>2</v>
      </c>
      <c r="P81" s="1722"/>
      <c r="Q81" s="1722"/>
      <c r="R81" s="1722"/>
      <c r="S81" s="1723"/>
      <c r="T81" s="1722"/>
    </row>
    <row r="82" spans="1:38" ht="8.1" customHeight="1">
      <c r="A82" s="1706"/>
      <c r="B82" s="1720" t="s">
        <v>182</v>
      </c>
      <c r="C82" s="1721">
        <f t="shared" si="15"/>
        <v>472</v>
      </c>
      <c r="D82" s="1721">
        <f t="shared" si="16"/>
        <v>33</v>
      </c>
      <c r="E82" s="1721">
        <f t="shared" si="17"/>
        <v>439</v>
      </c>
      <c r="F82" s="1721">
        <v>5</v>
      </c>
      <c r="G82" s="1721">
        <v>83</v>
      </c>
      <c r="H82" s="1721">
        <v>9</v>
      </c>
      <c r="I82" s="1721">
        <v>131</v>
      </c>
      <c r="J82" s="1721">
        <v>7</v>
      </c>
      <c r="K82" s="1721">
        <v>106</v>
      </c>
      <c r="L82" s="1721">
        <v>6</v>
      </c>
      <c r="M82" s="1721">
        <v>61</v>
      </c>
      <c r="N82" s="1721">
        <v>2</v>
      </c>
      <c r="O82" s="1721">
        <v>20</v>
      </c>
      <c r="P82" s="1721">
        <v>2</v>
      </c>
      <c r="Q82" s="1721">
        <v>28</v>
      </c>
      <c r="R82" s="1721">
        <v>2</v>
      </c>
      <c r="S82" s="1725">
        <v>10</v>
      </c>
      <c r="T82" s="1722"/>
      <c r="AD82" s="1712"/>
      <c r="AF82" s="1713"/>
      <c r="AH82" s="1713"/>
      <c r="AJ82" s="1713"/>
      <c r="AL82" s="1713"/>
    </row>
    <row r="83" spans="1:38" ht="8.1" customHeight="1">
      <c r="A83" s="1706"/>
      <c r="B83" s="1720" t="s">
        <v>598</v>
      </c>
      <c r="C83" s="1721">
        <f t="shared" si="15"/>
        <v>97</v>
      </c>
      <c r="D83" s="1721">
        <f t="shared" si="16"/>
        <v>66</v>
      </c>
      <c r="E83" s="1721">
        <f t="shared" si="17"/>
        <v>31</v>
      </c>
      <c r="F83" s="1721">
        <v>8</v>
      </c>
      <c r="G83" s="1721">
        <v>6</v>
      </c>
      <c r="H83" s="1721">
        <v>7</v>
      </c>
      <c r="I83" s="1721">
        <v>3</v>
      </c>
      <c r="J83" s="1721">
        <v>4</v>
      </c>
      <c r="K83" s="1721">
        <v>6</v>
      </c>
      <c r="L83" s="1721">
        <v>5</v>
      </c>
      <c r="M83" s="1721">
        <v>4</v>
      </c>
      <c r="N83" s="1721">
        <v>11</v>
      </c>
      <c r="O83" s="1721">
        <v>4</v>
      </c>
      <c r="P83" s="1721">
        <v>16</v>
      </c>
      <c r="Q83" s="1721">
        <v>2</v>
      </c>
      <c r="R83" s="1721">
        <v>15</v>
      </c>
      <c r="S83" s="1725">
        <v>6</v>
      </c>
      <c r="T83" s="1722"/>
      <c r="U83" s="1719"/>
      <c r="V83" s="1719"/>
      <c r="W83" s="1719"/>
      <c r="AD83" s="1712"/>
      <c r="AF83" s="1713"/>
      <c r="AH83" s="1713"/>
      <c r="AJ83" s="1713"/>
      <c r="AL83" s="1713"/>
    </row>
    <row r="84" spans="1:38" ht="10.5" hidden="1" customHeight="1">
      <c r="B84" s="1719"/>
      <c r="C84" s="1719"/>
      <c r="D84" s="1719"/>
      <c r="E84" s="1719"/>
      <c r="F84" s="1719"/>
      <c r="G84" s="1719"/>
      <c r="H84" s="1719"/>
      <c r="I84" s="1719"/>
      <c r="J84" s="1719"/>
      <c r="K84" s="1719"/>
      <c r="L84" s="1719"/>
      <c r="M84" s="1719"/>
      <c r="N84" s="1719"/>
      <c r="O84" s="1719"/>
      <c r="P84" s="1719"/>
      <c r="Q84" s="1719"/>
      <c r="R84" s="1719"/>
      <c r="S84" s="1719"/>
      <c r="T84" s="1719"/>
      <c r="AD84" s="1712"/>
      <c r="AF84" s="1713"/>
      <c r="AH84" s="1713"/>
      <c r="AJ84" s="1713"/>
      <c r="AL84" s="1713"/>
    </row>
    <row r="85" spans="1:38" ht="9" customHeight="1">
      <c r="A85" s="1719"/>
      <c r="B85" s="1719"/>
      <c r="C85" s="1719"/>
      <c r="D85" s="1719"/>
      <c r="E85" s="1719"/>
      <c r="F85" s="1719"/>
      <c r="G85" s="1719"/>
      <c r="H85" s="1719"/>
      <c r="I85" s="1719"/>
      <c r="J85" s="1719"/>
      <c r="K85" s="1719"/>
      <c r="L85" s="1719"/>
      <c r="M85" s="1719"/>
      <c r="N85" s="1719"/>
      <c r="O85" s="1719"/>
      <c r="P85" s="1719"/>
      <c r="Q85" s="1719"/>
      <c r="R85" s="1719"/>
      <c r="S85" s="1736" t="s">
        <v>210</v>
      </c>
      <c r="T85" s="1719"/>
      <c r="AD85" s="1712"/>
      <c r="AF85" s="1713"/>
      <c r="AH85" s="1713"/>
      <c r="AJ85" s="1713"/>
      <c r="AL85" s="1713"/>
    </row>
    <row r="86" spans="1:38">
      <c r="A86" s="1719"/>
      <c r="B86" s="1719"/>
      <c r="C86" s="1719"/>
      <c r="D86" s="1719"/>
      <c r="E86" s="1719"/>
      <c r="F86" s="1719"/>
      <c r="G86" s="1719"/>
      <c r="H86" s="1719"/>
      <c r="I86" s="1719"/>
      <c r="J86" s="1719"/>
      <c r="K86" s="1719"/>
      <c r="L86" s="1719"/>
      <c r="M86" s="1719"/>
      <c r="N86" s="1719"/>
      <c r="O86" s="1719"/>
      <c r="P86" s="1719"/>
      <c r="Q86" s="1719"/>
      <c r="R86" s="1719"/>
      <c r="S86" s="1719"/>
      <c r="T86" s="1719"/>
      <c r="AD86" s="1712"/>
      <c r="AF86" s="1713"/>
      <c r="AH86" s="1713"/>
      <c r="AJ86" s="1713"/>
      <c r="AL86" s="1713"/>
    </row>
    <row r="87" spans="1:38">
      <c r="B87" s="1719"/>
      <c r="C87" s="1719"/>
      <c r="D87" s="1719"/>
      <c r="E87" s="1719"/>
      <c r="F87" s="1719"/>
      <c r="G87" s="1719"/>
      <c r="H87" s="1719"/>
      <c r="I87" s="1719"/>
      <c r="J87" s="1719"/>
      <c r="K87" s="1719"/>
      <c r="L87" s="1719"/>
      <c r="M87" s="1719"/>
      <c r="N87" s="1719"/>
      <c r="O87" s="1719"/>
      <c r="P87" s="1719"/>
      <c r="Q87" s="1719"/>
      <c r="R87" s="1719"/>
      <c r="S87" s="1719"/>
      <c r="T87" s="1719"/>
      <c r="AD87" s="1712"/>
      <c r="AF87" s="1713"/>
      <c r="AH87" s="1713"/>
      <c r="AJ87" s="1713"/>
      <c r="AL87" s="1713"/>
    </row>
    <row r="88" spans="1:38">
      <c r="B88" s="1719"/>
      <c r="C88" s="1719"/>
      <c r="D88" s="1719"/>
      <c r="E88" s="1719"/>
      <c r="F88" s="1719"/>
      <c r="G88" s="1719"/>
      <c r="H88" s="1719"/>
      <c r="I88" s="1719"/>
      <c r="J88" s="1719"/>
      <c r="K88" s="1719"/>
      <c r="L88" s="1719"/>
      <c r="M88" s="1719"/>
      <c r="N88" s="1719"/>
      <c r="O88" s="1719"/>
      <c r="P88" s="1719"/>
      <c r="Q88" s="1719"/>
      <c r="R88" s="1719"/>
      <c r="S88" s="1719"/>
      <c r="T88" s="1719"/>
      <c r="AD88" s="1712"/>
      <c r="AF88" s="1713"/>
      <c r="AH88" s="1713"/>
      <c r="AJ88" s="1713"/>
      <c r="AL88" s="1713"/>
    </row>
    <row r="89" spans="1:38">
      <c r="B89" s="1719"/>
      <c r="C89" s="1719"/>
      <c r="D89" s="1719"/>
      <c r="E89" s="1719"/>
      <c r="F89" s="1719"/>
      <c r="G89" s="1719"/>
      <c r="H89" s="1719"/>
      <c r="I89" s="1719"/>
      <c r="J89" s="1719"/>
      <c r="K89" s="1719"/>
      <c r="L89" s="1719"/>
      <c r="M89" s="1719"/>
      <c r="N89" s="1719"/>
      <c r="O89" s="1719"/>
      <c r="P89" s="1719"/>
      <c r="Q89" s="1719"/>
      <c r="R89" s="1719"/>
      <c r="S89" s="1719"/>
      <c r="T89" s="1719"/>
      <c r="AD89" s="1712"/>
      <c r="AF89" s="1713"/>
      <c r="AH89" s="1713"/>
      <c r="AJ89" s="1713"/>
      <c r="AL89" s="1713"/>
    </row>
    <row r="90" spans="1:38">
      <c r="B90" s="1719"/>
      <c r="C90" s="1719"/>
      <c r="D90" s="1719"/>
      <c r="E90" s="1719"/>
      <c r="F90" s="1719"/>
      <c r="G90" s="1719"/>
      <c r="H90" s="1719"/>
      <c r="I90" s="1719"/>
      <c r="J90" s="1719"/>
      <c r="K90" s="1719"/>
      <c r="L90" s="1719"/>
      <c r="M90" s="1719"/>
      <c r="N90" s="1719"/>
      <c r="O90" s="1719"/>
      <c r="P90" s="1719"/>
      <c r="Q90" s="1719"/>
      <c r="R90" s="1719"/>
      <c r="S90" s="1719"/>
      <c r="T90" s="1719"/>
      <c r="AD90" s="1712"/>
      <c r="AF90" s="1713"/>
      <c r="AH90" s="1713"/>
      <c r="AJ90" s="1713"/>
      <c r="AL90" s="1713"/>
    </row>
    <row r="91" spans="1:38">
      <c r="B91" s="1719"/>
      <c r="C91" s="1719"/>
      <c r="D91" s="1719"/>
      <c r="E91" s="1719"/>
      <c r="F91" s="1719"/>
      <c r="G91" s="1719"/>
      <c r="H91" s="1719"/>
      <c r="I91" s="1719"/>
      <c r="J91" s="1719"/>
      <c r="K91" s="1719"/>
      <c r="L91" s="1719"/>
      <c r="M91" s="1719"/>
      <c r="N91" s="1719"/>
      <c r="O91" s="1719"/>
      <c r="P91" s="1719"/>
      <c r="Q91" s="1719"/>
      <c r="R91" s="1719"/>
      <c r="S91" s="1719"/>
      <c r="T91" s="1719"/>
      <c r="AD91" s="1712"/>
      <c r="AF91" s="1713"/>
      <c r="AH91" s="1713"/>
      <c r="AJ91" s="1713"/>
      <c r="AL91" s="1713"/>
    </row>
    <row r="92" spans="1:38">
      <c r="B92" s="1719"/>
      <c r="C92" s="1719"/>
      <c r="D92" s="1719"/>
      <c r="E92" s="1719"/>
      <c r="F92" s="1719"/>
      <c r="G92" s="1719"/>
      <c r="H92" s="1719"/>
      <c r="I92" s="1719"/>
      <c r="J92" s="1719"/>
      <c r="K92" s="1719"/>
      <c r="L92" s="1719"/>
      <c r="M92" s="1719"/>
      <c r="N92" s="1719"/>
      <c r="O92" s="1719"/>
      <c r="P92" s="1719"/>
      <c r="Q92" s="1719"/>
      <c r="R92" s="1719"/>
      <c r="S92" s="1719"/>
      <c r="T92" s="1719"/>
      <c r="AD92" s="1712"/>
      <c r="AF92" s="1713"/>
      <c r="AH92" s="1713"/>
      <c r="AJ92" s="1713"/>
      <c r="AL92" s="1713"/>
    </row>
    <row r="93" spans="1:38">
      <c r="B93" s="1719"/>
      <c r="C93" s="1719"/>
      <c r="D93" s="1719"/>
      <c r="E93" s="1719"/>
      <c r="F93" s="1719"/>
      <c r="G93" s="1719"/>
      <c r="H93" s="1719"/>
      <c r="I93" s="1719"/>
      <c r="J93" s="1719"/>
      <c r="K93" s="1719"/>
      <c r="L93" s="1719"/>
      <c r="M93" s="1719"/>
      <c r="N93" s="1719"/>
      <c r="O93" s="1719"/>
      <c r="P93" s="1719"/>
      <c r="Q93" s="1719"/>
      <c r="R93" s="1719"/>
      <c r="S93" s="1719"/>
      <c r="T93" s="1719"/>
      <c r="AD93" s="1712"/>
      <c r="AF93" s="1713"/>
      <c r="AH93" s="1713"/>
      <c r="AJ93" s="1713"/>
      <c r="AL93" s="1713"/>
    </row>
    <row r="94" spans="1:38">
      <c r="B94" s="1719"/>
      <c r="C94" s="1719"/>
      <c r="D94" s="1719"/>
      <c r="E94" s="1719"/>
      <c r="F94" s="1719"/>
      <c r="G94" s="1719"/>
      <c r="H94" s="1719"/>
      <c r="I94" s="1719"/>
      <c r="J94" s="1719"/>
      <c r="K94" s="1719"/>
      <c r="L94" s="1719"/>
      <c r="M94" s="1719"/>
      <c r="N94" s="1719"/>
      <c r="O94" s="1719"/>
      <c r="P94" s="1719"/>
      <c r="Q94" s="1719"/>
      <c r="R94" s="1719"/>
      <c r="S94" s="1719"/>
      <c r="T94" s="1719"/>
      <c r="AD94" s="1712"/>
      <c r="AF94" s="1713"/>
      <c r="AH94" s="1713"/>
      <c r="AJ94" s="1713"/>
      <c r="AL94" s="1713"/>
    </row>
    <row r="95" spans="1:38">
      <c r="B95" s="1719"/>
      <c r="C95" s="1719"/>
      <c r="D95" s="1719"/>
      <c r="E95" s="1719"/>
      <c r="F95" s="1719"/>
      <c r="G95" s="1719"/>
      <c r="H95" s="1719"/>
      <c r="I95" s="1719"/>
      <c r="J95" s="1719"/>
      <c r="K95" s="1719"/>
      <c r="L95" s="1719"/>
      <c r="M95" s="1719"/>
      <c r="N95" s="1719"/>
      <c r="O95" s="1719"/>
      <c r="P95" s="1719"/>
      <c r="Q95" s="1719"/>
      <c r="R95" s="1719"/>
      <c r="S95" s="1719"/>
      <c r="T95" s="1719"/>
      <c r="AD95" s="1712"/>
      <c r="AF95" s="1713"/>
      <c r="AH95" s="1713"/>
      <c r="AJ95" s="1713"/>
      <c r="AL95" s="1713"/>
    </row>
    <row r="96" spans="1:38">
      <c r="B96" s="1719"/>
      <c r="C96" s="1719"/>
      <c r="D96" s="1719"/>
      <c r="E96" s="1719"/>
      <c r="F96" s="1719"/>
      <c r="G96" s="1719"/>
      <c r="H96" s="1719"/>
      <c r="I96" s="1719"/>
      <c r="J96" s="1719"/>
      <c r="K96" s="1719"/>
      <c r="L96" s="1719"/>
      <c r="M96" s="1719"/>
      <c r="N96" s="1719"/>
      <c r="O96" s="1719"/>
      <c r="P96" s="1719"/>
      <c r="Q96" s="1719"/>
      <c r="R96" s="1719"/>
      <c r="S96" s="1719"/>
      <c r="T96" s="1719"/>
      <c r="AF96" s="1713"/>
      <c r="AH96" s="1713"/>
      <c r="AJ96" s="1713"/>
      <c r="AL96" s="1713"/>
    </row>
    <row r="97" spans="30:38">
      <c r="AD97" s="1712"/>
      <c r="AF97" s="1713"/>
      <c r="AH97" s="1713"/>
      <c r="AJ97" s="1713"/>
      <c r="AL97" s="1713"/>
    </row>
    <row r="98" spans="30:38">
      <c r="AF98" s="1713"/>
      <c r="AH98" s="1713"/>
      <c r="AJ98" s="1713"/>
      <c r="AL98" s="1713"/>
    </row>
    <row r="139" spans="46:46">
      <c r="AT139" s="1687" t="s">
        <v>72</v>
      </c>
    </row>
    <row r="183" spans="85:85">
      <c r="CG183" s="1687" t="s">
        <v>72</v>
      </c>
    </row>
  </sheetData>
  <sheetProtection password="CA55" sheet="1" objects="1" scenarios="1"/>
  <pageMargins left="1.5" right="1" top="1" bottom="1" header="0" footer="0"/>
  <pageSetup paperSize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CG128"/>
  <sheetViews>
    <sheetView showGridLines="0" workbookViewId="0">
      <selection sqref="A1:IV65536"/>
    </sheetView>
  </sheetViews>
  <sheetFormatPr baseColWidth="10" defaultColWidth="9.83203125" defaultRowHeight="10.5"/>
  <cols>
    <col min="1" max="1" width="3.83203125" style="1740" customWidth="1"/>
    <col min="2" max="2" width="38.6640625" style="1740" customWidth="1"/>
    <col min="3" max="3" width="8.6640625" style="1740" customWidth="1"/>
    <col min="4" max="4" width="7.83203125" style="1740" customWidth="1"/>
    <col min="5" max="5" width="8.6640625" style="1740" customWidth="1"/>
    <col min="6" max="19" width="7.83203125" style="1740" customWidth="1"/>
    <col min="20" max="21" width="1.83203125" style="1740" customWidth="1"/>
    <col min="22" max="25" width="9.83203125" style="1740"/>
    <col min="26" max="26" width="1.83203125" style="1740" customWidth="1"/>
    <col min="27" max="27" width="34.83203125" style="1740" customWidth="1"/>
    <col min="28" max="16384" width="9.83203125" style="1740"/>
  </cols>
  <sheetData>
    <row r="1" spans="1:72" ht="12" customHeight="1">
      <c r="A1" s="1737" t="s">
        <v>0</v>
      </c>
      <c r="B1" s="1738"/>
      <c r="C1" s="1738"/>
      <c r="D1" s="1738"/>
      <c r="E1" s="1739" t="s">
        <v>72</v>
      </c>
      <c r="F1" s="1739" t="s">
        <v>72</v>
      </c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738"/>
      <c r="R1" s="1738"/>
      <c r="S1" s="1738"/>
      <c r="T1" s="1738"/>
      <c r="U1" s="1738"/>
      <c r="V1" s="1738"/>
      <c r="W1" s="1738"/>
    </row>
    <row r="2" spans="1:72" ht="1.5" customHeight="1">
      <c r="A2" s="1738"/>
      <c r="B2" s="1738"/>
      <c r="C2" s="1738"/>
      <c r="D2" s="1738"/>
      <c r="E2" s="1738"/>
      <c r="F2" s="1738"/>
      <c r="G2" s="1738"/>
      <c r="H2" s="1738"/>
      <c r="I2" s="1738"/>
      <c r="J2" s="1738"/>
      <c r="K2" s="1738"/>
      <c r="L2" s="1738"/>
      <c r="M2" s="1738"/>
      <c r="N2" s="1738"/>
      <c r="O2" s="1738"/>
      <c r="P2" s="1738"/>
      <c r="Q2" s="1738"/>
      <c r="R2" s="1738"/>
      <c r="S2" s="1738"/>
      <c r="T2" s="1738"/>
      <c r="U2" s="1738"/>
      <c r="V2" s="1738"/>
      <c r="W2" s="1738"/>
    </row>
    <row r="3" spans="1:72" ht="11.25" customHeight="1">
      <c r="A3" s="1737" t="s">
        <v>599</v>
      </c>
      <c r="B3" s="1738"/>
      <c r="C3" s="1738"/>
      <c r="D3" s="1738"/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</row>
    <row r="4" spans="1:72" ht="9" customHeight="1">
      <c r="A4" s="1741" t="s">
        <v>600</v>
      </c>
      <c r="B4" s="1738"/>
      <c r="C4" s="1738"/>
      <c r="D4" s="1738"/>
      <c r="E4" s="1738"/>
      <c r="F4" s="1738"/>
      <c r="G4" s="1738"/>
      <c r="H4" s="1738"/>
      <c r="I4" s="1738"/>
      <c r="J4" s="1738"/>
      <c r="K4" s="1738"/>
      <c r="L4" s="1738"/>
      <c r="M4" s="1738"/>
      <c r="N4" s="1738"/>
      <c r="O4" s="1738"/>
      <c r="P4" s="1738"/>
      <c r="Q4" s="1738"/>
      <c r="R4" s="1738"/>
      <c r="S4" s="1738"/>
      <c r="T4" s="1738"/>
      <c r="U4" s="1738"/>
      <c r="V4" s="1738"/>
      <c r="W4" s="1738"/>
    </row>
    <row r="5" spans="1:72" ht="10.5" hidden="1" customHeight="1">
      <c r="A5" s="1738"/>
      <c r="B5" s="1738"/>
      <c r="C5" s="1738"/>
      <c r="D5" s="1738"/>
      <c r="E5" s="1738"/>
      <c r="F5" s="1738"/>
      <c r="G5" s="1738"/>
      <c r="H5" s="1738"/>
      <c r="I5" s="1738"/>
      <c r="J5" s="1738"/>
      <c r="K5" s="1738"/>
      <c r="L5" s="1738"/>
      <c r="M5" s="1738"/>
      <c r="N5" s="1738"/>
      <c r="O5" s="1738"/>
      <c r="P5" s="1738"/>
      <c r="Q5" s="1738"/>
      <c r="R5" s="1738"/>
      <c r="S5" s="1738"/>
      <c r="T5" s="1738"/>
      <c r="U5" s="1738"/>
      <c r="V5" s="1738"/>
      <c r="W5" s="1738"/>
      <c r="BT5" s="1742" t="s">
        <v>72</v>
      </c>
    </row>
    <row r="6" spans="1:72" ht="0.75" customHeight="1">
      <c r="A6" s="1743"/>
      <c r="B6" s="1744"/>
      <c r="C6" s="1745"/>
      <c r="D6" s="1745"/>
      <c r="E6" s="1744"/>
      <c r="F6" s="1745"/>
      <c r="G6" s="1744"/>
      <c r="H6" s="1745"/>
      <c r="I6" s="1744"/>
      <c r="J6" s="1745"/>
      <c r="K6" s="1744"/>
      <c r="L6" s="1745"/>
      <c r="M6" s="1744"/>
      <c r="N6" s="1745"/>
      <c r="O6" s="1744"/>
      <c r="P6" s="1745"/>
      <c r="Q6" s="1744"/>
      <c r="R6" s="1745"/>
      <c r="S6" s="1745"/>
      <c r="T6" s="1744"/>
      <c r="U6" s="1738"/>
      <c r="V6" s="1737" t="s">
        <v>72</v>
      </c>
      <c r="W6" s="1738"/>
    </row>
    <row r="7" spans="1:72" ht="13.5" customHeight="1">
      <c r="A7" s="1746" t="s">
        <v>81</v>
      </c>
      <c r="B7" s="1747"/>
      <c r="C7" s="1748" t="s">
        <v>586</v>
      </c>
      <c r="D7" s="1749"/>
      <c r="E7" s="1747"/>
      <c r="F7" s="1748" t="s">
        <v>587</v>
      </c>
      <c r="G7" s="1747"/>
      <c r="H7" s="1749"/>
      <c r="I7" s="1750" t="s">
        <v>588</v>
      </c>
      <c r="J7" s="1748" t="s">
        <v>589</v>
      </c>
      <c r="K7" s="1750" t="s">
        <v>590</v>
      </c>
      <c r="L7" s="1748" t="s">
        <v>589</v>
      </c>
      <c r="M7" s="1750" t="s">
        <v>591</v>
      </c>
      <c r="N7" s="1748" t="s">
        <v>592</v>
      </c>
      <c r="O7" s="1747"/>
      <c r="P7" s="1748" t="s">
        <v>593</v>
      </c>
      <c r="Q7" s="1747"/>
      <c r="R7" s="1748" t="s">
        <v>594</v>
      </c>
      <c r="S7" s="1749"/>
      <c r="T7" s="1747"/>
      <c r="U7" s="1738"/>
      <c r="V7" s="1738"/>
      <c r="W7" s="1738"/>
    </row>
    <row r="8" spans="1:72" ht="2.25" customHeight="1">
      <c r="A8" s="1746"/>
      <c r="B8" s="1750" t="s">
        <v>5</v>
      </c>
      <c r="C8" s="1751"/>
      <c r="D8" s="1751"/>
      <c r="E8" s="1751"/>
      <c r="F8" s="1751"/>
      <c r="G8" s="1751"/>
      <c r="H8" s="1751"/>
      <c r="I8" s="1751"/>
      <c r="J8" s="1751"/>
      <c r="K8" s="1751"/>
      <c r="L8" s="1751"/>
      <c r="M8" s="1751"/>
      <c r="N8" s="1751"/>
      <c r="O8" s="1751"/>
      <c r="P8" s="1751"/>
      <c r="Q8" s="1751"/>
      <c r="R8" s="1751"/>
      <c r="S8" s="1752"/>
      <c r="T8" s="1751"/>
      <c r="U8" s="1738"/>
      <c r="V8" s="1738"/>
      <c r="W8" s="1738"/>
    </row>
    <row r="9" spans="1:72" ht="12" customHeight="1">
      <c r="A9" s="1753"/>
      <c r="B9" s="1754" t="s">
        <v>72</v>
      </c>
      <c r="C9" s="1754" t="s">
        <v>147</v>
      </c>
      <c r="D9" s="1755" t="s">
        <v>595</v>
      </c>
      <c r="E9" s="1755" t="s">
        <v>596</v>
      </c>
      <c r="F9" s="1755" t="s">
        <v>595</v>
      </c>
      <c r="G9" s="1755" t="s">
        <v>596</v>
      </c>
      <c r="H9" s="1755" t="s">
        <v>595</v>
      </c>
      <c r="I9" s="1755" t="s">
        <v>596</v>
      </c>
      <c r="J9" s="1755" t="s">
        <v>595</v>
      </c>
      <c r="K9" s="1755" t="s">
        <v>596</v>
      </c>
      <c r="L9" s="1755" t="s">
        <v>595</v>
      </c>
      <c r="M9" s="1755" t="s">
        <v>596</v>
      </c>
      <c r="N9" s="1755" t="s">
        <v>595</v>
      </c>
      <c r="O9" s="1755" t="s">
        <v>596</v>
      </c>
      <c r="P9" s="1755" t="s">
        <v>595</v>
      </c>
      <c r="Q9" s="1755" t="s">
        <v>596</v>
      </c>
      <c r="R9" s="1755" t="s">
        <v>595</v>
      </c>
      <c r="S9" s="1756" t="s">
        <v>596</v>
      </c>
      <c r="T9" s="1757"/>
      <c r="U9" s="1738"/>
      <c r="V9" s="1738"/>
      <c r="W9" s="1738"/>
      <c r="AQ9" s="1742" t="s">
        <v>72</v>
      </c>
    </row>
    <row r="10" spans="1:72" ht="10.5" hidden="1" customHeight="1">
      <c r="A10" s="1758"/>
      <c r="B10" s="1759"/>
      <c r="C10" s="1759"/>
      <c r="D10" s="1759"/>
      <c r="E10" s="1759"/>
      <c r="F10" s="1759"/>
      <c r="G10" s="1759"/>
      <c r="H10" s="1759"/>
      <c r="I10" s="1759"/>
      <c r="J10" s="1759"/>
      <c r="K10" s="1759"/>
      <c r="L10" s="1759"/>
      <c r="M10" s="1759"/>
      <c r="N10" s="1759"/>
      <c r="O10" s="1759"/>
      <c r="P10" s="1759"/>
      <c r="Q10" s="1759"/>
      <c r="R10" s="1759"/>
      <c r="S10" s="1760"/>
      <c r="T10" s="1759"/>
    </row>
    <row r="11" spans="1:72" ht="15" customHeight="1">
      <c r="A11" s="1761"/>
      <c r="B11" s="1762" t="s">
        <v>49</v>
      </c>
      <c r="C11" s="1763">
        <f t="shared" ref="C11:S11" si="0">SUM(C12:C28)</f>
        <v>11850</v>
      </c>
      <c r="D11" s="1763">
        <f t="shared" si="0"/>
        <v>5384</v>
      </c>
      <c r="E11" s="1763">
        <f t="shared" si="0"/>
        <v>6466</v>
      </c>
      <c r="F11" s="1763">
        <f t="shared" si="0"/>
        <v>1568</v>
      </c>
      <c r="G11" s="1763">
        <f t="shared" si="0"/>
        <v>1801</v>
      </c>
      <c r="H11" s="1763">
        <f t="shared" si="0"/>
        <v>1606</v>
      </c>
      <c r="I11" s="1763">
        <f t="shared" si="0"/>
        <v>2012</v>
      </c>
      <c r="J11" s="1763">
        <f t="shared" si="0"/>
        <v>961</v>
      </c>
      <c r="K11" s="1763">
        <f t="shared" si="0"/>
        <v>1179</v>
      </c>
      <c r="L11" s="1763">
        <f t="shared" si="0"/>
        <v>581</v>
      </c>
      <c r="M11" s="1763">
        <f t="shared" si="0"/>
        <v>571</v>
      </c>
      <c r="N11" s="1763">
        <f t="shared" si="0"/>
        <v>232</v>
      </c>
      <c r="O11" s="1763">
        <f t="shared" si="0"/>
        <v>267</v>
      </c>
      <c r="P11" s="1763">
        <f t="shared" si="0"/>
        <v>363</v>
      </c>
      <c r="Q11" s="1763">
        <f t="shared" si="0"/>
        <v>425</v>
      </c>
      <c r="R11" s="1763">
        <f t="shared" si="0"/>
        <v>73</v>
      </c>
      <c r="S11" s="1764">
        <f t="shared" si="0"/>
        <v>211</v>
      </c>
      <c r="T11" s="1765"/>
      <c r="AF11" s="1766"/>
      <c r="AH11" s="1766"/>
      <c r="AJ11" s="1766"/>
      <c r="AL11" s="1766"/>
    </row>
    <row r="12" spans="1:72" ht="15" customHeight="1">
      <c r="A12" s="1761"/>
      <c r="B12" s="1767" t="s">
        <v>167</v>
      </c>
      <c r="C12" s="1768">
        <f t="shared" ref="C12:C28" si="1">SUM(D12:E12)</f>
        <v>3330</v>
      </c>
      <c r="D12" s="1768">
        <f t="shared" ref="D12:D28" si="2">SUM(F12+H12+J12+L12+N12+P12+R12)</f>
        <v>1566</v>
      </c>
      <c r="E12" s="1768">
        <f t="shared" ref="E12:E28" si="3">SUM(G12+I12+K12+M12+O12+Q12+S12)</f>
        <v>1764</v>
      </c>
      <c r="F12" s="1768">
        <v>349</v>
      </c>
      <c r="G12" s="1768">
        <v>372</v>
      </c>
      <c r="H12" s="1768">
        <v>607</v>
      </c>
      <c r="I12" s="1768">
        <v>741</v>
      </c>
      <c r="J12" s="1768">
        <v>100</v>
      </c>
      <c r="K12" s="1768">
        <v>165</v>
      </c>
      <c r="L12" s="1768">
        <v>274</v>
      </c>
      <c r="M12" s="1768">
        <v>238</v>
      </c>
      <c r="N12" s="1768">
        <v>94</v>
      </c>
      <c r="O12" s="1768">
        <v>113</v>
      </c>
      <c r="P12" s="1768">
        <v>133</v>
      </c>
      <c r="Q12" s="1768">
        <v>125</v>
      </c>
      <c r="R12" s="1768">
        <v>9</v>
      </c>
      <c r="S12" s="1769">
        <v>10</v>
      </c>
      <c r="T12" s="1770"/>
      <c r="AF12" s="1766"/>
      <c r="AH12" s="1766"/>
      <c r="AJ12" s="1766"/>
      <c r="AL12" s="1766"/>
    </row>
    <row r="13" spans="1:72" ht="15" customHeight="1">
      <c r="A13" s="1761"/>
      <c r="B13" s="1767" t="s">
        <v>168</v>
      </c>
      <c r="C13" s="1768">
        <f t="shared" si="1"/>
        <v>708</v>
      </c>
      <c r="D13" s="1768">
        <f t="shared" si="2"/>
        <v>357</v>
      </c>
      <c r="E13" s="1768">
        <f t="shared" si="3"/>
        <v>351</v>
      </c>
      <c r="F13" s="1768">
        <v>143</v>
      </c>
      <c r="G13" s="1768">
        <v>128</v>
      </c>
      <c r="H13" s="1768">
        <v>98</v>
      </c>
      <c r="I13" s="1768">
        <v>113</v>
      </c>
      <c r="J13" s="1768">
        <v>82</v>
      </c>
      <c r="K13" s="1768">
        <v>81</v>
      </c>
      <c r="L13" s="1768">
        <v>19</v>
      </c>
      <c r="M13" s="1768">
        <v>19</v>
      </c>
      <c r="N13" s="1768">
        <v>10</v>
      </c>
      <c r="O13" s="1768">
        <v>5</v>
      </c>
      <c r="P13" s="1768">
        <v>5</v>
      </c>
      <c r="Q13" s="1768">
        <v>5</v>
      </c>
      <c r="R13" s="1770"/>
      <c r="S13" s="1771"/>
      <c r="T13" s="1770"/>
      <c r="AF13" s="1766"/>
      <c r="AH13" s="1766"/>
      <c r="AJ13" s="1766"/>
      <c r="AL13" s="1766"/>
    </row>
    <row r="14" spans="1:72" ht="15" customHeight="1">
      <c r="A14" s="1761"/>
      <c r="B14" s="1767" t="s">
        <v>169</v>
      </c>
      <c r="C14" s="1768">
        <f t="shared" si="1"/>
        <v>815</v>
      </c>
      <c r="D14" s="1768">
        <f t="shared" si="2"/>
        <v>400</v>
      </c>
      <c r="E14" s="1768">
        <f t="shared" si="3"/>
        <v>415</v>
      </c>
      <c r="F14" s="1768">
        <v>119</v>
      </c>
      <c r="G14" s="1768">
        <v>148</v>
      </c>
      <c r="H14" s="1768">
        <v>120</v>
      </c>
      <c r="I14" s="1768">
        <v>134</v>
      </c>
      <c r="J14" s="1768">
        <v>106</v>
      </c>
      <c r="K14" s="1768">
        <v>101</v>
      </c>
      <c r="L14" s="1768">
        <v>37</v>
      </c>
      <c r="M14" s="1768">
        <v>20</v>
      </c>
      <c r="N14" s="1768">
        <v>14</v>
      </c>
      <c r="O14" s="1768">
        <v>7</v>
      </c>
      <c r="P14" s="1768">
        <v>4</v>
      </c>
      <c r="Q14" s="1768">
        <v>4</v>
      </c>
      <c r="R14" s="1770"/>
      <c r="S14" s="1769">
        <v>1</v>
      </c>
      <c r="T14" s="1770"/>
      <c r="AF14" s="1766"/>
      <c r="AH14" s="1766"/>
      <c r="AJ14" s="1766"/>
      <c r="AL14" s="1766"/>
    </row>
    <row r="15" spans="1:72" ht="15" customHeight="1">
      <c r="A15" s="1761"/>
      <c r="B15" s="1767" t="s">
        <v>170</v>
      </c>
      <c r="C15" s="1768">
        <f t="shared" si="1"/>
        <v>664</v>
      </c>
      <c r="D15" s="1768">
        <f t="shared" si="2"/>
        <v>310</v>
      </c>
      <c r="E15" s="1768">
        <f t="shared" si="3"/>
        <v>354</v>
      </c>
      <c r="F15" s="1768">
        <v>174</v>
      </c>
      <c r="G15" s="1768">
        <v>194</v>
      </c>
      <c r="H15" s="1768">
        <v>70</v>
      </c>
      <c r="I15" s="1768">
        <v>83</v>
      </c>
      <c r="J15" s="1768">
        <v>47</v>
      </c>
      <c r="K15" s="1768">
        <v>59</v>
      </c>
      <c r="L15" s="1768">
        <v>12</v>
      </c>
      <c r="M15" s="1768">
        <v>9</v>
      </c>
      <c r="N15" s="1768">
        <v>4</v>
      </c>
      <c r="O15" s="1768">
        <v>5</v>
      </c>
      <c r="P15" s="1768">
        <v>3</v>
      </c>
      <c r="Q15" s="1768">
        <v>3</v>
      </c>
      <c r="R15" s="1770"/>
      <c r="S15" s="1769">
        <v>1</v>
      </c>
      <c r="T15" s="1770"/>
      <c r="AF15" s="1766"/>
      <c r="AH15" s="1766"/>
      <c r="AJ15" s="1766"/>
      <c r="AL15" s="1766"/>
    </row>
    <row r="16" spans="1:72" ht="15" customHeight="1">
      <c r="A16" s="1761"/>
      <c r="B16" s="1767" t="s">
        <v>171</v>
      </c>
      <c r="C16" s="1768">
        <f t="shared" si="1"/>
        <v>1026</v>
      </c>
      <c r="D16" s="1768">
        <f t="shared" si="2"/>
        <v>446</v>
      </c>
      <c r="E16" s="1768">
        <f t="shared" si="3"/>
        <v>580</v>
      </c>
      <c r="F16" s="1768">
        <v>141</v>
      </c>
      <c r="G16" s="1768">
        <v>194</v>
      </c>
      <c r="H16" s="1768">
        <v>134</v>
      </c>
      <c r="I16" s="1768">
        <v>196</v>
      </c>
      <c r="J16" s="1768">
        <v>114</v>
      </c>
      <c r="K16" s="1768">
        <v>129</v>
      </c>
      <c r="L16" s="1768">
        <v>31</v>
      </c>
      <c r="M16" s="1768">
        <v>31</v>
      </c>
      <c r="N16" s="1768">
        <v>10</v>
      </c>
      <c r="O16" s="1768">
        <v>7</v>
      </c>
      <c r="P16" s="1768">
        <v>16</v>
      </c>
      <c r="Q16" s="1768">
        <v>18</v>
      </c>
      <c r="R16" s="1770"/>
      <c r="S16" s="1769">
        <v>5</v>
      </c>
      <c r="T16" s="1770"/>
      <c r="AF16" s="1766"/>
      <c r="AH16" s="1766"/>
      <c r="AJ16" s="1766"/>
      <c r="AL16" s="1766"/>
    </row>
    <row r="17" spans="1:38" ht="15" customHeight="1">
      <c r="A17" s="1761"/>
      <c r="B17" s="1767" t="s">
        <v>172</v>
      </c>
      <c r="C17" s="1768">
        <f t="shared" si="1"/>
        <v>265</v>
      </c>
      <c r="D17" s="1768">
        <f t="shared" si="2"/>
        <v>151</v>
      </c>
      <c r="E17" s="1768">
        <f t="shared" si="3"/>
        <v>114</v>
      </c>
      <c r="F17" s="1768">
        <v>55</v>
      </c>
      <c r="G17" s="1768">
        <v>40</v>
      </c>
      <c r="H17" s="1768">
        <v>36</v>
      </c>
      <c r="I17" s="1768">
        <v>29</v>
      </c>
      <c r="J17" s="1768">
        <v>46</v>
      </c>
      <c r="K17" s="1768">
        <v>35</v>
      </c>
      <c r="L17" s="1768">
        <v>9</v>
      </c>
      <c r="M17" s="1768">
        <v>7</v>
      </c>
      <c r="N17" s="1768">
        <v>3</v>
      </c>
      <c r="O17" s="1768">
        <v>2</v>
      </c>
      <c r="P17" s="1768">
        <v>2</v>
      </c>
      <c r="Q17" s="1768">
        <v>1</v>
      </c>
      <c r="R17" s="1770"/>
      <c r="S17" s="1771"/>
      <c r="T17" s="1770"/>
      <c r="AF17" s="1766"/>
      <c r="AH17" s="1766"/>
      <c r="AJ17" s="1766"/>
      <c r="AL17" s="1766"/>
    </row>
    <row r="18" spans="1:38" ht="15" customHeight="1">
      <c r="A18" s="1761"/>
      <c r="B18" s="1767" t="s">
        <v>173</v>
      </c>
      <c r="C18" s="1768">
        <f t="shared" si="1"/>
        <v>498</v>
      </c>
      <c r="D18" s="1768">
        <f t="shared" si="2"/>
        <v>229</v>
      </c>
      <c r="E18" s="1768">
        <f t="shared" si="3"/>
        <v>269</v>
      </c>
      <c r="F18" s="1768">
        <v>81</v>
      </c>
      <c r="G18" s="1768">
        <v>91</v>
      </c>
      <c r="H18" s="1768">
        <v>68</v>
      </c>
      <c r="I18" s="1768">
        <v>80</v>
      </c>
      <c r="J18" s="1768">
        <v>42</v>
      </c>
      <c r="K18" s="1768">
        <v>70</v>
      </c>
      <c r="L18" s="1768">
        <v>16</v>
      </c>
      <c r="M18" s="1768">
        <v>12</v>
      </c>
      <c r="N18" s="1768">
        <v>13</v>
      </c>
      <c r="O18" s="1768">
        <v>7</v>
      </c>
      <c r="P18" s="1768">
        <v>8</v>
      </c>
      <c r="Q18" s="1768">
        <v>8</v>
      </c>
      <c r="R18" s="1768">
        <v>1</v>
      </c>
      <c r="S18" s="1769">
        <v>1</v>
      </c>
      <c r="T18" s="1770"/>
      <c r="AF18" s="1766"/>
      <c r="AH18" s="1766"/>
      <c r="AJ18" s="1766"/>
      <c r="AL18" s="1766"/>
    </row>
    <row r="19" spans="1:38" ht="15" customHeight="1">
      <c r="A19" s="1761"/>
      <c r="B19" s="1767" t="s">
        <v>174</v>
      </c>
      <c r="C19" s="1768">
        <f t="shared" si="1"/>
        <v>287</v>
      </c>
      <c r="D19" s="1768">
        <f t="shared" si="2"/>
        <v>160</v>
      </c>
      <c r="E19" s="1768">
        <f t="shared" si="3"/>
        <v>127</v>
      </c>
      <c r="F19" s="1768">
        <v>40</v>
      </c>
      <c r="G19" s="1768">
        <v>32</v>
      </c>
      <c r="H19" s="1768">
        <v>44</v>
      </c>
      <c r="I19" s="1768">
        <v>42</v>
      </c>
      <c r="J19" s="1768">
        <v>45</v>
      </c>
      <c r="K19" s="1768">
        <v>27</v>
      </c>
      <c r="L19" s="1768">
        <v>17</v>
      </c>
      <c r="M19" s="1768">
        <v>11</v>
      </c>
      <c r="N19" s="1768">
        <v>6</v>
      </c>
      <c r="O19" s="1768">
        <v>6</v>
      </c>
      <c r="P19" s="1768">
        <v>8</v>
      </c>
      <c r="Q19" s="1768">
        <v>8</v>
      </c>
      <c r="R19" s="1770"/>
      <c r="S19" s="1769">
        <v>1</v>
      </c>
      <c r="T19" s="1770"/>
      <c r="AF19" s="1766"/>
      <c r="AH19" s="1766"/>
      <c r="AJ19" s="1766"/>
      <c r="AL19" s="1766"/>
    </row>
    <row r="20" spans="1:38" ht="15" customHeight="1">
      <c r="A20" s="1761"/>
      <c r="B20" s="1767" t="s">
        <v>175</v>
      </c>
      <c r="C20" s="1768">
        <f t="shared" si="1"/>
        <v>281</v>
      </c>
      <c r="D20" s="1768">
        <f t="shared" si="2"/>
        <v>136</v>
      </c>
      <c r="E20" s="1768">
        <f t="shared" si="3"/>
        <v>145</v>
      </c>
      <c r="F20" s="1768">
        <v>48</v>
      </c>
      <c r="G20" s="1768">
        <v>47</v>
      </c>
      <c r="H20" s="1768">
        <v>45</v>
      </c>
      <c r="I20" s="1768">
        <v>47</v>
      </c>
      <c r="J20" s="1768">
        <v>28</v>
      </c>
      <c r="K20" s="1768">
        <v>31</v>
      </c>
      <c r="L20" s="1768">
        <v>10</v>
      </c>
      <c r="M20" s="1768">
        <v>15</v>
      </c>
      <c r="N20" s="1768">
        <v>3</v>
      </c>
      <c r="O20" s="1768">
        <v>3</v>
      </c>
      <c r="P20" s="1768">
        <v>2</v>
      </c>
      <c r="Q20" s="1768">
        <v>2</v>
      </c>
      <c r="R20" s="1770"/>
      <c r="S20" s="1771"/>
      <c r="T20" s="1770"/>
      <c r="AF20" s="1766"/>
      <c r="AH20" s="1766"/>
      <c r="AJ20" s="1766"/>
      <c r="AL20" s="1766"/>
    </row>
    <row r="21" spans="1:38" ht="15" customHeight="1">
      <c r="A21" s="1761"/>
      <c r="B21" s="1767" t="s">
        <v>597</v>
      </c>
      <c r="C21" s="1768">
        <f t="shared" si="1"/>
        <v>279</v>
      </c>
      <c r="D21" s="1768">
        <f t="shared" si="2"/>
        <v>155</v>
      </c>
      <c r="E21" s="1768">
        <f t="shared" si="3"/>
        <v>124</v>
      </c>
      <c r="F21" s="1768">
        <v>40</v>
      </c>
      <c r="G21" s="1768">
        <v>45</v>
      </c>
      <c r="H21" s="1768">
        <v>54</v>
      </c>
      <c r="I21" s="1768">
        <v>41</v>
      </c>
      <c r="J21" s="1768">
        <v>41</v>
      </c>
      <c r="K21" s="1768">
        <v>25</v>
      </c>
      <c r="L21" s="1768">
        <v>12</v>
      </c>
      <c r="M21" s="1768">
        <v>10</v>
      </c>
      <c r="N21" s="1768">
        <v>3</v>
      </c>
      <c r="O21" s="1768">
        <v>3</v>
      </c>
      <c r="P21" s="1768">
        <v>5</v>
      </c>
      <c r="Q21" s="1770"/>
      <c r="R21" s="1770"/>
      <c r="S21" s="1771"/>
      <c r="T21" s="1770"/>
      <c r="AF21" s="1766"/>
      <c r="AH21" s="1766"/>
      <c r="AJ21" s="1766"/>
      <c r="AL21" s="1766"/>
    </row>
    <row r="22" spans="1:38" ht="15" customHeight="1">
      <c r="A22" s="1761"/>
      <c r="B22" s="1767" t="s">
        <v>177</v>
      </c>
      <c r="C22" s="1768">
        <f t="shared" si="1"/>
        <v>426</v>
      </c>
      <c r="D22" s="1768">
        <f t="shared" si="2"/>
        <v>210</v>
      </c>
      <c r="E22" s="1768">
        <f t="shared" si="3"/>
        <v>216</v>
      </c>
      <c r="F22" s="1768">
        <v>60</v>
      </c>
      <c r="G22" s="1768">
        <v>84</v>
      </c>
      <c r="H22" s="1768">
        <v>80</v>
      </c>
      <c r="I22" s="1768">
        <v>55</v>
      </c>
      <c r="J22" s="1768">
        <v>39</v>
      </c>
      <c r="K22" s="1768">
        <v>47</v>
      </c>
      <c r="L22" s="1768">
        <v>14</v>
      </c>
      <c r="M22" s="1768">
        <v>16</v>
      </c>
      <c r="N22" s="1768">
        <v>11</v>
      </c>
      <c r="O22" s="1768">
        <v>10</v>
      </c>
      <c r="P22" s="1768">
        <v>5</v>
      </c>
      <c r="Q22" s="1768">
        <v>3</v>
      </c>
      <c r="R22" s="1768">
        <v>1</v>
      </c>
      <c r="S22" s="1769">
        <v>1</v>
      </c>
      <c r="T22" s="1770"/>
      <c r="AF22" s="1766"/>
      <c r="AH22" s="1766"/>
      <c r="AJ22" s="1766"/>
      <c r="AL22" s="1766"/>
    </row>
    <row r="23" spans="1:38" ht="15" customHeight="1">
      <c r="A23" s="1761"/>
      <c r="B23" s="1767" t="s">
        <v>178</v>
      </c>
      <c r="C23" s="1768">
        <f t="shared" si="1"/>
        <v>150</v>
      </c>
      <c r="D23" s="1768">
        <f t="shared" si="2"/>
        <v>62</v>
      </c>
      <c r="E23" s="1768">
        <f t="shared" si="3"/>
        <v>88</v>
      </c>
      <c r="F23" s="1768">
        <v>18</v>
      </c>
      <c r="G23" s="1768">
        <v>32</v>
      </c>
      <c r="H23" s="1768">
        <v>16</v>
      </c>
      <c r="I23" s="1768">
        <v>18</v>
      </c>
      <c r="J23" s="1768">
        <v>21</v>
      </c>
      <c r="K23" s="1768">
        <v>28</v>
      </c>
      <c r="L23" s="1768">
        <v>3</v>
      </c>
      <c r="M23" s="1768">
        <v>8</v>
      </c>
      <c r="N23" s="1770"/>
      <c r="O23" s="1770"/>
      <c r="P23" s="1768">
        <v>4</v>
      </c>
      <c r="Q23" s="1768">
        <v>2</v>
      </c>
      <c r="R23" s="1770"/>
      <c r="S23" s="1771"/>
      <c r="T23" s="1770"/>
      <c r="AF23" s="1766"/>
      <c r="AH23" s="1766"/>
      <c r="AJ23" s="1766"/>
      <c r="AL23" s="1766"/>
    </row>
    <row r="24" spans="1:38" ht="15" customHeight="1">
      <c r="A24" s="1761"/>
      <c r="B24" s="1767" t="s">
        <v>179</v>
      </c>
      <c r="C24" s="1768">
        <f t="shared" si="1"/>
        <v>1733</v>
      </c>
      <c r="D24" s="1768">
        <f t="shared" si="2"/>
        <v>836</v>
      </c>
      <c r="E24" s="1768">
        <f t="shared" si="3"/>
        <v>897</v>
      </c>
      <c r="F24" s="1768">
        <v>275</v>
      </c>
      <c r="G24" s="1768">
        <v>282</v>
      </c>
      <c r="H24" s="1768">
        <v>200</v>
      </c>
      <c r="I24" s="1768">
        <v>274</v>
      </c>
      <c r="J24" s="1768">
        <v>223</v>
      </c>
      <c r="K24" s="1768">
        <v>246</v>
      </c>
      <c r="L24" s="1768">
        <v>85</v>
      </c>
      <c r="M24" s="1768">
        <v>68</v>
      </c>
      <c r="N24" s="1768">
        <v>31</v>
      </c>
      <c r="O24" s="1768">
        <v>19</v>
      </c>
      <c r="P24" s="1768">
        <v>22</v>
      </c>
      <c r="Q24" s="1768">
        <v>8</v>
      </c>
      <c r="R24" s="1770"/>
      <c r="S24" s="1771"/>
      <c r="T24" s="1770"/>
    </row>
    <row r="25" spans="1:38" ht="15" customHeight="1">
      <c r="A25" s="1761"/>
      <c r="B25" s="1767" t="s">
        <v>180</v>
      </c>
      <c r="C25" s="1768">
        <f t="shared" si="1"/>
        <v>745</v>
      </c>
      <c r="D25" s="1768">
        <f t="shared" si="2"/>
        <v>239</v>
      </c>
      <c r="E25" s="1768">
        <f t="shared" si="3"/>
        <v>506</v>
      </c>
      <c r="F25" s="1768">
        <v>2</v>
      </c>
      <c r="G25" s="1768">
        <v>9</v>
      </c>
      <c r="H25" s="1768">
        <v>8</v>
      </c>
      <c r="I25" s="1768">
        <v>10</v>
      </c>
      <c r="J25" s="1768">
        <v>13</v>
      </c>
      <c r="K25" s="1768">
        <v>13</v>
      </c>
      <c r="L25" s="1768">
        <v>28</v>
      </c>
      <c r="M25" s="1768">
        <v>37</v>
      </c>
      <c r="N25" s="1768">
        <v>15</v>
      </c>
      <c r="O25" s="1768">
        <v>54</v>
      </c>
      <c r="P25" s="1768">
        <v>128</v>
      </c>
      <c r="Q25" s="1768">
        <v>208</v>
      </c>
      <c r="R25" s="1768">
        <v>45</v>
      </c>
      <c r="S25" s="1769">
        <v>175</v>
      </c>
      <c r="T25" s="1770"/>
      <c r="AF25" s="1766"/>
      <c r="AJ25" s="1766"/>
      <c r="AL25" s="1766"/>
    </row>
    <row r="26" spans="1:38" ht="15" customHeight="1">
      <c r="A26" s="1761"/>
      <c r="B26" s="1767" t="s">
        <v>181</v>
      </c>
      <c r="C26" s="1768">
        <f t="shared" si="1"/>
        <v>74</v>
      </c>
      <c r="D26" s="1768">
        <f t="shared" si="2"/>
        <v>28</v>
      </c>
      <c r="E26" s="1768">
        <f t="shared" si="3"/>
        <v>46</v>
      </c>
      <c r="F26" s="1768">
        <v>10</v>
      </c>
      <c r="G26" s="1768">
        <v>14</v>
      </c>
      <c r="H26" s="1768">
        <v>10</v>
      </c>
      <c r="I26" s="1768">
        <v>15</v>
      </c>
      <c r="J26" s="1768">
        <v>3</v>
      </c>
      <c r="K26" s="1768">
        <v>10</v>
      </c>
      <c r="L26" s="1768">
        <v>3</v>
      </c>
      <c r="M26" s="1768">
        <v>5</v>
      </c>
      <c r="N26" s="1768">
        <v>2</v>
      </c>
      <c r="O26" s="1768">
        <v>2</v>
      </c>
      <c r="P26" s="1770"/>
      <c r="Q26" s="1770"/>
      <c r="R26" s="1770"/>
      <c r="S26" s="1771"/>
      <c r="T26" s="1770"/>
    </row>
    <row r="27" spans="1:38" ht="15" customHeight="1">
      <c r="A27" s="1761"/>
      <c r="B27" s="1767" t="s">
        <v>182</v>
      </c>
      <c r="C27" s="1768">
        <f t="shared" si="1"/>
        <v>472</v>
      </c>
      <c r="D27" s="1768">
        <f t="shared" si="2"/>
        <v>33</v>
      </c>
      <c r="E27" s="1768">
        <f t="shared" si="3"/>
        <v>439</v>
      </c>
      <c r="F27" s="1768">
        <v>5</v>
      </c>
      <c r="G27" s="1768">
        <v>83</v>
      </c>
      <c r="H27" s="1768">
        <v>9</v>
      </c>
      <c r="I27" s="1768">
        <v>131</v>
      </c>
      <c r="J27" s="1768">
        <v>7</v>
      </c>
      <c r="K27" s="1768">
        <v>106</v>
      </c>
      <c r="L27" s="1768">
        <v>6</v>
      </c>
      <c r="M27" s="1768">
        <v>61</v>
      </c>
      <c r="N27" s="1768">
        <v>2</v>
      </c>
      <c r="O27" s="1768">
        <v>20</v>
      </c>
      <c r="P27" s="1768">
        <v>2</v>
      </c>
      <c r="Q27" s="1768">
        <v>28</v>
      </c>
      <c r="R27" s="1768">
        <v>2</v>
      </c>
      <c r="S27" s="1769">
        <v>10</v>
      </c>
      <c r="T27" s="1770"/>
      <c r="AD27" s="1772"/>
      <c r="AF27" s="1766"/>
      <c r="AH27" s="1766"/>
      <c r="AJ27" s="1766"/>
      <c r="AL27" s="1766"/>
    </row>
    <row r="28" spans="1:38" ht="15" customHeight="1">
      <c r="A28" s="1761"/>
      <c r="B28" s="1767" t="s">
        <v>598</v>
      </c>
      <c r="C28" s="1768">
        <f t="shared" si="1"/>
        <v>97</v>
      </c>
      <c r="D28" s="1768">
        <f t="shared" si="2"/>
        <v>66</v>
      </c>
      <c r="E28" s="1768">
        <f t="shared" si="3"/>
        <v>31</v>
      </c>
      <c r="F28" s="1768">
        <v>8</v>
      </c>
      <c r="G28" s="1768">
        <v>6</v>
      </c>
      <c r="H28" s="1768">
        <v>7</v>
      </c>
      <c r="I28" s="1768">
        <v>3</v>
      </c>
      <c r="J28" s="1768">
        <v>4</v>
      </c>
      <c r="K28" s="1768">
        <v>6</v>
      </c>
      <c r="L28" s="1768">
        <v>5</v>
      </c>
      <c r="M28" s="1768">
        <v>4</v>
      </c>
      <c r="N28" s="1768">
        <v>11</v>
      </c>
      <c r="O28" s="1768">
        <v>4</v>
      </c>
      <c r="P28" s="1768">
        <v>16</v>
      </c>
      <c r="Q28" s="1768">
        <v>2</v>
      </c>
      <c r="R28" s="1768">
        <v>15</v>
      </c>
      <c r="S28" s="1769">
        <v>6</v>
      </c>
      <c r="T28" s="1770"/>
      <c r="U28" s="1773"/>
      <c r="V28" s="1773"/>
      <c r="W28" s="1773"/>
      <c r="AD28" s="1772"/>
      <c r="AF28" s="1766"/>
      <c r="AH28" s="1766"/>
      <c r="AJ28" s="1766"/>
      <c r="AL28" s="1766"/>
    </row>
    <row r="29" spans="1:38" ht="15" customHeight="1">
      <c r="B29" s="1773"/>
      <c r="C29" s="1773"/>
      <c r="D29" s="1773"/>
      <c r="E29" s="1773"/>
      <c r="F29" s="1773"/>
      <c r="G29" s="1773"/>
      <c r="H29" s="1773"/>
      <c r="I29" s="1773"/>
      <c r="J29" s="1773"/>
      <c r="K29" s="1773"/>
      <c r="L29" s="1773"/>
      <c r="M29" s="1773"/>
      <c r="N29" s="1773"/>
      <c r="O29" s="1773"/>
      <c r="P29" s="1773"/>
      <c r="Q29" s="1773"/>
      <c r="R29" s="1773"/>
      <c r="S29" s="1773"/>
      <c r="T29" s="1773"/>
      <c r="AD29" s="1772"/>
      <c r="AF29" s="1766"/>
      <c r="AH29" s="1766"/>
      <c r="AJ29" s="1766"/>
      <c r="AL29" s="1766"/>
    </row>
    <row r="30" spans="1:38" ht="15" customHeight="1">
      <c r="A30" s="1773"/>
      <c r="B30" s="1773"/>
      <c r="C30" s="1773"/>
      <c r="D30" s="1773"/>
      <c r="E30" s="1773"/>
      <c r="F30" s="1773"/>
      <c r="G30" s="1773"/>
      <c r="H30" s="1773"/>
      <c r="I30" s="1773"/>
      <c r="J30" s="1773"/>
      <c r="K30" s="1773"/>
      <c r="L30" s="1773"/>
      <c r="M30" s="1773"/>
      <c r="N30" s="1773"/>
      <c r="O30" s="1773"/>
      <c r="P30" s="1773"/>
      <c r="Q30" s="1773"/>
      <c r="R30" s="1773"/>
      <c r="S30" s="1774" t="s">
        <v>210</v>
      </c>
      <c r="T30" s="1773"/>
      <c r="AD30" s="1772"/>
      <c r="AF30" s="1766"/>
      <c r="AH30" s="1766"/>
      <c r="AJ30" s="1766"/>
      <c r="AL30" s="1766"/>
    </row>
    <row r="31" spans="1:38" ht="15" customHeight="1">
      <c r="A31" s="1773"/>
      <c r="B31" s="1773"/>
      <c r="C31" s="1773"/>
      <c r="D31" s="1773"/>
      <c r="E31" s="1773"/>
      <c r="F31" s="1773"/>
      <c r="G31" s="1773"/>
      <c r="H31" s="1773"/>
      <c r="I31" s="1773"/>
      <c r="J31" s="1773"/>
      <c r="K31" s="1773"/>
      <c r="L31" s="1773"/>
      <c r="M31" s="1773"/>
      <c r="N31" s="1773"/>
      <c r="O31" s="1773"/>
      <c r="P31" s="1773"/>
      <c r="Q31" s="1773"/>
      <c r="R31" s="1773"/>
      <c r="S31" s="1773"/>
      <c r="T31" s="1773"/>
      <c r="AD31" s="1772"/>
      <c r="AF31" s="1766"/>
      <c r="AH31" s="1766"/>
      <c r="AJ31" s="1766"/>
      <c r="AL31" s="1766"/>
    </row>
    <row r="32" spans="1:38" ht="15" customHeight="1">
      <c r="B32" s="1773"/>
      <c r="C32" s="1773"/>
      <c r="D32" s="1773"/>
      <c r="E32" s="1773"/>
      <c r="F32" s="1773"/>
      <c r="G32" s="1773"/>
      <c r="H32" s="1773"/>
      <c r="I32" s="1773"/>
      <c r="J32" s="1773"/>
      <c r="K32" s="1773"/>
      <c r="L32" s="1773"/>
      <c r="M32" s="1773"/>
      <c r="N32" s="1773"/>
      <c r="O32" s="1773"/>
      <c r="P32" s="1773"/>
      <c r="Q32" s="1773"/>
      <c r="R32" s="1773"/>
      <c r="S32" s="1773"/>
      <c r="T32" s="1773"/>
      <c r="AD32" s="1772"/>
      <c r="AF32" s="1766"/>
      <c r="AH32" s="1766"/>
      <c r="AJ32" s="1766"/>
      <c r="AL32" s="1766"/>
    </row>
    <row r="33" spans="2:38" ht="15" customHeight="1">
      <c r="B33" s="1773"/>
      <c r="C33" s="1773"/>
      <c r="D33" s="1773"/>
      <c r="E33" s="1773"/>
      <c r="F33" s="1773"/>
      <c r="G33" s="1773"/>
      <c r="H33" s="1773"/>
      <c r="I33" s="1773"/>
      <c r="J33" s="1773"/>
      <c r="K33" s="1773"/>
      <c r="L33" s="1773"/>
      <c r="M33" s="1773"/>
      <c r="N33" s="1773"/>
      <c r="O33" s="1773"/>
      <c r="P33" s="1773"/>
      <c r="Q33" s="1773"/>
      <c r="R33" s="1773"/>
      <c r="S33" s="1773"/>
      <c r="T33" s="1773"/>
      <c r="AD33" s="1772"/>
      <c r="AF33" s="1766"/>
      <c r="AH33" s="1766"/>
      <c r="AJ33" s="1766"/>
      <c r="AL33" s="1766"/>
    </row>
    <row r="34" spans="2:38" ht="15" customHeight="1">
      <c r="B34" s="1773"/>
      <c r="C34" s="1773"/>
      <c r="D34" s="1773"/>
      <c r="E34" s="1773"/>
      <c r="F34" s="1773"/>
      <c r="G34" s="1773"/>
      <c r="H34" s="1773"/>
      <c r="I34" s="1773"/>
      <c r="J34" s="1773"/>
      <c r="K34" s="1773"/>
      <c r="L34" s="1773"/>
      <c r="M34" s="1773"/>
      <c r="N34" s="1773"/>
      <c r="O34" s="1773"/>
      <c r="P34" s="1773"/>
      <c r="Q34" s="1773"/>
      <c r="R34" s="1773"/>
      <c r="S34" s="1773"/>
      <c r="T34" s="1773"/>
      <c r="AD34" s="1772"/>
      <c r="AF34" s="1766"/>
      <c r="AH34" s="1766"/>
      <c r="AJ34" s="1766"/>
      <c r="AL34" s="1766"/>
    </row>
    <row r="35" spans="2:38" ht="15" customHeight="1">
      <c r="B35" s="1773"/>
      <c r="C35" s="1773"/>
      <c r="D35" s="1773"/>
      <c r="E35" s="1773"/>
      <c r="F35" s="1773"/>
      <c r="G35" s="1773"/>
      <c r="H35" s="1773"/>
      <c r="I35" s="1773"/>
      <c r="J35" s="1773"/>
      <c r="K35" s="1773"/>
      <c r="L35" s="1773"/>
      <c r="M35" s="1773"/>
      <c r="N35" s="1773"/>
      <c r="O35" s="1773"/>
      <c r="P35" s="1773"/>
      <c r="Q35" s="1773"/>
      <c r="R35" s="1773"/>
      <c r="S35" s="1773"/>
      <c r="T35" s="1773"/>
      <c r="AD35" s="1772"/>
      <c r="AF35" s="1766"/>
      <c r="AH35" s="1766"/>
      <c r="AJ35" s="1766"/>
      <c r="AL35" s="1766"/>
    </row>
    <row r="36" spans="2:38" ht="15" customHeight="1">
      <c r="B36" s="1773"/>
      <c r="C36" s="1773"/>
      <c r="D36" s="1773"/>
      <c r="E36" s="1773"/>
      <c r="F36" s="1773"/>
      <c r="G36" s="1773"/>
      <c r="H36" s="1773"/>
      <c r="I36" s="1773"/>
      <c r="J36" s="1773"/>
      <c r="K36" s="1773"/>
      <c r="L36" s="1773"/>
      <c r="M36" s="1773"/>
      <c r="N36" s="1773"/>
      <c r="O36" s="1773"/>
      <c r="P36" s="1773"/>
      <c r="Q36" s="1773"/>
      <c r="R36" s="1773"/>
      <c r="S36" s="1773"/>
      <c r="T36" s="1773"/>
      <c r="AD36" s="1772"/>
      <c r="AF36" s="1766"/>
      <c r="AH36" s="1766"/>
      <c r="AJ36" s="1766"/>
      <c r="AL36" s="1766"/>
    </row>
    <row r="37" spans="2:38" ht="15" customHeight="1">
      <c r="B37" s="1773"/>
      <c r="C37" s="1773"/>
      <c r="D37" s="1773"/>
      <c r="E37" s="1773"/>
      <c r="F37" s="1773"/>
      <c r="G37" s="1773"/>
      <c r="H37" s="1773"/>
      <c r="I37" s="1773"/>
      <c r="J37" s="1773"/>
      <c r="K37" s="1773"/>
      <c r="L37" s="1773"/>
      <c r="M37" s="1773"/>
      <c r="N37" s="1773"/>
      <c r="O37" s="1773"/>
      <c r="P37" s="1773"/>
      <c r="Q37" s="1773"/>
      <c r="R37" s="1773"/>
      <c r="S37" s="1773"/>
      <c r="T37" s="1773"/>
      <c r="AD37" s="1772"/>
      <c r="AF37" s="1766"/>
      <c r="AH37" s="1766"/>
      <c r="AJ37" s="1766"/>
      <c r="AL37" s="1766"/>
    </row>
    <row r="38" spans="2:38" ht="15" customHeight="1">
      <c r="B38" s="1773"/>
      <c r="C38" s="1773"/>
      <c r="D38" s="1773"/>
      <c r="E38" s="1773"/>
      <c r="F38" s="1773"/>
      <c r="G38" s="1773"/>
      <c r="H38" s="1773"/>
      <c r="I38" s="1773"/>
      <c r="J38" s="1773"/>
      <c r="K38" s="1773"/>
      <c r="L38" s="1773"/>
      <c r="M38" s="1773"/>
      <c r="N38" s="1773"/>
      <c r="O38" s="1773"/>
      <c r="P38" s="1773"/>
      <c r="Q38" s="1773"/>
      <c r="R38" s="1773"/>
      <c r="S38" s="1773"/>
      <c r="T38" s="1773"/>
      <c r="AD38" s="1772"/>
      <c r="AF38" s="1766"/>
      <c r="AH38" s="1766"/>
      <c r="AJ38" s="1766"/>
      <c r="AL38" s="1766"/>
    </row>
    <row r="39" spans="2:38" ht="15" customHeight="1">
      <c r="B39" s="1773"/>
      <c r="C39" s="1773"/>
      <c r="D39" s="1773"/>
      <c r="E39" s="1773"/>
      <c r="F39" s="1773"/>
      <c r="G39" s="1773"/>
      <c r="H39" s="1773"/>
      <c r="I39" s="1773"/>
      <c r="J39" s="1773"/>
      <c r="K39" s="1773"/>
      <c r="L39" s="1773"/>
      <c r="M39" s="1773"/>
      <c r="N39" s="1773"/>
      <c r="O39" s="1773"/>
      <c r="P39" s="1773"/>
      <c r="Q39" s="1773"/>
      <c r="R39" s="1773"/>
      <c r="S39" s="1773"/>
      <c r="T39" s="1773"/>
      <c r="AD39" s="1772"/>
      <c r="AF39" s="1766"/>
      <c r="AH39" s="1766"/>
      <c r="AJ39" s="1766"/>
      <c r="AL39" s="1766"/>
    </row>
    <row r="40" spans="2:38" ht="15" customHeight="1">
      <c r="B40" s="1773"/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AD40" s="1772"/>
      <c r="AF40" s="1766"/>
      <c r="AH40" s="1766"/>
      <c r="AJ40" s="1766"/>
      <c r="AL40" s="1766"/>
    </row>
    <row r="41" spans="2:38" ht="15" customHeight="1"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AF41" s="1766"/>
      <c r="AH41" s="1766"/>
      <c r="AJ41" s="1766"/>
      <c r="AL41" s="1766"/>
    </row>
    <row r="42" spans="2:38" ht="15" customHeight="1">
      <c r="AD42" s="1772"/>
      <c r="AF42" s="1766"/>
      <c r="AH42" s="1766"/>
      <c r="AJ42" s="1766"/>
      <c r="AL42" s="1766"/>
    </row>
    <row r="43" spans="2:38" ht="15" customHeight="1">
      <c r="AF43" s="1766"/>
      <c r="AH43" s="1766"/>
      <c r="AJ43" s="1766"/>
      <c r="AL43" s="1766"/>
    </row>
    <row r="44" spans="2:38" ht="15" customHeight="1"/>
    <row r="45" spans="2:38" ht="15" customHeight="1"/>
    <row r="46" spans="2:38" ht="15" customHeight="1"/>
    <row r="47" spans="2:38" ht="15" customHeight="1"/>
    <row r="48" spans="2:3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84" spans="46:46">
      <c r="AT84" s="1742" t="s">
        <v>72</v>
      </c>
    </row>
    <row r="128" spans="85:85">
      <c r="CG128" s="1742" t="s">
        <v>72</v>
      </c>
    </row>
  </sheetData>
  <sheetProtection password="CA55" sheet="1" objects="1" scenarios="1"/>
  <pageMargins left="1.5" right="1" top="1" bottom="1" header="0" footer="0"/>
  <pageSetup paperSize="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F2400"/>
  <sheetViews>
    <sheetView showGridLines="0" workbookViewId="0">
      <selection sqref="A1:IV65536"/>
    </sheetView>
  </sheetViews>
  <sheetFormatPr baseColWidth="10" defaultColWidth="9.83203125" defaultRowHeight="10.5"/>
  <cols>
    <col min="1" max="1" width="2.83203125" style="1776" customWidth="1"/>
    <col min="2" max="2" width="0" style="1776" hidden="1" customWidth="1"/>
    <col min="3" max="3" width="32.83203125" style="1776" customWidth="1"/>
    <col min="4" max="4" width="8.83203125" style="1776" customWidth="1"/>
    <col min="5" max="5" width="1.83203125" style="1776" customWidth="1"/>
    <col min="6" max="6" width="6.83203125" style="1776" customWidth="1"/>
    <col min="7" max="7" width="9.83203125" style="1776"/>
    <col min="8" max="8" width="8.83203125" style="1776" customWidth="1"/>
    <col min="9" max="9" width="1.83203125" style="1776" customWidth="1"/>
    <col min="10" max="10" width="6.83203125" style="1776" customWidth="1"/>
    <col min="11" max="11" width="9.83203125" style="1776"/>
    <col min="12" max="12" width="10.5" style="1776" customWidth="1"/>
    <col min="13" max="13" width="0" style="1776" hidden="1" customWidth="1"/>
    <col min="14" max="14" width="6.83203125" style="1776" customWidth="1"/>
    <col min="15" max="15" width="9.83203125" style="1776"/>
    <col min="16" max="16" width="8.83203125" style="1776" customWidth="1"/>
    <col min="17" max="17" width="1.83203125" style="1776" customWidth="1"/>
    <col min="18" max="18" width="6.83203125" style="1776" customWidth="1"/>
    <col min="19" max="19" width="9.83203125" style="1776"/>
    <col min="20" max="20" width="8.83203125" style="1776" customWidth="1"/>
    <col min="21" max="21" width="1.83203125" style="1776" customWidth="1"/>
    <col min="22" max="22" width="6.83203125" style="1776" customWidth="1"/>
    <col min="23" max="23" width="9.83203125" style="1776"/>
    <col min="24" max="24" width="8.83203125" style="1776" customWidth="1"/>
    <col min="25" max="25" width="1.83203125" style="1776" customWidth="1"/>
    <col min="26" max="26" width="6.33203125" style="1776" customWidth="1"/>
    <col min="27" max="27" width="8.83203125" style="1776" customWidth="1"/>
    <col min="28" max="28" width="2.83203125" style="1776" customWidth="1"/>
    <col min="29" max="29" width="1.83203125" style="1776" customWidth="1"/>
    <col min="30" max="16384" width="9.83203125" style="1776"/>
  </cols>
  <sheetData>
    <row r="1" spans="1:58">
      <c r="A1" s="1775" t="s">
        <v>0</v>
      </c>
      <c r="D1" s="1777"/>
      <c r="E1" s="1777"/>
      <c r="F1" s="1777"/>
      <c r="G1" s="1777"/>
      <c r="H1" s="1777"/>
      <c r="I1" s="1777"/>
      <c r="J1" s="1777"/>
      <c r="K1" s="1777"/>
      <c r="L1" s="1777"/>
      <c r="M1" s="1777"/>
      <c r="N1" s="1777"/>
      <c r="O1" s="1777"/>
      <c r="P1" s="1777"/>
      <c r="Q1" s="1777"/>
      <c r="R1" s="1777"/>
      <c r="S1" s="1777"/>
      <c r="T1" s="1777"/>
      <c r="U1" s="1777"/>
      <c r="V1" s="1777"/>
      <c r="W1" s="1777"/>
      <c r="X1" s="1777"/>
      <c r="Y1" s="1777"/>
      <c r="Z1" s="1777"/>
      <c r="AA1" s="1777"/>
      <c r="AL1" s="1778" t="s">
        <v>0</v>
      </c>
      <c r="AO1" s="1779" t="s">
        <v>72</v>
      </c>
      <c r="AP1" s="1779" t="s">
        <v>72</v>
      </c>
    </row>
    <row r="2" spans="1:58" ht="2.1" customHeight="1">
      <c r="A2" s="1777"/>
      <c r="D2" s="1777"/>
      <c r="E2" s="1777"/>
      <c r="F2" s="1777"/>
      <c r="G2" s="1777"/>
      <c r="H2" s="1777"/>
      <c r="I2" s="1777"/>
      <c r="J2" s="1777"/>
      <c r="K2" s="1777"/>
      <c r="L2" s="1777"/>
      <c r="M2" s="1777"/>
      <c r="N2" s="1777"/>
      <c r="O2" s="1777"/>
      <c r="P2" s="1777"/>
      <c r="Q2" s="1777"/>
      <c r="R2" s="1777"/>
      <c r="S2" s="1777"/>
      <c r="T2" s="1777"/>
      <c r="U2" s="1777"/>
      <c r="V2" s="1777"/>
      <c r="W2" s="1777"/>
      <c r="X2" s="1777"/>
      <c r="Y2" s="1777"/>
      <c r="Z2" s="1777"/>
      <c r="AA2" s="1777"/>
    </row>
    <row r="3" spans="1:58">
      <c r="A3" s="1775" t="s">
        <v>601</v>
      </c>
      <c r="D3" s="1777"/>
      <c r="E3" s="1777"/>
      <c r="F3" s="1777"/>
      <c r="G3" s="1777"/>
      <c r="H3" s="1777"/>
      <c r="I3" s="1777"/>
      <c r="J3" s="1777"/>
      <c r="K3" s="1777"/>
      <c r="L3" s="1777"/>
      <c r="M3" s="1777"/>
      <c r="N3" s="1777"/>
      <c r="O3" s="1777"/>
      <c r="P3" s="1777"/>
      <c r="Q3" s="1777"/>
      <c r="R3" s="1777"/>
      <c r="S3" s="1777"/>
      <c r="T3" s="1777"/>
      <c r="U3" s="1777"/>
      <c r="V3" s="1777"/>
      <c r="W3" s="1777"/>
      <c r="X3" s="1777"/>
      <c r="Y3" s="1777"/>
      <c r="Z3" s="1777"/>
      <c r="AA3" s="1777"/>
      <c r="AL3" s="1778" t="s">
        <v>602</v>
      </c>
    </row>
    <row r="4" spans="1:58">
      <c r="A4" s="1775" t="s">
        <v>278</v>
      </c>
      <c r="D4" s="1777"/>
      <c r="E4" s="1777"/>
      <c r="F4" s="1777"/>
      <c r="G4" s="1777"/>
      <c r="H4" s="1777"/>
      <c r="I4" s="1777"/>
      <c r="J4" s="1777"/>
      <c r="K4" s="1777"/>
      <c r="L4" s="1777"/>
      <c r="M4" s="1777"/>
      <c r="N4" s="1777"/>
      <c r="O4" s="1777"/>
      <c r="P4" s="1777"/>
      <c r="Q4" s="1777"/>
      <c r="R4" s="1777"/>
      <c r="S4" s="1777"/>
      <c r="T4" s="1777"/>
      <c r="U4" s="1777"/>
      <c r="V4" s="1777"/>
      <c r="W4" s="1777"/>
      <c r="X4" s="1777"/>
      <c r="Y4" s="1777"/>
      <c r="Z4" s="1777"/>
      <c r="AA4" s="1777"/>
      <c r="AL4" s="1778" t="s">
        <v>496</v>
      </c>
    </row>
    <row r="5" spans="1:58">
      <c r="A5" s="1780" t="s">
        <v>603</v>
      </c>
      <c r="D5" s="1777"/>
      <c r="E5" s="1777"/>
      <c r="F5" s="1777"/>
      <c r="G5" s="1777"/>
      <c r="H5" s="1777"/>
      <c r="I5" s="1777"/>
      <c r="J5" s="1777"/>
      <c r="K5" s="1777"/>
      <c r="L5" s="1777"/>
      <c r="M5" s="1777"/>
      <c r="N5" s="1777"/>
      <c r="O5" s="1777"/>
      <c r="P5" s="1777"/>
      <c r="Q5" s="1777"/>
      <c r="R5" s="1777"/>
      <c r="S5" s="1777"/>
      <c r="T5" s="1777"/>
      <c r="U5" s="1777"/>
      <c r="V5" s="1777"/>
      <c r="W5" s="1777"/>
      <c r="X5" s="1777"/>
      <c r="Y5" s="1777"/>
      <c r="Z5" s="1777"/>
      <c r="AA5" s="1777"/>
    </row>
    <row r="6" spans="1:58" ht="2.1" customHeight="1">
      <c r="B6" s="1777"/>
      <c r="D6" s="1777"/>
      <c r="E6" s="1777"/>
      <c r="F6" s="1777"/>
      <c r="G6" s="1777"/>
      <c r="H6" s="1777"/>
      <c r="I6" s="1777"/>
      <c r="J6" s="1777"/>
      <c r="K6" s="1777"/>
      <c r="L6" s="1777"/>
      <c r="M6" s="1777"/>
      <c r="N6" s="1777"/>
      <c r="O6" s="1777"/>
      <c r="P6" s="1777"/>
      <c r="Q6" s="1777"/>
      <c r="R6" s="1777"/>
      <c r="S6" s="1777"/>
      <c r="T6" s="1777"/>
      <c r="U6" s="1777"/>
      <c r="V6" s="1777"/>
      <c r="W6" s="1777"/>
      <c r="X6" s="1777"/>
      <c r="Y6" s="1777"/>
      <c r="Z6" s="1777"/>
      <c r="AA6" s="1777"/>
      <c r="BF6" s="1778" t="s">
        <v>72</v>
      </c>
    </row>
    <row r="7" spans="1:58" ht="5.0999999999999996" customHeight="1">
      <c r="A7" s="1781"/>
      <c r="B7" s="1782"/>
      <c r="C7" s="1783"/>
      <c r="D7" s="1784"/>
      <c r="E7" s="1784"/>
      <c r="F7" s="1784"/>
      <c r="G7" s="1783"/>
      <c r="H7" s="1784"/>
      <c r="I7" s="1784"/>
      <c r="J7" s="1784"/>
      <c r="K7" s="1783"/>
      <c r="L7" s="1784"/>
      <c r="M7" s="1784"/>
      <c r="N7" s="1784"/>
      <c r="O7" s="1783"/>
      <c r="P7" s="1784"/>
      <c r="Q7" s="1784"/>
      <c r="R7" s="1784"/>
      <c r="S7" s="1783"/>
      <c r="T7" s="1784"/>
      <c r="U7" s="1784"/>
      <c r="V7" s="1784"/>
      <c r="W7" s="1783"/>
      <c r="X7" s="1784"/>
      <c r="Y7" s="1784"/>
      <c r="Z7" s="1784"/>
      <c r="AA7" s="1784"/>
      <c r="AB7" s="1785"/>
    </row>
    <row r="8" spans="1:58" ht="9" customHeight="1">
      <c r="A8" s="1786"/>
      <c r="B8" s="1787"/>
      <c r="C8" s="1788"/>
      <c r="D8" s="1789" t="s">
        <v>604</v>
      </c>
      <c r="E8" s="1790"/>
      <c r="F8" s="1790"/>
      <c r="G8" s="1791"/>
      <c r="H8" s="1789" t="s">
        <v>605</v>
      </c>
      <c r="I8" s="1790"/>
      <c r="J8" s="1790"/>
      <c r="K8" s="1791"/>
      <c r="L8" s="1789" t="s">
        <v>606</v>
      </c>
      <c r="M8" s="1790"/>
      <c r="N8" s="1790"/>
      <c r="O8" s="1792"/>
      <c r="P8" s="1789" t="s">
        <v>607</v>
      </c>
      <c r="Q8" s="1790"/>
      <c r="R8" s="1790"/>
      <c r="S8" s="1792"/>
      <c r="T8" s="1789" t="s">
        <v>608</v>
      </c>
      <c r="U8" s="1790"/>
      <c r="V8" s="1790"/>
      <c r="W8" s="1792"/>
      <c r="X8" s="1789" t="s">
        <v>609</v>
      </c>
      <c r="Y8" s="1790"/>
      <c r="Z8" s="1790"/>
      <c r="AA8" s="1790"/>
      <c r="AB8" s="1791"/>
      <c r="AL8" s="1778" t="s">
        <v>5</v>
      </c>
    </row>
    <row r="9" spans="1:58" ht="9" customHeight="1">
      <c r="A9" s="1786"/>
      <c r="B9" s="1787"/>
      <c r="C9" s="1793" t="s">
        <v>5</v>
      </c>
      <c r="D9" s="1784"/>
      <c r="E9" s="1783"/>
      <c r="F9" s="1783"/>
      <c r="G9" s="1794" t="s">
        <v>610</v>
      </c>
      <c r="H9" s="1784"/>
      <c r="I9" s="1783"/>
      <c r="J9" s="1783"/>
      <c r="K9" s="1794" t="s">
        <v>610</v>
      </c>
      <c r="L9" s="1783"/>
      <c r="M9" s="1784"/>
      <c r="N9" s="1783"/>
      <c r="O9" s="1794" t="s">
        <v>610</v>
      </c>
      <c r="P9" s="1784"/>
      <c r="Q9" s="1783"/>
      <c r="R9" s="1783"/>
      <c r="S9" s="1794" t="s">
        <v>610</v>
      </c>
      <c r="T9" s="1784"/>
      <c r="U9" s="1783"/>
      <c r="V9" s="1783"/>
      <c r="W9" s="1794" t="s">
        <v>610</v>
      </c>
      <c r="X9" s="1784"/>
      <c r="Y9" s="1783"/>
      <c r="Z9" s="1783"/>
      <c r="AA9" s="1795" t="s">
        <v>610</v>
      </c>
      <c r="AB9" s="1785"/>
      <c r="AL9" s="1778" t="s">
        <v>72</v>
      </c>
    </row>
    <row r="10" spans="1:58" ht="9" customHeight="1">
      <c r="A10" s="1786"/>
      <c r="B10" s="1787"/>
      <c r="C10" s="1788"/>
      <c r="D10" s="1796" t="s">
        <v>611</v>
      </c>
      <c r="E10" s="1788"/>
      <c r="F10" s="1797" t="s">
        <v>612</v>
      </c>
      <c r="G10" s="1797" t="s">
        <v>613</v>
      </c>
      <c r="H10" s="1796" t="s">
        <v>611</v>
      </c>
      <c r="I10" s="1788"/>
      <c r="J10" s="1797" t="s">
        <v>614</v>
      </c>
      <c r="K10" s="1797" t="s">
        <v>613</v>
      </c>
      <c r="L10" s="1797" t="s">
        <v>190</v>
      </c>
      <c r="M10" s="1798"/>
      <c r="N10" s="1797" t="s">
        <v>614</v>
      </c>
      <c r="O10" s="1797" t="s">
        <v>613</v>
      </c>
      <c r="P10" s="1796" t="s">
        <v>190</v>
      </c>
      <c r="Q10" s="1788"/>
      <c r="R10" s="1797" t="s">
        <v>614</v>
      </c>
      <c r="S10" s="1797" t="s">
        <v>613</v>
      </c>
      <c r="T10" s="1796" t="s">
        <v>190</v>
      </c>
      <c r="U10" s="1788"/>
      <c r="V10" s="1797" t="s">
        <v>614</v>
      </c>
      <c r="W10" s="1797" t="s">
        <v>613</v>
      </c>
      <c r="X10" s="1796" t="s">
        <v>190</v>
      </c>
      <c r="Y10" s="1788"/>
      <c r="Z10" s="1797" t="s">
        <v>614</v>
      </c>
      <c r="AA10" s="1796" t="s">
        <v>613</v>
      </c>
      <c r="AB10" s="1799"/>
    </row>
    <row r="11" spans="1:58" ht="9" customHeight="1">
      <c r="A11" s="1786"/>
      <c r="B11" s="1787"/>
      <c r="C11" s="1788"/>
      <c r="D11" s="1796" t="s">
        <v>6</v>
      </c>
      <c r="E11" s="1788"/>
      <c r="F11" s="1797" t="s">
        <v>615</v>
      </c>
      <c r="G11" s="1797" t="s">
        <v>616</v>
      </c>
      <c r="H11" s="1796" t="s">
        <v>6</v>
      </c>
      <c r="I11" s="1788"/>
      <c r="J11" s="1797" t="s">
        <v>617</v>
      </c>
      <c r="K11" s="1797" t="s">
        <v>616</v>
      </c>
      <c r="L11" s="1797" t="s">
        <v>6</v>
      </c>
      <c r="M11" s="1798"/>
      <c r="N11" s="1797" t="s">
        <v>617</v>
      </c>
      <c r="O11" s="1797" t="s">
        <v>616</v>
      </c>
      <c r="P11" s="1796" t="s">
        <v>6</v>
      </c>
      <c r="Q11" s="1788"/>
      <c r="R11" s="1797" t="s">
        <v>617</v>
      </c>
      <c r="S11" s="1797" t="s">
        <v>616</v>
      </c>
      <c r="T11" s="1796" t="s">
        <v>6</v>
      </c>
      <c r="U11" s="1788"/>
      <c r="V11" s="1797" t="s">
        <v>617</v>
      </c>
      <c r="W11" s="1797" t="s">
        <v>616</v>
      </c>
      <c r="X11" s="1796" t="s">
        <v>6</v>
      </c>
      <c r="Y11" s="1788"/>
      <c r="Z11" s="1797" t="s">
        <v>617</v>
      </c>
      <c r="AA11" s="1796" t="s">
        <v>616</v>
      </c>
      <c r="AB11" s="1799"/>
      <c r="AL11" s="1778" t="s">
        <v>7</v>
      </c>
    </row>
    <row r="12" spans="1:58" ht="6" customHeight="1">
      <c r="A12" s="1800"/>
      <c r="B12" s="1801"/>
      <c r="C12" s="1802"/>
      <c r="D12" s="1803"/>
      <c r="E12" s="1802"/>
      <c r="F12" s="1802"/>
      <c r="G12" s="1802"/>
      <c r="H12" s="1803"/>
      <c r="I12" s="1802"/>
      <c r="J12" s="1802"/>
      <c r="K12" s="1802"/>
      <c r="L12" s="1802"/>
      <c r="M12" s="1803"/>
      <c r="N12" s="1802"/>
      <c r="O12" s="1802"/>
      <c r="P12" s="1803"/>
      <c r="Q12" s="1802"/>
      <c r="R12" s="1802"/>
      <c r="S12" s="1802"/>
      <c r="T12" s="1803"/>
      <c r="U12" s="1802"/>
      <c r="V12" s="1802"/>
      <c r="W12" s="1802"/>
      <c r="X12" s="1803"/>
      <c r="Y12" s="1802"/>
      <c r="Z12" s="1802"/>
      <c r="AA12" s="1803"/>
      <c r="AB12" s="1804"/>
    </row>
    <row r="13" spans="1:58" ht="10.5" hidden="1" customHeight="1">
      <c r="A13" s="1805"/>
      <c r="B13" s="1806"/>
      <c r="C13" s="1807"/>
      <c r="D13" s="1808"/>
      <c r="E13" s="1807"/>
      <c r="F13" s="1807"/>
      <c r="G13" s="1807"/>
      <c r="H13" s="1808"/>
      <c r="I13" s="1807"/>
      <c r="J13" s="1807"/>
      <c r="K13" s="1807"/>
      <c r="L13" s="1807"/>
      <c r="M13" s="1808"/>
      <c r="N13" s="1807"/>
      <c r="O13" s="1807"/>
      <c r="P13" s="1808"/>
      <c r="Q13" s="1807"/>
      <c r="R13" s="1807"/>
      <c r="S13" s="1807"/>
      <c r="T13" s="1808"/>
      <c r="U13" s="1807"/>
      <c r="V13" s="1807"/>
      <c r="W13" s="1807"/>
      <c r="X13" s="1808"/>
      <c r="Y13" s="1807"/>
      <c r="Z13" s="1807"/>
      <c r="AA13" s="1808"/>
      <c r="AB13" s="1809"/>
    </row>
    <row r="14" spans="1:58" ht="10.5" hidden="1" customHeight="1">
      <c r="A14" s="1810"/>
      <c r="B14" s="1811"/>
      <c r="C14" s="1812"/>
      <c r="D14" s="1813"/>
      <c r="E14" s="1812"/>
      <c r="F14" s="1812"/>
      <c r="G14" s="1812"/>
      <c r="H14" s="1813"/>
      <c r="I14" s="1812"/>
      <c r="J14" s="1812"/>
      <c r="K14" s="1812"/>
      <c r="L14" s="1812"/>
      <c r="M14" s="1813"/>
      <c r="N14" s="1812"/>
      <c r="O14" s="1812"/>
      <c r="P14" s="1813"/>
      <c r="Q14" s="1812"/>
      <c r="R14" s="1812"/>
      <c r="S14" s="1812"/>
      <c r="T14" s="1813"/>
      <c r="U14" s="1812"/>
      <c r="V14" s="1812"/>
      <c r="W14" s="1812"/>
      <c r="X14" s="1813"/>
      <c r="Y14" s="1812"/>
      <c r="Z14" s="1812"/>
      <c r="AA14" s="1813"/>
      <c r="AB14" s="1814"/>
    </row>
    <row r="15" spans="1:58" ht="9.9499999999999993" customHeight="1">
      <c r="A15" s="1810"/>
      <c r="B15" s="1811"/>
      <c r="C15" s="1815" t="s">
        <v>9</v>
      </c>
      <c r="D15" s="1816">
        <f>SUM(D17+D21+D29)</f>
        <v>114</v>
      </c>
      <c r="E15" s="1812"/>
      <c r="F15" s="1817">
        <f>SUM(F17+F21+F29)</f>
        <v>7</v>
      </c>
      <c r="G15" s="1817">
        <f>(D15/F15)</f>
        <v>16.285714285714285</v>
      </c>
      <c r="H15" s="1816">
        <f>SUM(H17+H21+H29)</f>
        <v>94</v>
      </c>
      <c r="I15" s="1812"/>
      <c r="J15" s="1817">
        <f>SUM(J17+J21+J29)</f>
        <v>5</v>
      </c>
      <c r="K15" s="1817">
        <f>(H15/J15)</f>
        <v>18.8</v>
      </c>
      <c r="L15" s="1817">
        <f>SUM(L17+L21+L29)</f>
        <v>13</v>
      </c>
      <c r="M15" s="1813"/>
      <c r="N15" s="1817">
        <f>SUM(N17+N21+N29)</f>
        <v>3</v>
      </c>
      <c r="O15" s="1817">
        <f>(L15/N15)</f>
        <v>4.333333333333333</v>
      </c>
      <c r="P15" s="1813"/>
      <c r="Q15" s="1812"/>
      <c r="R15" s="1812"/>
      <c r="S15" s="1812"/>
      <c r="T15" s="1813"/>
      <c r="U15" s="1812"/>
      <c r="V15" s="1812"/>
      <c r="W15" s="1812"/>
      <c r="X15" s="1813"/>
      <c r="Y15" s="1812"/>
      <c r="Z15" s="1812"/>
      <c r="AA15" s="1813"/>
      <c r="AB15" s="1814"/>
      <c r="AC15" s="1818"/>
      <c r="AD15" s="1818"/>
      <c r="AE15" s="1818"/>
      <c r="AF15" s="1818"/>
    </row>
    <row r="16" spans="1:58" ht="10.5" hidden="1" customHeight="1">
      <c r="A16" s="1810"/>
      <c r="B16" s="1811"/>
      <c r="C16" s="1819"/>
      <c r="D16" s="1811"/>
      <c r="E16" s="1819"/>
      <c r="F16" s="1819"/>
      <c r="G16" s="1819"/>
      <c r="H16" s="1811"/>
      <c r="I16" s="1819"/>
      <c r="J16" s="1819"/>
      <c r="K16" s="1819"/>
      <c r="L16" s="1819"/>
      <c r="M16" s="1811"/>
      <c r="N16" s="1819"/>
      <c r="O16" s="1819"/>
      <c r="P16" s="1811"/>
      <c r="Q16" s="1819"/>
      <c r="R16" s="1819"/>
      <c r="S16" s="1819"/>
      <c r="T16" s="1811"/>
      <c r="U16" s="1819"/>
      <c r="V16" s="1819"/>
      <c r="W16" s="1819"/>
      <c r="X16" s="1811"/>
      <c r="Y16" s="1819"/>
      <c r="Z16" s="1819"/>
      <c r="AA16" s="1811"/>
      <c r="AB16" s="1819"/>
    </row>
    <row r="17" spans="1:30" ht="9" customHeight="1">
      <c r="A17" s="1810"/>
      <c r="B17" s="1811"/>
      <c r="C17" s="1820" t="s">
        <v>618</v>
      </c>
      <c r="D17" s="1821">
        <f>SUM(D18+D19)</f>
        <v>12</v>
      </c>
      <c r="E17" s="1822"/>
      <c r="F17" s="1823">
        <f>SUM(F19)</f>
        <v>1</v>
      </c>
      <c r="G17" s="1823">
        <f>(D17/F17)</f>
        <v>12</v>
      </c>
      <c r="H17" s="1821">
        <f>SUM(H19)</f>
        <v>0</v>
      </c>
      <c r="I17" s="1822"/>
      <c r="J17" s="1823">
        <f>SUM(J18)</f>
        <v>1</v>
      </c>
      <c r="K17" s="1823">
        <f>(H17/J17)</f>
        <v>0</v>
      </c>
      <c r="L17" s="1823">
        <f>SUM(L18:L19)</f>
        <v>5</v>
      </c>
      <c r="M17" s="1824"/>
      <c r="N17" s="1823">
        <f>SUM(N18:N19)</f>
        <v>1</v>
      </c>
      <c r="O17" s="1822"/>
      <c r="P17" s="1824"/>
      <c r="Q17" s="1822"/>
      <c r="R17" s="1822"/>
      <c r="S17" s="1822"/>
      <c r="T17" s="1824"/>
      <c r="U17" s="1819"/>
      <c r="V17" s="1819"/>
      <c r="W17" s="1819"/>
      <c r="X17" s="1811"/>
      <c r="Y17" s="1819"/>
      <c r="Z17" s="1819"/>
      <c r="AA17" s="1811"/>
      <c r="AB17" s="1819"/>
    </row>
    <row r="18" spans="1:30" ht="9" customHeight="1">
      <c r="A18" s="1810"/>
      <c r="B18" s="1811"/>
      <c r="C18" s="1825" t="s">
        <v>619</v>
      </c>
      <c r="D18" s="1826">
        <f>SUM(H18+L18+P18+T18+X18)</f>
        <v>7</v>
      </c>
      <c r="E18" s="1814"/>
      <c r="F18" s="1814"/>
      <c r="G18" s="1814"/>
      <c r="H18" s="1826">
        <v>7</v>
      </c>
      <c r="I18" s="1814"/>
      <c r="J18" s="1827">
        <v>1</v>
      </c>
      <c r="K18" s="1827">
        <f>(H18/J18)</f>
        <v>7</v>
      </c>
      <c r="L18" s="1814"/>
      <c r="M18" s="1828"/>
      <c r="N18" s="1814"/>
      <c r="O18" s="1814"/>
      <c r="P18" s="1828"/>
      <c r="Q18" s="1814"/>
      <c r="R18" s="1814"/>
      <c r="S18" s="1814"/>
      <c r="T18" s="1828"/>
      <c r="U18" s="1814"/>
      <c r="V18" s="1814"/>
      <c r="W18" s="1814"/>
      <c r="X18" s="1828"/>
      <c r="Y18" s="1814"/>
      <c r="Z18" s="1814"/>
      <c r="AA18" s="1828"/>
      <c r="AB18" s="1814"/>
    </row>
    <row r="19" spans="1:30" ht="9" customHeight="1">
      <c r="A19" s="1810"/>
      <c r="B19" s="1811"/>
      <c r="C19" s="1825" t="s">
        <v>620</v>
      </c>
      <c r="D19" s="1829">
        <f>SUM(H19+L19+P19+T19+X19)</f>
        <v>5</v>
      </c>
      <c r="E19" s="1819"/>
      <c r="F19" s="1830">
        <f>(J19+N19)</f>
        <v>1</v>
      </c>
      <c r="G19" s="1830">
        <f>(D19/F19)</f>
        <v>5</v>
      </c>
      <c r="H19" s="1811"/>
      <c r="I19" s="1819"/>
      <c r="J19" s="1819"/>
      <c r="K19" s="1819"/>
      <c r="L19" s="1830">
        <v>5</v>
      </c>
      <c r="M19" s="1811"/>
      <c r="N19" s="1830">
        <v>1</v>
      </c>
      <c r="O19" s="1819"/>
      <c r="P19" s="1811"/>
      <c r="Q19" s="1819"/>
      <c r="R19" s="1819"/>
      <c r="S19" s="1819"/>
      <c r="T19" s="1811"/>
      <c r="U19" s="1819"/>
      <c r="V19" s="1819"/>
      <c r="W19" s="1819"/>
      <c r="X19" s="1811"/>
      <c r="Y19" s="1819"/>
      <c r="Z19" s="1819"/>
      <c r="AA19" s="1811"/>
      <c r="AB19" s="1819"/>
    </row>
    <row r="20" spans="1:30" ht="10.5" hidden="1" customHeight="1">
      <c r="A20" s="1810"/>
      <c r="B20" s="1811"/>
      <c r="C20" s="1814"/>
      <c r="D20" s="1828"/>
      <c r="E20" s="1814"/>
      <c r="F20" s="1814"/>
      <c r="G20" s="1814"/>
      <c r="H20" s="1828"/>
      <c r="I20" s="1814"/>
      <c r="J20" s="1814"/>
      <c r="K20" s="1814"/>
      <c r="L20" s="1814"/>
      <c r="M20" s="1828"/>
      <c r="N20" s="1814"/>
      <c r="O20" s="1814"/>
      <c r="P20" s="1828"/>
      <c r="Q20" s="1814"/>
      <c r="R20" s="1819"/>
      <c r="S20" s="1819"/>
      <c r="T20" s="1811"/>
      <c r="U20" s="1819"/>
      <c r="V20" s="1819"/>
      <c r="W20" s="1819"/>
      <c r="X20" s="1811"/>
      <c r="Y20" s="1819"/>
      <c r="Z20" s="1819"/>
      <c r="AA20" s="1811"/>
      <c r="AB20" s="1819"/>
    </row>
    <row r="21" spans="1:30" ht="9" customHeight="1">
      <c r="A21" s="1810"/>
      <c r="B21" s="1811"/>
      <c r="C21" s="1820" t="s">
        <v>621</v>
      </c>
      <c r="D21" s="1821">
        <f>SUM(D22:D27)</f>
        <v>90</v>
      </c>
      <c r="E21" s="1822"/>
      <c r="F21" s="1823">
        <f>SUM(F24:F26)</f>
        <v>4</v>
      </c>
      <c r="G21" s="1823">
        <f t="shared" ref="G21:G27" si="0">(D21/F21)</f>
        <v>22.5</v>
      </c>
      <c r="H21" s="1821">
        <f>SUM(H22:H27)</f>
        <v>82</v>
      </c>
      <c r="I21" s="1822"/>
      <c r="J21" s="1823">
        <f>SUM(J24:J26)</f>
        <v>2</v>
      </c>
      <c r="K21" s="1823">
        <f>(H21/J21)</f>
        <v>41</v>
      </c>
      <c r="L21" s="1823">
        <f>SUM(L24:L26)</f>
        <v>8</v>
      </c>
      <c r="M21" s="1824"/>
      <c r="N21" s="1823">
        <f>SUM(N24:N26)</f>
        <v>2</v>
      </c>
      <c r="O21" s="1830">
        <f>(L21/N21)</f>
        <v>4</v>
      </c>
      <c r="P21" s="1811"/>
      <c r="Q21" s="1814"/>
      <c r="R21" s="1819"/>
      <c r="S21" s="1819"/>
      <c r="T21" s="1811"/>
      <c r="U21" s="1819"/>
      <c r="V21" s="1819"/>
      <c r="W21" s="1819"/>
      <c r="X21" s="1811"/>
      <c r="Y21" s="1819"/>
      <c r="Z21" s="1819"/>
      <c r="AA21" s="1811"/>
      <c r="AB21" s="1819"/>
    </row>
    <row r="22" spans="1:30" ht="9" customHeight="1">
      <c r="A22" s="1810"/>
      <c r="B22" s="1811"/>
      <c r="C22" s="1825" t="s">
        <v>619</v>
      </c>
      <c r="D22" s="1826">
        <f>SUM(H22+L22+P22+T22+X22)</f>
        <v>3</v>
      </c>
      <c r="E22" s="1814"/>
      <c r="F22" s="1827">
        <f t="shared" ref="F22:F27" si="1">(J22+N22)</f>
        <v>1</v>
      </c>
      <c r="G22" s="1827">
        <f t="shared" si="0"/>
        <v>3</v>
      </c>
      <c r="H22" s="1826">
        <v>3</v>
      </c>
      <c r="I22" s="1814"/>
      <c r="J22" s="1827">
        <v>1</v>
      </c>
      <c r="K22" s="1814"/>
      <c r="L22" s="1814"/>
      <c r="M22" s="1828"/>
      <c r="N22" s="1814"/>
      <c r="O22" s="1814"/>
      <c r="P22" s="1828"/>
      <c r="Q22" s="1814"/>
      <c r="R22" s="1819"/>
      <c r="S22" s="1819"/>
      <c r="T22" s="1811"/>
      <c r="U22" s="1819"/>
      <c r="V22" s="1819"/>
      <c r="W22" s="1819"/>
      <c r="X22" s="1811"/>
      <c r="Y22" s="1819"/>
      <c r="Z22" s="1819"/>
      <c r="AA22" s="1811"/>
      <c r="AB22" s="1819"/>
    </row>
    <row r="23" spans="1:30" ht="9" customHeight="1">
      <c r="A23" s="1810"/>
      <c r="B23" s="1811"/>
      <c r="C23" s="1825" t="s">
        <v>622</v>
      </c>
      <c r="D23" s="1826">
        <f>SUM(H23+L23+P23+T23+X23)</f>
        <v>4</v>
      </c>
      <c r="E23" s="1814"/>
      <c r="F23" s="1827">
        <f t="shared" si="1"/>
        <v>1</v>
      </c>
      <c r="G23" s="1827">
        <f t="shared" si="0"/>
        <v>4</v>
      </c>
      <c r="H23" s="1826">
        <v>4</v>
      </c>
      <c r="I23" s="1814"/>
      <c r="J23" s="1827">
        <v>1</v>
      </c>
      <c r="K23" s="1814"/>
      <c r="L23" s="1814"/>
      <c r="M23" s="1828"/>
      <c r="N23" s="1814"/>
      <c r="O23" s="1814"/>
      <c r="P23" s="1828"/>
      <c r="Q23" s="1814"/>
      <c r="R23" s="1819"/>
      <c r="S23" s="1819"/>
      <c r="T23" s="1811"/>
      <c r="U23" s="1819"/>
      <c r="V23" s="1819"/>
      <c r="W23" s="1819"/>
      <c r="X23" s="1811"/>
      <c r="Y23" s="1819"/>
      <c r="Z23" s="1819"/>
      <c r="AA23" s="1811"/>
      <c r="AB23" s="1819"/>
    </row>
    <row r="24" spans="1:30" ht="9" customHeight="1">
      <c r="A24" s="1810"/>
      <c r="B24" s="1811"/>
      <c r="C24" s="1825" t="s">
        <v>620</v>
      </c>
      <c r="D24" s="1829">
        <f>SUM(H24+L24+P24+T24+X24)</f>
        <v>2</v>
      </c>
      <c r="E24" s="1819"/>
      <c r="F24" s="1830">
        <f t="shared" si="1"/>
        <v>1</v>
      </c>
      <c r="G24" s="1830">
        <f t="shared" si="0"/>
        <v>2</v>
      </c>
      <c r="H24" s="1811"/>
      <c r="I24" s="1819"/>
      <c r="J24" s="1819"/>
      <c r="K24" s="1819"/>
      <c r="L24" s="1830">
        <v>2</v>
      </c>
      <c r="M24" s="1811"/>
      <c r="N24" s="1830">
        <v>1</v>
      </c>
      <c r="O24" s="1819"/>
      <c r="P24" s="1811"/>
      <c r="Q24" s="1819"/>
      <c r="R24" s="1819"/>
      <c r="S24" s="1819"/>
      <c r="T24" s="1811"/>
      <c r="U24" s="1819"/>
      <c r="V24" s="1819"/>
      <c r="W24" s="1819"/>
      <c r="X24" s="1811"/>
      <c r="Y24" s="1819"/>
      <c r="Z24" s="1819"/>
      <c r="AA24" s="1811"/>
      <c r="AB24" s="1819"/>
      <c r="AC24" s="1831"/>
      <c r="AD24" s="1831"/>
    </row>
    <row r="25" spans="1:30" ht="9" customHeight="1">
      <c r="A25" s="1810"/>
      <c r="B25" s="1811"/>
      <c r="C25" s="1825" t="s">
        <v>623</v>
      </c>
      <c r="D25" s="1829">
        <f>SUM(H25)</f>
        <v>42</v>
      </c>
      <c r="E25" s="1819"/>
      <c r="F25" s="1830">
        <f t="shared" si="1"/>
        <v>1</v>
      </c>
      <c r="G25" s="1830">
        <f t="shared" si="0"/>
        <v>42</v>
      </c>
      <c r="H25" s="1829">
        <v>42</v>
      </c>
      <c r="I25" s="1819"/>
      <c r="J25" s="1830">
        <v>1</v>
      </c>
      <c r="K25" s="1830">
        <f>(H25/J25)</f>
        <v>42</v>
      </c>
      <c r="L25" s="1819"/>
      <c r="M25" s="1811"/>
      <c r="N25" s="1819"/>
      <c r="O25" s="1819"/>
      <c r="P25" s="1811"/>
      <c r="Q25" s="1819"/>
      <c r="R25" s="1819"/>
      <c r="S25" s="1819"/>
      <c r="T25" s="1811"/>
      <c r="U25" s="1819"/>
      <c r="V25" s="1819"/>
      <c r="W25" s="1819"/>
      <c r="X25" s="1811"/>
      <c r="Y25" s="1819"/>
      <c r="Z25" s="1819"/>
      <c r="AA25" s="1811"/>
      <c r="AB25" s="1819"/>
    </row>
    <row r="26" spans="1:30" ht="9" customHeight="1">
      <c r="A26" s="1810"/>
      <c r="B26" s="1811"/>
      <c r="C26" s="1825" t="s">
        <v>624</v>
      </c>
      <c r="D26" s="1829">
        <f>SUM(H26+L26+P26+T26+X26)</f>
        <v>9</v>
      </c>
      <c r="E26" s="1819"/>
      <c r="F26" s="1830">
        <f t="shared" si="1"/>
        <v>2</v>
      </c>
      <c r="G26" s="1830">
        <f t="shared" si="0"/>
        <v>4.5</v>
      </c>
      <c r="H26" s="1829">
        <v>3</v>
      </c>
      <c r="I26" s="1819"/>
      <c r="J26" s="1830">
        <v>1</v>
      </c>
      <c r="K26" s="1830">
        <f>(H26/J26)</f>
        <v>3</v>
      </c>
      <c r="L26" s="1830">
        <v>6</v>
      </c>
      <c r="M26" s="1811"/>
      <c r="N26" s="1830">
        <v>1</v>
      </c>
      <c r="O26" s="1830">
        <f>(L26/N26)</f>
        <v>6</v>
      </c>
      <c r="P26" s="1811"/>
      <c r="Q26" s="1819"/>
      <c r="R26" s="1819"/>
      <c r="S26" s="1819"/>
      <c r="T26" s="1811"/>
      <c r="U26" s="1819"/>
      <c r="V26" s="1819"/>
      <c r="W26" s="1819"/>
      <c r="X26" s="1811"/>
      <c r="Y26" s="1819"/>
      <c r="Z26" s="1819"/>
      <c r="AA26" s="1811"/>
      <c r="AB26" s="1819"/>
    </row>
    <row r="27" spans="1:30" ht="9" customHeight="1">
      <c r="A27" s="1810"/>
      <c r="B27" s="1811"/>
      <c r="C27" s="1825" t="s">
        <v>625</v>
      </c>
      <c r="D27" s="1829">
        <f>SUM(H27+L27+P27+T27+X27)</f>
        <v>30</v>
      </c>
      <c r="E27" s="1819"/>
      <c r="F27" s="1830">
        <f t="shared" si="1"/>
        <v>1</v>
      </c>
      <c r="G27" s="1830">
        <f t="shared" si="0"/>
        <v>30</v>
      </c>
      <c r="H27" s="1829">
        <v>30</v>
      </c>
      <c r="I27" s="1819"/>
      <c r="J27" s="1830">
        <v>1</v>
      </c>
      <c r="K27" s="1830">
        <f>(H27/J27)</f>
        <v>30</v>
      </c>
      <c r="L27" s="1819"/>
      <c r="M27" s="1811"/>
      <c r="N27" s="1819"/>
      <c r="O27" s="1819"/>
      <c r="P27" s="1811"/>
      <c r="Q27" s="1819"/>
      <c r="R27" s="1819"/>
      <c r="S27" s="1819"/>
      <c r="T27" s="1811"/>
      <c r="U27" s="1819"/>
      <c r="V27" s="1819"/>
      <c r="W27" s="1819"/>
      <c r="X27" s="1811"/>
      <c r="Y27" s="1819"/>
      <c r="Z27" s="1819"/>
      <c r="AA27" s="1811"/>
      <c r="AB27" s="1819"/>
    </row>
    <row r="28" spans="1:30" ht="10.5" hidden="1" customHeight="1">
      <c r="A28" s="1810"/>
      <c r="B28" s="1811"/>
      <c r="C28" s="1814"/>
      <c r="D28" s="1828"/>
      <c r="E28" s="1814"/>
      <c r="F28" s="1814"/>
      <c r="G28" s="1814"/>
      <c r="H28" s="1828"/>
      <c r="I28" s="1814"/>
      <c r="J28" s="1814"/>
      <c r="K28" s="1814"/>
      <c r="L28" s="1814"/>
      <c r="M28" s="1828"/>
      <c r="N28" s="1814"/>
      <c r="O28" s="1814"/>
      <c r="P28" s="1828"/>
      <c r="Q28" s="1814"/>
      <c r="R28" s="1819"/>
      <c r="S28" s="1819"/>
      <c r="T28" s="1811"/>
      <c r="U28" s="1819"/>
      <c r="V28" s="1819"/>
      <c r="W28" s="1819"/>
      <c r="X28" s="1811"/>
      <c r="Y28" s="1819"/>
      <c r="Z28" s="1819"/>
      <c r="AA28" s="1811"/>
      <c r="AB28" s="1819"/>
    </row>
    <row r="29" spans="1:30" ht="9" customHeight="1">
      <c r="A29" s="1810"/>
      <c r="B29" s="1811"/>
      <c r="C29" s="1820" t="s">
        <v>626</v>
      </c>
      <c r="D29" s="1821">
        <f>SUM(D30:D31)</f>
        <v>12</v>
      </c>
      <c r="E29" s="1822"/>
      <c r="F29" s="1823">
        <f>SUM(F30:F31)</f>
        <v>2</v>
      </c>
      <c r="G29" s="1823">
        <f>SUM(G30:G31)</f>
        <v>12</v>
      </c>
      <c r="H29" s="1821">
        <f>SUM(H30:H31)</f>
        <v>12</v>
      </c>
      <c r="I29" s="1822"/>
      <c r="J29" s="1823">
        <f>SUM(J30:J31)</f>
        <v>2</v>
      </c>
      <c r="K29" s="1830">
        <f>(H29/J29)</f>
        <v>6</v>
      </c>
      <c r="L29" s="1819"/>
      <c r="M29" s="1811"/>
      <c r="N29" s="1819"/>
      <c r="O29" s="1819"/>
      <c r="P29" s="1811"/>
      <c r="Q29" s="1814"/>
      <c r="R29" s="1819"/>
      <c r="S29" s="1819"/>
      <c r="T29" s="1811"/>
      <c r="U29" s="1819"/>
      <c r="V29" s="1819"/>
      <c r="W29" s="1819"/>
      <c r="X29" s="1811"/>
      <c r="Y29" s="1819"/>
      <c r="Z29" s="1819"/>
      <c r="AA29" s="1811"/>
      <c r="AB29" s="1819"/>
    </row>
    <row r="30" spans="1:30" ht="9" customHeight="1">
      <c r="A30" s="1810"/>
      <c r="B30" s="1811"/>
      <c r="C30" s="1825" t="s">
        <v>627</v>
      </c>
      <c r="D30" s="1829">
        <f>SUM(H30+L30+P30+T30+X30)</f>
        <v>7</v>
      </c>
      <c r="E30" s="1819"/>
      <c r="F30" s="1830">
        <f>(J30+N30)</f>
        <v>1</v>
      </c>
      <c r="G30" s="1830">
        <f>(D30/F30)</f>
        <v>7</v>
      </c>
      <c r="H30" s="1829">
        <v>7</v>
      </c>
      <c r="I30" s="1819"/>
      <c r="J30" s="1830">
        <v>1</v>
      </c>
      <c r="K30" s="1830">
        <f>(H30/J30)</f>
        <v>7</v>
      </c>
      <c r="L30" s="1819"/>
      <c r="M30" s="1811"/>
      <c r="N30" s="1819"/>
      <c r="O30" s="1819"/>
      <c r="P30" s="1811"/>
      <c r="Q30" s="1819"/>
      <c r="R30" s="1819"/>
      <c r="S30" s="1819"/>
      <c r="T30" s="1811"/>
      <c r="U30" s="1819"/>
      <c r="V30" s="1819"/>
      <c r="W30" s="1819"/>
      <c r="X30" s="1811"/>
      <c r="Y30" s="1819"/>
      <c r="Z30" s="1819"/>
      <c r="AA30" s="1811"/>
      <c r="AB30" s="1819"/>
    </row>
    <row r="31" spans="1:30" ht="9" customHeight="1">
      <c r="A31" s="1810"/>
      <c r="B31" s="1811"/>
      <c r="C31" s="1825" t="s">
        <v>628</v>
      </c>
      <c r="D31" s="1829">
        <f>SUM(H31+L31+P31+T31+X31)</f>
        <v>5</v>
      </c>
      <c r="E31" s="1819"/>
      <c r="F31" s="1830">
        <f>(J31+N31)</f>
        <v>1</v>
      </c>
      <c r="G31" s="1830">
        <f>(D31/F31)</f>
        <v>5</v>
      </c>
      <c r="H31" s="1829">
        <v>5</v>
      </c>
      <c r="I31" s="1819"/>
      <c r="J31" s="1830">
        <v>1</v>
      </c>
      <c r="K31" s="1830">
        <f>(H31/J31)</f>
        <v>5</v>
      </c>
      <c r="L31" s="1819"/>
      <c r="M31" s="1811"/>
      <c r="N31" s="1819"/>
      <c r="O31" s="1819"/>
      <c r="P31" s="1811"/>
      <c r="Q31" s="1819"/>
      <c r="R31" s="1819"/>
      <c r="S31" s="1819"/>
      <c r="T31" s="1811"/>
      <c r="U31" s="1819"/>
      <c r="V31" s="1819"/>
      <c r="W31" s="1819"/>
      <c r="X31" s="1811"/>
      <c r="Y31" s="1819"/>
      <c r="Z31" s="1819"/>
      <c r="AA31" s="1811"/>
      <c r="AB31" s="1819"/>
    </row>
    <row r="32" spans="1:30" ht="10.5" hidden="1" customHeight="1">
      <c r="A32" s="1810"/>
      <c r="B32" s="1811"/>
      <c r="C32" s="1819"/>
      <c r="D32" s="1811"/>
      <c r="E32" s="1819"/>
      <c r="F32" s="1819"/>
      <c r="G32" s="1819"/>
      <c r="H32" s="1811"/>
      <c r="I32" s="1819"/>
      <c r="J32" s="1819"/>
      <c r="K32" s="1819"/>
      <c r="L32" s="1819"/>
      <c r="M32" s="1811"/>
      <c r="N32" s="1819"/>
      <c r="O32" s="1819"/>
      <c r="P32" s="1811"/>
      <c r="Q32" s="1819"/>
      <c r="R32" s="1819"/>
      <c r="S32" s="1819"/>
      <c r="T32" s="1811"/>
      <c r="U32" s="1819"/>
      <c r="V32" s="1819"/>
      <c r="W32" s="1819"/>
      <c r="X32" s="1811"/>
      <c r="Y32" s="1819"/>
      <c r="Z32" s="1819"/>
      <c r="AA32" s="1811"/>
      <c r="AB32" s="1819"/>
    </row>
    <row r="33" spans="1:55" ht="9" customHeight="1">
      <c r="A33" s="1810"/>
      <c r="B33" s="1811"/>
      <c r="C33" s="1815" t="s">
        <v>21</v>
      </c>
      <c r="D33" s="1816">
        <f>SUM(D35+D36+D37+D44+D48+D49+D53+D54+D60+D61+D62+D63+D64)</f>
        <v>7528</v>
      </c>
      <c r="E33" s="1812"/>
      <c r="F33" s="1817">
        <f>SUM(F35+F36+F37+F44+F48+F49+F53+F54+F60+F61+F62+F63+F64)</f>
        <v>186</v>
      </c>
      <c r="G33" s="1817">
        <f>(D33/F33)</f>
        <v>40.473118279569896</v>
      </c>
      <c r="H33" s="1816">
        <f>SUM(H35+H36+H37+H44+H48+H49+H53+H54+H60+H61+H62+H63+H64)</f>
        <v>2205</v>
      </c>
      <c r="I33" s="1812"/>
      <c r="J33" s="1817">
        <f>SUM(J35+J36+J37+J44+J48+J49+J53+J54+J60+J61+J62+J63+J64)</f>
        <v>50</v>
      </c>
      <c r="K33" s="1817">
        <f>($H33/$J33)</f>
        <v>44.1</v>
      </c>
      <c r="L33" s="1817">
        <f>SUM(L35+L36+L37+L44+L48+L49+L53+L54+L60+L61+L62+L63+L64)</f>
        <v>1633</v>
      </c>
      <c r="M33" s="1813"/>
      <c r="N33" s="1817">
        <f>SUM(N35+N36+N37+N44+N48+N49+N53+N54+N60+N61+N62+N63+N64)</f>
        <v>42</v>
      </c>
      <c r="O33" s="1817">
        <f>(L33/N33)</f>
        <v>38.88095238095238</v>
      </c>
      <c r="P33" s="1816">
        <f>SUM(P35+P36+P37+P44+P48+P49+P53+P54+P60+P61+P62+P63+P64)</f>
        <v>1531</v>
      </c>
      <c r="Q33" s="1812"/>
      <c r="R33" s="1817">
        <f>SUM(R35+R36+R37+R44+R48+R49+R53+R54+R60+R61+R62+R63+R64)</f>
        <v>39</v>
      </c>
      <c r="S33" s="1817">
        <f>(P33/R33)</f>
        <v>39.256410256410255</v>
      </c>
      <c r="T33" s="1816">
        <f>SUM(T35+T36+T37+T44+T48+T49+T53+T54+T60+T61+T62+T63+T64)</f>
        <v>1167</v>
      </c>
      <c r="U33" s="1812"/>
      <c r="V33" s="1817">
        <f>SUM(V35+V36+V37+V44+V48+V49+V53+V54+V60+V61+V62+V63+V64)</f>
        <v>34</v>
      </c>
      <c r="W33" s="1817">
        <f>($T33/$V33)</f>
        <v>34.323529411764703</v>
      </c>
      <c r="X33" s="1816">
        <f>SUM(X35+X36+X37+X44+X48+X49+X53+X54+X60+X61+X62+X63+X64)</f>
        <v>992</v>
      </c>
      <c r="Y33" s="1812"/>
      <c r="Z33" s="1817">
        <f>SUM(Z35+Z36+Z37+Z44+Z48+Z49+Z53+Z54+Z60+Z61+Z62+Z63+Z64)</f>
        <v>24</v>
      </c>
      <c r="AA33" s="1816">
        <f>($X33/$Z33)</f>
        <v>41.333333333333336</v>
      </c>
      <c r="AB33" s="1819"/>
    </row>
    <row r="34" spans="1:55" ht="10.5" hidden="1" customHeight="1">
      <c r="A34" s="1810"/>
      <c r="B34" s="1811"/>
      <c r="C34" s="1819"/>
      <c r="D34" s="1811"/>
      <c r="E34" s="1819"/>
      <c r="F34" s="1825" t="s">
        <v>629</v>
      </c>
      <c r="G34" s="1819"/>
      <c r="H34" s="1811"/>
      <c r="I34" s="1819"/>
      <c r="J34" s="1819"/>
      <c r="K34" s="1819"/>
      <c r="L34" s="1819"/>
      <c r="M34" s="1811"/>
      <c r="N34" s="1819"/>
      <c r="O34" s="1819"/>
      <c r="P34" s="1811"/>
      <c r="Q34" s="1819"/>
      <c r="R34" s="1819"/>
      <c r="S34" s="1819"/>
      <c r="T34" s="1811"/>
      <c r="U34" s="1819"/>
      <c r="V34" s="1819"/>
      <c r="W34" s="1819"/>
      <c r="X34" s="1811"/>
      <c r="Y34" s="1819"/>
      <c r="Z34" s="1819"/>
      <c r="AA34" s="1811"/>
      <c r="AB34" s="1819"/>
    </row>
    <row r="35" spans="1:55" ht="9" customHeight="1">
      <c r="A35" s="1810"/>
      <c r="B35" s="1811"/>
      <c r="C35" s="1825" t="s">
        <v>305</v>
      </c>
      <c r="D35" s="1829">
        <f>SUM(H35+L35+P35+T35+X35)</f>
        <v>109</v>
      </c>
      <c r="E35" s="1819"/>
      <c r="F35" s="1830">
        <f>(J35+N35+R35+V35+Z35)</f>
        <v>9</v>
      </c>
      <c r="G35" s="1830">
        <f t="shared" ref="G35:G64" si="2">(D35/F35)</f>
        <v>12.111111111111111</v>
      </c>
      <c r="H35" s="1829">
        <v>56</v>
      </c>
      <c r="I35" s="1819"/>
      <c r="J35" s="1830">
        <v>2</v>
      </c>
      <c r="K35" s="1830">
        <f>($H35/$J35)</f>
        <v>28</v>
      </c>
      <c r="L35" s="1830">
        <v>18</v>
      </c>
      <c r="M35" s="1811"/>
      <c r="N35" s="1830">
        <v>2</v>
      </c>
      <c r="O35" s="1830">
        <f>(L35/N35)</f>
        <v>9</v>
      </c>
      <c r="P35" s="1829">
        <v>14</v>
      </c>
      <c r="Q35" s="1819"/>
      <c r="R35" s="1830">
        <v>2</v>
      </c>
      <c r="S35" s="1830">
        <f>($P35/$R35)</f>
        <v>7</v>
      </c>
      <c r="T35" s="1829">
        <v>12</v>
      </c>
      <c r="U35" s="1819"/>
      <c r="V35" s="1830">
        <v>2</v>
      </c>
      <c r="W35" s="1830">
        <f>(T35/V35)</f>
        <v>6</v>
      </c>
      <c r="X35" s="1829">
        <v>9</v>
      </c>
      <c r="Y35" s="1819"/>
      <c r="Z35" s="1830">
        <v>1</v>
      </c>
      <c r="AA35" s="1829">
        <f>($X35/$Z35)</f>
        <v>9</v>
      </c>
      <c r="AB35" s="1819"/>
    </row>
    <row r="36" spans="1:55" ht="9" customHeight="1">
      <c r="A36" s="1810"/>
      <c r="B36" s="1811"/>
      <c r="C36" s="1825" t="s">
        <v>252</v>
      </c>
      <c r="D36" s="1829">
        <f>SUM(H36+L36+P36+T36+X36)</f>
        <v>103</v>
      </c>
      <c r="E36" s="1819"/>
      <c r="F36" s="1830">
        <f>(J36+N36+R36+V36+Z36)</f>
        <v>4</v>
      </c>
      <c r="G36" s="1830">
        <f t="shared" si="2"/>
        <v>25.75</v>
      </c>
      <c r="H36" s="1829">
        <v>46</v>
      </c>
      <c r="I36" s="1819"/>
      <c r="J36" s="1830">
        <v>1</v>
      </c>
      <c r="K36" s="1830">
        <f>($H36/$J36)</f>
        <v>46</v>
      </c>
      <c r="L36" s="1830">
        <v>25</v>
      </c>
      <c r="M36" s="1811"/>
      <c r="N36" s="1830">
        <v>1</v>
      </c>
      <c r="O36" s="1830">
        <f>(L36/N36)</f>
        <v>25</v>
      </c>
      <c r="P36" s="1829">
        <v>19</v>
      </c>
      <c r="Q36" s="1819"/>
      <c r="R36" s="1830">
        <v>1</v>
      </c>
      <c r="S36" s="1830">
        <f>($P36/$R36)</f>
        <v>19</v>
      </c>
      <c r="T36" s="1829">
        <v>13</v>
      </c>
      <c r="U36" s="1819"/>
      <c r="V36" s="1830">
        <v>1</v>
      </c>
      <c r="W36" s="1830">
        <f>($T36/$V36)</f>
        <v>13</v>
      </c>
      <c r="X36" s="1811"/>
      <c r="Y36" s="1819"/>
      <c r="Z36" s="1819"/>
      <c r="AA36" s="1811"/>
      <c r="AB36" s="1819"/>
    </row>
    <row r="37" spans="1:55" ht="9" customHeight="1">
      <c r="A37" s="1810"/>
      <c r="B37" s="1811"/>
      <c r="C37" s="1820" t="s">
        <v>253</v>
      </c>
      <c r="D37" s="1821">
        <f>SUM(D38:D43)</f>
        <v>554</v>
      </c>
      <c r="E37" s="1822"/>
      <c r="F37" s="1823">
        <f>SUM(F38:F43)</f>
        <v>19</v>
      </c>
      <c r="G37" s="1823">
        <f t="shared" si="2"/>
        <v>29.157894736842106</v>
      </c>
      <c r="H37" s="1821">
        <f>SUM(H38:H43)</f>
        <v>285</v>
      </c>
      <c r="I37" s="1822"/>
      <c r="J37" s="1823">
        <f>SUM(J38:J43)</f>
        <v>7</v>
      </c>
      <c r="K37" s="1823">
        <f>(H37/J37)</f>
        <v>40.714285714285715</v>
      </c>
      <c r="L37" s="1823">
        <f>SUM(L38:L43)</f>
        <v>152</v>
      </c>
      <c r="M37" s="1824"/>
      <c r="N37" s="1823">
        <f>SUM(N38:N43)</f>
        <v>6</v>
      </c>
      <c r="O37" s="1823">
        <f>(L37/N37)</f>
        <v>25.333333333333332</v>
      </c>
      <c r="P37" s="1821">
        <f>SUM(P38:P43)</f>
        <v>100</v>
      </c>
      <c r="Q37" s="1822"/>
      <c r="R37" s="1823">
        <f>SUM(R38:R43)</f>
        <v>4</v>
      </c>
      <c r="S37" s="1823">
        <f>(P37/R37)</f>
        <v>25</v>
      </c>
      <c r="T37" s="1821">
        <f>SUM(T38:T43)</f>
        <v>6</v>
      </c>
      <c r="U37" s="1822"/>
      <c r="V37" s="1823">
        <f>SUM(V38:V43)</f>
        <v>1</v>
      </c>
      <c r="W37" s="1823">
        <f>(T37/V37)</f>
        <v>6</v>
      </c>
      <c r="X37" s="1821">
        <f>SUM(X38:X43)</f>
        <v>11</v>
      </c>
      <c r="Y37" s="1822"/>
      <c r="Z37" s="1823">
        <f>SUM(Z38:Z43)</f>
        <v>1</v>
      </c>
      <c r="AA37" s="1821">
        <f>(X37/Z37)</f>
        <v>11</v>
      </c>
      <c r="AB37" s="1819"/>
    </row>
    <row r="38" spans="1:55" ht="9" customHeight="1">
      <c r="A38" s="1800"/>
      <c r="B38" s="1801"/>
      <c r="C38" s="1832" t="s">
        <v>308</v>
      </c>
      <c r="D38" s="1833">
        <f t="shared" ref="D38:D43" si="3">SUM(H38+L38+P38+T38+X38)</f>
        <v>285</v>
      </c>
      <c r="E38" s="1804"/>
      <c r="F38" s="1834">
        <f t="shared" ref="F38:F43" si="4">(J38+N38+R38+V38+Z38)</f>
        <v>7</v>
      </c>
      <c r="G38" s="1834">
        <f t="shared" si="2"/>
        <v>40.714285714285715</v>
      </c>
      <c r="H38" s="1833">
        <v>285</v>
      </c>
      <c r="I38" s="1804"/>
      <c r="J38" s="1834">
        <v>7</v>
      </c>
      <c r="K38" s="1834">
        <f>(H38/J38)</f>
        <v>40.714285714285715</v>
      </c>
      <c r="L38" s="1804"/>
      <c r="M38" s="1801"/>
      <c r="N38" s="1804"/>
      <c r="O38" s="1804"/>
      <c r="P38" s="1801"/>
      <c r="Q38" s="1804"/>
      <c r="R38" s="1804"/>
      <c r="S38" s="1804"/>
      <c r="T38" s="1801"/>
      <c r="U38" s="1804"/>
      <c r="V38" s="1804"/>
      <c r="W38" s="1804"/>
      <c r="X38" s="1801"/>
      <c r="Y38" s="1804"/>
      <c r="Z38" s="1804"/>
      <c r="AA38" s="1801"/>
      <c r="AB38" s="1804"/>
    </row>
    <row r="39" spans="1:55" ht="9" customHeight="1">
      <c r="A39" s="1800"/>
      <c r="B39" s="1801"/>
      <c r="C39" s="1832" t="s">
        <v>309</v>
      </c>
      <c r="D39" s="1833">
        <f t="shared" si="3"/>
        <v>13</v>
      </c>
      <c r="E39" s="1804"/>
      <c r="F39" s="1834">
        <f t="shared" si="4"/>
        <v>1</v>
      </c>
      <c r="G39" s="1834">
        <f t="shared" si="2"/>
        <v>13</v>
      </c>
      <c r="H39" s="1801"/>
      <c r="I39" s="1804"/>
      <c r="J39" s="1804"/>
      <c r="K39" s="1804"/>
      <c r="L39" s="1834">
        <v>11</v>
      </c>
      <c r="M39" s="1801"/>
      <c r="N39" s="1834">
        <v>1</v>
      </c>
      <c r="O39" s="1834">
        <f t="shared" ref="O39:O44" si="5">(L39/N39)</f>
        <v>11</v>
      </c>
      <c r="P39" s="1833">
        <v>2</v>
      </c>
      <c r="Q39" s="1804"/>
      <c r="R39" s="1804"/>
      <c r="S39" s="1804"/>
      <c r="T39" s="1801"/>
      <c r="U39" s="1804"/>
      <c r="V39" s="1804"/>
      <c r="W39" s="1804"/>
      <c r="X39" s="1801"/>
      <c r="Y39" s="1804"/>
      <c r="Z39" s="1804"/>
      <c r="AA39" s="1801"/>
      <c r="AB39" s="1804"/>
    </row>
    <row r="40" spans="1:55" ht="9" customHeight="1">
      <c r="A40" s="1800"/>
      <c r="B40" s="1801"/>
      <c r="C40" s="1832" t="s">
        <v>310</v>
      </c>
      <c r="D40" s="1833">
        <f t="shared" si="3"/>
        <v>63</v>
      </c>
      <c r="E40" s="1804"/>
      <c r="F40" s="1834">
        <f t="shared" si="4"/>
        <v>1</v>
      </c>
      <c r="G40" s="1834">
        <f t="shared" si="2"/>
        <v>63</v>
      </c>
      <c r="H40" s="1801"/>
      <c r="I40" s="1804"/>
      <c r="J40" s="1804"/>
      <c r="K40" s="1804"/>
      <c r="L40" s="1834">
        <v>40</v>
      </c>
      <c r="M40" s="1801"/>
      <c r="N40" s="1834">
        <v>1</v>
      </c>
      <c r="O40" s="1834">
        <f t="shared" si="5"/>
        <v>40</v>
      </c>
      <c r="P40" s="1833">
        <v>23</v>
      </c>
      <c r="Q40" s="1804"/>
      <c r="R40" s="1804"/>
      <c r="S40" s="1804"/>
      <c r="T40" s="1801"/>
      <c r="U40" s="1804"/>
      <c r="V40" s="1804"/>
      <c r="W40" s="1804"/>
      <c r="X40" s="1801"/>
      <c r="Y40" s="1804"/>
      <c r="Z40" s="1804"/>
      <c r="AA40" s="1801"/>
      <c r="AB40" s="1804"/>
    </row>
    <row r="41" spans="1:55" ht="9" customHeight="1">
      <c r="A41" s="1800"/>
      <c r="B41" s="1801"/>
      <c r="C41" s="1832" t="s">
        <v>311</v>
      </c>
      <c r="D41" s="1833">
        <f t="shared" si="3"/>
        <v>30</v>
      </c>
      <c r="E41" s="1804"/>
      <c r="F41" s="1834">
        <f t="shared" si="4"/>
        <v>4</v>
      </c>
      <c r="G41" s="1834">
        <f t="shared" si="2"/>
        <v>7.5</v>
      </c>
      <c r="H41" s="1801"/>
      <c r="I41" s="1804"/>
      <c r="J41" s="1804"/>
      <c r="K41" s="1804"/>
      <c r="L41" s="1834">
        <v>7</v>
      </c>
      <c r="M41" s="1801"/>
      <c r="N41" s="1834">
        <v>1</v>
      </c>
      <c r="O41" s="1834">
        <f t="shared" si="5"/>
        <v>7</v>
      </c>
      <c r="P41" s="1833">
        <v>6</v>
      </c>
      <c r="Q41" s="1804"/>
      <c r="R41" s="1834">
        <v>1</v>
      </c>
      <c r="S41" s="1834">
        <f>($P41/$R41)</f>
        <v>6</v>
      </c>
      <c r="T41" s="1833">
        <v>6</v>
      </c>
      <c r="U41" s="1804"/>
      <c r="V41" s="1834">
        <v>1</v>
      </c>
      <c r="W41" s="1834">
        <f>($T41/$V41)</f>
        <v>6</v>
      </c>
      <c r="X41" s="1833">
        <v>11</v>
      </c>
      <c r="Y41" s="1804"/>
      <c r="Z41" s="1834">
        <v>1</v>
      </c>
      <c r="AA41" s="1833">
        <f>($X41/$Z41)</f>
        <v>11</v>
      </c>
      <c r="AB41" s="1804"/>
    </row>
    <row r="42" spans="1:55" ht="9" customHeight="1">
      <c r="A42" s="1800"/>
      <c r="B42" s="1801"/>
      <c r="C42" s="1832" t="s">
        <v>312</v>
      </c>
      <c r="D42" s="1833">
        <f t="shared" si="3"/>
        <v>137</v>
      </c>
      <c r="E42" s="1804"/>
      <c r="F42" s="1834">
        <f t="shared" si="4"/>
        <v>4</v>
      </c>
      <c r="G42" s="1834">
        <f t="shared" si="2"/>
        <v>34.25</v>
      </c>
      <c r="H42" s="1801"/>
      <c r="I42" s="1804"/>
      <c r="J42" s="1804"/>
      <c r="K42" s="1804"/>
      <c r="L42" s="1834">
        <v>76</v>
      </c>
      <c r="M42" s="1801"/>
      <c r="N42" s="1834">
        <v>2</v>
      </c>
      <c r="O42" s="1834">
        <f t="shared" si="5"/>
        <v>38</v>
      </c>
      <c r="P42" s="1833">
        <v>61</v>
      </c>
      <c r="Q42" s="1804"/>
      <c r="R42" s="1834">
        <v>2</v>
      </c>
      <c r="S42" s="1834">
        <f>($P42/$R42)</f>
        <v>30.5</v>
      </c>
      <c r="T42" s="1801"/>
      <c r="U42" s="1804"/>
      <c r="V42" s="1804"/>
      <c r="W42" s="1804"/>
      <c r="X42" s="1801"/>
      <c r="Y42" s="1804"/>
      <c r="Z42" s="1804"/>
      <c r="AA42" s="1801"/>
      <c r="AB42" s="1804"/>
    </row>
    <row r="43" spans="1:55" ht="9" customHeight="1">
      <c r="A43" s="1800"/>
      <c r="B43" s="1801"/>
      <c r="C43" s="1832" t="s">
        <v>313</v>
      </c>
      <c r="D43" s="1833">
        <f t="shared" si="3"/>
        <v>26</v>
      </c>
      <c r="E43" s="1804"/>
      <c r="F43" s="1834">
        <f t="shared" si="4"/>
        <v>2</v>
      </c>
      <c r="G43" s="1834">
        <f t="shared" si="2"/>
        <v>13</v>
      </c>
      <c r="H43" s="1801"/>
      <c r="I43" s="1804"/>
      <c r="J43" s="1804"/>
      <c r="K43" s="1804"/>
      <c r="L43" s="1834">
        <v>18</v>
      </c>
      <c r="M43" s="1801"/>
      <c r="N43" s="1834">
        <v>1</v>
      </c>
      <c r="O43" s="1834">
        <f t="shared" si="5"/>
        <v>18</v>
      </c>
      <c r="P43" s="1833">
        <v>8</v>
      </c>
      <c r="Q43" s="1804"/>
      <c r="R43" s="1834">
        <v>1</v>
      </c>
      <c r="S43" s="1834">
        <f>($P43/$R43)</f>
        <v>8</v>
      </c>
      <c r="T43" s="1801"/>
      <c r="U43" s="1804"/>
      <c r="V43" s="1804"/>
      <c r="W43" s="1804"/>
      <c r="X43" s="1801"/>
      <c r="Y43" s="1804"/>
      <c r="Z43" s="1804"/>
      <c r="AA43" s="1801"/>
      <c r="AB43" s="1804"/>
    </row>
    <row r="44" spans="1:55" ht="9" customHeight="1">
      <c r="A44" s="1810"/>
      <c r="B44" s="1811"/>
      <c r="C44" s="1820" t="s">
        <v>260</v>
      </c>
      <c r="D44" s="1821">
        <f>SUM(D45:D47)</f>
        <v>2692</v>
      </c>
      <c r="E44" s="1822"/>
      <c r="F44" s="1823">
        <f>SUM(F45:F47)</f>
        <v>39</v>
      </c>
      <c r="G44" s="1823">
        <f t="shared" si="2"/>
        <v>69.025641025641022</v>
      </c>
      <c r="H44" s="1821">
        <f>SUM(H45:H47)</f>
        <v>575</v>
      </c>
      <c r="I44" s="1822"/>
      <c r="J44" s="1823">
        <f>SUM(J45:J47)</f>
        <v>10</v>
      </c>
      <c r="K44" s="1823">
        <f>($H44/$J44)</f>
        <v>57.5</v>
      </c>
      <c r="L44" s="1823">
        <f>SUM(L45:L47)</f>
        <v>523</v>
      </c>
      <c r="M44" s="1824"/>
      <c r="N44" s="1823">
        <f>SUM(N45:N47)</f>
        <v>7</v>
      </c>
      <c r="O44" s="1823">
        <f t="shared" si="5"/>
        <v>74.714285714285708</v>
      </c>
      <c r="P44" s="1821">
        <f>SUM(P45:P47)</f>
        <v>601</v>
      </c>
      <c r="Q44" s="1822"/>
      <c r="R44" s="1823">
        <f>SUM(R45:R47)</f>
        <v>7</v>
      </c>
      <c r="S44" s="1823">
        <f>($P44/$R44)</f>
        <v>85.857142857142861</v>
      </c>
      <c r="T44" s="1821">
        <f>SUM(T45:T47)</f>
        <v>499</v>
      </c>
      <c r="U44" s="1822"/>
      <c r="V44" s="1823">
        <f>SUM(V45:V47)</f>
        <v>7</v>
      </c>
      <c r="W44" s="1823">
        <f>($T44/$V44)</f>
        <v>71.285714285714292</v>
      </c>
      <c r="X44" s="1821">
        <f>SUM(X45:X47)</f>
        <v>494</v>
      </c>
      <c r="Y44" s="1822"/>
      <c r="Z44" s="1823">
        <f>SUM(Z45:Z47)</f>
        <v>8</v>
      </c>
      <c r="AA44" s="1821">
        <f>($X44/$Z44)</f>
        <v>61.75</v>
      </c>
      <c r="AB44" s="1819"/>
    </row>
    <row r="45" spans="1:55" ht="9" customHeight="1">
      <c r="A45" s="1800"/>
      <c r="B45" s="1835"/>
      <c r="C45" s="1836" t="s">
        <v>308</v>
      </c>
      <c r="D45" s="1837">
        <f>SUM(H45+L45+P45+T45+X45)</f>
        <v>575</v>
      </c>
      <c r="E45" s="1838"/>
      <c r="F45" s="1839">
        <f>(J45+N45+R45+V45+Z45)</f>
        <v>10</v>
      </c>
      <c r="G45" s="1839">
        <f t="shared" si="2"/>
        <v>57.5</v>
      </c>
      <c r="H45" s="1837">
        <v>575</v>
      </c>
      <c r="I45" s="1838"/>
      <c r="J45" s="1839">
        <v>10</v>
      </c>
      <c r="K45" s="1839">
        <f>($H45/$J45)</f>
        <v>57.5</v>
      </c>
      <c r="L45" s="1838"/>
      <c r="M45" s="1835"/>
      <c r="N45" s="1838"/>
      <c r="O45" s="1838"/>
      <c r="P45" s="1835"/>
      <c r="Q45" s="1838"/>
      <c r="R45" s="1838"/>
      <c r="S45" s="1838"/>
      <c r="T45" s="1835"/>
      <c r="U45" s="1838"/>
      <c r="V45" s="1838"/>
      <c r="W45" s="1838"/>
      <c r="X45" s="1835"/>
      <c r="Y45" s="1838"/>
      <c r="Z45" s="1838"/>
      <c r="AA45" s="1835"/>
      <c r="AB45" s="1804"/>
    </row>
    <row r="46" spans="1:55" ht="9" customHeight="1">
      <c r="A46" s="1800"/>
      <c r="B46" s="1835"/>
      <c r="C46" s="1836" t="s">
        <v>315</v>
      </c>
      <c r="D46" s="1837">
        <f>SUM(H46+L46+P46+T46+X46)</f>
        <v>1760</v>
      </c>
      <c r="E46" s="1838"/>
      <c r="F46" s="1839">
        <f>(J46+N46+R46+V46+Z46)</f>
        <v>21</v>
      </c>
      <c r="G46" s="1839">
        <f t="shared" si="2"/>
        <v>83.80952380952381</v>
      </c>
      <c r="H46" s="1835"/>
      <c r="I46" s="1838"/>
      <c r="J46" s="1838"/>
      <c r="K46" s="1838"/>
      <c r="L46" s="1839">
        <v>434</v>
      </c>
      <c r="M46" s="1835"/>
      <c r="N46" s="1839">
        <v>5</v>
      </c>
      <c r="O46" s="1839">
        <f>(L46/N46)</f>
        <v>86.8</v>
      </c>
      <c r="P46" s="1837">
        <v>520</v>
      </c>
      <c r="Q46" s="1838"/>
      <c r="R46" s="1839">
        <v>5</v>
      </c>
      <c r="S46" s="1839">
        <f>($P46/$R46)</f>
        <v>104</v>
      </c>
      <c r="T46" s="1837">
        <v>408</v>
      </c>
      <c r="U46" s="1838"/>
      <c r="V46" s="1839">
        <v>5</v>
      </c>
      <c r="W46" s="1839">
        <f>($T46/$V46)</f>
        <v>81.599999999999994</v>
      </c>
      <c r="X46" s="1837">
        <v>398</v>
      </c>
      <c r="Y46" s="1838"/>
      <c r="Z46" s="1839">
        <v>6</v>
      </c>
      <c r="AA46" s="1835"/>
      <c r="AB46" s="1804"/>
      <c r="AP46" s="1840"/>
      <c r="AQ46" s="1840"/>
      <c r="AR46" s="1840"/>
      <c r="AS46" s="1840"/>
      <c r="AT46" s="1840"/>
      <c r="AU46" s="1840"/>
      <c r="AV46" s="1840"/>
      <c r="AW46" s="1840"/>
      <c r="AX46" s="1840"/>
      <c r="AY46" s="1840"/>
      <c r="AZ46" s="1840"/>
      <c r="BA46" s="1840"/>
      <c r="BB46" s="1840"/>
      <c r="BC46" s="1840"/>
    </row>
    <row r="47" spans="1:55" ht="9" customHeight="1">
      <c r="A47" s="1800"/>
      <c r="B47" s="1835"/>
      <c r="C47" s="1836" t="s">
        <v>314</v>
      </c>
      <c r="D47" s="1837">
        <f>SUM(H47+L47+P47+T47+X47)</f>
        <v>357</v>
      </c>
      <c r="E47" s="1838"/>
      <c r="F47" s="1839">
        <f>(J47+N47+R47+V47+Z47)</f>
        <v>8</v>
      </c>
      <c r="G47" s="1839">
        <f t="shared" si="2"/>
        <v>44.625</v>
      </c>
      <c r="H47" s="1835"/>
      <c r="I47" s="1838"/>
      <c r="J47" s="1838"/>
      <c r="K47" s="1838"/>
      <c r="L47" s="1839">
        <v>89</v>
      </c>
      <c r="M47" s="1835"/>
      <c r="N47" s="1839">
        <v>2</v>
      </c>
      <c r="O47" s="1839">
        <f>(L47/N47)</f>
        <v>44.5</v>
      </c>
      <c r="P47" s="1837">
        <v>81</v>
      </c>
      <c r="Q47" s="1838"/>
      <c r="R47" s="1839">
        <v>2</v>
      </c>
      <c r="S47" s="1839">
        <f>($P47/$R47)</f>
        <v>40.5</v>
      </c>
      <c r="T47" s="1837">
        <v>91</v>
      </c>
      <c r="U47" s="1838"/>
      <c r="V47" s="1839">
        <v>2</v>
      </c>
      <c r="W47" s="1839">
        <f>($T47/$V47)</f>
        <v>45.5</v>
      </c>
      <c r="X47" s="1837">
        <v>96</v>
      </c>
      <c r="Y47" s="1838"/>
      <c r="Z47" s="1839">
        <v>2</v>
      </c>
      <c r="AA47" s="1835"/>
      <c r="AB47" s="1804"/>
    </row>
    <row r="48" spans="1:55" ht="9" customHeight="1">
      <c r="A48" s="1810"/>
      <c r="B48" s="1811"/>
      <c r="C48" s="1825" t="s">
        <v>263</v>
      </c>
      <c r="D48" s="1829">
        <f>SUM(H48+L48+P48+T48+X48)</f>
        <v>1319</v>
      </c>
      <c r="E48" s="1819"/>
      <c r="F48" s="1830">
        <f>(J48+N48+R48+V48+Z48)</f>
        <v>16</v>
      </c>
      <c r="G48" s="1830">
        <f t="shared" si="2"/>
        <v>82.4375</v>
      </c>
      <c r="H48" s="1829">
        <v>387</v>
      </c>
      <c r="I48" s="1819"/>
      <c r="J48" s="1830">
        <v>4</v>
      </c>
      <c r="K48" s="1830">
        <f>($H48/$J48)</f>
        <v>96.75</v>
      </c>
      <c r="L48" s="1830">
        <v>318</v>
      </c>
      <c r="M48" s="1811"/>
      <c r="N48" s="1830">
        <v>4</v>
      </c>
      <c r="O48" s="1830">
        <f>(L48/N48)</f>
        <v>79.5</v>
      </c>
      <c r="P48" s="1829">
        <v>263</v>
      </c>
      <c r="Q48" s="1819"/>
      <c r="R48" s="1830">
        <v>3</v>
      </c>
      <c r="S48" s="1830">
        <f>($P48/$R48)</f>
        <v>87.666666666666671</v>
      </c>
      <c r="T48" s="1829">
        <v>190</v>
      </c>
      <c r="U48" s="1819"/>
      <c r="V48" s="1830">
        <v>3</v>
      </c>
      <c r="W48" s="1830">
        <f>($T48/$V48)</f>
        <v>63.333333333333336</v>
      </c>
      <c r="X48" s="1829">
        <v>161</v>
      </c>
      <c r="Y48" s="1819"/>
      <c r="Z48" s="1830">
        <v>2</v>
      </c>
      <c r="AA48" s="1829">
        <f>($X48/$Z48)</f>
        <v>80.5</v>
      </c>
      <c r="AB48" s="1819"/>
    </row>
    <row r="49" spans="1:29" ht="9" customHeight="1">
      <c r="A49" s="1810"/>
      <c r="B49" s="1811"/>
      <c r="C49" s="1820" t="s">
        <v>264</v>
      </c>
      <c r="D49" s="1821">
        <f>SUM(D50:D52)</f>
        <v>577</v>
      </c>
      <c r="E49" s="1822"/>
      <c r="F49" s="1823">
        <f>SUM(F50:F52)</f>
        <v>20</v>
      </c>
      <c r="G49" s="1823">
        <f t="shared" si="2"/>
        <v>28.85</v>
      </c>
      <c r="H49" s="1821">
        <f>SUM(H50:H52)</f>
        <v>234</v>
      </c>
      <c r="I49" s="1822"/>
      <c r="J49" s="1823">
        <f>SUM(J50:J52)</f>
        <v>4</v>
      </c>
      <c r="K49" s="1823">
        <f>($H49/$J49)</f>
        <v>58.5</v>
      </c>
      <c r="L49" s="1823">
        <f>SUM(L50:L52)</f>
        <v>121</v>
      </c>
      <c r="M49" s="1824"/>
      <c r="N49" s="1823">
        <f>SUM(N50:N52)</f>
        <v>5</v>
      </c>
      <c r="O49" s="1823">
        <f>(L49/N49)</f>
        <v>24.2</v>
      </c>
      <c r="P49" s="1829">
        <f>SUM(P50:P52)</f>
        <v>125</v>
      </c>
      <c r="Q49" s="1819"/>
      <c r="R49" s="1830">
        <f>SUM(R50:R52)</f>
        <v>6</v>
      </c>
      <c r="S49" s="1830">
        <f>($P49/$R49)</f>
        <v>20.833333333333332</v>
      </c>
      <c r="T49" s="1829">
        <f>SUM(T50:T52)</f>
        <v>97</v>
      </c>
      <c r="U49" s="1819"/>
      <c r="V49" s="1830">
        <f>SUM(V50:V52)</f>
        <v>5</v>
      </c>
      <c r="W49" s="1830">
        <f>($P49/$R49)</f>
        <v>20.833333333333332</v>
      </c>
      <c r="X49" s="1811"/>
      <c r="Y49" s="1819"/>
      <c r="Z49" s="1819"/>
      <c r="AA49" s="1811"/>
      <c r="AB49" s="1819"/>
    </row>
    <row r="50" spans="1:29" ht="9" customHeight="1">
      <c r="A50" s="1800"/>
      <c r="B50" s="1835"/>
      <c r="C50" s="1836" t="s">
        <v>308</v>
      </c>
      <c r="D50" s="1837">
        <f>SUM(H50+L50+P50+T50+X50)</f>
        <v>234</v>
      </c>
      <c r="E50" s="1838"/>
      <c r="F50" s="1839">
        <f>(J50+N50+R50+V50+Z50)</f>
        <v>4</v>
      </c>
      <c r="G50" s="1839">
        <f t="shared" si="2"/>
        <v>58.5</v>
      </c>
      <c r="H50" s="1837">
        <v>234</v>
      </c>
      <c r="I50" s="1838"/>
      <c r="J50" s="1839">
        <v>4</v>
      </c>
      <c r="K50" s="1839">
        <f>($H50/$J50)</f>
        <v>58.5</v>
      </c>
      <c r="L50" s="1838"/>
      <c r="M50" s="1835"/>
      <c r="N50" s="1838"/>
      <c r="O50" s="1838"/>
      <c r="P50" s="1835"/>
      <c r="Q50" s="1838"/>
      <c r="R50" s="1838"/>
      <c r="S50" s="1838"/>
      <c r="T50" s="1835"/>
      <c r="U50" s="1838"/>
      <c r="V50" s="1838"/>
      <c r="W50" s="1838"/>
      <c r="X50" s="1835"/>
      <c r="Y50" s="1838"/>
      <c r="Z50" s="1838"/>
      <c r="AA50" s="1835"/>
      <c r="AB50" s="1804"/>
      <c r="AC50" s="1841"/>
    </row>
    <row r="51" spans="1:29" ht="9" customHeight="1">
      <c r="A51" s="1800"/>
      <c r="B51" s="1835"/>
      <c r="C51" s="1836" t="s">
        <v>630</v>
      </c>
      <c r="D51" s="1837">
        <f>SUM(H51+L51+P51+T51+X51)</f>
        <v>79</v>
      </c>
      <c r="E51" s="1838"/>
      <c r="F51" s="1839">
        <f>(J51+N51+R51+V51+Z51)</f>
        <v>6</v>
      </c>
      <c r="G51" s="1839">
        <f t="shared" si="2"/>
        <v>13.166666666666666</v>
      </c>
      <c r="H51" s="1835"/>
      <c r="I51" s="1838"/>
      <c r="J51" s="1838"/>
      <c r="K51" s="1838"/>
      <c r="L51" s="1839">
        <v>30</v>
      </c>
      <c r="M51" s="1835"/>
      <c r="N51" s="1839">
        <v>2</v>
      </c>
      <c r="O51" s="1839">
        <f>(L51/N51)</f>
        <v>15</v>
      </c>
      <c r="P51" s="1837">
        <v>28</v>
      </c>
      <c r="Q51" s="1838"/>
      <c r="R51" s="1839">
        <v>2</v>
      </c>
      <c r="S51" s="1839">
        <f>($P51/$R51)</f>
        <v>14</v>
      </c>
      <c r="T51" s="1837">
        <v>21</v>
      </c>
      <c r="U51" s="1838"/>
      <c r="V51" s="1839">
        <v>2</v>
      </c>
      <c r="W51" s="1839">
        <f>($T51/$V51)</f>
        <v>10.5</v>
      </c>
      <c r="X51" s="1835"/>
      <c r="Y51" s="1838"/>
      <c r="Z51" s="1838"/>
      <c r="AA51" s="1835"/>
      <c r="AB51" s="1804"/>
      <c r="AC51" s="1841"/>
    </row>
    <row r="52" spans="1:29" ht="9" customHeight="1">
      <c r="A52" s="1800"/>
      <c r="B52" s="1835"/>
      <c r="C52" s="1836" t="s">
        <v>631</v>
      </c>
      <c r="D52" s="1837">
        <f>SUM(H52+L52+P52+T52+X52)</f>
        <v>264</v>
      </c>
      <c r="E52" s="1838"/>
      <c r="F52" s="1839">
        <f>(J52+N52+R52+V52+Z52)</f>
        <v>10</v>
      </c>
      <c r="G52" s="1839">
        <f t="shared" si="2"/>
        <v>26.4</v>
      </c>
      <c r="H52" s="1835"/>
      <c r="I52" s="1838"/>
      <c r="J52" s="1838"/>
      <c r="K52" s="1838"/>
      <c r="L52" s="1839">
        <v>91</v>
      </c>
      <c r="M52" s="1835"/>
      <c r="N52" s="1839">
        <v>3</v>
      </c>
      <c r="O52" s="1839">
        <f>(L52/N52)</f>
        <v>30.333333333333332</v>
      </c>
      <c r="P52" s="1837">
        <v>97</v>
      </c>
      <c r="Q52" s="1838"/>
      <c r="R52" s="1839">
        <v>4</v>
      </c>
      <c r="S52" s="1839">
        <f>($P52/$R52)</f>
        <v>24.25</v>
      </c>
      <c r="T52" s="1837">
        <v>76</v>
      </c>
      <c r="U52" s="1838"/>
      <c r="V52" s="1839">
        <v>3</v>
      </c>
      <c r="W52" s="1838"/>
      <c r="X52" s="1835"/>
      <c r="Y52" s="1838"/>
      <c r="Z52" s="1838"/>
      <c r="AA52" s="1835"/>
      <c r="AB52" s="1804"/>
      <c r="AC52" s="1841"/>
    </row>
    <row r="53" spans="1:29" ht="9" customHeight="1">
      <c r="A53" s="1810"/>
      <c r="B53" s="1811"/>
      <c r="C53" s="1825" t="s">
        <v>182</v>
      </c>
      <c r="D53" s="1829">
        <f>SUM(H53+L53+P53+T53+X53)</f>
        <v>229</v>
      </c>
      <c r="E53" s="1819"/>
      <c r="F53" s="1830">
        <f>(J53+N53+R53+V53+Z53)</f>
        <v>5</v>
      </c>
      <c r="G53" s="1830">
        <f t="shared" si="2"/>
        <v>45.8</v>
      </c>
      <c r="H53" s="1829">
        <v>117</v>
      </c>
      <c r="I53" s="1819"/>
      <c r="J53" s="1830">
        <v>2</v>
      </c>
      <c r="K53" s="1830">
        <f>(H53/J53)</f>
        <v>58.5</v>
      </c>
      <c r="L53" s="1830">
        <v>46</v>
      </c>
      <c r="M53" s="1811"/>
      <c r="N53" s="1830">
        <v>1</v>
      </c>
      <c r="O53" s="1830">
        <f>(L53/N53)</f>
        <v>46</v>
      </c>
      <c r="P53" s="1829">
        <v>36</v>
      </c>
      <c r="Q53" s="1819"/>
      <c r="R53" s="1830">
        <v>1</v>
      </c>
      <c r="S53" s="1830">
        <f>($P53/$R53)</f>
        <v>36</v>
      </c>
      <c r="T53" s="1829">
        <v>30</v>
      </c>
      <c r="U53" s="1819"/>
      <c r="V53" s="1830">
        <v>1</v>
      </c>
      <c r="W53" s="1830">
        <f>($T53/$V53)</f>
        <v>30</v>
      </c>
      <c r="X53" s="1811"/>
      <c r="Y53" s="1819"/>
      <c r="Z53" s="1819"/>
      <c r="AA53" s="1811"/>
      <c r="AB53" s="1819"/>
    </row>
    <row r="54" spans="1:29" ht="9" customHeight="1">
      <c r="A54" s="1810"/>
      <c r="B54" s="1811"/>
      <c r="C54" s="1820" t="s">
        <v>248</v>
      </c>
      <c r="D54" s="1821">
        <f>SUM(D55:D59)</f>
        <v>85</v>
      </c>
      <c r="E54" s="1822"/>
      <c r="F54" s="1823">
        <f>SUM(F55:F56)</f>
        <v>5</v>
      </c>
      <c r="G54" s="1823">
        <f t="shared" si="2"/>
        <v>17</v>
      </c>
      <c r="H54" s="1821">
        <f>SUM(H55:H56)</f>
        <v>30</v>
      </c>
      <c r="I54" s="1822"/>
      <c r="J54" s="1823">
        <f>SUM(J55:J56)</f>
        <v>2</v>
      </c>
      <c r="K54" s="1823">
        <f>(H54/J54)</f>
        <v>15</v>
      </c>
      <c r="L54" s="1823">
        <f>SUM(L55:L59)</f>
        <v>27</v>
      </c>
      <c r="M54" s="1824"/>
      <c r="N54" s="1823">
        <f>SUM(N55:N59)</f>
        <v>2</v>
      </c>
      <c r="O54" s="1823">
        <f>(L54/N54)</f>
        <v>13.5</v>
      </c>
      <c r="P54" s="1821">
        <f>SUM(P55:P59)</f>
        <v>18</v>
      </c>
      <c r="Q54" s="1822"/>
      <c r="R54" s="1823">
        <f>SUM(R55:R59)</f>
        <v>3</v>
      </c>
      <c r="S54" s="1823">
        <f>(P54/R54)</f>
        <v>6</v>
      </c>
      <c r="T54" s="1821">
        <f>SUM(T55:T56)</f>
        <v>10</v>
      </c>
      <c r="U54" s="1822"/>
      <c r="V54" s="1823">
        <f>SUM(V55:V56)</f>
        <v>1</v>
      </c>
      <c r="W54" s="1823">
        <f>(T54/V54)</f>
        <v>10</v>
      </c>
      <c r="X54" s="1824"/>
      <c r="Y54" s="1822"/>
      <c r="Z54" s="1822"/>
      <c r="AA54" s="1824"/>
      <c r="AB54" s="1819"/>
    </row>
    <row r="55" spans="1:29" ht="9" customHeight="1">
      <c r="A55" s="1800"/>
      <c r="B55" s="1801"/>
      <c r="C55" s="1836" t="s">
        <v>308</v>
      </c>
      <c r="D55" s="1837">
        <f t="shared" ref="D55:D64" si="6">SUM(H55+L55+P55+T55+X55)</f>
        <v>57</v>
      </c>
      <c r="E55" s="1838"/>
      <c r="F55" s="1839">
        <f t="shared" ref="F55:F64" si="7">(J55+N55+R55+V55+Z55)</f>
        <v>4</v>
      </c>
      <c r="G55" s="1839">
        <f t="shared" si="2"/>
        <v>14.25</v>
      </c>
      <c r="H55" s="1837">
        <v>30</v>
      </c>
      <c r="I55" s="1838"/>
      <c r="J55" s="1839">
        <v>2</v>
      </c>
      <c r="K55" s="1839">
        <f>($H55/$J55)</f>
        <v>15</v>
      </c>
      <c r="L55" s="1839">
        <v>27</v>
      </c>
      <c r="M55" s="1835"/>
      <c r="N55" s="1839">
        <v>2</v>
      </c>
      <c r="O55" s="1839">
        <f>(L55/N55)</f>
        <v>13.5</v>
      </c>
      <c r="P55" s="1835"/>
      <c r="Q55" s="1838"/>
      <c r="R55" s="1838"/>
      <c r="S55" s="1838"/>
      <c r="T55" s="1835"/>
      <c r="U55" s="1838"/>
      <c r="V55" s="1838"/>
      <c r="W55" s="1838"/>
      <c r="X55" s="1835"/>
      <c r="Y55" s="1838"/>
      <c r="Z55" s="1838"/>
      <c r="AA55" s="1835"/>
      <c r="AB55" s="1804"/>
    </row>
    <row r="56" spans="1:29" ht="9" customHeight="1">
      <c r="A56" s="1800"/>
      <c r="B56" s="1801"/>
      <c r="C56" s="1836" t="s">
        <v>319</v>
      </c>
      <c r="D56" s="1837">
        <f t="shared" si="6"/>
        <v>10</v>
      </c>
      <c r="E56" s="1838"/>
      <c r="F56" s="1839">
        <f t="shared" si="7"/>
        <v>1</v>
      </c>
      <c r="G56" s="1839">
        <f t="shared" si="2"/>
        <v>10</v>
      </c>
      <c r="H56" s="1835"/>
      <c r="I56" s="1838"/>
      <c r="J56" s="1838"/>
      <c r="K56" s="1838"/>
      <c r="L56" s="1838"/>
      <c r="M56" s="1835"/>
      <c r="N56" s="1838"/>
      <c r="O56" s="1838"/>
      <c r="P56" s="1835"/>
      <c r="Q56" s="1838"/>
      <c r="R56" s="1838"/>
      <c r="S56" s="1838"/>
      <c r="T56" s="1837">
        <v>10</v>
      </c>
      <c r="U56" s="1838"/>
      <c r="V56" s="1839">
        <v>1</v>
      </c>
      <c r="W56" s="1839">
        <f>($T56/$V56)</f>
        <v>10</v>
      </c>
      <c r="X56" s="1835"/>
      <c r="Y56" s="1838"/>
      <c r="Z56" s="1838"/>
      <c r="AA56" s="1835"/>
      <c r="AB56" s="1804"/>
    </row>
    <row r="57" spans="1:29" ht="9" customHeight="1">
      <c r="A57" s="1800"/>
      <c r="B57" s="1801"/>
      <c r="C57" s="1836" t="s">
        <v>320</v>
      </c>
      <c r="D57" s="1837">
        <f t="shared" si="6"/>
        <v>7</v>
      </c>
      <c r="E57" s="1838"/>
      <c r="F57" s="1839">
        <f t="shared" si="7"/>
        <v>1</v>
      </c>
      <c r="G57" s="1839">
        <f t="shared" si="2"/>
        <v>7</v>
      </c>
      <c r="H57" s="1835"/>
      <c r="I57" s="1838"/>
      <c r="J57" s="1838"/>
      <c r="K57" s="1838"/>
      <c r="L57" s="1838"/>
      <c r="M57" s="1835"/>
      <c r="N57" s="1838"/>
      <c r="O57" s="1838"/>
      <c r="P57" s="1837">
        <v>7</v>
      </c>
      <c r="Q57" s="1838"/>
      <c r="R57" s="1839">
        <v>1</v>
      </c>
      <c r="S57" s="1839">
        <f t="shared" ref="S57:S64" si="8">($P57/$R57)</f>
        <v>7</v>
      </c>
      <c r="T57" s="1835"/>
      <c r="U57" s="1838"/>
      <c r="V57" s="1838"/>
      <c r="W57" s="1838"/>
      <c r="X57" s="1835"/>
      <c r="Y57" s="1838"/>
      <c r="Z57" s="1838"/>
      <c r="AA57" s="1835"/>
      <c r="AB57" s="1804"/>
    </row>
    <row r="58" spans="1:29" ht="9" customHeight="1">
      <c r="A58" s="1800"/>
      <c r="B58" s="1801"/>
      <c r="C58" s="1836" t="s">
        <v>321</v>
      </c>
      <c r="D58" s="1837">
        <f t="shared" si="6"/>
        <v>9</v>
      </c>
      <c r="E58" s="1838"/>
      <c r="F58" s="1839">
        <f t="shared" si="7"/>
        <v>1</v>
      </c>
      <c r="G58" s="1839">
        <f t="shared" si="2"/>
        <v>9</v>
      </c>
      <c r="H58" s="1835"/>
      <c r="I58" s="1838"/>
      <c r="J58" s="1838"/>
      <c r="K58" s="1838"/>
      <c r="L58" s="1838"/>
      <c r="M58" s="1835"/>
      <c r="N58" s="1838"/>
      <c r="O58" s="1838"/>
      <c r="P58" s="1837">
        <v>9</v>
      </c>
      <c r="Q58" s="1838"/>
      <c r="R58" s="1839">
        <v>1</v>
      </c>
      <c r="S58" s="1839">
        <f t="shared" si="8"/>
        <v>9</v>
      </c>
      <c r="T58" s="1835"/>
      <c r="U58" s="1838"/>
      <c r="V58" s="1838"/>
      <c r="W58" s="1838"/>
      <c r="X58" s="1835"/>
      <c r="Y58" s="1838"/>
      <c r="Z58" s="1838"/>
      <c r="AA58" s="1835"/>
      <c r="AB58" s="1804"/>
    </row>
    <row r="59" spans="1:29" ht="9" customHeight="1">
      <c r="A59" s="1800"/>
      <c r="B59" s="1801"/>
      <c r="C59" s="1836" t="s">
        <v>322</v>
      </c>
      <c r="D59" s="1837">
        <f t="shared" si="6"/>
        <v>2</v>
      </c>
      <c r="E59" s="1838"/>
      <c r="F59" s="1839">
        <f t="shared" si="7"/>
        <v>1</v>
      </c>
      <c r="G59" s="1839">
        <f t="shared" si="2"/>
        <v>2</v>
      </c>
      <c r="H59" s="1835"/>
      <c r="I59" s="1838"/>
      <c r="J59" s="1838"/>
      <c r="K59" s="1838"/>
      <c r="L59" s="1838"/>
      <c r="M59" s="1835"/>
      <c r="N59" s="1838"/>
      <c r="O59" s="1838"/>
      <c r="P59" s="1837">
        <v>2</v>
      </c>
      <c r="Q59" s="1838"/>
      <c r="R59" s="1839">
        <v>1</v>
      </c>
      <c r="S59" s="1839">
        <f t="shared" si="8"/>
        <v>2</v>
      </c>
      <c r="T59" s="1835"/>
      <c r="U59" s="1838"/>
      <c r="V59" s="1838"/>
      <c r="W59" s="1838"/>
      <c r="X59" s="1835"/>
      <c r="Y59" s="1838"/>
      <c r="Z59" s="1838"/>
      <c r="AA59" s="1835"/>
      <c r="AB59" s="1804"/>
    </row>
    <row r="60" spans="1:29" ht="9" customHeight="1">
      <c r="A60" s="1810"/>
      <c r="B60" s="1811"/>
      <c r="C60" s="1825" t="s">
        <v>271</v>
      </c>
      <c r="D60" s="1829">
        <f t="shared" si="6"/>
        <v>102</v>
      </c>
      <c r="E60" s="1819"/>
      <c r="F60" s="1830">
        <f t="shared" si="7"/>
        <v>7</v>
      </c>
      <c r="G60" s="1830">
        <f t="shared" si="2"/>
        <v>14.571428571428571</v>
      </c>
      <c r="H60" s="1829">
        <v>51</v>
      </c>
      <c r="I60" s="1819"/>
      <c r="J60" s="1830">
        <v>3</v>
      </c>
      <c r="K60" s="1830">
        <f>($H60/$J60)</f>
        <v>17</v>
      </c>
      <c r="L60" s="1830">
        <v>36</v>
      </c>
      <c r="M60" s="1811"/>
      <c r="N60" s="1830">
        <v>1</v>
      </c>
      <c r="O60" s="1830">
        <f>(L60/N60)</f>
        <v>36</v>
      </c>
      <c r="P60" s="1829">
        <v>10</v>
      </c>
      <c r="Q60" s="1819"/>
      <c r="R60" s="1830">
        <v>1</v>
      </c>
      <c r="S60" s="1830">
        <f t="shared" si="8"/>
        <v>10</v>
      </c>
      <c r="T60" s="1829">
        <v>1</v>
      </c>
      <c r="U60" s="1819"/>
      <c r="V60" s="1830">
        <v>1</v>
      </c>
      <c r="W60" s="1830">
        <f>($T60/$V60)</f>
        <v>1</v>
      </c>
      <c r="X60" s="1829">
        <v>4</v>
      </c>
      <c r="Y60" s="1819"/>
      <c r="Z60" s="1830">
        <v>1</v>
      </c>
      <c r="AA60" s="1829">
        <f>($X60/$Z60)</f>
        <v>4</v>
      </c>
      <c r="AB60" s="1819"/>
    </row>
    <row r="61" spans="1:29" ht="9" customHeight="1">
      <c r="A61" s="1810"/>
      <c r="B61" s="1811"/>
      <c r="C61" s="1825" t="s">
        <v>272</v>
      </c>
      <c r="D61" s="1829">
        <f t="shared" si="6"/>
        <v>678</v>
      </c>
      <c r="E61" s="1819"/>
      <c r="F61" s="1830">
        <f t="shared" si="7"/>
        <v>15</v>
      </c>
      <c r="G61" s="1830">
        <f t="shared" si="2"/>
        <v>45.2</v>
      </c>
      <c r="H61" s="1829">
        <v>200</v>
      </c>
      <c r="I61" s="1819"/>
      <c r="J61" s="1830">
        <v>5</v>
      </c>
      <c r="K61" s="1830">
        <f>($H61/$J61)</f>
        <v>40</v>
      </c>
      <c r="L61" s="1830">
        <v>155</v>
      </c>
      <c r="M61" s="1811"/>
      <c r="N61" s="1830">
        <v>4</v>
      </c>
      <c r="O61" s="1830">
        <f>(L61/N61)</f>
        <v>38.75</v>
      </c>
      <c r="P61" s="1829">
        <v>136</v>
      </c>
      <c r="Q61" s="1819"/>
      <c r="R61" s="1830">
        <v>2</v>
      </c>
      <c r="S61" s="1830">
        <f t="shared" si="8"/>
        <v>68</v>
      </c>
      <c r="T61" s="1829">
        <v>113</v>
      </c>
      <c r="U61" s="1819"/>
      <c r="V61" s="1830">
        <v>2</v>
      </c>
      <c r="W61" s="1830">
        <f>($T61/$V61)</f>
        <v>56.5</v>
      </c>
      <c r="X61" s="1829">
        <v>74</v>
      </c>
      <c r="Y61" s="1819"/>
      <c r="Z61" s="1830">
        <v>2</v>
      </c>
      <c r="AA61" s="1829">
        <f>($X61/$Z61)</f>
        <v>37</v>
      </c>
      <c r="AB61" s="1819"/>
    </row>
    <row r="62" spans="1:29" ht="9" customHeight="1">
      <c r="A62" s="1810"/>
      <c r="B62" s="1811"/>
      <c r="C62" s="1825" t="s">
        <v>273</v>
      </c>
      <c r="D62" s="1829">
        <f t="shared" si="6"/>
        <v>200</v>
      </c>
      <c r="E62" s="1819"/>
      <c r="F62" s="1830">
        <f t="shared" si="7"/>
        <v>19</v>
      </c>
      <c r="G62" s="1830">
        <f t="shared" si="2"/>
        <v>10.526315789473685</v>
      </c>
      <c r="H62" s="1829">
        <v>44</v>
      </c>
      <c r="I62" s="1819"/>
      <c r="J62" s="1830">
        <v>4</v>
      </c>
      <c r="K62" s="1830">
        <f>($H62/$J62)</f>
        <v>11</v>
      </c>
      <c r="L62" s="1830">
        <v>35</v>
      </c>
      <c r="M62" s="1811"/>
      <c r="N62" s="1830">
        <v>3</v>
      </c>
      <c r="O62" s="1830">
        <f>(L62/N62)</f>
        <v>11.666666666666666</v>
      </c>
      <c r="P62" s="1829">
        <v>32</v>
      </c>
      <c r="Q62" s="1819"/>
      <c r="R62" s="1830">
        <v>3</v>
      </c>
      <c r="S62" s="1830">
        <f t="shared" si="8"/>
        <v>10.666666666666666</v>
      </c>
      <c r="T62" s="1829">
        <v>41</v>
      </c>
      <c r="U62" s="1819"/>
      <c r="V62" s="1830">
        <v>5</v>
      </c>
      <c r="W62" s="1830">
        <f>($T62/$V62)</f>
        <v>8.1999999999999993</v>
      </c>
      <c r="X62" s="1829">
        <v>48</v>
      </c>
      <c r="Y62" s="1819"/>
      <c r="Z62" s="1830">
        <v>4</v>
      </c>
      <c r="AA62" s="1829">
        <f>($X62/$Z62)</f>
        <v>12</v>
      </c>
      <c r="AB62" s="1819"/>
    </row>
    <row r="63" spans="1:29" ht="9" customHeight="1">
      <c r="A63" s="1810"/>
      <c r="B63" s="1811"/>
      <c r="C63" s="1825" t="s">
        <v>274</v>
      </c>
      <c r="D63" s="1829">
        <f t="shared" si="6"/>
        <v>340</v>
      </c>
      <c r="E63" s="1819"/>
      <c r="F63" s="1830">
        <f t="shared" si="7"/>
        <v>10</v>
      </c>
      <c r="G63" s="1830">
        <f t="shared" si="2"/>
        <v>34</v>
      </c>
      <c r="H63" s="1829">
        <v>71</v>
      </c>
      <c r="I63" s="1819"/>
      <c r="J63" s="1830">
        <v>2</v>
      </c>
      <c r="K63" s="1830">
        <f>($H63/$J63)</f>
        <v>35.5</v>
      </c>
      <c r="L63" s="1830">
        <v>67</v>
      </c>
      <c r="M63" s="1811"/>
      <c r="N63" s="1830">
        <v>2</v>
      </c>
      <c r="O63" s="1830">
        <f>(L63/N63)</f>
        <v>33.5</v>
      </c>
      <c r="P63" s="1829">
        <v>65</v>
      </c>
      <c r="Q63" s="1819"/>
      <c r="R63" s="1830">
        <v>2</v>
      </c>
      <c r="S63" s="1830">
        <f t="shared" si="8"/>
        <v>32.5</v>
      </c>
      <c r="T63" s="1829">
        <v>64</v>
      </c>
      <c r="U63" s="1819"/>
      <c r="V63" s="1830">
        <v>2</v>
      </c>
      <c r="W63" s="1830">
        <f>($T63/$V63)</f>
        <v>32</v>
      </c>
      <c r="X63" s="1829">
        <v>73</v>
      </c>
      <c r="Y63" s="1819"/>
      <c r="Z63" s="1830">
        <v>2</v>
      </c>
      <c r="AA63" s="1829">
        <f>($X63/$Z63)</f>
        <v>36.5</v>
      </c>
      <c r="AB63" s="1819"/>
    </row>
    <row r="64" spans="1:29" ht="9" customHeight="1">
      <c r="A64" s="1810"/>
      <c r="B64" s="1811"/>
      <c r="C64" s="1825" t="s">
        <v>275</v>
      </c>
      <c r="D64" s="1829">
        <f t="shared" si="6"/>
        <v>540</v>
      </c>
      <c r="E64" s="1819"/>
      <c r="F64" s="1830">
        <f t="shared" si="7"/>
        <v>18</v>
      </c>
      <c r="G64" s="1830">
        <f t="shared" si="2"/>
        <v>30</v>
      </c>
      <c r="H64" s="1829">
        <v>109</v>
      </c>
      <c r="I64" s="1819"/>
      <c r="J64" s="1830">
        <v>4</v>
      </c>
      <c r="K64" s="1830">
        <f>($H64/$J64)</f>
        <v>27.25</v>
      </c>
      <c r="L64" s="1830">
        <v>110</v>
      </c>
      <c r="M64" s="1811"/>
      <c r="N64" s="1830">
        <v>4</v>
      </c>
      <c r="O64" s="1830">
        <f>(L64/N64)</f>
        <v>27.5</v>
      </c>
      <c r="P64" s="1829">
        <v>112</v>
      </c>
      <c r="Q64" s="1819"/>
      <c r="R64" s="1830">
        <v>4</v>
      </c>
      <c r="S64" s="1830">
        <f t="shared" si="8"/>
        <v>28</v>
      </c>
      <c r="T64" s="1829">
        <v>91</v>
      </c>
      <c r="U64" s="1819"/>
      <c r="V64" s="1830">
        <v>3</v>
      </c>
      <c r="W64" s="1830">
        <f>($T64/$V64)</f>
        <v>30.333333333333332</v>
      </c>
      <c r="X64" s="1829">
        <v>118</v>
      </c>
      <c r="Y64" s="1819"/>
      <c r="Z64" s="1830">
        <v>3</v>
      </c>
      <c r="AA64" s="1829">
        <f>($X64/$Z64)</f>
        <v>39.333333333333336</v>
      </c>
      <c r="AB64" s="1819"/>
    </row>
    <row r="65" spans="1:28" ht="10.5" hidden="1" customHeight="1">
      <c r="A65" s="1810"/>
      <c r="B65" s="1811"/>
      <c r="C65" s="1819"/>
      <c r="D65" s="1811"/>
      <c r="E65" s="1819"/>
      <c r="F65" s="1819"/>
      <c r="G65" s="1819"/>
      <c r="H65" s="1811"/>
      <c r="I65" s="1819"/>
      <c r="J65" s="1819"/>
      <c r="K65" s="1819"/>
      <c r="L65" s="1819"/>
      <c r="M65" s="1811"/>
      <c r="N65" s="1819"/>
      <c r="O65" s="1819"/>
      <c r="P65" s="1811"/>
      <c r="Q65" s="1819"/>
      <c r="R65" s="1819"/>
      <c r="S65" s="1819"/>
      <c r="T65" s="1811"/>
      <c r="U65" s="1819"/>
      <c r="V65" s="1819"/>
      <c r="W65" s="1819"/>
      <c r="X65" s="1811"/>
      <c r="Y65" s="1819"/>
      <c r="Z65" s="1819"/>
      <c r="AB65" s="1819"/>
    </row>
    <row r="66" spans="1:28">
      <c r="B66" s="1831"/>
      <c r="C66" s="1831"/>
      <c r="D66" s="1831"/>
      <c r="E66" s="1831"/>
      <c r="F66" s="1831"/>
      <c r="G66" s="1831"/>
      <c r="H66" s="1831"/>
      <c r="I66" s="1831"/>
      <c r="J66" s="1831"/>
      <c r="K66" s="1831"/>
      <c r="L66" s="1831"/>
      <c r="M66" s="1831"/>
      <c r="N66" s="1831"/>
      <c r="O66" s="1831"/>
      <c r="P66" s="1831"/>
      <c r="Q66" s="1831"/>
      <c r="R66" s="1831"/>
      <c r="S66" s="1831"/>
      <c r="T66" s="1831"/>
      <c r="U66" s="1831"/>
      <c r="V66" s="1831"/>
      <c r="W66" s="1831"/>
      <c r="X66" s="1831"/>
      <c r="Y66" s="1831"/>
      <c r="AA66" s="1842" t="s">
        <v>575</v>
      </c>
      <c r="AB66" s="1831"/>
    </row>
    <row r="67" spans="1:28">
      <c r="A67" s="1831"/>
      <c r="B67" s="1831"/>
      <c r="D67" s="1831"/>
      <c r="E67" s="1831"/>
      <c r="F67" s="1831"/>
      <c r="G67" s="1831"/>
      <c r="H67" s="1831"/>
      <c r="I67" s="1831"/>
      <c r="J67" s="1831"/>
      <c r="K67" s="1831"/>
      <c r="L67" s="1831"/>
      <c r="M67" s="1831"/>
      <c r="N67" s="1831"/>
      <c r="O67" s="1831"/>
      <c r="P67" s="1831"/>
      <c r="Q67" s="1831"/>
      <c r="R67" s="1831"/>
      <c r="S67" s="1831"/>
      <c r="T67" s="1831"/>
      <c r="U67" s="1831"/>
      <c r="V67" s="1831"/>
      <c r="W67" s="1831"/>
      <c r="X67" s="1831"/>
      <c r="Y67" s="1831"/>
      <c r="Z67" s="1831"/>
      <c r="AA67" s="1831"/>
      <c r="AB67" s="1831"/>
    </row>
    <row r="68" spans="1:28">
      <c r="B68" s="1831"/>
      <c r="D68" s="1831"/>
      <c r="E68" s="1831"/>
      <c r="F68" s="1831"/>
      <c r="G68" s="1831"/>
      <c r="H68" s="1831"/>
      <c r="I68" s="1831"/>
      <c r="J68" s="1831"/>
      <c r="K68" s="1831"/>
      <c r="L68" s="1831"/>
      <c r="M68" s="1831"/>
      <c r="N68" s="1831"/>
      <c r="O68" s="1831"/>
      <c r="P68" s="1831"/>
      <c r="Q68" s="1831"/>
      <c r="R68" s="1831"/>
      <c r="S68" s="1831"/>
      <c r="T68" s="1831"/>
      <c r="U68" s="1831"/>
      <c r="V68" s="1831"/>
      <c r="W68" s="1831"/>
      <c r="X68" s="1831"/>
      <c r="Y68" s="1831"/>
      <c r="Z68" s="1831"/>
      <c r="AA68" s="1831"/>
      <c r="AB68" s="1831"/>
    </row>
    <row r="69" spans="1:28">
      <c r="B69" s="1831"/>
      <c r="D69" s="1831"/>
      <c r="E69" s="1831"/>
      <c r="F69" s="1831"/>
      <c r="G69" s="1831"/>
      <c r="H69" s="1831"/>
      <c r="I69" s="1831"/>
      <c r="J69" s="1831"/>
      <c r="K69" s="1831"/>
      <c r="L69" s="1831"/>
      <c r="M69" s="1831"/>
      <c r="N69" s="1831"/>
      <c r="O69" s="1831"/>
      <c r="P69" s="1831"/>
      <c r="Q69" s="1831"/>
      <c r="R69" s="1831"/>
      <c r="S69" s="1831"/>
      <c r="T69" s="1831"/>
      <c r="U69" s="1831"/>
      <c r="V69" s="1831"/>
      <c r="W69" s="1831"/>
      <c r="X69" s="1831"/>
      <c r="Y69" s="1831"/>
      <c r="Z69" s="1831"/>
      <c r="AA69" s="1831"/>
      <c r="AB69" s="1831"/>
    </row>
    <row r="70" spans="1:28">
      <c r="A70" s="1777"/>
      <c r="B70" s="1843"/>
      <c r="C70" s="1777"/>
      <c r="D70" s="1843"/>
      <c r="E70" s="1843"/>
      <c r="F70" s="1843"/>
      <c r="G70" s="1843"/>
      <c r="H70" s="1843"/>
      <c r="I70" s="1843"/>
      <c r="J70" s="1843"/>
      <c r="K70" s="1843"/>
      <c r="L70" s="1843"/>
      <c r="M70" s="1843"/>
      <c r="N70" s="1843"/>
      <c r="O70" s="1843"/>
      <c r="P70" s="1843"/>
      <c r="Q70" s="1843"/>
      <c r="R70" s="1843"/>
      <c r="S70" s="1843"/>
      <c r="T70" s="1843"/>
      <c r="U70" s="1843"/>
      <c r="V70" s="1843"/>
      <c r="W70" s="1843"/>
      <c r="X70" s="1843"/>
      <c r="Y70" s="1843"/>
      <c r="Z70" s="1843"/>
      <c r="AA70" s="1843"/>
      <c r="AB70" s="1843"/>
    </row>
    <row r="71" spans="1:28" ht="3.95" customHeight="1">
      <c r="A71" s="1777"/>
      <c r="B71" s="1843"/>
      <c r="C71" s="1777"/>
      <c r="D71" s="1843"/>
      <c r="E71" s="1843"/>
      <c r="F71" s="1843"/>
      <c r="G71" s="1843"/>
      <c r="H71" s="1843"/>
      <c r="I71" s="1843"/>
      <c r="J71" s="1843"/>
      <c r="K71" s="1843"/>
      <c r="L71" s="1843"/>
      <c r="M71" s="1843"/>
      <c r="N71" s="1843"/>
      <c r="O71" s="1843"/>
      <c r="P71" s="1843"/>
      <c r="Q71" s="1843"/>
      <c r="R71" s="1843"/>
      <c r="S71" s="1843"/>
      <c r="T71" s="1843"/>
      <c r="U71" s="1843"/>
      <c r="V71" s="1843"/>
      <c r="W71" s="1843"/>
      <c r="X71" s="1843"/>
      <c r="Y71" s="1843"/>
      <c r="Z71" s="1843"/>
      <c r="AA71" s="1843"/>
      <c r="AB71" s="1843"/>
    </row>
    <row r="72" spans="1:28">
      <c r="A72" s="1777"/>
      <c r="B72" s="1843"/>
      <c r="C72" s="1777"/>
      <c r="D72" s="1843"/>
      <c r="E72" s="1843"/>
      <c r="F72" s="1843"/>
      <c r="G72" s="1843"/>
      <c r="H72" s="1843"/>
      <c r="I72" s="1843"/>
      <c r="J72" s="1843"/>
      <c r="K72" s="1843"/>
      <c r="L72" s="1843"/>
      <c r="M72" s="1843"/>
      <c r="N72" s="1843"/>
      <c r="O72" s="1843"/>
      <c r="P72" s="1843"/>
      <c r="Q72" s="1843"/>
      <c r="R72" s="1843"/>
      <c r="S72" s="1843"/>
      <c r="T72" s="1843"/>
      <c r="U72" s="1843"/>
      <c r="V72" s="1843"/>
      <c r="W72" s="1843"/>
      <c r="X72" s="1843"/>
      <c r="Y72" s="1843"/>
      <c r="Z72" s="1843"/>
      <c r="AA72" s="1843"/>
      <c r="AB72" s="1843"/>
    </row>
    <row r="73" spans="1:28">
      <c r="A73" s="1777"/>
      <c r="B73" s="1843"/>
      <c r="C73" s="1777"/>
      <c r="D73" s="1843"/>
      <c r="E73" s="1843"/>
      <c r="F73" s="1843"/>
      <c r="G73" s="1843"/>
      <c r="H73" s="1843"/>
      <c r="I73" s="1843"/>
      <c r="J73" s="1843"/>
      <c r="K73" s="1843"/>
      <c r="L73" s="1843"/>
      <c r="M73" s="1843"/>
      <c r="N73" s="1843"/>
      <c r="O73" s="1843"/>
      <c r="P73" s="1843"/>
      <c r="Q73" s="1843"/>
      <c r="R73" s="1843"/>
      <c r="S73" s="1843"/>
      <c r="T73" s="1843"/>
      <c r="U73" s="1843"/>
      <c r="V73" s="1843"/>
      <c r="W73" s="1843"/>
      <c r="X73" s="1843"/>
      <c r="Y73" s="1843"/>
      <c r="Z73" s="1843"/>
      <c r="AA73" s="1843"/>
      <c r="AB73" s="1843"/>
    </row>
    <row r="74" spans="1:28">
      <c r="A74" s="1843"/>
      <c r="B74" s="1843"/>
      <c r="C74" s="1843"/>
      <c r="D74" s="1843"/>
      <c r="E74" s="1843"/>
      <c r="F74" s="1843"/>
      <c r="G74" s="1843"/>
      <c r="H74" s="1843"/>
      <c r="I74" s="1843"/>
      <c r="J74" s="1843"/>
      <c r="K74" s="1843"/>
      <c r="L74" s="1843"/>
      <c r="M74" s="1843"/>
      <c r="N74" s="1843"/>
      <c r="O74" s="1843"/>
      <c r="P74" s="1843"/>
      <c r="Q74" s="1843"/>
      <c r="R74" s="1843"/>
      <c r="S74" s="1843"/>
      <c r="T74" s="1843"/>
      <c r="U74" s="1843"/>
      <c r="V74" s="1843"/>
      <c r="W74" s="1843"/>
      <c r="X74" s="1843"/>
      <c r="Y74" s="1843"/>
      <c r="Z74" s="1843"/>
      <c r="AA74" s="1843"/>
      <c r="AB74" s="1843"/>
    </row>
    <row r="75" spans="1:28">
      <c r="A75" s="1777"/>
      <c r="B75" s="1843"/>
      <c r="C75" s="1777"/>
      <c r="D75" s="1843"/>
      <c r="E75" s="1843"/>
      <c r="F75" s="1843"/>
      <c r="G75" s="1843"/>
      <c r="H75" s="1843"/>
      <c r="I75" s="1843"/>
      <c r="J75" s="1843"/>
      <c r="K75" s="1843"/>
      <c r="L75" s="1843"/>
      <c r="M75" s="1843"/>
      <c r="N75" s="1843"/>
      <c r="O75" s="1843"/>
      <c r="P75" s="1843"/>
      <c r="Q75" s="1843"/>
      <c r="R75" s="1843"/>
      <c r="S75" s="1843"/>
      <c r="T75" s="1843"/>
      <c r="U75" s="1843"/>
      <c r="V75" s="1843"/>
      <c r="W75" s="1843"/>
      <c r="X75" s="1843"/>
      <c r="Y75" s="1843"/>
      <c r="Z75" s="1843"/>
      <c r="AA75" s="1843"/>
      <c r="AB75" s="1843"/>
    </row>
    <row r="76" spans="1:28">
      <c r="A76" s="1843"/>
      <c r="B76" s="1843"/>
      <c r="C76" s="1843"/>
      <c r="D76" s="1843"/>
      <c r="E76" s="1843"/>
      <c r="F76" s="1843"/>
      <c r="G76" s="1843"/>
      <c r="H76" s="1843"/>
      <c r="I76" s="1843"/>
      <c r="J76" s="1843"/>
      <c r="K76" s="1843"/>
      <c r="L76" s="1843"/>
      <c r="M76" s="1843"/>
      <c r="N76" s="1843"/>
      <c r="O76" s="1843"/>
      <c r="P76" s="1843"/>
      <c r="Q76" s="1843"/>
      <c r="R76" s="1843"/>
      <c r="S76" s="1843"/>
      <c r="T76" s="1843"/>
      <c r="U76" s="1843"/>
      <c r="V76" s="1843"/>
      <c r="W76" s="1843"/>
      <c r="X76" s="1843"/>
      <c r="Y76" s="1843"/>
      <c r="Z76" s="1843"/>
      <c r="AA76" s="1843"/>
      <c r="AB76" s="1843"/>
    </row>
    <row r="77" spans="1:28">
      <c r="A77" s="1843"/>
      <c r="B77" s="1843"/>
      <c r="C77" s="1843"/>
      <c r="D77" s="1843"/>
      <c r="E77" s="1843"/>
      <c r="F77" s="1843"/>
      <c r="G77" s="1843"/>
      <c r="H77" s="1843"/>
      <c r="I77" s="1843"/>
      <c r="J77" s="1843"/>
      <c r="K77" s="1843"/>
      <c r="L77" s="1843"/>
      <c r="M77" s="1843"/>
      <c r="N77" s="1843"/>
      <c r="O77" s="1843"/>
      <c r="P77" s="1843"/>
      <c r="Q77" s="1843"/>
      <c r="R77" s="1843"/>
      <c r="S77" s="1843"/>
      <c r="T77" s="1843"/>
      <c r="U77" s="1843"/>
      <c r="V77" s="1843"/>
      <c r="W77" s="1843"/>
      <c r="X77" s="1843"/>
      <c r="Y77" s="1843"/>
      <c r="Z77" s="1843"/>
      <c r="AA77" s="1843"/>
      <c r="AB77" s="1843"/>
    </row>
    <row r="78" spans="1:28">
      <c r="A78" s="1843"/>
      <c r="B78" s="1843"/>
      <c r="C78" s="1843"/>
      <c r="D78" s="1843"/>
      <c r="E78" s="1843"/>
      <c r="F78" s="1843"/>
      <c r="G78" s="1843"/>
      <c r="H78" s="1843"/>
      <c r="I78" s="1843"/>
      <c r="J78" s="1843"/>
      <c r="K78" s="1843"/>
      <c r="L78" s="1843"/>
      <c r="M78" s="1843"/>
      <c r="N78" s="1843"/>
      <c r="O78" s="1843"/>
      <c r="P78" s="1843"/>
      <c r="Q78" s="1843"/>
      <c r="R78" s="1843"/>
      <c r="S78" s="1843"/>
      <c r="T78" s="1843"/>
      <c r="U78" s="1843"/>
      <c r="V78" s="1843"/>
      <c r="W78" s="1843"/>
      <c r="X78" s="1843"/>
      <c r="Y78" s="1843"/>
      <c r="Z78" s="1843"/>
      <c r="AA78" s="1843"/>
      <c r="AB78" s="1843"/>
    </row>
    <row r="79" spans="1:28">
      <c r="A79" s="1843"/>
      <c r="B79" s="1843"/>
      <c r="C79" s="1843"/>
      <c r="D79" s="1843"/>
      <c r="E79" s="1843"/>
      <c r="F79" s="1843"/>
      <c r="G79" s="1843"/>
      <c r="H79" s="1843"/>
      <c r="I79" s="1843"/>
      <c r="J79" s="1843"/>
      <c r="K79" s="1843"/>
      <c r="L79" s="1843"/>
      <c r="M79" s="1843"/>
      <c r="N79" s="1843"/>
      <c r="O79" s="1843"/>
      <c r="P79" s="1843"/>
      <c r="Q79" s="1843"/>
      <c r="R79" s="1843"/>
      <c r="S79" s="1843"/>
      <c r="T79" s="1843"/>
      <c r="U79" s="1843"/>
      <c r="V79" s="1843"/>
      <c r="W79" s="1843"/>
      <c r="X79" s="1843"/>
      <c r="Y79" s="1843"/>
      <c r="Z79" s="1843"/>
      <c r="AA79" s="1843"/>
      <c r="AB79" s="1843"/>
    </row>
    <row r="80" spans="1:28">
      <c r="A80" s="1843"/>
      <c r="B80" s="1843"/>
      <c r="C80" s="1843"/>
      <c r="D80" s="1843"/>
      <c r="E80" s="1843"/>
      <c r="F80" s="1843"/>
      <c r="G80" s="1843"/>
      <c r="H80" s="1843"/>
      <c r="I80" s="1843"/>
      <c r="J80" s="1843"/>
      <c r="K80" s="1843"/>
      <c r="L80" s="1843"/>
      <c r="M80" s="1843"/>
      <c r="N80" s="1843"/>
      <c r="O80" s="1843"/>
      <c r="P80" s="1843"/>
      <c r="Q80" s="1843"/>
      <c r="R80" s="1843"/>
      <c r="S80" s="1843"/>
      <c r="T80" s="1843"/>
      <c r="U80" s="1843"/>
      <c r="V80" s="1843"/>
      <c r="W80" s="1843"/>
      <c r="X80" s="1843"/>
      <c r="Y80" s="1843"/>
      <c r="Z80" s="1843"/>
      <c r="AA80" s="1843"/>
      <c r="AB80" s="1843"/>
    </row>
    <row r="81" spans="2:28" ht="9" customHeight="1">
      <c r="B81" s="1831"/>
      <c r="C81" s="1777"/>
      <c r="D81" s="1843"/>
      <c r="E81" s="1843"/>
      <c r="F81" s="1843"/>
      <c r="G81" s="1843"/>
      <c r="H81" s="1843"/>
      <c r="I81" s="1843"/>
      <c r="J81" s="1843"/>
      <c r="K81" s="1843"/>
      <c r="L81" s="1843"/>
      <c r="M81" s="1843"/>
      <c r="N81" s="1843"/>
      <c r="O81" s="1843"/>
      <c r="P81" s="1843"/>
      <c r="Q81" s="1843"/>
      <c r="R81" s="1843"/>
      <c r="S81" s="1843"/>
      <c r="T81" s="1831"/>
      <c r="U81" s="1831"/>
      <c r="V81" s="1831"/>
      <c r="W81" s="1831"/>
      <c r="X81" s="1831"/>
      <c r="Y81" s="1831"/>
      <c r="Z81" s="1831"/>
      <c r="AA81" s="1831"/>
      <c r="AB81" s="1831"/>
    </row>
    <row r="82" spans="2:28" ht="10.5" hidden="1" customHeight="1">
      <c r="B82" s="1831"/>
      <c r="C82" s="1831"/>
      <c r="D82" s="1831"/>
      <c r="E82" s="1831"/>
      <c r="F82" s="1831"/>
      <c r="G82" s="1831"/>
      <c r="H82" s="1831"/>
      <c r="I82" s="1831"/>
      <c r="J82" s="1831"/>
      <c r="K82" s="1831"/>
      <c r="L82" s="1831"/>
      <c r="M82" s="1831"/>
      <c r="N82" s="1831"/>
      <c r="O82" s="1831"/>
      <c r="P82" s="1831"/>
      <c r="Q82" s="1831"/>
      <c r="R82" s="1831"/>
      <c r="S82" s="1831"/>
      <c r="T82" s="1831"/>
      <c r="U82" s="1831"/>
      <c r="V82" s="1831"/>
      <c r="W82" s="1831"/>
      <c r="X82" s="1831"/>
      <c r="Y82" s="1831"/>
      <c r="Z82" s="1831"/>
      <c r="AA82" s="1831"/>
      <c r="AB82" s="1831"/>
    </row>
    <row r="83" spans="2:28" ht="9" customHeight="1">
      <c r="B83" s="1831"/>
      <c r="C83" s="1831"/>
      <c r="D83" s="1831"/>
      <c r="E83" s="1831"/>
      <c r="F83" s="1831"/>
      <c r="G83" s="1831"/>
      <c r="H83" s="1831"/>
      <c r="I83" s="1831"/>
      <c r="J83" s="1831"/>
      <c r="K83" s="1831"/>
      <c r="L83" s="1831"/>
      <c r="M83" s="1831"/>
      <c r="N83" s="1831"/>
      <c r="O83" s="1831"/>
      <c r="P83" s="1831"/>
      <c r="Q83" s="1831"/>
      <c r="R83" s="1831"/>
      <c r="S83" s="1831"/>
      <c r="T83" s="1831"/>
      <c r="U83" s="1831"/>
      <c r="V83" s="1831"/>
      <c r="W83" s="1831"/>
      <c r="X83" s="1831"/>
      <c r="Y83" s="1831"/>
      <c r="Z83" s="1831"/>
      <c r="AA83" s="1831"/>
      <c r="AB83" s="1831"/>
    </row>
    <row r="84" spans="2:28" ht="9" customHeight="1">
      <c r="B84" s="1831"/>
      <c r="C84" s="1831"/>
      <c r="D84" s="1831"/>
      <c r="E84" s="1831"/>
      <c r="F84" s="1831"/>
      <c r="G84" s="1831"/>
      <c r="H84" s="1831"/>
      <c r="I84" s="1831"/>
      <c r="J84" s="1831"/>
      <c r="K84" s="1831"/>
      <c r="L84" s="1831"/>
      <c r="M84" s="1831"/>
      <c r="N84" s="1831"/>
      <c r="O84" s="1831"/>
      <c r="P84" s="1831"/>
      <c r="Q84" s="1831"/>
      <c r="R84" s="1831"/>
      <c r="S84" s="1831"/>
      <c r="T84" s="1831"/>
      <c r="U84" s="1831"/>
      <c r="V84" s="1831"/>
      <c r="W84" s="1831"/>
      <c r="X84" s="1831"/>
      <c r="Y84" s="1831"/>
      <c r="Z84" s="1831"/>
      <c r="AA84" s="1831"/>
      <c r="AB84" s="1831"/>
    </row>
    <row r="85" spans="2:28" ht="9" customHeight="1">
      <c r="B85" s="1831"/>
      <c r="C85" s="1831"/>
      <c r="D85" s="1831"/>
      <c r="E85" s="1831"/>
      <c r="F85" s="1831"/>
      <c r="G85" s="1831"/>
      <c r="H85" s="1831"/>
      <c r="I85" s="1831"/>
      <c r="J85" s="1831"/>
      <c r="K85" s="1831"/>
      <c r="L85" s="1831"/>
      <c r="M85" s="1831"/>
      <c r="N85" s="1831"/>
      <c r="O85" s="1831"/>
      <c r="P85" s="1831"/>
      <c r="Q85" s="1831"/>
      <c r="R85" s="1831"/>
      <c r="S85" s="1831"/>
      <c r="T85" s="1831"/>
      <c r="U85" s="1831"/>
      <c r="V85" s="1831"/>
      <c r="W85" s="1831"/>
      <c r="X85" s="1831"/>
      <c r="Y85" s="1831"/>
      <c r="Z85" s="1831"/>
      <c r="AA85" s="1831"/>
      <c r="AB85" s="1831"/>
    </row>
    <row r="86" spans="2:28" ht="9" customHeight="1">
      <c r="B86" s="1831"/>
      <c r="C86" s="1831"/>
      <c r="D86" s="1831"/>
      <c r="E86" s="1831"/>
      <c r="F86" s="1831"/>
      <c r="G86" s="1831"/>
      <c r="H86" s="1831"/>
      <c r="I86" s="1831"/>
      <c r="J86" s="1831"/>
      <c r="K86" s="1831"/>
      <c r="L86" s="1831"/>
      <c r="M86" s="1831"/>
      <c r="N86" s="1831"/>
      <c r="O86" s="1831"/>
      <c r="P86" s="1831"/>
      <c r="Q86" s="1831"/>
      <c r="R86" s="1831"/>
      <c r="S86" s="1831"/>
      <c r="T86" s="1831"/>
      <c r="U86" s="1831"/>
      <c r="V86" s="1831"/>
      <c r="W86" s="1831"/>
      <c r="X86" s="1831"/>
      <c r="Y86" s="1831"/>
      <c r="Z86" s="1831"/>
      <c r="AA86" s="1831"/>
      <c r="AB86" s="1831"/>
    </row>
    <row r="87" spans="2:28" ht="9" customHeight="1">
      <c r="B87" s="1831"/>
      <c r="C87" s="1831"/>
      <c r="D87" s="1831"/>
      <c r="E87" s="1831"/>
      <c r="F87" s="1831"/>
      <c r="G87" s="1831"/>
      <c r="H87" s="1831"/>
      <c r="I87" s="1831"/>
      <c r="J87" s="1831"/>
      <c r="K87" s="1831"/>
      <c r="L87" s="1831"/>
      <c r="M87" s="1831"/>
      <c r="N87" s="1831"/>
      <c r="O87" s="1831"/>
      <c r="P87" s="1831"/>
      <c r="Q87" s="1831"/>
      <c r="R87" s="1831"/>
      <c r="S87" s="1831"/>
      <c r="T87" s="1831"/>
      <c r="U87" s="1831"/>
      <c r="V87" s="1831"/>
      <c r="W87" s="1831"/>
      <c r="X87" s="1831"/>
      <c r="Y87" s="1831"/>
      <c r="Z87" s="1831"/>
      <c r="AA87" s="1831"/>
      <c r="AB87" s="1831"/>
    </row>
    <row r="88" spans="2:28" ht="9" customHeight="1">
      <c r="B88" s="1831"/>
      <c r="C88" s="1831"/>
      <c r="D88" s="1831"/>
      <c r="E88" s="1831"/>
      <c r="F88" s="1831"/>
      <c r="G88" s="1831"/>
      <c r="H88" s="1831"/>
      <c r="I88" s="1831"/>
      <c r="J88" s="1831"/>
      <c r="K88" s="1831"/>
      <c r="L88" s="1831"/>
      <c r="M88" s="1831"/>
      <c r="N88" s="1831"/>
      <c r="O88" s="1831"/>
      <c r="P88" s="1831"/>
      <c r="Q88" s="1831"/>
      <c r="R88" s="1831"/>
      <c r="S88" s="1831"/>
      <c r="T88" s="1831"/>
      <c r="U88" s="1831"/>
      <c r="V88" s="1831"/>
      <c r="W88" s="1831"/>
      <c r="X88" s="1831"/>
      <c r="Y88" s="1831"/>
      <c r="Z88" s="1831"/>
      <c r="AA88" s="1831"/>
      <c r="AB88" s="1831"/>
    </row>
    <row r="89" spans="2:28" ht="9" customHeight="1">
      <c r="B89" s="1831"/>
      <c r="C89" s="1831"/>
      <c r="D89" s="1831"/>
      <c r="E89" s="1831"/>
      <c r="F89" s="1831"/>
      <c r="G89" s="1831"/>
      <c r="H89" s="1831"/>
      <c r="I89" s="1831"/>
      <c r="J89" s="1831"/>
      <c r="K89" s="1831"/>
      <c r="L89" s="1831"/>
      <c r="M89" s="1831"/>
      <c r="N89" s="1831"/>
      <c r="O89" s="1831"/>
      <c r="P89" s="1831"/>
      <c r="Q89" s="1831"/>
      <c r="R89" s="1831"/>
      <c r="S89" s="1831"/>
      <c r="T89" s="1831"/>
      <c r="U89" s="1831"/>
      <c r="V89" s="1831"/>
      <c r="W89" s="1831"/>
      <c r="X89" s="1831"/>
      <c r="Y89" s="1831"/>
      <c r="Z89" s="1831"/>
      <c r="AA89" s="1831"/>
      <c r="AB89" s="1831"/>
    </row>
    <row r="90" spans="2:28" ht="9" customHeight="1">
      <c r="B90" s="1831"/>
      <c r="C90" s="1831"/>
      <c r="D90" s="1831"/>
      <c r="E90" s="1831"/>
      <c r="F90" s="1831"/>
      <c r="G90" s="1831"/>
      <c r="H90" s="1831"/>
      <c r="I90" s="1831"/>
      <c r="J90" s="1831"/>
      <c r="K90" s="1831"/>
      <c r="L90" s="1831"/>
      <c r="M90" s="1831"/>
      <c r="N90" s="1831"/>
      <c r="O90" s="1831"/>
      <c r="P90" s="1831"/>
      <c r="Q90" s="1831"/>
      <c r="R90" s="1831"/>
      <c r="S90" s="1831"/>
      <c r="T90" s="1831"/>
      <c r="U90" s="1831"/>
      <c r="V90" s="1831"/>
      <c r="W90" s="1831"/>
      <c r="X90" s="1831"/>
      <c r="Y90" s="1831"/>
      <c r="Z90" s="1831"/>
      <c r="AA90" s="1831"/>
      <c r="AB90" s="1831"/>
    </row>
    <row r="91" spans="2:28" ht="9" customHeight="1">
      <c r="B91" s="1831"/>
      <c r="C91" s="1831"/>
      <c r="D91" s="1831"/>
      <c r="E91" s="1831"/>
      <c r="F91" s="1831"/>
      <c r="G91" s="1831"/>
      <c r="H91" s="1831"/>
      <c r="I91" s="1831"/>
      <c r="J91" s="1831"/>
      <c r="K91" s="1831"/>
      <c r="L91" s="1831"/>
      <c r="M91" s="1831"/>
      <c r="N91" s="1831"/>
      <c r="O91" s="1831"/>
      <c r="P91" s="1831"/>
      <c r="Q91" s="1831"/>
      <c r="R91" s="1831"/>
      <c r="S91" s="1831"/>
      <c r="T91" s="1831"/>
      <c r="U91" s="1831"/>
      <c r="V91" s="1831"/>
      <c r="W91" s="1831"/>
      <c r="X91" s="1831"/>
      <c r="Y91" s="1831"/>
      <c r="Z91" s="1831"/>
      <c r="AA91" s="1831"/>
      <c r="AB91" s="1831"/>
    </row>
    <row r="92" spans="2:28" ht="9" customHeight="1">
      <c r="B92" s="1831"/>
      <c r="C92" s="1831"/>
      <c r="D92" s="1831"/>
      <c r="E92" s="1831"/>
      <c r="F92" s="1831"/>
      <c r="G92" s="1831"/>
      <c r="H92" s="1831"/>
      <c r="I92" s="1831"/>
      <c r="J92" s="1831"/>
      <c r="K92" s="1831"/>
      <c r="L92" s="1831"/>
      <c r="M92" s="1831"/>
      <c r="N92" s="1831"/>
      <c r="O92" s="1831"/>
      <c r="P92" s="1831"/>
      <c r="Q92" s="1831"/>
      <c r="R92" s="1831"/>
      <c r="S92" s="1831"/>
      <c r="T92" s="1831"/>
      <c r="U92" s="1831"/>
      <c r="V92" s="1831"/>
      <c r="W92" s="1831"/>
      <c r="X92" s="1831"/>
      <c r="Y92" s="1831"/>
      <c r="Z92" s="1831"/>
      <c r="AA92" s="1831"/>
      <c r="AB92" s="1831"/>
    </row>
    <row r="93" spans="2:28" ht="9" customHeight="1">
      <c r="B93" s="1831"/>
      <c r="C93" s="1831"/>
      <c r="D93" s="1831"/>
      <c r="E93" s="1831"/>
      <c r="F93" s="1831"/>
      <c r="G93" s="1831"/>
      <c r="H93" s="1831"/>
      <c r="I93" s="1831"/>
      <c r="J93" s="1831"/>
      <c r="K93" s="1831"/>
      <c r="L93" s="1831"/>
      <c r="M93" s="1831"/>
      <c r="N93" s="1831"/>
      <c r="O93" s="1831"/>
      <c r="P93" s="1831"/>
      <c r="Q93" s="1831"/>
      <c r="R93" s="1831"/>
      <c r="S93" s="1831"/>
      <c r="T93" s="1831"/>
      <c r="U93" s="1831"/>
      <c r="V93" s="1831"/>
      <c r="W93" s="1831"/>
      <c r="X93" s="1831"/>
      <c r="Y93" s="1831"/>
      <c r="Z93" s="1831"/>
      <c r="AA93" s="1831"/>
      <c r="AB93" s="1831"/>
    </row>
    <row r="94" spans="2:28" ht="9" customHeight="1">
      <c r="B94" s="1831"/>
      <c r="C94" s="1831"/>
      <c r="D94" s="1831"/>
      <c r="E94" s="1831"/>
      <c r="F94" s="1831"/>
      <c r="G94" s="1831"/>
      <c r="H94" s="1831"/>
      <c r="I94" s="1831"/>
      <c r="J94" s="1831"/>
      <c r="K94" s="1831"/>
      <c r="L94" s="1831"/>
      <c r="M94" s="1831"/>
      <c r="N94" s="1831"/>
      <c r="O94" s="1831"/>
      <c r="P94" s="1831"/>
      <c r="Q94" s="1831"/>
      <c r="R94" s="1831"/>
      <c r="S94" s="1831"/>
      <c r="T94" s="1831"/>
      <c r="U94" s="1831"/>
      <c r="V94" s="1831"/>
      <c r="W94" s="1831"/>
      <c r="X94" s="1831"/>
      <c r="Y94" s="1831"/>
      <c r="Z94" s="1831"/>
      <c r="AA94" s="1831"/>
      <c r="AB94" s="1831"/>
    </row>
    <row r="95" spans="2:28" ht="9" customHeight="1">
      <c r="B95" s="1831"/>
      <c r="C95" s="1831"/>
      <c r="D95" s="1831"/>
      <c r="E95" s="1831"/>
      <c r="F95" s="1831"/>
      <c r="G95" s="1831"/>
      <c r="H95" s="1831"/>
      <c r="I95" s="1831"/>
      <c r="J95" s="1831"/>
      <c r="K95" s="1831"/>
      <c r="L95" s="1831"/>
      <c r="M95" s="1831"/>
      <c r="N95" s="1831"/>
      <c r="O95" s="1831"/>
      <c r="P95" s="1831"/>
      <c r="Q95" s="1831"/>
      <c r="R95" s="1831"/>
      <c r="S95" s="1831"/>
      <c r="T95" s="1831"/>
      <c r="U95" s="1831"/>
      <c r="V95" s="1831"/>
      <c r="W95" s="1831"/>
      <c r="X95" s="1831"/>
      <c r="Y95" s="1831"/>
      <c r="Z95" s="1831"/>
      <c r="AA95" s="1831"/>
      <c r="AB95" s="1831"/>
    </row>
    <row r="96" spans="2:28" ht="9" customHeight="1">
      <c r="B96" s="1831"/>
      <c r="C96" s="1831"/>
      <c r="D96" s="1831"/>
      <c r="E96" s="1831"/>
      <c r="F96" s="1831"/>
      <c r="G96" s="1831"/>
      <c r="H96" s="1831"/>
      <c r="I96" s="1831"/>
      <c r="J96" s="1831"/>
      <c r="K96" s="1831"/>
      <c r="L96" s="1831"/>
      <c r="M96" s="1831"/>
      <c r="N96" s="1831"/>
      <c r="O96" s="1831"/>
      <c r="P96" s="1831"/>
      <c r="Q96" s="1831"/>
      <c r="R96" s="1831"/>
      <c r="S96" s="1831"/>
      <c r="T96" s="1831"/>
      <c r="U96" s="1831"/>
      <c r="V96" s="1831"/>
      <c r="W96" s="1831"/>
      <c r="X96" s="1831"/>
      <c r="Y96" s="1831"/>
      <c r="Z96" s="1831"/>
      <c r="AA96" s="1831"/>
      <c r="AB96" s="1831"/>
    </row>
    <row r="97" spans="2:28" ht="9" customHeight="1">
      <c r="B97" s="1831"/>
      <c r="C97" s="1831"/>
      <c r="D97" s="1831"/>
      <c r="E97" s="1831"/>
      <c r="F97" s="1831"/>
      <c r="G97" s="1831"/>
      <c r="H97" s="1831"/>
      <c r="I97" s="1831"/>
      <c r="J97" s="1831"/>
      <c r="K97" s="1831"/>
      <c r="L97" s="1831"/>
      <c r="M97" s="1831"/>
      <c r="N97" s="1831"/>
      <c r="O97" s="1831"/>
      <c r="P97" s="1831"/>
      <c r="Q97" s="1831"/>
      <c r="R97" s="1831"/>
      <c r="S97" s="1831"/>
      <c r="T97" s="1831"/>
      <c r="U97" s="1831"/>
      <c r="V97" s="1831"/>
      <c r="W97" s="1831"/>
      <c r="X97" s="1831"/>
      <c r="Y97" s="1831"/>
      <c r="Z97" s="1831"/>
      <c r="AA97" s="1831"/>
      <c r="AB97" s="1831"/>
    </row>
    <row r="98" spans="2:28" ht="9" customHeight="1">
      <c r="B98" s="1831"/>
      <c r="C98" s="1831"/>
      <c r="D98" s="1831"/>
      <c r="E98" s="1831"/>
      <c r="F98" s="1831"/>
      <c r="G98" s="1831"/>
      <c r="H98" s="1831"/>
      <c r="I98" s="1831"/>
      <c r="J98" s="1831"/>
      <c r="K98" s="1831"/>
      <c r="L98" s="1831"/>
      <c r="M98" s="1831"/>
      <c r="N98" s="1831"/>
      <c r="O98" s="1831"/>
      <c r="P98" s="1831"/>
      <c r="Q98" s="1831"/>
      <c r="R98" s="1831"/>
      <c r="S98" s="1831"/>
      <c r="T98" s="1831"/>
      <c r="U98" s="1831"/>
      <c r="V98" s="1831"/>
      <c r="W98" s="1831"/>
      <c r="X98" s="1831"/>
      <c r="Y98" s="1831"/>
      <c r="Z98" s="1831"/>
      <c r="AA98" s="1831"/>
      <c r="AB98" s="1831"/>
    </row>
    <row r="99" spans="2:28" ht="9" customHeight="1">
      <c r="B99" s="1831"/>
      <c r="C99" s="1831"/>
      <c r="D99" s="1831"/>
      <c r="E99" s="1831"/>
      <c r="F99" s="1831"/>
      <c r="G99" s="1831"/>
      <c r="H99" s="1831"/>
      <c r="I99" s="1831"/>
      <c r="J99" s="1831"/>
      <c r="K99" s="1831"/>
      <c r="L99" s="1831"/>
      <c r="M99" s="1831"/>
      <c r="N99" s="1831"/>
      <c r="O99" s="1831"/>
      <c r="P99" s="1831"/>
      <c r="Q99" s="1831"/>
      <c r="R99" s="1831"/>
      <c r="S99" s="1831"/>
      <c r="T99" s="1831"/>
      <c r="U99" s="1831"/>
      <c r="V99" s="1831"/>
      <c r="W99" s="1831"/>
      <c r="X99" s="1831"/>
      <c r="Y99" s="1831"/>
      <c r="Z99" s="1831"/>
      <c r="AA99" s="1831"/>
      <c r="AB99" s="1831"/>
    </row>
    <row r="100" spans="2:28" ht="10.5" hidden="1" customHeight="1">
      <c r="B100" s="1831"/>
      <c r="C100" s="1831"/>
      <c r="D100" s="1831"/>
      <c r="E100" s="1831"/>
      <c r="F100" s="1831"/>
      <c r="G100" s="1831"/>
      <c r="H100" s="1831"/>
      <c r="I100" s="1831"/>
      <c r="J100" s="1831"/>
      <c r="K100" s="1831"/>
      <c r="L100" s="1831"/>
      <c r="M100" s="1831"/>
      <c r="N100" s="1831"/>
      <c r="O100" s="1831"/>
      <c r="P100" s="1831"/>
      <c r="Q100" s="1831"/>
      <c r="R100" s="1831"/>
      <c r="S100" s="1831"/>
      <c r="T100" s="1831"/>
      <c r="U100" s="1831"/>
      <c r="V100" s="1831"/>
      <c r="W100" s="1831"/>
      <c r="X100" s="1831"/>
      <c r="Y100" s="1831"/>
      <c r="Z100" s="1831"/>
      <c r="AA100" s="1831"/>
      <c r="AB100" s="1831"/>
    </row>
    <row r="101" spans="2:28" ht="9" customHeight="1">
      <c r="C101" s="1831"/>
      <c r="D101" s="1831"/>
      <c r="E101" s="1831"/>
      <c r="F101" s="1831"/>
      <c r="G101" s="1831"/>
      <c r="H101" s="1831"/>
      <c r="I101" s="1831"/>
      <c r="J101" s="1831"/>
      <c r="K101" s="1831"/>
      <c r="L101" s="1831"/>
      <c r="M101" s="1831"/>
      <c r="N101" s="1831"/>
      <c r="O101" s="1831"/>
      <c r="P101" s="1831"/>
      <c r="Q101" s="1831"/>
      <c r="R101" s="1831"/>
      <c r="S101" s="1831"/>
      <c r="T101" s="1831"/>
      <c r="U101" s="1831"/>
      <c r="V101" s="1831"/>
      <c r="W101" s="1831"/>
      <c r="X101" s="1831"/>
      <c r="Y101" s="1831"/>
      <c r="Z101" s="1831"/>
    </row>
    <row r="102" spans="2:28" ht="9" customHeight="1">
      <c r="G102" s="1831"/>
      <c r="H102" s="1831"/>
      <c r="I102" s="1831"/>
      <c r="J102" s="1831"/>
      <c r="K102" s="1831"/>
      <c r="L102" s="1831"/>
      <c r="M102" s="1831"/>
      <c r="N102" s="1831"/>
      <c r="O102" s="1831"/>
      <c r="P102" s="1831"/>
      <c r="Q102" s="1831"/>
      <c r="S102" s="1831"/>
      <c r="T102" s="1831"/>
      <c r="U102" s="1831"/>
      <c r="V102" s="1831"/>
      <c r="W102" s="1831"/>
      <c r="X102" s="1831"/>
      <c r="Z102" s="1831"/>
    </row>
    <row r="103" spans="2:28" ht="8.1" customHeight="1">
      <c r="B103" s="1831"/>
      <c r="D103" s="1831"/>
      <c r="E103" s="1831"/>
      <c r="F103" s="1831"/>
      <c r="G103" s="1831"/>
      <c r="H103" s="1831"/>
      <c r="I103" s="1831"/>
      <c r="J103" s="1831"/>
      <c r="K103" s="1831"/>
      <c r="L103" s="1831"/>
      <c r="M103" s="1831"/>
      <c r="N103" s="1831"/>
      <c r="O103" s="1831"/>
      <c r="P103" s="1831"/>
      <c r="Q103" s="1831"/>
      <c r="R103" s="1831"/>
      <c r="S103" s="1831"/>
      <c r="T103" s="1831"/>
      <c r="U103" s="1831"/>
      <c r="V103" s="1831"/>
      <c r="W103" s="1831"/>
      <c r="X103" s="1831"/>
      <c r="Y103" s="1831"/>
      <c r="Z103" s="1831"/>
      <c r="AA103" s="1831"/>
    </row>
    <row r="2400" spans="8:8">
      <c r="H2400" s="1844">
        <v>1</v>
      </c>
    </row>
  </sheetData>
  <sheetProtection password="CA55" sheet="1" objects="1" scenarios="1"/>
  <pageMargins left="1" right="0.75" top="0.5" bottom="1" header="0" footer="0"/>
  <pageSetup paperSize="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AA2332"/>
  <sheetViews>
    <sheetView showGridLines="0" topLeftCell="B1" workbookViewId="0">
      <selection activeCell="B1" sqref="A1:IV65536"/>
    </sheetView>
  </sheetViews>
  <sheetFormatPr baseColWidth="10" defaultColWidth="9.83203125" defaultRowHeight="10.5"/>
  <cols>
    <col min="1" max="1" width="0" style="1846" hidden="1" customWidth="1"/>
    <col min="2" max="2" width="32.83203125" style="1846" customWidth="1"/>
    <col min="3" max="3" width="8.83203125" style="1846" customWidth="1"/>
    <col min="4" max="4" width="1.83203125" style="1846" customWidth="1"/>
    <col min="5" max="5" width="7.83203125" style="1846" customWidth="1"/>
    <col min="6" max="6" width="9.83203125" style="1846"/>
    <col min="7" max="7" width="8.83203125" style="1846" customWidth="1"/>
    <col min="8" max="8" width="1.83203125" style="1846" customWidth="1"/>
    <col min="9" max="9" width="7.83203125" style="1846" customWidth="1"/>
    <col min="10" max="10" width="9.83203125" style="1846"/>
    <col min="11" max="11" width="8.83203125" style="1846" customWidth="1"/>
    <col min="12" max="12" width="1.83203125" style="1846" customWidth="1"/>
    <col min="13" max="13" width="7.83203125" style="1846" customWidth="1"/>
    <col min="14" max="14" width="9.83203125" style="1846"/>
    <col min="15" max="15" width="8.83203125" style="1846" customWidth="1"/>
    <col min="16" max="16" width="1.83203125" style="1846" customWidth="1"/>
    <col min="17" max="17" width="8.83203125" style="1846" customWidth="1"/>
    <col min="18" max="18" width="9.83203125" style="1846"/>
    <col min="19" max="19" width="8.83203125" style="1846" customWidth="1"/>
    <col min="20" max="20" width="1.83203125" style="1846" customWidth="1"/>
    <col min="21" max="21" width="6.83203125" style="1846" customWidth="1"/>
    <col min="22" max="22" width="9.83203125" style="1846"/>
    <col min="23" max="23" width="8.83203125" style="1846" customWidth="1"/>
    <col min="24" max="24" width="1.83203125" style="1846" customWidth="1"/>
    <col min="25" max="25" width="6.33203125" style="1846" customWidth="1"/>
    <col min="26" max="26" width="8.83203125" style="1846" customWidth="1"/>
    <col min="27" max="27" width="2.83203125" style="1846" customWidth="1"/>
    <col min="28" max="28" width="1.83203125" style="1846" customWidth="1"/>
    <col min="29" max="16384" width="9.83203125" style="1846"/>
  </cols>
  <sheetData>
    <row r="1" spans="1:27">
      <c r="A1" s="1845"/>
      <c r="C1" s="1845"/>
      <c r="D1" s="1845"/>
      <c r="E1" s="1845"/>
      <c r="F1" s="1845"/>
      <c r="G1" s="1845"/>
      <c r="H1" s="1845"/>
      <c r="I1" s="1845"/>
      <c r="J1" s="1845"/>
      <c r="K1" s="1845"/>
      <c r="L1" s="1845"/>
      <c r="M1" s="1845"/>
      <c r="N1" s="1845"/>
      <c r="O1" s="1845"/>
      <c r="P1" s="1845"/>
      <c r="Q1" s="1845"/>
      <c r="R1" s="1845"/>
      <c r="S1" s="1845"/>
      <c r="T1" s="1845"/>
      <c r="U1" s="1845"/>
      <c r="V1" s="1845"/>
      <c r="W1" s="1845"/>
      <c r="X1" s="1845"/>
      <c r="Y1" s="1845"/>
      <c r="Z1" s="1845"/>
      <c r="AA1" s="1845"/>
    </row>
    <row r="2" spans="1:27">
      <c r="A2" s="1847"/>
      <c r="B2" s="1848" t="s">
        <v>0</v>
      </c>
      <c r="C2" s="1847"/>
      <c r="D2" s="1847"/>
      <c r="E2" s="1847"/>
      <c r="F2" s="1847"/>
      <c r="G2" s="1847"/>
      <c r="H2" s="1847"/>
      <c r="I2" s="1847"/>
      <c r="J2" s="1847"/>
      <c r="K2" s="1847"/>
      <c r="L2" s="1847"/>
      <c r="M2" s="1847"/>
      <c r="N2" s="1847"/>
      <c r="O2" s="1847"/>
      <c r="P2" s="1847"/>
      <c r="Q2" s="1847"/>
      <c r="R2" s="1847"/>
      <c r="S2" s="1847"/>
      <c r="T2" s="1847"/>
      <c r="U2" s="1847"/>
      <c r="V2" s="1847"/>
      <c r="W2" s="1847"/>
      <c r="X2" s="1847"/>
      <c r="Y2" s="1847"/>
      <c r="Z2" s="1847"/>
      <c r="AA2" s="1847"/>
    </row>
    <row r="3" spans="1:27" ht="3.95" customHeight="1">
      <c r="A3" s="1847"/>
      <c r="B3" s="1849"/>
      <c r="C3" s="1847"/>
      <c r="D3" s="1847"/>
      <c r="E3" s="1847"/>
      <c r="F3" s="1847"/>
      <c r="G3" s="1847"/>
      <c r="H3" s="1847"/>
      <c r="I3" s="1847"/>
      <c r="J3" s="1847"/>
      <c r="K3" s="1847"/>
      <c r="L3" s="1847"/>
      <c r="M3" s="1847"/>
      <c r="N3" s="1847"/>
      <c r="O3" s="1847"/>
      <c r="P3" s="1847"/>
      <c r="Q3" s="1847"/>
      <c r="R3" s="1847"/>
      <c r="S3" s="1847"/>
      <c r="T3" s="1847"/>
      <c r="U3" s="1847"/>
      <c r="V3" s="1847"/>
      <c r="W3" s="1847"/>
      <c r="X3" s="1847"/>
      <c r="Y3" s="1847"/>
      <c r="Z3" s="1847"/>
      <c r="AA3" s="1847"/>
    </row>
    <row r="4" spans="1:27">
      <c r="A4" s="1847"/>
      <c r="B4" s="1848" t="s">
        <v>632</v>
      </c>
      <c r="C4" s="1847"/>
      <c r="D4" s="1847"/>
      <c r="E4" s="1847"/>
      <c r="F4" s="1847"/>
      <c r="G4" s="1847"/>
      <c r="H4" s="1847"/>
      <c r="I4" s="1847"/>
      <c r="J4" s="1847"/>
      <c r="K4" s="1847"/>
      <c r="L4" s="1847"/>
      <c r="M4" s="1847"/>
      <c r="N4" s="1847"/>
      <c r="O4" s="1847"/>
      <c r="P4" s="1847"/>
      <c r="Q4" s="1847"/>
      <c r="R4" s="1847"/>
      <c r="S4" s="1847"/>
      <c r="T4" s="1847"/>
      <c r="U4" s="1847"/>
      <c r="V4" s="1847"/>
      <c r="W4" s="1847"/>
      <c r="X4" s="1847"/>
      <c r="Y4" s="1847"/>
      <c r="Z4" s="1847"/>
      <c r="AA4" s="1847"/>
    </row>
    <row r="5" spans="1:27">
      <c r="A5" s="1847"/>
      <c r="B5" s="1848" t="s">
        <v>633</v>
      </c>
      <c r="C5" s="1847"/>
      <c r="D5" s="1847"/>
      <c r="E5" s="1847"/>
      <c r="F5" s="1847"/>
      <c r="G5" s="1847"/>
      <c r="H5" s="1847"/>
      <c r="I5" s="1847"/>
      <c r="J5" s="1847"/>
      <c r="K5" s="1847"/>
      <c r="L5" s="1847"/>
      <c r="M5" s="1847"/>
      <c r="N5" s="1847"/>
      <c r="O5" s="1847"/>
      <c r="P5" s="1847"/>
      <c r="Q5" s="1847"/>
      <c r="R5" s="1847"/>
      <c r="S5" s="1847"/>
      <c r="T5" s="1847"/>
      <c r="U5" s="1847"/>
      <c r="V5" s="1847"/>
      <c r="W5" s="1847"/>
      <c r="X5" s="1847"/>
      <c r="Y5" s="1847"/>
      <c r="Z5" s="1847"/>
      <c r="AA5" s="1847"/>
    </row>
    <row r="6" spans="1:27">
      <c r="A6" s="1847"/>
      <c r="B6" s="1850" t="s">
        <v>634</v>
      </c>
      <c r="C6" s="1847"/>
      <c r="D6" s="1847"/>
      <c r="E6" s="1847"/>
      <c r="F6" s="1847"/>
      <c r="G6" s="1847"/>
      <c r="H6" s="1847"/>
      <c r="I6" s="1847"/>
      <c r="J6" s="1847"/>
      <c r="K6" s="1847"/>
      <c r="L6" s="1847"/>
      <c r="M6" s="1847"/>
      <c r="N6" s="1847"/>
      <c r="O6" s="1847"/>
      <c r="P6" s="1847"/>
      <c r="Q6" s="1847"/>
      <c r="R6" s="1847"/>
      <c r="S6" s="1847"/>
      <c r="T6" s="1847"/>
      <c r="U6" s="1847"/>
      <c r="V6" s="1847"/>
      <c r="W6" s="1847"/>
      <c r="X6" s="1847"/>
      <c r="Y6" s="1847"/>
      <c r="Z6" s="1847"/>
      <c r="AA6" s="1847"/>
    </row>
    <row r="7" spans="1:27">
      <c r="A7" s="1847"/>
      <c r="B7" s="1849"/>
      <c r="C7" s="1847"/>
      <c r="D7" s="1847"/>
      <c r="E7" s="1847"/>
      <c r="F7" s="1847"/>
      <c r="G7" s="1847"/>
      <c r="H7" s="1847"/>
      <c r="I7" s="1847"/>
      <c r="J7" s="1847"/>
      <c r="K7" s="1847"/>
      <c r="L7" s="1847"/>
      <c r="M7" s="1847"/>
      <c r="N7" s="1847"/>
      <c r="O7" s="1847"/>
      <c r="P7" s="1847"/>
      <c r="Q7" s="1847"/>
      <c r="R7" s="1847"/>
      <c r="S7" s="1847"/>
      <c r="T7" s="1847"/>
      <c r="U7" s="1847"/>
      <c r="V7" s="1847"/>
      <c r="W7" s="1847"/>
      <c r="X7" s="1847"/>
      <c r="Y7" s="1847"/>
      <c r="Z7" s="1847"/>
      <c r="AA7" s="1847"/>
    </row>
    <row r="8" spans="1:27">
      <c r="A8" s="1851"/>
      <c r="B8" s="1852"/>
      <c r="C8" s="1853"/>
      <c r="D8" s="1853"/>
      <c r="E8" s="1853"/>
      <c r="F8" s="1854"/>
      <c r="G8" s="1853"/>
      <c r="H8" s="1853"/>
      <c r="I8" s="1853"/>
      <c r="J8" s="1854"/>
      <c r="K8" s="1853"/>
      <c r="L8" s="1853"/>
      <c r="M8" s="1853"/>
      <c r="N8" s="1854"/>
      <c r="O8" s="1853"/>
      <c r="P8" s="1853"/>
      <c r="Q8" s="1853"/>
      <c r="R8" s="1855"/>
      <c r="S8" s="1847"/>
      <c r="T8" s="1847"/>
      <c r="U8" s="1847"/>
      <c r="V8" s="1847"/>
      <c r="W8" s="1847"/>
      <c r="X8" s="1847"/>
      <c r="Y8" s="1847"/>
      <c r="Z8" s="1847"/>
      <c r="AA8" s="1847"/>
    </row>
    <row r="9" spans="1:27">
      <c r="A9" s="1856"/>
      <c r="B9" s="1857"/>
      <c r="C9" s="1858" t="s">
        <v>635</v>
      </c>
      <c r="D9" s="1859"/>
      <c r="E9" s="1859"/>
      <c r="F9" s="1860"/>
      <c r="G9" s="1858" t="s">
        <v>636</v>
      </c>
      <c r="H9" s="1859"/>
      <c r="I9" s="1859"/>
      <c r="J9" s="1860"/>
      <c r="K9" s="1858" t="s">
        <v>637</v>
      </c>
      <c r="L9" s="1859"/>
      <c r="M9" s="1859"/>
      <c r="N9" s="1860"/>
      <c r="O9" s="1858" t="s">
        <v>638</v>
      </c>
      <c r="P9" s="1859"/>
      <c r="Q9" s="1859"/>
      <c r="R9" s="1861"/>
      <c r="S9" s="1847"/>
      <c r="T9" s="1847"/>
      <c r="U9" s="1847"/>
      <c r="V9" s="1847"/>
      <c r="W9" s="1847"/>
      <c r="X9" s="1847"/>
      <c r="Y9" s="1847"/>
      <c r="Z9" s="1847"/>
      <c r="AA9" s="1847"/>
    </row>
    <row r="10" spans="1:27">
      <c r="A10" s="1856"/>
      <c r="B10" s="1862" t="s">
        <v>5</v>
      </c>
      <c r="C10" s="1851"/>
      <c r="D10" s="1863"/>
      <c r="E10" s="1863"/>
      <c r="F10" s="1864" t="s">
        <v>610</v>
      </c>
      <c r="G10" s="1851"/>
      <c r="H10" s="1863"/>
      <c r="I10" s="1863"/>
      <c r="J10" s="1864" t="s">
        <v>610</v>
      </c>
      <c r="K10" s="1851"/>
      <c r="L10" s="1863"/>
      <c r="M10" s="1863"/>
      <c r="N10" s="1864" t="s">
        <v>610</v>
      </c>
      <c r="O10" s="1851"/>
      <c r="P10" s="1863"/>
      <c r="Q10" s="1863"/>
      <c r="R10" s="1865" t="s">
        <v>610</v>
      </c>
      <c r="S10" s="1847"/>
      <c r="T10" s="1847"/>
      <c r="U10" s="1847"/>
      <c r="V10" s="1847"/>
      <c r="W10" s="1847"/>
      <c r="X10" s="1847"/>
      <c r="Y10" s="1847"/>
      <c r="Z10" s="1847"/>
      <c r="AA10" s="1847"/>
    </row>
    <row r="11" spans="1:27">
      <c r="A11" s="1856"/>
      <c r="B11" s="1857"/>
      <c r="C11" s="1858" t="s">
        <v>611</v>
      </c>
      <c r="D11" s="1860"/>
      <c r="E11" s="1866" t="s">
        <v>639</v>
      </c>
      <c r="F11" s="1866" t="s">
        <v>613</v>
      </c>
      <c r="G11" s="1858" t="s">
        <v>611</v>
      </c>
      <c r="H11" s="1860"/>
      <c r="I11" s="1866" t="s">
        <v>614</v>
      </c>
      <c r="J11" s="1866" t="s">
        <v>613</v>
      </c>
      <c r="K11" s="1858" t="s">
        <v>190</v>
      </c>
      <c r="L11" s="1860"/>
      <c r="M11" s="1866" t="s">
        <v>614</v>
      </c>
      <c r="N11" s="1866" t="s">
        <v>613</v>
      </c>
      <c r="O11" s="1858" t="s">
        <v>190</v>
      </c>
      <c r="P11" s="1860"/>
      <c r="Q11" s="1866" t="s">
        <v>614</v>
      </c>
      <c r="R11" s="1867" t="s">
        <v>613</v>
      </c>
      <c r="S11" s="1847"/>
      <c r="T11" s="1847"/>
      <c r="U11" s="1847"/>
      <c r="V11" s="1847"/>
      <c r="W11" s="1847"/>
      <c r="X11" s="1847"/>
      <c r="Y11" s="1847"/>
      <c r="Z11" s="1847"/>
      <c r="AA11" s="1847"/>
    </row>
    <row r="12" spans="1:27">
      <c r="A12" s="1868"/>
      <c r="B12" s="1869"/>
      <c r="C12" s="1870" t="s">
        <v>6</v>
      </c>
      <c r="D12" s="1871"/>
      <c r="E12" s="1872" t="s">
        <v>617</v>
      </c>
      <c r="F12" s="1872" t="s">
        <v>616</v>
      </c>
      <c r="G12" s="1870" t="s">
        <v>6</v>
      </c>
      <c r="H12" s="1871"/>
      <c r="I12" s="1872" t="s">
        <v>617</v>
      </c>
      <c r="J12" s="1872" t="s">
        <v>616</v>
      </c>
      <c r="K12" s="1870" t="s">
        <v>6</v>
      </c>
      <c r="L12" s="1871"/>
      <c r="M12" s="1872" t="s">
        <v>617</v>
      </c>
      <c r="N12" s="1872" t="s">
        <v>616</v>
      </c>
      <c r="O12" s="1870" t="s">
        <v>6</v>
      </c>
      <c r="P12" s="1871"/>
      <c r="Q12" s="1872" t="s">
        <v>617</v>
      </c>
      <c r="R12" s="1873" t="s">
        <v>616</v>
      </c>
      <c r="S12" s="1847"/>
      <c r="T12" s="1847"/>
      <c r="U12" s="1847"/>
      <c r="V12" s="1847"/>
      <c r="W12" s="1847"/>
      <c r="X12" s="1847"/>
      <c r="Y12" s="1847"/>
      <c r="Z12" s="1847"/>
      <c r="AA12" s="1847"/>
    </row>
    <row r="13" spans="1:27" ht="18" customHeight="1">
      <c r="A13" s="1874"/>
      <c r="B13" s="1875" t="s">
        <v>49</v>
      </c>
      <c r="C13" s="1876">
        <f>SUM(C15:C31)</f>
        <v>11850</v>
      </c>
      <c r="D13" s="1877"/>
      <c r="E13" s="1878">
        <f>SUM(I13+M13+Q13+U13+Y13)</f>
        <v>300</v>
      </c>
      <c r="F13" s="1878">
        <f>(C13/E13)</f>
        <v>39.5</v>
      </c>
      <c r="G13" s="1876">
        <f>SUM(G15:G31)</f>
        <v>5541</v>
      </c>
      <c r="H13" s="1877"/>
      <c r="I13" s="1878">
        <f>SUM(I15:I31)</f>
        <v>112</v>
      </c>
      <c r="J13" s="1878">
        <f>($G13/$I13)</f>
        <v>49.473214285714285</v>
      </c>
      <c r="K13" s="1876">
        <f>SUM(K15:K31)</f>
        <v>3633</v>
      </c>
      <c r="L13" s="1877"/>
      <c r="M13" s="1878">
        <f>SUM(M15:M31)</f>
        <v>99</v>
      </c>
      <c r="N13" s="1878">
        <f>(K13/M13)</f>
        <v>36.696969696969695</v>
      </c>
      <c r="O13" s="1876">
        <f>SUM(O15:O31)</f>
        <v>2676</v>
      </c>
      <c r="P13" s="1877"/>
      <c r="Q13" s="1878">
        <f>SUM(Q15:Q31)</f>
        <v>89</v>
      </c>
      <c r="R13" s="1879">
        <f>($O13/$Q13)</f>
        <v>30.067415730337078</v>
      </c>
      <c r="S13" s="1845"/>
      <c r="T13" s="1845"/>
      <c r="U13" s="1845"/>
      <c r="V13" s="1845"/>
      <c r="W13" s="1845"/>
      <c r="X13" s="1845"/>
      <c r="Y13" s="1845"/>
      <c r="Z13" s="1845"/>
      <c r="AA13" s="1845"/>
    </row>
    <row r="14" spans="1:27" ht="10.5" hidden="1" customHeight="1">
      <c r="A14" s="1874"/>
      <c r="B14" s="1880"/>
      <c r="C14" s="1874"/>
      <c r="D14" s="1881"/>
      <c r="E14" s="1881"/>
      <c r="F14" s="1881"/>
      <c r="G14" s="1874"/>
      <c r="H14" s="1881"/>
      <c r="I14" s="1881"/>
      <c r="J14" s="1881"/>
      <c r="K14" s="1874"/>
      <c r="L14" s="1881"/>
      <c r="M14" s="1881"/>
      <c r="N14" s="1881"/>
      <c r="O14" s="1874"/>
      <c r="P14" s="1881"/>
      <c r="Q14" s="1881"/>
      <c r="R14" s="1882"/>
      <c r="S14" s="1845"/>
      <c r="T14" s="1845"/>
      <c r="U14" s="1845"/>
      <c r="V14" s="1845"/>
      <c r="W14" s="1845"/>
      <c r="X14" s="1845"/>
      <c r="Y14" s="1845"/>
      <c r="Z14" s="1845"/>
      <c r="AA14" s="1845"/>
    </row>
    <row r="15" spans="1:27" ht="18" customHeight="1">
      <c r="A15" s="1874"/>
      <c r="B15" s="1883" t="s">
        <v>167</v>
      </c>
      <c r="C15" s="1884">
        <f t="shared" ref="C15:C31" si="0">SUM(G15+K15+O15)</f>
        <v>3330</v>
      </c>
      <c r="D15" s="1881"/>
      <c r="E15" s="1885">
        <f t="shared" ref="E15:E31" si="1">SUM(I15+M15+Q15)</f>
        <v>67</v>
      </c>
      <c r="F15" s="1885">
        <f t="shared" ref="F15:F31" si="2">(C15/E15)</f>
        <v>49.701492537313435</v>
      </c>
      <c r="G15" s="1884">
        <v>1599</v>
      </c>
      <c r="H15" s="1881"/>
      <c r="I15" s="1885">
        <v>25</v>
      </c>
      <c r="J15" s="1885">
        <f t="shared" ref="J15:J31" si="3">($G15/$I15)</f>
        <v>63.96</v>
      </c>
      <c r="K15" s="1884">
        <v>1069</v>
      </c>
      <c r="L15" s="1881"/>
      <c r="M15" s="1885">
        <v>25</v>
      </c>
      <c r="N15" s="1885">
        <f t="shared" ref="N15:N31" si="4">(K15/M15)</f>
        <v>42.76</v>
      </c>
      <c r="O15" s="1884">
        <v>662</v>
      </c>
      <c r="P15" s="1881"/>
      <c r="Q15" s="1885">
        <v>17</v>
      </c>
      <c r="R15" s="1886">
        <f t="shared" ref="R15:R31" si="5">($O15/$Q15)</f>
        <v>38.941176470588232</v>
      </c>
      <c r="S15" s="1845"/>
      <c r="T15" s="1845"/>
      <c r="U15" s="1845"/>
      <c r="V15" s="1845"/>
      <c r="W15" s="1845"/>
      <c r="X15" s="1845"/>
      <c r="Y15" s="1845"/>
      <c r="Z15" s="1845"/>
      <c r="AA15" s="1845"/>
    </row>
    <row r="16" spans="1:27" ht="18" customHeight="1">
      <c r="A16" s="1874"/>
      <c r="B16" s="1883" t="s">
        <v>168</v>
      </c>
      <c r="C16" s="1884">
        <f t="shared" si="0"/>
        <v>708</v>
      </c>
      <c r="D16" s="1881"/>
      <c r="E16" s="1885">
        <f t="shared" si="1"/>
        <v>16</v>
      </c>
      <c r="F16" s="1885">
        <f t="shared" si="2"/>
        <v>44.25</v>
      </c>
      <c r="G16" s="1884">
        <v>318</v>
      </c>
      <c r="H16" s="1881"/>
      <c r="I16" s="1885">
        <v>6</v>
      </c>
      <c r="J16" s="1885">
        <f t="shared" si="3"/>
        <v>53</v>
      </c>
      <c r="K16" s="1884">
        <v>214</v>
      </c>
      <c r="L16" s="1881"/>
      <c r="M16" s="1885">
        <v>5</v>
      </c>
      <c r="N16" s="1885">
        <f t="shared" si="4"/>
        <v>42.8</v>
      </c>
      <c r="O16" s="1884">
        <v>176</v>
      </c>
      <c r="P16" s="1881"/>
      <c r="Q16" s="1885">
        <v>5</v>
      </c>
      <c r="R16" s="1886">
        <f t="shared" si="5"/>
        <v>35.200000000000003</v>
      </c>
      <c r="S16" s="1845"/>
      <c r="T16" s="1845"/>
      <c r="U16" s="1845"/>
      <c r="V16" s="1845"/>
      <c r="W16" s="1845"/>
      <c r="X16" s="1845"/>
      <c r="Y16" s="1845"/>
      <c r="Z16" s="1845"/>
      <c r="AA16" s="1845"/>
    </row>
    <row r="17" spans="1:27" ht="18" customHeight="1">
      <c r="A17" s="1874"/>
      <c r="B17" s="1883" t="s">
        <v>169</v>
      </c>
      <c r="C17" s="1884">
        <f t="shared" si="0"/>
        <v>815</v>
      </c>
      <c r="D17" s="1881"/>
      <c r="E17" s="1885">
        <f t="shared" si="1"/>
        <v>21</v>
      </c>
      <c r="F17" s="1885">
        <f t="shared" si="2"/>
        <v>38.80952380952381</v>
      </c>
      <c r="G17" s="1884">
        <v>374</v>
      </c>
      <c r="H17" s="1881"/>
      <c r="I17" s="1885">
        <v>7</v>
      </c>
      <c r="J17" s="1885">
        <f t="shared" si="3"/>
        <v>53.428571428571431</v>
      </c>
      <c r="K17" s="1884">
        <v>256</v>
      </c>
      <c r="L17" s="1881"/>
      <c r="M17" s="1885">
        <v>7</v>
      </c>
      <c r="N17" s="1885">
        <f t="shared" si="4"/>
        <v>36.571428571428569</v>
      </c>
      <c r="O17" s="1884">
        <v>185</v>
      </c>
      <c r="P17" s="1881"/>
      <c r="Q17" s="1885">
        <v>7</v>
      </c>
      <c r="R17" s="1886">
        <f t="shared" si="5"/>
        <v>26.428571428571427</v>
      </c>
      <c r="S17" s="1845"/>
      <c r="T17" s="1845"/>
      <c r="U17" s="1845"/>
      <c r="V17" s="1845"/>
      <c r="W17" s="1845"/>
      <c r="X17" s="1845"/>
      <c r="Y17" s="1845"/>
      <c r="Z17" s="1845"/>
      <c r="AA17" s="1845"/>
    </row>
    <row r="18" spans="1:27" ht="18" customHeight="1">
      <c r="A18" s="1874"/>
      <c r="B18" s="1883" t="s">
        <v>170</v>
      </c>
      <c r="C18" s="1884">
        <f t="shared" si="0"/>
        <v>664</v>
      </c>
      <c r="D18" s="1881"/>
      <c r="E18" s="1885">
        <f t="shared" si="1"/>
        <v>17</v>
      </c>
      <c r="F18" s="1885">
        <f t="shared" si="2"/>
        <v>39.058823529411768</v>
      </c>
      <c r="G18" s="1884">
        <v>337</v>
      </c>
      <c r="H18" s="1881"/>
      <c r="I18" s="1885">
        <v>7</v>
      </c>
      <c r="J18" s="1885">
        <f t="shared" si="3"/>
        <v>48.142857142857146</v>
      </c>
      <c r="K18" s="1884">
        <v>194</v>
      </c>
      <c r="L18" s="1881"/>
      <c r="M18" s="1885">
        <v>5</v>
      </c>
      <c r="N18" s="1885">
        <f t="shared" si="4"/>
        <v>38.799999999999997</v>
      </c>
      <c r="O18" s="1884">
        <v>133</v>
      </c>
      <c r="P18" s="1881"/>
      <c r="Q18" s="1885">
        <v>5</v>
      </c>
      <c r="R18" s="1886">
        <f t="shared" si="5"/>
        <v>26.6</v>
      </c>
      <c r="S18" s="1845"/>
      <c r="T18" s="1845"/>
      <c r="U18" s="1845"/>
      <c r="V18" s="1845"/>
      <c r="W18" s="1845"/>
      <c r="X18" s="1845"/>
      <c r="Y18" s="1845"/>
      <c r="Z18" s="1845"/>
      <c r="AA18" s="1845"/>
    </row>
    <row r="19" spans="1:27" ht="18" customHeight="1">
      <c r="A19" s="1874"/>
      <c r="B19" s="1883" t="s">
        <v>171</v>
      </c>
      <c r="C19" s="1884">
        <f t="shared" si="0"/>
        <v>1026</v>
      </c>
      <c r="D19" s="1881"/>
      <c r="E19" s="1885">
        <f t="shared" si="1"/>
        <v>24</v>
      </c>
      <c r="F19" s="1885">
        <f t="shared" si="2"/>
        <v>42.75</v>
      </c>
      <c r="G19" s="1884">
        <v>476</v>
      </c>
      <c r="H19" s="1881"/>
      <c r="I19" s="1885">
        <v>10</v>
      </c>
      <c r="J19" s="1885">
        <f t="shared" si="3"/>
        <v>47.6</v>
      </c>
      <c r="K19" s="1884">
        <v>310</v>
      </c>
      <c r="L19" s="1881"/>
      <c r="M19" s="1885">
        <v>8</v>
      </c>
      <c r="N19" s="1885">
        <f t="shared" si="4"/>
        <v>38.75</v>
      </c>
      <c r="O19" s="1884">
        <v>240</v>
      </c>
      <c r="P19" s="1881"/>
      <c r="Q19" s="1885">
        <v>6</v>
      </c>
      <c r="R19" s="1886">
        <f t="shared" si="5"/>
        <v>40</v>
      </c>
      <c r="S19" s="1845"/>
      <c r="T19" s="1845"/>
      <c r="U19" s="1845"/>
      <c r="V19" s="1845"/>
      <c r="W19" s="1845"/>
      <c r="X19" s="1845"/>
      <c r="Y19" s="1845"/>
      <c r="Z19" s="1845"/>
      <c r="AA19" s="1845"/>
    </row>
    <row r="20" spans="1:27" ht="18" customHeight="1">
      <c r="A20" s="1874"/>
      <c r="B20" s="1883" t="s">
        <v>640</v>
      </c>
      <c r="C20" s="1884">
        <f t="shared" si="0"/>
        <v>265</v>
      </c>
      <c r="D20" s="1881"/>
      <c r="E20" s="1885">
        <f t="shared" si="1"/>
        <v>10</v>
      </c>
      <c r="F20" s="1885">
        <f t="shared" si="2"/>
        <v>26.5</v>
      </c>
      <c r="G20" s="1884">
        <v>107</v>
      </c>
      <c r="H20" s="1881"/>
      <c r="I20" s="1885">
        <v>4</v>
      </c>
      <c r="J20" s="1885">
        <f t="shared" si="3"/>
        <v>26.75</v>
      </c>
      <c r="K20" s="1884">
        <v>89</v>
      </c>
      <c r="L20" s="1881"/>
      <c r="M20" s="1885">
        <v>3</v>
      </c>
      <c r="N20" s="1885">
        <f t="shared" si="4"/>
        <v>29.666666666666668</v>
      </c>
      <c r="O20" s="1884">
        <v>69</v>
      </c>
      <c r="P20" s="1881"/>
      <c r="Q20" s="1885">
        <v>3</v>
      </c>
      <c r="R20" s="1886">
        <f t="shared" si="5"/>
        <v>23</v>
      </c>
      <c r="S20" s="1845"/>
      <c r="T20" s="1845"/>
      <c r="U20" s="1845"/>
      <c r="V20" s="1845"/>
      <c r="W20" s="1845"/>
      <c r="X20" s="1845"/>
      <c r="Y20" s="1845"/>
      <c r="Z20" s="1845"/>
      <c r="AA20" s="1845"/>
    </row>
    <row r="21" spans="1:27" ht="18" customHeight="1">
      <c r="A21" s="1874"/>
      <c r="B21" s="1883" t="s">
        <v>173</v>
      </c>
      <c r="C21" s="1884">
        <f t="shared" si="0"/>
        <v>498</v>
      </c>
      <c r="D21" s="1881"/>
      <c r="E21" s="1885">
        <f t="shared" si="1"/>
        <v>13</v>
      </c>
      <c r="F21" s="1885">
        <f t="shared" si="2"/>
        <v>38.307692307692307</v>
      </c>
      <c r="G21" s="1884">
        <v>224</v>
      </c>
      <c r="H21" s="1881"/>
      <c r="I21" s="1885">
        <v>5</v>
      </c>
      <c r="J21" s="1885">
        <f t="shared" si="3"/>
        <v>44.8</v>
      </c>
      <c r="K21" s="1884">
        <v>143</v>
      </c>
      <c r="L21" s="1881"/>
      <c r="M21" s="1885">
        <v>4</v>
      </c>
      <c r="N21" s="1885">
        <f t="shared" si="4"/>
        <v>35.75</v>
      </c>
      <c r="O21" s="1884">
        <v>131</v>
      </c>
      <c r="P21" s="1881"/>
      <c r="Q21" s="1885">
        <v>4</v>
      </c>
      <c r="R21" s="1886">
        <f t="shared" si="5"/>
        <v>32.75</v>
      </c>
      <c r="S21" s="1845"/>
      <c r="T21" s="1845"/>
      <c r="U21" s="1845"/>
      <c r="V21" s="1845"/>
      <c r="W21" s="1845"/>
      <c r="X21" s="1845"/>
      <c r="Y21" s="1845"/>
      <c r="Z21" s="1845"/>
      <c r="AA21" s="1845"/>
    </row>
    <row r="22" spans="1:27" ht="18" customHeight="1">
      <c r="A22" s="1874"/>
      <c r="B22" s="1883" t="s">
        <v>174</v>
      </c>
      <c r="C22" s="1884">
        <f t="shared" si="0"/>
        <v>287</v>
      </c>
      <c r="D22" s="1881"/>
      <c r="E22" s="1885">
        <f t="shared" si="1"/>
        <v>11</v>
      </c>
      <c r="F22" s="1885">
        <f t="shared" si="2"/>
        <v>26.09090909090909</v>
      </c>
      <c r="G22" s="1884">
        <v>116</v>
      </c>
      <c r="H22" s="1881"/>
      <c r="I22" s="1885">
        <v>4</v>
      </c>
      <c r="J22" s="1885">
        <f t="shared" si="3"/>
        <v>29</v>
      </c>
      <c r="K22" s="1884">
        <v>95</v>
      </c>
      <c r="L22" s="1881"/>
      <c r="M22" s="1885">
        <v>4</v>
      </c>
      <c r="N22" s="1885">
        <f t="shared" si="4"/>
        <v>23.75</v>
      </c>
      <c r="O22" s="1884">
        <v>76</v>
      </c>
      <c r="P22" s="1881"/>
      <c r="Q22" s="1885">
        <v>3</v>
      </c>
      <c r="R22" s="1886">
        <f t="shared" si="5"/>
        <v>25.333333333333332</v>
      </c>
      <c r="S22" s="1845"/>
      <c r="T22" s="1845"/>
      <c r="U22" s="1845"/>
      <c r="V22" s="1845"/>
      <c r="W22" s="1845"/>
      <c r="X22" s="1845"/>
      <c r="Y22" s="1845"/>
      <c r="Z22" s="1845"/>
      <c r="AA22" s="1845"/>
    </row>
    <row r="23" spans="1:27" ht="18" customHeight="1">
      <c r="A23" s="1874"/>
      <c r="B23" s="1883" t="s">
        <v>175</v>
      </c>
      <c r="C23" s="1884">
        <f t="shared" si="0"/>
        <v>281</v>
      </c>
      <c r="D23" s="1881"/>
      <c r="E23" s="1885">
        <f t="shared" si="1"/>
        <v>9</v>
      </c>
      <c r="F23" s="1885">
        <f t="shared" si="2"/>
        <v>31.222222222222221</v>
      </c>
      <c r="G23" s="1884">
        <v>154</v>
      </c>
      <c r="H23" s="1881"/>
      <c r="I23" s="1885">
        <v>3</v>
      </c>
      <c r="J23" s="1885">
        <f t="shared" si="3"/>
        <v>51.333333333333336</v>
      </c>
      <c r="K23" s="1884">
        <v>73</v>
      </c>
      <c r="L23" s="1881"/>
      <c r="M23" s="1885">
        <v>3</v>
      </c>
      <c r="N23" s="1885">
        <f t="shared" si="4"/>
        <v>24.333333333333332</v>
      </c>
      <c r="O23" s="1884">
        <v>54</v>
      </c>
      <c r="P23" s="1881"/>
      <c r="Q23" s="1885">
        <v>3</v>
      </c>
      <c r="R23" s="1886">
        <f t="shared" si="5"/>
        <v>18</v>
      </c>
      <c r="S23" s="1845"/>
      <c r="T23" s="1845"/>
      <c r="U23" s="1845"/>
      <c r="V23" s="1845"/>
      <c r="W23" s="1845"/>
      <c r="X23" s="1845"/>
      <c r="Y23" s="1845"/>
      <c r="Z23" s="1845"/>
      <c r="AA23" s="1845"/>
    </row>
    <row r="24" spans="1:27" ht="18" customHeight="1">
      <c r="A24" s="1874"/>
      <c r="B24" s="1883" t="s">
        <v>176</v>
      </c>
      <c r="C24" s="1884">
        <f t="shared" si="0"/>
        <v>279</v>
      </c>
      <c r="D24" s="1881"/>
      <c r="E24" s="1885">
        <f t="shared" si="1"/>
        <v>8</v>
      </c>
      <c r="F24" s="1885">
        <f t="shared" si="2"/>
        <v>34.875</v>
      </c>
      <c r="G24" s="1884">
        <v>117</v>
      </c>
      <c r="H24" s="1881"/>
      <c r="I24" s="1885">
        <v>3</v>
      </c>
      <c r="J24" s="1885">
        <f t="shared" si="3"/>
        <v>39</v>
      </c>
      <c r="K24" s="1884">
        <v>79</v>
      </c>
      <c r="L24" s="1881"/>
      <c r="M24" s="1885">
        <v>2</v>
      </c>
      <c r="N24" s="1885">
        <f t="shared" si="4"/>
        <v>39.5</v>
      </c>
      <c r="O24" s="1884">
        <v>83</v>
      </c>
      <c r="P24" s="1881"/>
      <c r="Q24" s="1885">
        <v>3</v>
      </c>
      <c r="R24" s="1886">
        <f t="shared" si="5"/>
        <v>27.666666666666668</v>
      </c>
      <c r="S24" s="1845"/>
      <c r="T24" s="1845"/>
      <c r="U24" s="1845"/>
      <c r="V24" s="1845"/>
      <c r="W24" s="1845"/>
      <c r="X24" s="1845"/>
      <c r="Y24" s="1845"/>
      <c r="Z24" s="1845"/>
      <c r="AA24" s="1845"/>
    </row>
    <row r="25" spans="1:27" ht="18" customHeight="1">
      <c r="A25" s="1874"/>
      <c r="B25" s="1883" t="s">
        <v>177</v>
      </c>
      <c r="C25" s="1884">
        <f t="shared" si="0"/>
        <v>426</v>
      </c>
      <c r="D25" s="1881"/>
      <c r="E25" s="1885">
        <f t="shared" si="1"/>
        <v>13</v>
      </c>
      <c r="F25" s="1885">
        <f t="shared" si="2"/>
        <v>32.769230769230766</v>
      </c>
      <c r="G25" s="1884">
        <v>210</v>
      </c>
      <c r="H25" s="1881"/>
      <c r="I25" s="1885">
        <v>5</v>
      </c>
      <c r="J25" s="1885">
        <f t="shared" si="3"/>
        <v>42</v>
      </c>
      <c r="K25" s="1884">
        <v>144</v>
      </c>
      <c r="L25" s="1881"/>
      <c r="M25" s="1885">
        <v>4</v>
      </c>
      <c r="N25" s="1885">
        <f t="shared" si="4"/>
        <v>36</v>
      </c>
      <c r="O25" s="1884">
        <v>72</v>
      </c>
      <c r="P25" s="1881"/>
      <c r="Q25" s="1885">
        <v>4</v>
      </c>
      <c r="R25" s="1886">
        <f t="shared" si="5"/>
        <v>18</v>
      </c>
      <c r="S25" s="1845"/>
      <c r="T25" s="1845"/>
      <c r="U25" s="1845"/>
      <c r="V25" s="1845"/>
      <c r="W25" s="1845"/>
      <c r="X25" s="1845"/>
      <c r="Y25" s="1845"/>
      <c r="Z25" s="1845"/>
      <c r="AA25" s="1845"/>
    </row>
    <row r="26" spans="1:27" ht="18" customHeight="1">
      <c r="A26" s="1874"/>
      <c r="B26" s="1883" t="s">
        <v>178</v>
      </c>
      <c r="C26" s="1884">
        <f t="shared" si="0"/>
        <v>150</v>
      </c>
      <c r="D26" s="1881"/>
      <c r="E26" s="1885">
        <f t="shared" si="1"/>
        <v>7</v>
      </c>
      <c r="F26" s="1885">
        <f t="shared" si="2"/>
        <v>21.428571428571427</v>
      </c>
      <c r="G26" s="1884">
        <v>69</v>
      </c>
      <c r="H26" s="1881"/>
      <c r="I26" s="1885">
        <v>2</v>
      </c>
      <c r="J26" s="1885">
        <f t="shared" si="3"/>
        <v>34.5</v>
      </c>
      <c r="K26" s="1884">
        <v>41</v>
      </c>
      <c r="L26" s="1881"/>
      <c r="M26" s="1885">
        <v>2</v>
      </c>
      <c r="N26" s="1885">
        <f t="shared" si="4"/>
        <v>20.5</v>
      </c>
      <c r="O26" s="1884">
        <v>40</v>
      </c>
      <c r="P26" s="1881"/>
      <c r="Q26" s="1885">
        <v>3</v>
      </c>
      <c r="R26" s="1886">
        <f t="shared" si="5"/>
        <v>13.333333333333334</v>
      </c>
      <c r="S26" s="1845"/>
      <c r="T26" s="1845"/>
      <c r="U26" s="1845"/>
      <c r="V26" s="1845"/>
      <c r="W26" s="1845"/>
      <c r="X26" s="1845"/>
      <c r="Y26" s="1845"/>
      <c r="Z26" s="1845"/>
      <c r="AA26" s="1845"/>
    </row>
    <row r="27" spans="1:27" ht="18" customHeight="1">
      <c r="A27" s="1874"/>
      <c r="B27" s="1883" t="s">
        <v>179</v>
      </c>
      <c r="C27" s="1884">
        <f t="shared" si="0"/>
        <v>1733</v>
      </c>
      <c r="D27" s="1881"/>
      <c r="E27" s="1885">
        <f t="shared" si="1"/>
        <v>40</v>
      </c>
      <c r="F27" s="1885">
        <f t="shared" si="2"/>
        <v>43.325000000000003</v>
      </c>
      <c r="G27" s="1884">
        <v>847</v>
      </c>
      <c r="H27" s="1881"/>
      <c r="I27" s="1885">
        <v>15</v>
      </c>
      <c r="J27" s="1885">
        <f t="shared" si="3"/>
        <v>56.466666666666669</v>
      </c>
      <c r="K27" s="1884">
        <v>492</v>
      </c>
      <c r="L27" s="1881"/>
      <c r="M27" s="1885">
        <v>14</v>
      </c>
      <c r="N27" s="1885">
        <f t="shared" si="4"/>
        <v>35.142857142857146</v>
      </c>
      <c r="O27" s="1884">
        <v>394</v>
      </c>
      <c r="P27" s="1881"/>
      <c r="Q27" s="1885">
        <v>11</v>
      </c>
      <c r="R27" s="1886">
        <f t="shared" si="5"/>
        <v>35.81818181818182</v>
      </c>
      <c r="S27" s="1845"/>
      <c r="T27" s="1845"/>
      <c r="U27" s="1845"/>
      <c r="V27" s="1845"/>
      <c r="W27" s="1845"/>
      <c r="X27" s="1845"/>
      <c r="Y27" s="1845"/>
      <c r="Z27" s="1845"/>
      <c r="AA27" s="1845"/>
    </row>
    <row r="28" spans="1:27" ht="18" customHeight="1">
      <c r="A28" s="1874"/>
      <c r="B28" s="1883" t="s">
        <v>180</v>
      </c>
      <c r="C28" s="1884">
        <f t="shared" si="0"/>
        <v>745</v>
      </c>
      <c r="D28" s="1881"/>
      <c r="E28" s="1885">
        <f t="shared" si="1"/>
        <v>15</v>
      </c>
      <c r="F28" s="1885">
        <f t="shared" si="2"/>
        <v>49.666666666666664</v>
      </c>
      <c r="G28" s="1884">
        <v>356</v>
      </c>
      <c r="H28" s="1881"/>
      <c r="I28" s="1885">
        <v>6</v>
      </c>
      <c r="J28" s="1885">
        <f t="shared" si="3"/>
        <v>59.333333333333336</v>
      </c>
      <c r="K28" s="1884">
        <v>225</v>
      </c>
      <c r="L28" s="1881"/>
      <c r="M28" s="1885">
        <v>4</v>
      </c>
      <c r="N28" s="1885">
        <f t="shared" si="4"/>
        <v>56.25</v>
      </c>
      <c r="O28" s="1884">
        <v>164</v>
      </c>
      <c r="P28" s="1881"/>
      <c r="Q28" s="1885">
        <v>5</v>
      </c>
      <c r="R28" s="1886">
        <f t="shared" si="5"/>
        <v>32.799999999999997</v>
      </c>
      <c r="S28" s="1845"/>
      <c r="T28" s="1845"/>
      <c r="U28" s="1845"/>
      <c r="V28" s="1845"/>
      <c r="W28" s="1845"/>
      <c r="X28" s="1845"/>
      <c r="Y28" s="1845"/>
      <c r="Z28" s="1845"/>
      <c r="AA28" s="1845"/>
    </row>
    <row r="29" spans="1:27" ht="18" customHeight="1">
      <c r="A29" s="1874"/>
      <c r="B29" s="1883" t="s">
        <v>641</v>
      </c>
      <c r="C29" s="1884">
        <f t="shared" si="0"/>
        <v>74</v>
      </c>
      <c r="D29" s="1881"/>
      <c r="E29" s="1885">
        <f t="shared" si="1"/>
        <v>3</v>
      </c>
      <c r="F29" s="1885">
        <f t="shared" si="2"/>
        <v>24.666666666666668</v>
      </c>
      <c r="G29" s="1884">
        <v>37</v>
      </c>
      <c r="H29" s="1881"/>
      <c r="I29" s="1885">
        <v>1</v>
      </c>
      <c r="J29" s="1885">
        <f t="shared" si="3"/>
        <v>37</v>
      </c>
      <c r="K29" s="1884">
        <v>24</v>
      </c>
      <c r="L29" s="1881"/>
      <c r="M29" s="1885">
        <v>1</v>
      </c>
      <c r="N29" s="1885">
        <f t="shared" si="4"/>
        <v>24</v>
      </c>
      <c r="O29" s="1884">
        <v>13</v>
      </c>
      <c r="P29" s="1881"/>
      <c r="Q29" s="1885">
        <v>1</v>
      </c>
      <c r="R29" s="1886">
        <f t="shared" si="5"/>
        <v>13</v>
      </c>
      <c r="S29" s="1845"/>
      <c r="T29" s="1845"/>
      <c r="U29" s="1845"/>
      <c r="V29" s="1845"/>
      <c r="W29" s="1845"/>
      <c r="X29" s="1845"/>
      <c r="Y29" s="1845"/>
      <c r="Z29" s="1845"/>
      <c r="AA29" s="1845"/>
    </row>
    <row r="30" spans="1:27" ht="18" customHeight="1">
      <c r="A30" s="1874"/>
      <c r="B30" s="1883" t="s">
        <v>182</v>
      </c>
      <c r="C30" s="1884">
        <f t="shared" si="0"/>
        <v>472</v>
      </c>
      <c r="D30" s="1881"/>
      <c r="E30" s="1885">
        <f t="shared" si="1"/>
        <v>11</v>
      </c>
      <c r="F30" s="1885">
        <f t="shared" si="2"/>
        <v>42.909090909090907</v>
      </c>
      <c r="G30" s="1884">
        <v>142</v>
      </c>
      <c r="H30" s="1881"/>
      <c r="I30" s="1885">
        <v>3</v>
      </c>
      <c r="J30" s="1885">
        <f t="shared" si="3"/>
        <v>47.333333333333336</v>
      </c>
      <c r="K30" s="1884">
        <v>156</v>
      </c>
      <c r="L30" s="1881"/>
      <c r="M30" s="1885">
        <v>4</v>
      </c>
      <c r="N30" s="1885">
        <f t="shared" si="4"/>
        <v>39</v>
      </c>
      <c r="O30" s="1884">
        <v>174</v>
      </c>
      <c r="P30" s="1881"/>
      <c r="Q30" s="1885">
        <v>4</v>
      </c>
      <c r="R30" s="1886">
        <f t="shared" si="5"/>
        <v>43.5</v>
      </c>
      <c r="S30" s="1845"/>
      <c r="T30" s="1845"/>
      <c r="U30" s="1845"/>
      <c r="V30" s="1845"/>
      <c r="W30" s="1845"/>
      <c r="X30" s="1845"/>
      <c r="Y30" s="1845"/>
      <c r="Z30" s="1845"/>
      <c r="AA30" s="1845"/>
    </row>
    <row r="31" spans="1:27" ht="18" customHeight="1">
      <c r="A31" s="1845"/>
      <c r="B31" s="1887" t="s">
        <v>598</v>
      </c>
      <c r="C31" s="1888">
        <f t="shared" si="0"/>
        <v>97</v>
      </c>
      <c r="D31" s="1889"/>
      <c r="E31" s="1890">
        <f t="shared" si="1"/>
        <v>15</v>
      </c>
      <c r="F31" s="1890">
        <f t="shared" si="2"/>
        <v>6.4666666666666668</v>
      </c>
      <c r="G31" s="1888">
        <v>58</v>
      </c>
      <c r="H31" s="1889"/>
      <c r="I31" s="1890">
        <v>6</v>
      </c>
      <c r="J31" s="1890">
        <f t="shared" si="3"/>
        <v>9.6666666666666661</v>
      </c>
      <c r="K31" s="1888">
        <v>29</v>
      </c>
      <c r="L31" s="1889"/>
      <c r="M31" s="1890">
        <v>4</v>
      </c>
      <c r="N31" s="1890">
        <f t="shared" si="4"/>
        <v>7.25</v>
      </c>
      <c r="O31" s="1888">
        <v>10</v>
      </c>
      <c r="P31" s="1889"/>
      <c r="Q31" s="1890">
        <v>5</v>
      </c>
      <c r="R31" s="1891">
        <f t="shared" si="5"/>
        <v>2</v>
      </c>
      <c r="S31" s="1845"/>
      <c r="T31" s="1845"/>
      <c r="U31" s="1845"/>
      <c r="V31" s="1845"/>
      <c r="W31" s="1845"/>
      <c r="X31" s="1845"/>
      <c r="Y31" s="1845"/>
      <c r="Z31" s="1845"/>
      <c r="AA31" s="1845"/>
    </row>
    <row r="32" spans="1:27" ht="10.5" hidden="1" customHeight="1">
      <c r="A32" s="1874"/>
      <c r="B32" s="1881"/>
      <c r="C32" s="1874"/>
      <c r="D32" s="1881"/>
      <c r="E32" s="1881"/>
      <c r="F32" s="1881"/>
      <c r="G32" s="1874"/>
      <c r="H32" s="1881"/>
      <c r="I32" s="1881"/>
      <c r="J32" s="1881"/>
      <c r="K32" s="1881"/>
      <c r="L32" s="1881"/>
      <c r="M32" s="1881"/>
      <c r="N32" s="1881"/>
      <c r="O32" s="1874"/>
      <c r="P32" s="1881"/>
      <c r="Q32" s="1881"/>
      <c r="R32" s="1881"/>
      <c r="S32" s="1845"/>
      <c r="T32" s="1845"/>
      <c r="U32" s="1845"/>
      <c r="V32" s="1845"/>
      <c r="W32" s="1845"/>
      <c r="X32" s="1845"/>
      <c r="Y32" s="1845"/>
      <c r="Z32" s="1845"/>
      <c r="AA32" s="1845"/>
    </row>
    <row r="33" spans="1:26" ht="9" customHeight="1">
      <c r="B33" s="1892"/>
      <c r="C33" s="1892"/>
      <c r="D33" s="1892"/>
      <c r="E33" s="1892"/>
      <c r="F33" s="1892"/>
      <c r="G33" s="1892"/>
      <c r="H33" s="1892"/>
      <c r="I33" s="1892"/>
      <c r="J33" s="1892"/>
      <c r="K33" s="1892"/>
      <c r="L33" s="1892"/>
      <c r="M33" s="1892"/>
      <c r="N33" s="1892"/>
      <c r="O33" s="1892"/>
      <c r="P33" s="1892"/>
      <c r="Q33" s="1892"/>
      <c r="R33" s="1892"/>
      <c r="S33" s="1845"/>
      <c r="T33" s="1845"/>
      <c r="U33" s="1845"/>
      <c r="V33" s="1845"/>
      <c r="W33" s="1845"/>
      <c r="X33" s="1845"/>
      <c r="Y33" s="1845"/>
    </row>
    <row r="34" spans="1:26" ht="9" customHeight="1">
      <c r="F34" s="1845"/>
      <c r="G34" s="1845"/>
      <c r="H34" s="1845"/>
      <c r="I34" s="1845"/>
      <c r="J34" s="1845"/>
      <c r="K34" s="1845"/>
      <c r="L34" s="1845"/>
      <c r="M34" s="1845"/>
      <c r="N34" s="1845"/>
      <c r="O34" s="1845"/>
      <c r="P34" s="1845"/>
      <c r="Q34" s="1893" t="s">
        <v>575</v>
      </c>
      <c r="R34" s="1845"/>
      <c r="S34" s="1845"/>
      <c r="T34" s="1845"/>
      <c r="U34" s="1845"/>
      <c r="V34" s="1845"/>
      <c r="W34" s="1845"/>
      <c r="Y34" s="1845"/>
    </row>
    <row r="35" spans="1:26" ht="8.1" customHeight="1">
      <c r="A35" s="1845"/>
      <c r="C35" s="1845"/>
      <c r="D35" s="1845"/>
      <c r="E35" s="1845"/>
      <c r="F35" s="1845"/>
      <c r="G35" s="1845"/>
      <c r="H35" s="1845"/>
      <c r="I35" s="1845"/>
      <c r="J35" s="1845"/>
      <c r="K35" s="1845"/>
      <c r="L35" s="1845"/>
      <c r="M35" s="1845"/>
      <c r="N35" s="1845"/>
      <c r="O35" s="1845"/>
      <c r="P35" s="1845"/>
      <c r="Q35" s="1845"/>
      <c r="R35" s="1845"/>
      <c r="S35" s="1845"/>
      <c r="T35" s="1845"/>
      <c r="U35" s="1845"/>
      <c r="V35" s="1845"/>
      <c r="W35" s="1845"/>
      <c r="X35" s="1845"/>
      <c r="Y35" s="1845"/>
      <c r="Z35" s="1845"/>
    </row>
    <row r="2332" spans="7:7">
      <c r="G2332" s="1894">
        <v>1</v>
      </c>
    </row>
  </sheetData>
  <sheetProtection password="CA55" sheet="1" objects="1" scenarios="1"/>
  <pageMargins left="1" right="0.75" top="0.5" bottom="0.2" header="0" footer="0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E112"/>
  <sheetViews>
    <sheetView showGridLines="0" workbookViewId="0">
      <selection sqref="A1:IV65536"/>
    </sheetView>
  </sheetViews>
  <sheetFormatPr baseColWidth="10" defaultColWidth="9.83203125" defaultRowHeight="10.5"/>
  <cols>
    <col min="1" max="1" width="3.83203125" customWidth="1"/>
    <col min="2" max="2" width="29.33203125" customWidth="1"/>
    <col min="3" max="3" width="9" customWidth="1"/>
    <col min="4" max="4" width="0.83203125" customWidth="1"/>
    <col min="5" max="5" width="8.83203125" customWidth="1"/>
    <col min="6" max="6" width="1.83203125" customWidth="1"/>
    <col min="7" max="7" width="8.1640625" customWidth="1"/>
    <col min="8" max="8" width="10" customWidth="1"/>
    <col min="9" max="9" width="0" hidden="1" customWidth="1"/>
    <col min="10" max="10" width="6.5" customWidth="1"/>
    <col min="11" max="11" width="8" customWidth="1"/>
    <col min="12" max="12" width="6.6640625" customWidth="1"/>
    <col min="13" max="13" width="8.6640625" customWidth="1"/>
    <col min="14" max="14" width="7" customWidth="1"/>
    <col min="15" max="15" width="10" customWidth="1"/>
    <col min="16" max="16" width="12.83203125" customWidth="1"/>
    <col min="17" max="17" width="0" hidden="1" customWidth="1"/>
    <col min="26" max="26" width="6.83203125" customWidth="1"/>
    <col min="27" max="27" width="5.83203125" customWidth="1"/>
    <col min="29" max="29" width="3.83203125" customWidth="1"/>
    <col min="30" max="30" width="10.83203125" customWidth="1"/>
    <col min="31" max="31" width="5.83203125" customWidth="1"/>
    <col min="33" max="33" width="3.83203125" customWidth="1"/>
    <col min="35" max="35" width="3.83203125" customWidth="1"/>
  </cols>
  <sheetData>
    <row r="1" spans="1:31" ht="15.75" customHeight="1">
      <c r="A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1" ht="10.5" hidden="1" customHeight="1">
      <c r="A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ht="14.25" customHeight="1">
      <c r="A3" s="2" t="s">
        <v>642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1" ht="11.25" customHeight="1">
      <c r="A4" s="2" t="s">
        <v>643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1" ht="10.5" hidden="1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1" ht="9" customHeight="1">
      <c r="A6" s="4" t="s">
        <v>644</v>
      </c>
    </row>
    <row r="7" spans="1:31" ht="10.5" hidden="1" customHeight="1"/>
    <row r="8" spans="1:31" ht="0.75" customHeight="1">
      <c r="A8" s="459"/>
      <c r="B8" s="462"/>
      <c r="C8" s="461"/>
      <c r="D8" s="461"/>
      <c r="E8" s="461"/>
      <c r="F8" s="461"/>
      <c r="G8" s="462"/>
      <c r="H8" s="461"/>
      <c r="I8" s="461"/>
      <c r="J8" s="461"/>
      <c r="K8" s="461"/>
      <c r="L8" s="461"/>
      <c r="M8" s="461"/>
      <c r="N8" s="462"/>
      <c r="O8" s="461"/>
      <c r="P8" s="461"/>
      <c r="Q8" s="462"/>
    </row>
    <row r="9" spans="1:31" ht="9" customHeight="1">
      <c r="A9" s="1895"/>
      <c r="B9" s="1896"/>
      <c r="C9" s="1897"/>
      <c r="D9" s="1897"/>
      <c r="E9" s="1898" t="s">
        <v>984</v>
      </c>
      <c r="F9" s="1897"/>
      <c r="G9" s="1366"/>
      <c r="H9" s="1368" t="s">
        <v>645</v>
      </c>
      <c r="I9" s="1899" t="s">
        <v>646</v>
      </c>
      <c r="J9" s="1368"/>
      <c r="K9" s="1368"/>
      <c r="L9" s="1368"/>
      <c r="M9" s="1900"/>
      <c r="N9" s="1901"/>
      <c r="O9" s="1898" t="s">
        <v>647</v>
      </c>
      <c r="P9" s="2623"/>
      <c r="Q9" s="8"/>
      <c r="R9" s="190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1" ht="9" customHeight="1">
      <c r="A10" s="1895"/>
      <c r="B10" s="1896"/>
      <c r="C10" s="1903"/>
      <c r="D10" s="1904"/>
      <c r="E10" s="1905"/>
      <c r="F10" s="1904"/>
      <c r="G10" s="1904"/>
      <c r="H10" s="1904"/>
      <c r="I10" s="1904"/>
      <c r="J10" s="1904"/>
      <c r="K10" s="1904"/>
      <c r="L10" s="1904"/>
      <c r="M10" s="1906" t="s">
        <v>648</v>
      </c>
      <c r="N10" s="1906" t="s">
        <v>649</v>
      </c>
      <c r="O10" s="1907" t="s">
        <v>650</v>
      </c>
      <c r="P10" s="2624"/>
      <c r="Q10" s="46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E10" s="3"/>
    </row>
    <row r="11" spans="1:31" ht="9" customHeight="1">
      <c r="A11" s="1895"/>
      <c r="B11" s="1909" t="s">
        <v>651</v>
      </c>
      <c r="C11" s="1898" t="s">
        <v>190</v>
      </c>
      <c r="D11" s="1366"/>
      <c r="E11" s="1910" t="s">
        <v>652</v>
      </c>
      <c r="F11" s="471"/>
      <c r="G11" s="474" t="s">
        <v>649</v>
      </c>
      <c r="H11" s="474" t="s">
        <v>653</v>
      </c>
      <c r="I11" s="471"/>
      <c r="J11" s="474" t="s">
        <v>654</v>
      </c>
      <c r="K11" s="474" t="s">
        <v>655</v>
      </c>
      <c r="L11" s="474" t="s">
        <v>656</v>
      </c>
      <c r="M11" s="474" t="s">
        <v>657</v>
      </c>
      <c r="N11" s="474" t="s">
        <v>658</v>
      </c>
      <c r="O11" s="1910" t="s">
        <v>659</v>
      </c>
      <c r="P11" s="473"/>
      <c r="Q11" s="8"/>
      <c r="S11" s="3"/>
      <c r="T11" s="3"/>
      <c r="U11" s="3"/>
      <c r="V11" s="3"/>
      <c r="W11" s="3"/>
      <c r="X11" s="3"/>
      <c r="Y11" s="3"/>
      <c r="AC11" s="3"/>
      <c r="AE11" s="3"/>
    </row>
    <row r="12" spans="1:31" ht="9" customHeight="1">
      <c r="A12" s="572"/>
      <c r="B12" s="1901"/>
      <c r="C12" s="1899" t="s">
        <v>6</v>
      </c>
      <c r="D12" s="1911"/>
      <c r="E12" s="1912" t="s">
        <v>660</v>
      </c>
      <c r="F12" s="508"/>
      <c r="G12" s="504" t="s">
        <v>661</v>
      </c>
      <c r="H12" s="504" t="s">
        <v>662</v>
      </c>
      <c r="I12" s="508"/>
      <c r="J12" s="504" t="s">
        <v>663</v>
      </c>
      <c r="K12" s="504" t="s">
        <v>664</v>
      </c>
      <c r="L12" s="504" t="s">
        <v>665</v>
      </c>
      <c r="M12" s="504" t="s">
        <v>666</v>
      </c>
      <c r="N12" s="508"/>
      <c r="O12" s="1913" t="s">
        <v>667</v>
      </c>
      <c r="P12" s="2625" t="s">
        <v>668</v>
      </c>
      <c r="Q12" s="592"/>
      <c r="S12" s="3"/>
      <c r="T12" s="3"/>
      <c r="U12" s="3"/>
      <c r="V12" s="3"/>
      <c r="W12" s="3"/>
      <c r="X12" s="3"/>
      <c r="Y12" s="3"/>
      <c r="AC12" s="3"/>
      <c r="AE12" s="3"/>
    </row>
    <row r="13" spans="1:31" ht="10.5" hidden="1" customHeight="1">
      <c r="A13" s="1914"/>
      <c r="B13" s="1915"/>
      <c r="C13" s="1916"/>
      <c r="D13" s="1915"/>
      <c r="E13" s="1916"/>
      <c r="F13" s="1915"/>
      <c r="G13" s="1915"/>
      <c r="H13" s="1915"/>
      <c r="I13" s="593"/>
      <c r="J13" s="593"/>
      <c r="K13" s="593"/>
      <c r="L13" s="593"/>
      <c r="M13" s="593"/>
      <c r="N13" s="593"/>
      <c r="O13" s="593"/>
      <c r="P13" s="2626"/>
      <c r="Q13" s="593"/>
      <c r="R13" s="1902"/>
      <c r="S13" s="1902"/>
      <c r="T13" s="1902"/>
      <c r="U13" s="1902"/>
      <c r="V13" s="1902"/>
      <c r="W13" s="1902"/>
      <c r="X13" s="1902"/>
      <c r="Y13" s="1902"/>
      <c r="AC13" s="1902"/>
    </row>
    <row r="14" spans="1:31" ht="9" customHeight="1">
      <c r="A14" s="561"/>
      <c r="B14" s="14" t="s">
        <v>7</v>
      </c>
      <c r="C14" s="537">
        <f>SUM(C16+C33+C67)</f>
        <v>16901</v>
      </c>
      <c r="D14" s="15"/>
      <c r="E14" s="537">
        <f>(M14-H14-K14)</f>
        <v>7571</v>
      </c>
      <c r="F14" s="15"/>
      <c r="G14" s="1917">
        <f>(E14/M14)*100</f>
        <v>77.547884871453448</v>
      </c>
      <c r="H14" s="535">
        <f>SUM(H16+H33+H67)</f>
        <v>1814</v>
      </c>
      <c r="I14" s="15"/>
      <c r="J14" s="1917">
        <f>(H14/M14)*100</f>
        <v>18.580354399262522</v>
      </c>
      <c r="K14" s="535">
        <f>SUM(K33+K67)</f>
        <v>378</v>
      </c>
      <c r="L14" s="1917">
        <f>(K14/M14)*100</f>
        <v>3.8717607292840315</v>
      </c>
      <c r="M14" s="535">
        <f>SUM(M16+M33+M67)</f>
        <v>9763</v>
      </c>
      <c r="N14" s="1917">
        <f>(M14/C14)*100</f>
        <v>57.76581267380628</v>
      </c>
      <c r="O14" s="535">
        <f>SUM(O16+O33+O67)</f>
        <v>7116</v>
      </c>
      <c r="P14" s="2627">
        <f>(O14/C14)*100</f>
        <v>42.104017513756581</v>
      </c>
      <c r="Q14" s="20"/>
      <c r="R14" s="567"/>
      <c r="S14" s="567"/>
      <c r="T14" s="567"/>
      <c r="U14" s="567"/>
      <c r="V14" s="567"/>
      <c r="W14" s="567"/>
      <c r="X14" s="567"/>
      <c r="Y14" s="567"/>
      <c r="AC14" s="567"/>
      <c r="AE14" s="567"/>
    </row>
    <row r="15" spans="1:31" ht="10.5" hidden="1" customHeight="1">
      <c r="A15" s="561"/>
      <c r="B15" s="15"/>
      <c r="C15" s="1918"/>
      <c r="D15" s="15"/>
      <c r="E15" s="191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72"/>
      <c r="Q15" s="20"/>
      <c r="R15" s="3"/>
      <c r="S15" s="3"/>
      <c r="T15" s="3"/>
      <c r="U15" s="3"/>
      <c r="V15" s="3"/>
      <c r="W15" s="3"/>
      <c r="X15" s="3"/>
      <c r="Y15" s="3"/>
      <c r="AC15" s="3"/>
      <c r="AE15" s="567"/>
    </row>
    <row r="16" spans="1:31" ht="9" customHeight="1">
      <c r="A16" s="561"/>
      <c r="B16" s="14" t="s">
        <v>9</v>
      </c>
      <c r="C16" s="537">
        <f>SUM(C18+C21+C28)</f>
        <v>38</v>
      </c>
      <c r="D16" s="15"/>
      <c r="E16" s="537">
        <f>SUM(E18+E21+E28)</f>
        <v>21</v>
      </c>
      <c r="F16" s="15"/>
      <c r="G16" s="1917">
        <f>(E16/M16)*100</f>
        <v>131.25</v>
      </c>
      <c r="H16" s="15"/>
      <c r="I16" s="15"/>
      <c r="J16" s="1917"/>
      <c r="K16" s="15"/>
      <c r="L16" s="15"/>
      <c r="M16" s="535">
        <f>SUM(M21+M28)</f>
        <v>16</v>
      </c>
      <c r="N16" s="1917">
        <f>(M16/C16)*100</f>
        <v>42.105263157894733</v>
      </c>
      <c r="O16" s="15"/>
      <c r="P16" s="72"/>
      <c r="Q16" s="15"/>
      <c r="R16" s="3"/>
      <c r="S16" s="3"/>
      <c r="T16" s="3"/>
      <c r="U16" s="3"/>
      <c r="V16" s="3"/>
      <c r="W16" s="3"/>
      <c r="X16" s="3"/>
      <c r="Y16" s="3"/>
      <c r="AC16" s="3"/>
      <c r="AE16" s="567"/>
    </row>
    <row r="17" spans="1:31" ht="10.5" hidden="1" customHeight="1">
      <c r="A17" s="561"/>
      <c r="B17" s="15"/>
      <c r="C17" s="1918"/>
      <c r="D17" s="15"/>
      <c r="E17" s="191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72"/>
      <c r="Q17" s="20"/>
      <c r="R17" s="3"/>
      <c r="S17" s="3"/>
      <c r="T17" s="3"/>
      <c r="U17" s="3"/>
      <c r="V17" s="3"/>
      <c r="W17" s="3"/>
      <c r="X17" s="3"/>
      <c r="Y17" s="3"/>
      <c r="AC17" s="3"/>
      <c r="AE17" s="567"/>
    </row>
    <row r="18" spans="1:31" ht="9" customHeight="1">
      <c r="A18" s="561"/>
      <c r="B18" s="14" t="s">
        <v>618</v>
      </c>
      <c r="C18" s="537">
        <f>SUM(C20)</f>
        <v>5</v>
      </c>
      <c r="D18" s="15"/>
      <c r="E18" s="537">
        <f>SUM(E20)</f>
        <v>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72"/>
      <c r="Q18" s="20"/>
      <c r="R18" s="3"/>
      <c r="S18" s="3"/>
      <c r="T18" s="3"/>
      <c r="U18" s="3"/>
      <c r="V18" s="3"/>
      <c r="W18" s="3"/>
      <c r="X18" s="3"/>
      <c r="Y18" s="3"/>
      <c r="AC18" s="3"/>
      <c r="AE18" s="567"/>
    </row>
    <row r="19" spans="1:31" ht="6.95" customHeight="1">
      <c r="A19" s="561"/>
      <c r="B19" s="1919" t="s">
        <v>243</v>
      </c>
      <c r="C19" s="1920"/>
      <c r="D19" s="1921"/>
      <c r="E19" s="1920"/>
      <c r="F19" s="1921"/>
      <c r="G19" s="1921"/>
      <c r="H19" s="1921"/>
      <c r="I19" s="1921"/>
      <c r="J19" s="1921"/>
      <c r="K19" s="1921"/>
      <c r="L19" s="1921"/>
      <c r="M19" s="1921"/>
      <c r="N19" s="1921"/>
      <c r="O19" s="1921"/>
      <c r="P19" s="2628"/>
      <c r="Q19" s="20"/>
      <c r="R19" s="3"/>
      <c r="S19" s="3"/>
      <c r="T19" s="3"/>
      <c r="U19" s="3"/>
      <c r="V19" s="3"/>
      <c r="W19" s="3"/>
      <c r="X19" s="3"/>
      <c r="Y19" s="3"/>
      <c r="AC19" s="3"/>
      <c r="AE19" s="567"/>
    </row>
    <row r="20" spans="1:31" ht="6.95" customHeight="1">
      <c r="A20" s="561"/>
      <c r="B20" s="1919" t="s">
        <v>244</v>
      </c>
      <c r="C20" s="1922">
        <v>5</v>
      </c>
      <c r="D20" s="1439"/>
      <c r="E20" s="1922">
        <v>5</v>
      </c>
      <c r="F20" s="1921"/>
      <c r="G20" s="1921"/>
      <c r="H20" s="1921"/>
      <c r="I20" s="1921"/>
      <c r="J20" s="1921"/>
      <c r="K20" s="1921"/>
      <c r="L20" s="1921"/>
      <c r="M20" s="1921"/>
      <c r="N20" s="1921"/>
      <c r="O20" s="1921"/>
      <c r="P20" s="2628"/>
      <c r="Q20" s="20"/>
      <c r="R20" s="3"/>
      <c r="S20" s="3"/>
      <c r="T20" s="3"/>
      <c r="U20" s="3"/>
      <c r="V20" s="3"/>
      <c r="W20" s="3"/>
      <c r="X20" s="3"/>
      <c r="Y20" s="3"/>
      <c r="AC20" s="3"/>
      <c r="AE20" s="567"/>
    </row>
    <row r="21" spans="1:31" ht="9" customHeight="1">
      <c r="A21" s="561"/>
      <c r="B21" s="18" t="s">
        <v>621</v>
      </c>
      <c r="C21" s="488">
        <f>SUM(C22:C27)</f>
        <v>13</v>
      </c>
      <c r="D21" s="17"/>
      <c r="E21" s="488">
        <f>SUM(E22:E27)</f>
        <v>12</v>
      </c>
      <c r="F21" s="17"/>
      <c r="G21" s="1923">
        <f>(E21/M21)*100</f>
        <v>100</v>
      </c>
      <c r="H21" s="17"/>
      <c r="I21" s="17"/>
      <c r="J21" s="1923"/>
      <c r="K21" s="17"/>
      <c r="L21" s="17"/>
      <c r="M21" s="487">
        <f>SUM(K21+H21+E21)</f>
        <v>12</v>
      </c>
      <c r="N21" s="1923">
        <f>(M21/C21)*100</f>
        <v>92.307692307692307</v>
      </c>
      <c r="O21" s="17"/>
      <c r="P21" s="71"/>
      <c r="Q21" s="17"/>
      <c r="R21" s="566"/>
      <c r="S21" s="566"/>
      <c r="T21" s="566"/>
      <c r="U21" s="567"/>
      <c r="V21" s="567"/>
      <c r="W21" s="3"/>
      <c r="X21" s="3"/>
      <c r="Y21" s="3"/>
      <c r="AC21" s="3"/>
      <c r="AE21" s="567"/>
    </row>
    <row r="22" spans="1:31" ht="6.95" customHeight="1">
      <c r="A22" s="561"/>
      <c r="B22" s="1919" t="s">
        <v>243</v>
      </c>
      <c r="C22" s="1924"/>
      <c r="D22" s="1439"/>
      <c r="E22" s="1924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40"/>
      <c r="Q22" s="20"/>
      <c r="R22" s="3"/>
      <c r="S22" s="3"/>
      <c r="T22" s="3"/>
      <c r="U22" s="3"/>
      <c r="V22" s="3"/>
      <c r="W22" s="3"/>
      <c r="X22" s="3"/>
      <c r="Y22" s="3"/>
      <c r="AC22" s="3"/>
      <c r="AE22" s="567"/>
    </row>
    <row r="23" spans="1:31" ht="6.95" customHeight="1">
      <c r="A23" s="561"/>
      <c r="B23" s="1919" t="s">
        <v>245</v>
      </c>
      <c r="C23" s="1924"/>
      <c r="D23" s="1439"/>
      <c r="E23" s="1924"/>
      <c r="F23" s="1439"/>
      <c r="G23" s="1439"/>
      <c r="H23" s="1439"/>
      <c r="I23" s="1439"/>
      <c r="J23" s="1439"/>
      <c r="K23" s="1439"/>
      <c r="L23" s="1439"/>
      <c r="M23" s="1439"/>
      <c r="N23" s="1439"/>
      <c r="O23" s="1439"/>
      <c r="P23" s="1440"/>
      <c r="Q23" s="20"/>
      <c r="R23" s="3"/>
      <c r="S23" s="3"/>
      <c r="T23" s="3"/>
      <c r="U23" s="3"/>
      <c r="V23" s="3"/>
      <c r="W23" s="3"/>
      <c r="X23" s="3"/>
      <c r="Y23" s="3"/>
      <c r="AC23" s="3"/>
      <c r="AE23" s="567"/>
    </row>
    <row r="24" spans="1:31" ht="6.95" customHeight="1">
      <c r="A24" s="561"/>
      <c r="B24" s="1919" t="s">
        <v>244</v>
      </c>
      <c r="C24" s="1922">
        <v>2</v>
      </c>
      <c r="D24" s="1439"/>
      <c r="E24" s="1922">
        <v>2</v>
      </c>
      <c r="F24" s="1439"/>
      <c r="G24" s="1439"/>
      <c r="H24" s="1439"/>
      <c r="I24" s="1439"/>
      <c r="J24" s="1439"/>
      <c r="K24" s="1439"/>
      <c r="L24" s="1439"/>
      <c r="M24" s="1439"/>
      <c r="N24" s="1439"/>
      <c r="O24" s="1439"/>
      <c r="P24" s="1440"/>
      <c r="Q24" s="20"/>
      <c r="R24" s="3"/>
      <c r="S24" s="3"/>
      <c r="T24" s="3"/>
      <c r="U24" s="3"/>
      <c r="V24" s="3"/>
      <c r="W24" s="3"/>
      <c r="X24" s="3"/>
      <c r="Y24" s="3"/>
      <c r="AC24" s="3"/>
      <c r="AE24" s="567"/>
    </row>
    <row r="25" spans="1:31" ht="6.95" customHeight="1">
      <c r="A25" s="561"/>
      <c r="B25" s="1919" t="s">
        <v>669</v>
      </c>
      <c r="C25" s="1924"/>
      <c r="D25" s="1439"/>
      <c r="E25" s="1924"/>
      <c r="F25" s="1439"/>
      <c r="G25" s="1439"/>
      <c r="H25" s="1439"/>
      <c r="I25" s="1439"/>
      <c r="J25" s="1439"/>
      <c r="K25" s="1439"/>
      <c r="L25" s="1439"/>
      <c r="M25" s="1439"/>
      <c r="N25" s="1439"/>
      <c r="O25" s="1439"/>
      <c r="P25" s="1440"/>
      <c r="Q25" s="20"/>
      <c r="R25" s="3"/>
      <c r="S25" s="3"/>
      <c r="T25" s="3"/>
      <c r="U25" s="3"/>
      <c r="V25" s="3"/>
      <c r="W25" s="3"/>
      <c r="X25" s="3"/>
      <c r="Y25" s="3"/>
      <c r="AC25" s="3"/>
      <c r="AE25" s="567"/>
    </row>
    <row r="26" spans="1:31" ht="6.95" customHeight="1">
      <c r="A26" s="561"/>
      <c r="B26" s="1919" t="s">
        <v>247</v>
      </c>
      <c r="C26" s="1922">
        <v>11</v>
      </c>
      <c r="D26" s="1439"/>
      <c r="E26" s="1922">
        <v>10</v>
      </c>
      <c r="F26" s="1439"/>
      <c r="G26" s="1925">
        <f>(E26/M26)*100</f>
        <v>100</v>
      </c>
      <c r="H26" s="1439"/>
      <c r="I26" s="1439"/>
      <c r="J26" s="1925"/>
      <c r="K26" s="1439"/>
      <c r="L26" s="1439"/>
      <c r="M26" s="1451">
        <f>SUM(K26+H26+E26)</f>
        <v>10</v>
      </c>
      <c r="N26" s="1925">
        <f>(M26/C26)*100</f>
        <v>90.909090909090907</v>
      </c>
      <c r="O26" s="1439"/>
      <c r="P26" s="1440"/>
      <c r="Q26" s="1439"/>
      <c r="R26" s="1926"/>
      <c r="S26" s="1926"/>
      <c r="T26" s="1926"/>
      <c r="U26" s="1926"/>
      <c r="V26" s="1926"/>
      <c r="W26" s="3"/>
      <c r="X26" s="3"/>
      <c r="Y26" s="3"/>
      <c r="AC26" s="3"/>
      <c r="AE26" s="567"/>
    </row>
    <row r="27" spans="1:31" ht="6.95" customHeight="1">
      <c r="A27" s="561"/>
      <c r="B27" s="1919" t="s">
        <v>248</v>
      </c>
      <c r="C27" s="1924"/>
      <c r="D27" s="1439"/>
      <c r="E27" s="1924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40"/>
      <c r="Q27" s="1439"/>
      <c r="R27" s="3"/>
      <c r="S27" s="3"/>
      <c r="T27" s="3"/>
      <c r="U27" s="3"/>
      <c r="V27" s="3"/>
      <c r="W27" s="3"/>
      <c r="X27" s="3"/>
      <c r="Y27" s="3"/>
      <c r="AC27" s="3"/>
      <c r="AE27" s="567"/>
    </row>
    <row r="28" spans="1:31" ht="9" customHeight="1">
      <c r="A28" s="561"/>
      <c r="B28" s="18" t="s">
        <v>626</v>
      </c>
      <c r="C28" s="488">
        <f>SUM(C29:C31)</f>
        <v>20</v>
      </c>
      <c r="D28" s="17"/>
      <c r="E28" s="488">
        <f>SUM(E29:E31)</f>
        <v>4</v>
      </c>
      <c r="F28" s="17"/>
      <c r="G28" s="1923">
        <f>(E28/M28)*100</f>
        <v>100</v>
      </c>
      <c r="H28" s="17"/>
      <c r="I28" s="17"/>
      <c r="J28" s="17"/>
      <c r="K28" s="17"/>
      <c r="L28" s="17"/>
      <c r="M28" s="487">
        <f>SUM(K28+H28+E28)</f>
        <v>4</v>
      </c>
      <c r="N28" s="1923">
        <f>(M28/C28)*100</f>
        <v>20</v>
      </c>
      <c r="O28" s="17"/>
      <c r="P28" s="71"/>
      <c r="Q28" s="17"/>
      <c r="R28" s="3"/>
      <c r="S28" s="3"/>
      <c r="T28" s="3"/>
      <c r="U28" s="3"/>
      <c r="V28" s="3"/>
      <c r="W28" s="3"/>
      <c r="X28" s="3"/>
      <c r="Y28" s="3"/>
      <c r="AC28" s="3"/>
      <c r="AE28" s="567"/>
    </row>
    <row r="29" spans="1:31" ht="6.95" customHeight="1">
      <c r="A29" s="561"/>
      <c r="B29" s="1919" t="s">
        <v>249</v>
      </c>
      <c r="C29" s="1922">
        <v>7</v>
      </c>
      <c r="D29" s="1439"/>
      <c r="E29" s="1924"/>
      <c r="F29" s="1439"/>
      <c r="G29" s="1925"/>
      <c r="H29" s="1439"/>
      <c r="I29" s="1439"/>
      <c r="J29" s="1439"/>
      <c r="K29" s="1439"/>
      <c r="L29" s="1439"/>
      <c r="M29" s="1439"/>
      <c r="N29" s="1925"/>
      <c r="O29" s="1439"/>
      <c r="P29" s="1440"/>
      <c r="Q29" s="1439"/>
      <c r="R29" s="1926"/>
      <c r="S29" s="3"/>
      <c r="T29" s="3"/>
      <c r="U29" s="3"/>
      <c r="V29" s="3"/>
      <c r="W29" s="3"/>
      <c r="X29" s="3"/>
      <c r="Y29" s="3"/>
      <c r="AC29" s="3"/>
      <c r="AE29" s="567"/>
    </row>
    <row r="30" spans="1:31" ht="6.95" customHeight="1">
      <c r="A30" s="561"/>
      <c r="B30" s="1919" t="s">
        <v>670</v>
      </c>
      <c r="C30" s="1922">
        <v>7</v>
      </c>
      <c r="D30" s="1439"/>
      <c r="E30" s="1924"/>
      <c r="F30" s="1439"/>
      <c r="G30" s="1439"/>
      <c r="H30" s="1439"/>
      <c r="I30" s="1439"/>
      <c r="J30" s="1439"/>
      <c r="K30" s="1439"/>
      <c r="L30" s="1439"/>
      <c r="M30" s="1439"/>
      <c r="N30" s="1439"/>
      <c r="O30" s="1439"/>
      <c r="P30" s="1440"/>
      <c r="Q30" s="1439"/>
      <c r="R30" s="1926"/>
      <c r="S30" s="3"/>
      <c r="T30" s="3"/>
      <c r="U30" s="3"/>
      <c r="V30" s="3"/>
      <c r="W30" s="3"/>
      <c r="X30" s="3"/>
      <c r="Y30" s="3"/>
      <c r="AC30" s="3"/>
      <c r="AE30" s="567"/>
    </row>
    <row r="31" spans="1:31" ht="6.95" customHeight="1">
      <c r="A31" s="561"/>
      <c r="B31" s="1919" t="s">
        <v>250</v>
      </c>
      <c r="C31" s="1922">
        <v>6</v>
      </c>
      <c r="D31" s="1439"/>
      <c r="E31" s="1922">
        <v>4</v>
      </c>
      <c r="F31" s="1439"/>
      <c r="G31" s="1925">
        <f>(E31/M31)*100</f>
        <v>100</v>
      </c>
      <c r="H31" s="1439"/>
      <c r="I31" s="1439"/>
      <c r="J31" s="1925"/>
      <c r="K31" s="1439"/>
      <c r="L31" s="1925"/>
      <c r="M31" s="1451">
        <f>SUM(E31+H31+K31)</f>
        <v>4</v>
      </c>
      <c r="N31" s="1925">
        <f>(M31/C31)*100</f>
        <v>66.666666666666657</v>
      </c>
      <c r="O31" s="1439"/>
      <c r="P31" s="1440"/>
      <c r="Q31" s="1439"/>
      <c r="R31" s="1926"/>
      <c r="S31" s="3"/>
      <c r="T31" s="3"/>
      <c r="U31" s="3"/>
      <c r="V31" s="3"/>
      <c r="W31" s="3"/>
      <c r="X31" s="3"/>
      <c r="Y31" s="3"/>
      <c r="AC31" s="3"/>
      <c r="AE31" s="567"/>
    </row>
    <row r="32" spans="1:31" ht="10.5" hidden="1" customHeight="1">
      <c r="A32" s="561"/>
      <c r="B32" s="15"/>
      <c r="C32" s="1918"/>
      <c r="D32" s="15"/>
      <c r="E32" s="191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72"/>
      <c r="Q32" s="20"/>
      <c r="R32" s="3"/>
      <c r="S32" s="3"/>
      <c r="T32" s="3"/>
      <c r="U32" s="3"/>
      <c r="V32" s="3"/>
      <c r="W32" s="3"/>
      <c r="X32" s="3"/>
      <c r="Y32" s="3"/>
      <c r="AC32" s="3"/>
      <c r="AE32" s="567"/>
    </row>
    <row r="33" spans="1:31" ht="9" customHeight="1">
      <c r="A33" s="561"/>
      <c r="B33" s="14" t="s">
        <v>21</v>
      </c>
      <c r="C33" s="537">
        <f>SUM(C35+C36+C37+C44+C49+C50+C54+C55+C61+C62+C63+C64+C65)</f>
        <v>6330</v>
      </c>
      <c r="D33" s="15"/>
      <c r="E33" s="537">
        <f>SUM(E35+E36+E37+E44+E49+E50+E54+E55+E62+E63+E64+E65)</f>
        <v>3767</v>
      </c>
      <c r="F33" s="15"/>
      <c r="G33" s="1917">
        <f>(E33/M33)*100</f>
        <v>63.215304581305588</v>
      </c>
      <c r="H33" s="535">
        <f>SUM(H35+H36+H37+H44+H49+H50+H54+H55+H62+H63+H64+H65)</f>
        <v>1814</v>
      </c>
      <c r="I33" s="15"/>
      <c r="J33" s="1917">
        <f>(H33/M33)*100</f>
        <v>30.441349219667728</v>
      </c>
      <c r="K33" s="535">
        <f>SUM(K35+K36+K37+K44+K49+K50+K54+K55+K62+K63+K64+K65)</f>
        <v>378</v>
      </c>
      <c r="L33" s="1917">
        <f>(K33/M33)*100</f>
        <v>6.3433461990266826</v>
      </c>
      <c r="M33" s="535">
        <f>SUM(M35+M36+M37+M44+M49+M50+M54+M55+M62+M63+M64+M65)</f>
        <v>5959</v>
      </c>
      <c r="N33" s="1917">
        <f>(M33/C33)*100</f>
        <v>94.139020537124807</v>
      </c>
      <c r="O33" s="535">
        <f>(C33-M33)</f>
        <v>371</v>
      </c>
      <c r="P33" s="2627">
        <f>(O33/C33)*100</f>
        <v>5.8609794628751972</v>
      </c>
      <c r="Q33" s="20"/>
      <c r="R33" s="567"/>
      <c r="S33" s="567"/>
      <c r="T33" s="567"/>
      <c r="U33" s="567"/>
      <c r="V33" s="567"/>
      <c r="W33" s="567"/>
      <c r="X33" s="567"/>
      <c r="Y33" s="567"/>
      <c r="AC33" s="3"/>
      <c r="AE33" s="567"/>
    </row>
    <row r="34" spans="1:31" ht="10.5" hidden="1" customHeight="1">
      <c r="A34" s="561"/>
      <c r="B34" s="20"/>
      <c r="C34" s="1927"/>
      <c r="D34" s="20"/>
      <c r="E34" s="1927"/>
      <c r="F34" s="20"/>
      <c r="G34" s="1928"/>
      <c r="H34" s="20"/>
      <c r="I34" s="20"/>
      <c r="J34" s="1928"/>
      <c r="K34" s="20"/>
      <c r="L34" s="1928"/>
      <c r="M34" s="20"/>
      <c r="N34" s="1928"/>
      <c r="O34" s="20"/>
      <c r="P34" s="2629"/>
      <c r="Q34" s="20"/>
    </row>
    <row r="35" spans="1:31" ht="6.95" customHeight="1">
      <c r="A35" s="561"/>
      <c r="B35" s="1919" t="s">
        <v>305</v>
      </c>
      <c r="C35" s="1922">
        <v>73</v>
      </c>
      <c r="D35" s="1439"/>
      <c r="E35" s="1922">
        <v>51</v>
      </c>
      <c r="F35" s="1439"/>
      <c r="G35" s="1925">
        <f>(E35/M35)*100</f>
        <v>72.857142857142847</v>
      </c>
      <c r="H35" s="1451">
        <v>7</v>
      </c>
      <c r="I35" s="1439"/>
      <c r="J35" s="1925">
        <f>(H35/M35)*100</f>
        <v>10</v>
      </c>
      <c r="K35" s="1451">
        <v>12</v>
      </c>
      <c r="L35" s="1925">
        <f>(K35/M35)*100</f>
        <v>17.142857142857142</v>
      </c>
      <c r="M35" s="1451">
        <f>SUM(E35+H35+K35)</f>
        <v>70</v>
      </c>
      <c r="N35" s="1925">
        <f>(M35/C35)*100</f>
        <v>95.890410958904098</v>
      </c>
      <c r="O35" s="1451">
        <f>(C35-M35)</f>
        <v>3</v>
      </c>
      <c r="P35" s="2630">
        <f>(O35/C35)*100</f>
        <v>4.10958904109589</v>
      </c>
      <c r="Q35" s="1439"/>
      <c r="R35" s="1465"/>
    </row>
    <row r="36" spans="1:31" ht="6.95" customHeight="1">
      <c r="A36" s="561"/>
      <c r="B36" s="1919" t="s">
        <v>671</v>
      </c>
      <c r="C36" s="1922">
        <v>81</v>
      </c>
      <c r="D36" s="1439"/>
      <c r="E36" s="1922">
        <v>69</v>
      </c>
      <c r="F36" s="1439"/>
      <c r="G36" s="1925">
        <f>(E36/M36)*100</f>
        <v>85.18518518518519</v>
      </c>
      <c r="H36" s="1451">
        <v>12</v>
      </c>
      <c r="I36" s="1439"/>
      <c r="J36" s="1925">
        <f>(H36/M36)*100</f>
        <v>14.814814814814813</v>
      </c>
      <c r="K36" s="1439"/>
      <c r="L36" s="1925"/>
      <c r="M36" s="1451">
        <f>SUM(E36+H36+K36)</f>
        <v>81</v>
      </c>
      <c r="N36" s="1925">
        <f>(M36/C36)*100</f>
        <v>100</v>
      </c>
      <c r="O36" s="1439"/>
      <c r="P36" s="2630"/>
      <c r="Q36" s="1439"/>
      <c r="R36" s="1465"/>
    </row>
    <row r="37" spans="1:31" ht="6.95" customHeight="1">
      <c r="A37" s="561"/>
      <c r="B37" s="1929" t="s">
        <v>253</v>
      </c>
      <c r="C37" s="1930">
        <f>SUM(C38:C43)</f>
        <v>378</v>
      </c>
      <c r="D37" s="1921"/>
      <c r="E37" s="1930">
        <f>SUM(E39:E43)</f>
        <v>75</v>
      </c>
      <c r="F37" s="1921"/>
      <c r="G37" s="1931">
        <f>(E37/M37)*100</f>
        <v>39.473684210526315</v>
      </c>
      <c r="H37" s="1932">
        <f>SUM(H39:H43)</f>
        <v>95</v>
      </c>
      <c r="I37" s="1921"/>
      <c r="J37" s="1931">
        <f>(H37/M37)*100</f>
        <v>50</v>
      </c>
      <c r="K37" s="1932">
        <f>SUM(K39:K43)</f>
        <v>20</v>
      </c>
      <c r="L37" s="1931">
        <f>(K37/M37)*100</f>
        <v>10.526315789473683</v>
      </c>
      <c r="M37" s="1932">
        <f>SUM(E37+H37+K37)</f>
        <v>190</v>
      </c>
      <c r="N37" s="1931">
        <f>(M37/C37)*100</f>
        <v>50.264550264550266</v>
      </c>
      <c r="O37" s="1921"/>
      <c r="P37" s="2631"/>
      <c r="Q37" s="1439"/>
      <c r="R37" s="1465"/>
    </row>
    <row r="38" spans="1:31" ht="6.95" customHeight="1">
      <c r="A38" s="572"/>
      <c r="B38" s="1933" t="s">
        <v>672</v>
      </c>
      <c r="C38" s="1934">
        <v>188</v>
      </c>
      <c r="D38" s="1935"/>
      <c r="E38" s="1936"/>
      <c r="F38" s="1935"/>
      <c r="G38" s="1935"/>
      <c r="H38" s="1935"/>
      <c r="I38" s="1935"/>
      <c r="J38" s="1935"/>
      <c r="K38" s="1935"/>
      <c r="L38" s="1935"/>
      <c r="M38" s="1935"/>
      <c r="N38" s="1935"/>
      <c r="O38" s="1935"/>
      <c r="P38" s="2632"/>
      <c r="Q38" s="1439"/>
      <c r="R38" s="1465"/>
    </row>
    <row r="39" spans="1:31" ht="6.95" customHeight="1">
      <c r="A39" s="572"/>
      <c r="B39" s="1933" t="s">
        <v>673</v>
      </c>
      <c r="C39" s="1934">
        <v>51</v>
      </c>
      <c r="D39" s="1935"/>
      <c r="E39" s="1934">
        <v>20</v>
      </c>
      <c r="F39" s="1935"/>
      <c r="G39" s="1937">
        <f t="shared" ref="G39:G45" si="0">(E39/M39)*100</f>
        <v>39.215686274509807</v>
      </c>
      <c r="H39" s="1938">
        <v>13</v>
      </c>
      <c r="I39" s="1935"/>
      <c r="J39" s="1937">
        <f t="shared" ref="J39:J45" si="1">(H39/M39)*100</f>
        <v>25.490196078431371</v>
      </c>
      <c r="K39" s="1938">
        <v>18</v>
      </c>
      <c r="L39" s="1937">
        <f>(K39/M39)*100</f>
        <v>35.294117647058826</v>
      </c>
      <c r="M39" s="1938">
        <f t="shared" ref="M39:M57" si="2">SUM(E39+H39+K39)</f>
        <v>51</v>
      </c>
      <c r="N39" s="1937">
        <f t="shared" ref="N39:N45" si="3">(M39/C39)*100</f>
        <v>100</v>
      </c>
      <c r="O39" s="1935"/>
      <c r="P39" s="2633"/>
      <c r="Q39" s="1439"/>
      <c r="R39" s="1465"/>
    </row>
    <row r="40" spans="1:31" ht="6.95" customHeight="1">
      <c r="A40" s="572"/>
      <c r="B40" s="1933" t="s">
        <v>674</v>
      </c>
      <c r="C40" s="1934">
        <v>10</v>
      </c>
      <c r="D40" s="1935"/>
      <c r="E40" s="1934">
        <v>5</v>
      </c>
      <c r="F40" s="1935"/>
      <c r="G40" s="1937">
        <f t="shared" si="0"/>
        <v>50</v>
      </c>
      <c r="H40" s="1938">
        <v>5</v>
      </c>
      <c r="I40" s="1935"/>
      <c r="J40" s="1937">
        <f t="shared" si="1"/>
        <v>50</v>
      </c>
      <c r="K40" s="1935"/>
      <c r="L40" s="1937"/>
      <c r="M40" s="1938">
        <f t="shared" si="2"/>
        <v>10</v>
      </c>
      <c r="N40" s="1937">
        <f t="shared" si="3"/>
        <v>100</v>
      </c>
      <c r="O40" s="1935"/>
      <c r="P40" s="2633"/>
      <c r="Q40" s="1439"/>
      <c r="R40" s="1465"/>
    </row>
    <row r="41" spans="1:31" ht="6.95" customHeight="1">
      <c r="A41" s="572"/>
      <c r="B41" s="1933" t="s">
        <v>675</v>
      </c>
      <c r="C41" s="1934">
        <v>39</v>
      </c>
      <c r="D41" s="1935"/>
      <c r="E41" s="1934">
        <v>11</v>
      </c>
      <c r="F41" s="1935"/>
      <c r="G41" s="1937">
        <f t="shared" si="0"/>
        <v>28.205128205128204</v>
      </c>
      <c r="H41" s="1938">
        <v>28</v>
      </c>
      <c r="I41" s="1935"/>
      <c r="J41" s="1937">
        <f t="shared" si="1"/>
        <v>71.794871794871796</v>
      </c>
      <c r="K41" s="1935"/>
      <c r="L41" s="1937"/>
      <c r="M41" s="1938">
        <f t="shared" si="2"/>
        <v>39</v>
      </c>
      <c r="N41" s="1937">
        <f t="shared" si="3"/>
        <v>100</v>
      </c>
      <c r="O41" s="1935"/>
      <c r="P41" s="2633"/>
      <c r="Q41" s="1439"/>
      <c r="R41" s="1465"/>
    </row>
    <row r="42" spans="1:31" ht="6.95" customHeight="1">
      <c r="A42" s="572"/>
      <c r="B42" s="1933" t="s">
        <v>676</v>
      </c>
      <c r="C42" s="1934">
        <v>77</v>
      </c>
      <c r="D42" s="1935"/>
      <c r="E42" s="1934">
        <v>37</v>
      </c>
      <c r="F42" s="1935"/>
      <c r="G42" s="1937">
        <f t="shared" si="0"/>
        <v>48.051948051948052</v>
      </c>
      <c r="H42" s="1938">
        <v>40</v>
      </c>
      <c r="I42" s="1935"/>
      <c r="J42" s="1937">
        <f t="shared" si="1"/>
        <v>51.94805194805194</v>
      </c>
      <c r="K42" s="1935"/>
      <c r="L42" s="1937"/>
      <c r="M42" s="1938">
        <f t="shared" si="2"/>
        <v>77</v>
      </c>
      <c r="N42" s="1937">
        <f t="shared" si="3"/>
        <v>100</v>
      </c>
      <c r="O42" s="1935"/>
      <c r="P42" s="2633"/>
      <c r="Q42" s="1439"/>
      <c r="R42" s="1465"/>
    </row>
    <row r="43" spans="1:31" ht="6.95" customHeight="1">
      <c r="A43" s="572"/>
      <c r="B43" s="1933" t="s">
        <v>677</v>
      </c>
      <c r="C43" s="1934">
        <v>13</v>
      </c>
      <c r="D43" s="1935"/>
      <c r="E43" s="1934">
        <v>2</v>
      </c>
      <c r="F43" s="1935"/>
      <c r="G43" s="1937">
        <f t="shared" si="0"/>
        <v>15.384615384615385</v>
      </c>
      <c r="H43" s="1938">
        <v>9</v>
      </c>
      <c r="I43" s="1935"/>
      <c r="J43" s="1937">
        <f t="shared" si="1"/>
        <v>69.230769230769226</v>
      </c>
      <c r="K43" s="1938">
        <v>2</v>
      </c>
      <c r="L43" s="1937">
        <f>(K43/M43)*100</f>
        <v>15.384615384615385</v>
      </c>
      <c r="M43" s="1938">
        <f t="shared" si="2"/>
        <v>13</v>
      </c>
      <c r="N43" s="1937">
        <f t="shared" si="3"/>
        <v>100</v>
      </c>
      <c r="O43" s="1935"/>
      <c r="P43" s="2633"/>
      <c r="Q43" s="1439"/>
      <c r="R43" s="1465"/>
    </row>
    <row r="44" spans="1:31" ht="6.95" customHeight="1">
      <c r="A44" s="561"/>
      <c r="B44" s="1929" t="s">
        <v>260</v>
      </c>
      <c r="C44" s="1930">
        <f>SUM(C45:C48)</f>
        <v>2383</v>
      </c>
      <c r="D44" s="1921"/>
      <c r="E44" s="1930">
        <f>SUM(E45:E48)</f>
        <v>1915</v>
      </c>
      <c r="F44" s="1921"/>
      <c r="G44" s="1931">
        <f t="shared" si="0"/>
        <v>80.39462636439967</v>
      </c>
      <c r="H44" s="1932">
        <f>SUM(H45:H48)</f>
        <v>356</v>
      </c>
      <c r="I44" s="1921"/>
      <c r="J44" s="1931">
        <f t="shared" si="1"/>
        <v>14.945424013434089</v>
      </c>
      <c r="K44" s="1932">
        <f>SUM(K45:K48)</f>
        <v>111</v>
      </c>
      <c r="L44" s="1931">
        <f>(K44/M44)*100</f>
        <v>4.6599496221662466</v>
      </c>
      <c r="M44" s="1932">
        <f t="shared" si="2"/>
        <v>2382</v>
      </c>
      <c r="N44" s="1931">
        <f t="shared" si="3"/>
        <v>99.958036088963482</v>
      </c>
      <c r="O44" s="1932">
        <f>(C44-M44)</f>
        <v>1</v>
      </c>
      <c r="P44" s="2631">
        <f>(O44/C44)*100</f>
        <v>4.1963911036508601E-2</v>
      </c>
      <c r="Q44" s="1439"/>
      <c r="R44" s="1465"/>
    </row>
    <row r="45" spans="1:31" ht="6.95" customHeight="1">
      <c r="A45" s="572"/>
      <c r="B45" s="1939" t="s">
        <v>672</v>
      </c>
      <c r="C45" s="1940">
        <v>525</v>
      </c>
      <c r="D45" s="1941"/>
      <c r="E45" s="1940">
        <v>380</v>
      </c>
      <c r="F45" s="1941"/>
      <c r="G45" s="1942">
        <f t="shared" si="0"/>
        <v>72.38095238095238</v>
      </c>
      <c r="H45" s="1943">
        <v>85</v>
      </c>
      <c r="I45" s="1941"/>
      <c r="J45" s="1942">
        <f t="shared" si="1"/>
        <v>16.19047619047619</v>
      </c>
      <c r="K45" s="1943">
        <v>60</v>
      </c>
      <c r="L45" s="1942">
        <f>(K45/M45)*100</f>
        <v>11.428571428571429</v>
      </c>
      <c r="M45" s="1943">
        <f t="shared" si="2"/>
        <v>525</v>
      </c>
      <c r="N45" s="1942">
        <f t="shared" si="3"/>
        <v>100</v>
      </c>
      <c r="O45" s="1941"/>
      <c r="P45" s="2634"/>
      <c r="Q45" s="1439"/>
      <c r="R45" s="1465"/>
    </row>
    <row r="46" spans="1:31" ht="6.95" customHeight="1">
      <c r="A46" s="572"/>
      <c r="B46" s="1939" t="s">
        <v>678</v>
      </c>
      <c r="C46" s="1940">
        <v>344</v>
      </c>
      <c r="D46" s="1941"/>
      <c r="E46" s="1940">
        <v>344</v>
      </c>
      <c r="F46" s="1941"/>
      <c r="G46" s="1941"/>
      <c r="H46" s="1941"/>
      <c r="I46" s="1941"/>
      <c r="J46" s="1941"/>
      <c r="K46" s="1941"/>
      <c r="L46" s="1941"/>
      <c r="M46" s="1943">
        <f t="shared" si="2"/>
        <v>344</v>
      </c>
      <c r="N46" s="1941"/>
      <c r="O46" s="1941"/>
      <c r="P46" s="2635"/>
      <c r="Q46" s="1439"/>
      <c r="R46" s="1465"/>
    </row>
    <row r="47" spans="1:31" ht="6.95" customHeight="1">
      <c r="A47" s="572"/>
      <c r="B47" s="1939" t="s">
        <v>679</v>
      </c>
      <c r="C47" s="1940">
        <v>268</v>
      </c>
      <c r="D47" s="1941"/>
      <c r="E47" s="1940">
        <v>182</v>
      </c>
      <c r="F47" s="1941"/>
      <c r="G47" s="1942">
        <f t="shared" ref="G47:G55" si="4">(E47/M47)*100</f>
        <v>68.164794007490642</v>
      </c>
      <c r="H47" s="1943">
        <v>73</v>
      </c>
      <c r="I47" s="1941"/>
      <c r="J47" s="1942">
        <f t="shared" ref="J47:J54" si="5">(H47/M47)*100</f>
        <v>27.340823970037455</v>
      </c>
      <c r="K47" s="1943">
        <v>12</v>
      </c>
      <c r="L47" s="1942">
        <f t="shared" ref="L47:L53" si="6">(K47/M47)*100</f>
        <v>4.4943820224719104</v>
      </c>
      <c r="M47" s="1943">
        <f t="shared" si="2"/>
        <v>267</v>
      </c>
      <c r="N47" s="1942">
        <f t="shared" ref="N47:N55" si="7">(M47/C47)*100</f>
        <v>99.626865671641795</v>
      </c>
      <c r="O47" s="1943">
        <f>(C47-M47)</f>
        <v>1</v>
      </c>
      <c r="P47" s="2634">
        <f>(O47/C47)*100</f>
        <v>0.37313432835820892</v>
      </c>
      <c r="Q47" s="1439"/>
      <c r="R47" s="1465"/>
    </row>
    <row r="48" spans="1:31" ht="6.95" customHeight="1">
      <c r="A48" s="572"/>
      <c r="B48" s="1939" t="s">
        <v>680</v>
      </c>
      <c r="C48" s="1940">
        <v>1246</v>
      </c>
      <c r="D48" s="1941"/>
      <c r="E48" s="1940">
        <v>1009</v>
      </c>
      <c r="F48" s="1941"/>
      <c r="G48" s="1942">
        <f t="shared" si="4"/>
        <v>80.979133226324237</v>
      </c>
      <c r="H48" s="1943">
        <v>198</v>
      </c>
      <c r="I48" s="1941"/>
      <c r="J48" s="1942">
        <f t="shared" si="5"/>
        <v>15.890850722311397</v>
      </c>
      <c r="K48" s="1943">
        <v>39</v>
      </c>
      <c r="L48" s="1942">
        <f t="shared" si="6"/>
        <v>3.1300160513643664</v>
      </c>
      <c r="M48" s="1943">
        <f t="shared" si="2"/>
        <v>1246</v>
      </c>
      <c r="N48" s="1942">
        <f t="shared" si="7"/>
        <v>100</v>
      </c>
      <c r="O48" s="1941"/>
      <c r="P48" s="2634"/>
      <c r="Q48" s="1439"/>
      <c r="R48" s="1465"/>
    </row>
    <row r="49" spans="1:18" ht="6.95" customHeight="1">
      <c r="A49" s="561"/>
      <c r="B49" s="1919" t="s">
        <v>246</v>
      </c>
      <c r="C49" s="1922">
        <v>950</v>
      </c>
      <c r="D49" s="1439"/>
      <c r="E49" s="1922">
        <v>223</v>
      </c>
      <c r="F49" s="1439"/>
      <c r="G49" s="1925">
        <f t="shared" si="4"/>
        <v>23.473684210526315</v>
      </c>
      <c r="H49" s="1451">
        <v>688</v>
      </c>
      <c r="I49" s="1439"/>
      <c r="J49" s="1925">
        <f t="shared" si="5"/>
        <v>72.421052631578959</v>
      </c>
      <c r="K49" s="1451">
        <v>39</v>
      </c>
      <c r="L49" s="1925">
        <f t="shared" si="6"/>
        <v>4.1052631578947372</v>
      </c>
      <c r="M49" s="1451">
        <f t="shared" si="2"/>
        <v>950</v>
      </c>
      <c r="N49" s="1925">
        <f t="shared" si="7"/>
        <v>100</v>
      </c>
      <c r="O49" s="1439"/>
      <c r="P49" s="2630"/>
      <c r="Q49" s="1439"/>
      <c r="R49" s="1465"/>
    </row>
    <row r="50" spans="1:18" ht="6.95" customHeight="1">
      <c r="A50" s="561"/>
      <c r="B50" s="1929" t="s">
        <v>264</v>
      </c>
      <c r="C50" s="1930">
        <f>SUM(C51:C53)</f>
        <v>440</v>
      </c>
      <c r="D50" s="1921"/>
      <c r="E50" s="1930">
        <f>SUM(E51:E53)</f>
        <v>280</v>
      </c>
      <c r="F50" s="1921"/>
      <c r="G50" s="1931">
        <f t="shared" si="4"/>
        <v>63.636363636363633</v>
      </c>
      <c r="H50" s="1932">
        <f>SUM(H51:H53)</f>
        <v>121</v>
      </c>
      <c r="I50" s="1921"/>
      <c r="J50" s="1931">
        <f t="shared" si="5"/>
        <v>27.500000000000004</v>
      </c>
      <c r="K50" s="1932">
        <f>SUM(K51:K53)</f>
        <v>39</v>
      </c>
      <c r="L50" s="1931">
        <f t="shared" si="6"/>
        <v>8.8636363636363633</v>
      </c>
      <c r="M50" s="1932">
        <f t="shared" si="2"/>
        <v>440</v>
      </c>
      <c r="N50" s="1931">
        <f t="shared" si="7"/>
        <v>100</v>
      </c>
      <c r="O50" s="1921"/>
      <c r="P50" s="2631"/>
      <c r="Q50" s="1439"/>
      <c r="R50" s="1465"/>
    </row>
    <row r="51" spans="1:18" ht="6.95" customHeight="1">
      <c r="A51" s="572"/>
      <c r="B51" s="1939" t="s">
        <v>308</v>
      </c>
      <c r="C51" s="1940">
        <v>154</v>
      </c>
      <c r="D51" s="1941"/>
      <c r="E51" s="1940">
        <v>50</v>
      </c>
      <c r="F51" s="1941"/>
      <c r="G51" s="1942">
        <f t="shared" si="4"/>
        <v>32.467532467532465</v>
      </c>
      <c r="H51" s="1943">
        <v>81</v>
      </c>
      <c r="I51" s="1941"/>
      <c r="J51" s="1942">
        <f t="shared" si="5"/>
        <v>52.597402597402599</v>
      </c>
      <c r="K51" s="1943">
        <v>23</v>
      </c>
      <c r="L51" s="1942">
        <f t="shared" si="6"/>
        <v>14.935064935064934</v>
      </c>
      <c r="M51" s="1943">
        <f t="shared" si="2"/>
        <v>154</v>
      </c>
      <c r="N51" s="1942">
        <f t="shared" si="7"/>
        <v>100</v>
      </c>
      <c r="O51" s="1941"/>
      <c r="P51" s="2634"/>
      <c r="Q51" s="1439"/>
      <c r="R51" s="1465"/>
    </row>
    <row r="52" spans="1:18" ht="6.95" customHeight="1">
      <c r="A52" s="572"/>
      <c r="B52" s="1939" t="s">
        <v>630</v>
      </c>
      <c r="C52" s="1940">
        <v>61</v>
      </c>
      <c r="D52" s="1941"/>
      <c r="E52" s="1940">
        <v>50</v>
      </c>
      <c r="F52" s="1941"/>
      <c r="G52" s="1942">
        <f t="shared" si="4"/>
        <v>81.967213114754102</v>
      </c>
      <c r="H52" s="1943">
        <v>10</v>
      </c>
      <c r="I52" s="1941"/>
      <c r="J52" s="1942">
        <f t="shared" si="5"/>
        <v>16.393442622950818</v>
      </c>
      <c r="K52" s="1943">
        <v>1</v>
      </c>
      <c r="L52" s="1942">
        <f t="shared" si="6"/>
        <v>1.639344262295082</v>
      </c>
      <c r="M52" s="1943">
        <f t="shared" si="2"/>
        <v>61</v>
      </c>
      <c r="N52" s="1942">
        <f t="shared" si="7"/>
        <v>100</v>
      </c>
      <c r="O52" s="1941"/>
      <c r="P52" s="2634"/>
      <c r="Q52" s="1439"/>
      <c r="R52" s="1465"/>
    </row>
    <row r="53" spans="1:18" ht="6.95" customHeight="1">
      <c r="A53" s="572"/>
      <c r="B53" s="1939" t="s">
        <v>631</v>
      </c>
      <c r="C53" s="1940">
        <v>225</v>
      </c>
      <c r="D53" s="1941"/>
      <c r="E53" s="1940">
        <v>180</v>
      </c>
      <c r="F53" s="1941"/>
      <c r="G53" s="1942">
        <f t="shared" si="4"/>
        <v>80</v>
      </c>
      <c r="H53" s="1943">
        <v>30</v>
      </c>
      <c r="I53" s="1941"/>
      <c r="J53" s="1942">
        <f t="shared" si="5"/>
        <v>13.333333333333334</v>
      </c>
      <c r="K53" s="1943">
        <v>15</v>
      </c>
      <c r="L53" s="1942">
        <f t="shared" si="6"/>
        <v>6.666666666666667</v>
      </c>
      <c r="M53" s="1943">
        <f t="shared" si="2"/>
        <v>225</v>
      </c>
      <c r="N53" s="1942">
        <f t="shared" si="7"/>
        <v>100</v>
      </c>
      <c r="O53" s="1941"/>
      <c r="P53" s="2634"/>
      <c r="Q53" s="1439"/>
      <c r="R53" s="1465"/>
    </row>
    <row r="54" spans="1:18" ht="6.95" customHeight="1">
      <c r="A54" s="561"/>
      <c r="B54" s="1919" t="s">
        <v>182</v>
      </c>
      <c r="C54" s="1922">
        <v>164</v>
      </c>
      <c r="D54" s="1439"/>
      <c r="E54" s="1922">
        <v>102</v>
      </c>
      <c r="F54" s="1439"/>
      <c r="G54" s="1925">
        <f t="shared" si="4"/>
        <v>64.968152866242036</v>
      </c>
      <c r="H54" s="1451">
        <v>52</v>
      </c>
      <c r="I54" s="1439"/>
      <c r="J54" s="1925">
        <f t="shared" si="5"/>
        <v>33.121019108280251</v>
      </c>
      <c r="K54" s="1451">
        <v>3</v>
      </c>
      <c r="L54" s="1925"/>
      <c r="M54" s="1451">
        <f t="shared" si="2"/>
        <v>157</v>
      </c>
      <c r="N54" s="1925">
        <f t="shared" si="7"/>
        <v>95.731707317073173</v>
      </c>
      <c r="O54" s="1451">
        <f>(C54-M54)</f>
        <v>7</v>
      </c>
      <c r="P54" s="2630">
        <f>(O54/C54)*100</f>
        <v>4.2682926829268295</v>
      </c>
      <c r="Q54" s="1439"/>
      <c r="R54" s="1465"/>
    </row>
    <row r="55" spans="1:18" ht="6.95" customHeight="1">
      <c r="A55" s="561"/>
      <c r="B55" s="1929" t="s">
        <v>248</v>
      </c>
      <c r="C55" s="1930">
        <f>SUM(C56:C60)</f>
        <v>65</v>
      </c>
      <c r="D55" s="1921"/>
      <c r="E55" s="1930">
        <f>SUM(E56:E60)</f>
        <v>41</v>
      </c>
      <c r="F55" s="1921"/>
      <c r="G55" s="1931">
        <f t="shared" si="4"/>
        <v>100</v>
      </c>
      <c r="H55" s="1921"/>
      <c r="I55" s="1921"/>
      <c r="J55" s="1931"/>
      <c r="K55" s="1921"/>
      <c r="L55" s="1931"/>
      <c r="M55" s="1932">
        <f t="shared" si="2"/>
        <v>41</v>
      </c>
      <c r="N55" s="1931">
        <f t="shared" si="7"/>
        <v>63.076923076923073</v>
      </c>
      <c r="O55" s="1932">
        <f>(C55-M55)</f>
        <v>24</v>
      </c>
      <c r="P55" s="2631">
        <f>(O55/C55)*100</f>
        <v>36.923076923076927</v>
      </c>
      <c r="Q55" s="1439"/>
      <c r="R55" s="1465"/>
    </row>
    <row r="56" spans="1:18" ht="6.95" customHeight="1">
      <c r="A56" s="572"/>
      <c r="B56" s="1939" t="s">
        <v>308</v>
      </c>
      <c r="C56" s="1940">
        <v>51</v>
      </c>
      <c r="D56" s="1941"/>
      <c r="E56" s="1940">
        <v>31</v>
      </c>
      <c r="F56" s="1941"/>
      <c r="G56" s="1941"/>
      <c r="H56" s="1943">
        <v>15</v>
      </c>
      <c r="I56" s="1941"/>
      <c r="J56" s="1941"/>
      <c r="K56" s="1943">
        <v>5</v>
      </c>
      <c r="L56" s="1941"/>
      <c r="M56" s="1943">
        <f t="shared" si="2"/>
        <v>51</v>
      </c>
      <c r="N56" s="1941"/>
      <c r="O56" s="1941"/>
      <c r="P56" s="2635"/>
      <c r="Q56" s="1439"/>
      <c r="R56" s="1465"/>
    </row>
    <row r="57" spans="1:18" ht="6.95" customHeight="1">
      <c r="A57" s="572"/>
      <c r="B57" s="1939" t="s">
        <v>319</v>
      </c>
      <c r="C57" s="1940">
        <v>14</v>
      </c>
      <c r="D57" s="1941"/>
      <c r="E57" s="1940">
        <v>10</v>
      </c>
      <c r="F57" s="1941"/>
      <c r="G57" s="1941"/>
      <c r="H57" s="1943">
        <v>4</v>
      </c>
      <c r="I57" s="1941"/>
      <c r="J57" s="1941"/>
      <c r="K57" s="1941"/>
      <c r="L57" s="1941"/>
      <c r="M57" s="1943">
        <f t="shared" si="2"/>
        <v>14</v>
      </c>
      <c r="N57" s="1941"/>
      <c r="O57" s="1941"/>
      <c r="P57" s="2635"/>
      <c r="Q57" s="1439"/>
      <c r="R57" s="1465"/>
    </row>
    <row r="58" spans="1:18" ht="6.95" customHeight="1">
      <c r="A58" s="572"/>
      <c r="B58" s="1939" t="s">
        <v>320</v>
      </c>
      <c r="C58" s="1944"/>
      <c r="D58" s="1941"/>
      <c r="E58" s="1944"/>
      <c r="F58" s="1941"/>
      <c r="G58" s="1941"/>
      <c r="H58" s="1941"/>
      <c r="I58" s="1941"/>
      <c r="J58" s="1941"/>
      <c r="K58" s="1941"/>
      <c r="L58" s="1941"/>
      <c r="M58" s="1941"/>
      <c r="N58" s="1941"/>
      <c r="O58" s="1941"/>
      <c r="P58" s="2635"/>
      <c r="Q58" s="1439"/>
      <c r="R58" s="1465"/>
    </row>
    <row r="59" spans="1:18" ht="6.95" customHeight="1">
      <c r="A59" s="572"/>
      <c r="B59" s="1939" t="s">
        <v>321</v>
      </c>
      <c r="C59" s="1944"/>
      <c r="D59" s="1941"/>
      <c r="E59" s="1944"/>
      <c r="F59" s="1941"/>
      <c r="G59" s="1941"/>
      <c r="H59" s="1941"/>
      <c r="I59" s="1941"/>
      <c r="J59" s="1941"/>
      <c r="K59" s="1941"/>
      <c r="L59" s="1941"/>
      <c r="M59" s="1941"/>
      <c r="N59" s="1941"/>
      <c r="O59" s="1941"/>
      <c r="P59" s="2635"/>
      <c r="Q59" s="1439"/>
      <c r="R59" s="1465"/>
    </row>
    <row r="60" spans="1:18" ht="6.95" customHeight="1">
      <c r="A60" s="572"/>
      <c r="B60" s="1939" t="s">
        <v>322</v>
      </c>
      <c r="C60" s="1944"/>
      <c r="D60" s="1941"/>
      <c r="E60" s="1944"/>
      <c r="F60" s="1941"/>
      <c r="G60" s="1941"/>
      <c r="H60" s="1941"/>
      <c r="I60" s="1941"/>
      <c r="J60" s="1941"/>
      <c r="K60" s="1941"/>
      <c r="L60" s="1941"/>
      <c r="M60" s="1941"/>
      <c r="N60" s="1941"/>
      <c r="O60" s="1941"/>
      <c r="P60" s="2635"/>
      <c r="Q60" s="1439"/>
      <c r="R60" s="1465"/>
    </row>
    <row r="61" spans="1:18" ht="6.95" customHeight="1">
      <c r="A61" s="561"/>
      <c r="B61" s="1919" t="s">
        <v>271</v>
      </c>
      <c r="C61" s="1922">
        <v>51</v>
      </c>
      <c r="D61" s="1439"/>
      <c r="E61" s="1922">
        <v>51</v>
      </c>
      <c r="F61" s="1439"/>
      <c r="G61" s="1439"/>
      <c r="H61" s="1439"/>
      <c r="I61" s="1439"/>
      <c r="J61" s="1439"/>
      <c r="K61" s="1439"/>
      <c r="L61" s="1439"/>
      <c r="M61" s="1451">
        <f>SUM(E61+H61+K61)</f>
        <v>51</v>
      </c>
      <c r="N61" s="1439"/>
      <c r="O61" s="1439"/>
      <c r="P61" s="1440"/>
      <c r="Q61" s="1439"/>
      <c r="R61" s="1465"/>
    </row>
    <row r="62" spans="1:18" ht="6.95" customHeight="1">
      <c r="A62" s="561"/>
      <c r="B62" s="1919" t="s">
        <v>272</v>
      </c>
      <c r="C62" s="1922">
        <v>614</v>
      </c>
      <c r="D62" s="1439"/>
      <c r="E62" s="1922">
        <v>504</v>
      </c>
      <c r="F62" s="1439"/>
      <c r="G62" s="1925">
        <f>(E62/M62)*100</f>
        <v>82.084690553745929</v>
      </c>
      <c r="H62" s="1451">
        <v>110</v>
      </c>
      <c r="I62" s="1439"/>
      <c r="J62" s="1925">
        <f>(H62/M62)*100</f>
        <v>17.915309446254071</v>
      </c>
      <c r="K62" s="1439"/>
      <c r="L62" s="1925"/>
      <c r="M62" s="1451">
        <f>SUM(E62+H62+K62)</f>
        <v>614</v>
      </c>
      <c r="N62" s="1925">
        <f>(M62/C62)*100</f>
        <v>100</v>
      </c>
      <c r="O62" s="1439"/>
      <c r="P62" s="2630"/>
      <c r="Q62" s="1439"/>
      <c r="R62" s="1465"/>
    </row>
    <row r="63" spans="1:18" ht="6.95" customHeight="1">
      <c r="A63" s="561"/>
      <c r="B63" s="1919" t="s">
        <v>273</v>
      </c>
      <c r="C63" s="1922">
        <v>189</v>
      </c>
      <c r="D63" s="1439"/>
      <c r="E63" s="1922">
        <v>89</v>
      </c>
      <c r="F63" s="1439"/>
      <c r="G63" s="1925">
        <f>(E63/M63)*100</f>
        <v>51.445086705202314</v>
      </c>
      <c r="H63" s="1451">
        <v>47</v>
      </c>
      <c r="I63" s="1439"/>
      <c r="J63" s="1925">
        <f>(H63/M63)*100</f>
        <v>27.167630057803464</v>
      </c>
      <c r="K63" s="1451">
        <v>37</v>
      </c>
      <c r="L63" s="1925">
        <f>(K63/M63)*100</f>
        <v>21.387283236994222</v>
      </c>
      <c r="M63" s="1451">
        <f>SUM(E63+H63+K63)</f>
        <v>173</v>
      </c>
      <c r="N63" s="1925">
        <f>(M63/C63)*100</f>
        <v>91.534391534391531</v>
      </c>
      <c r="O63" s="1451">
        <f>(C63-M63)</f>
        <v>16</v>
      </c>
      <c r="P63" s="2630">
        <f>(O63/C63)*100</f>
        <v>8.4656084656084651</v>
      </c>
      <c r="Q63" s="1439"/>
      <c r="R63" s="1465"/>
    </row>
    <row r="64" spans="1:18" ht="6.95" customHeight="1">
      <c r="A64" s="561"/>
      <c r="B64" s="1919" t="s">
        <v>274</v>
      </c>
      <c r="C64" s="1922">
        <v>354</v>
      </c>
      <c r="D64" s="1439"/>
      <c r="E64" s="1922">
        <v>218</v>
      </c>
      <c r="F64" s="1439"/>
      <c r="G64" s="1925">
        <f>(E64/M64)*100</f>
        <v>67.912772585669785</v>
      </c>
      <c r="H64" s="1451">
        <v>95</v>
      </c>
      <c r="I64" s="1439"/>
      <c r="J64" s="1925">
        <f>(H64/M64)*100</f>
        <v>29.595015576323984</v>
      </c>
      <c r="K64" s="1451">
        <v>8</v>
      </c>
      <c r="L64" s="1925">
        <f>(K64/M64)*100</f>
        <v>2.4922118380062304</v>
      </c>
      <c r="M64" s="1451">
        <f>SUM(E64+H64+K64)</f>
        <v>321</v>
      </c>
      <c r="N64" s="1925">
        <f>(M64/C64)*100</f>
        <v>90.677966101694921</v>
      </c>
      <c r="O64" s="1451">
        <f>(C64-M64)</f>
        <v>33</v>
      </c>
      <c r="P64" s="2630">
        <f>(O64/C64)*100</f>
        <v>9.3220338983050848</v>
      </c>
      <c r="Q64" s="1439"/>
      <c r="R64" s="1465"/>
    </row>
    <row r="65" spans="1:31" ht="6.95" customHeight="1">
      <c r="A65" s="561"/>
      <c r="B65" s="1919" t="s">
        <v>275</v>
      </c>
      <c r="C65" s="1922">
        <v>588</v>
      </c>
      <c r="D65" s="1439"/>
      <c r="E65" s="1922">
        <v>200</v>
      </c>
      <c r="F65" s="1439"/>
      <c r="G65" s="1925">
        <f>(E65/M65)*100</f>
        <v>37.037037037037038</v>
      </c>
      <c r="H65" s="1451">
        <v>231</v>
      </c>
      <c r="I65" s="1439"/>
      <c r="J65" s="1925">
        <f>(H65/M65)*100</f>
        <v>42.777777777777779</v>
      </c>
      <c r="K65" s="1451">
        <v>109</v>
      </c>
      <c r="L65" s="1925">
        <f>(K65/M65)*100</f>
        <v>20.185185185185187</v>
      </c>
      <c r="M65" s="1451">
        <f>SUM(E65+H65+K65)</f>
        <v>540</v>
      </c>
      <c r="N65" s="1925">
        <f>(M65/C65)*100</f>
        <v>91.83673469387756</v>
      </c>
      <c r="O65" s="1451">
        <f>(C65-M65)</f>
        <v>48</v>
      </c>
      <c r="P65" s="2630">
        <f>(O65/C65)*100</f>
        <v>8.1632653061224492</v>
      </c>
      <c r="Q65" s="1439"/>
      <c r="R65" s="1465"/>
    </row>
    <row r="66" spans="1:31" ht="10.5" hidden="1" customHeight="1">
      <c r="A66" s="561"/>
      <c r="B66" s="20"/>
      <c r="C66" s="1927"/>
      <c r="D66" s="20"/>
      <c r="E66" s="1927"/>
      <c r="F66" s="20"/>
      <c r="G66" s="1928"/>
      <c r="H66" s="20"/>
      <c r="I66" s="20"/>
      <c r="J66" s="1928"/>
      <c r="K66" s="20"/>
      <c r="L66" s="1928"/>
      <c r="M66" s="20"/>
      <c r="N66" s="1928"/>
      <c r="O66" s="20"/>
      <c r="P66" s="2629"/>
      <c r="Q66" s="20"/>
    </row>
    <row r="67" spans="1:31" ht="9" customHeight="1">
      <c r="A67" s="561"/>
      <c r="B67" s="14" t="s">
        <v>49</v>
      </c>
      <c r="C67" s="537">
        <f>SUM(C69:C85)</f>
        <v>10533</v>
      </c>
      <c r="D67" s="15"/>
      <c r="E67" s="537">
        <f>SUM(E69:E84)</f>
        <v>3788</v>
      </c>
      <c r="F67" s="15"/>
      <c r="G67" s="1917">
        <f>(E67/M67)*100</f>
        <v>100</v>
      </c>
      <c r="H67" s="15"/>
      <c r="I67" s="15"/>
      <c r="J67" s="1917"/>
      <c r="K67" s="15"/>
      <c r="L67" s="1917"/>
      <c r="M67" s="535">
        <f>SUM(E67+H67+K67)</f>
        <v>3788</v>
      </c>
      <c r="N67" s="1917">
        <f>(M67/C67)*100</f>
        <v>35.96316339124656</v>
      </c>
      <c r="O67" s="535">
        <f>(C67-M67)</f>
        <v>6745</v>
      </c>
      <c r="P67" s="2627">
        <f>(O67/C67)*100</f>
        <v>64.036836608753447</v>
      </c>
      <c r="Q67" s="20"/>
      <c r="R67" s="567"/>
      <c r="S67" s="567"/>
      <c r="T67" s="567"/>
      <c r="U67" s="567"/>
      <c r="V67" s="567"/>
      <c r="W67" s="567"/>
      <c r="X67" s="567"/>
      <c r="Y67" s="567"/>
      <c r="AC67" s="567"/>
      <c r="AE67" s="567"/>
    </row>
    <row r="68" spans="1:31" ht="10.5" hidden="1" customHeight="1">
      <c r="A68" s="561"/>
      <c r="B68" s="20"/>
      <c r="C68" s="1927"/>
      <c r="D68" s="20"/>
      <c r="E68" s="1927"/>
      <c r="F68" s="20"/>
      <c r="G68" s="1928"/>
      <c r="H68" s="20"/>
      <c r="I68" s="20"/>
      <c r="J68" s="1928"/>
      <c r="K68" s="20"/>
      <c r="L68" s="1928"/>
      <c r="M68" s="20"/>
      <c r="N68" s="1928"/>
      <c r="O68" s="20"/>
      <c r="P68" s="2629"/>
      <c r="Q68" s="20"/>
    </row>
    <row r="69" spans="1:31" ht="6.95" customHeight="1">
      <c r="A69" s="561"/>
      <c r="B69" s="1919" t="s">
        <v>167</v>
      </c>
      <c r="C69" s="1922">
        <v>2958</v>
      </c>
      <c r="D69" s="1439"/>
      <c r="E69" s="1922">
        <v>665</v>
      </c>
      <c r="F69" s="1439"/>
      <c r="G69" s="1925">
        <f>(E69/M69)*100</f>
        <v>28.285835814546999</v>
      </c>
      <c r="H69" s="1451">
        <v>1686</v>
      </c>
      <c r="I69" s="1439"/>
      <c r="J69" s="1925">
        <f>(H64/M69)*100</f>
        <v>4.0408336877924285</v>
      </c>
      <c r="K69" s="1439"/>
      <c r="L69" s="1925"/>
      <c r="M69" s="1451">
        <f t="shared" ref="M69:M85" si="8">SUM(E69+H69+K69)</f>
        <v>2351</v>
      </c>
      <c r="N69" s="1925">
        <f t="shared" ref="N69:N85" si="9">(M69/C69)*100</f>
        <v>79.479377958079795</v>
      </c>
      <c r="O69" s="1451">
        <f>(C69-M69)</f>
        <v>607</v>
      </c>
      <c r="P69" s="2630">
        <f>(O69/C69)*100</f>
        <v>20.520622041920216</v>
      </c>
      <c r="Q69" s="20"/>
    </row>
    <row r="70" spans="1:31" ht="6.95" customHeight="1">
      <c r="A70" s="561"/>
      <c r="B70" s="1919" t="s">
        <v>168</v>
      </c>
      <c r="C70" s="1922">
        <v>634</v>
      </c>
      <c r="D70" s="1439"/>
      <c r="E70" s="1922">
        <v>253</v>
      </c>
      <c r="F70" s="1439"/>
      <c r="G70" s="1925">
        <f>(E70/M70)*100</f>
        <v>63.092269326683294</v>
      </c>
      <c r="H70" s="1451">
        <v>148</v>
      </c>
      <c r="I70" s="1439"/>
      <c r="J70" s="1925">
        <f>(H65/M70)*100</f>
        <v>57.605985037406484</v>
      </c>
      <c r="K70" s="1439"/>
      <c r="L70" s="1925"/>
      <c r="M70" s="1451">
        <f t="shared" si="8"/>
        <v>401</v>
      </c>
      <c r="N70" s="1925">
        <f t="shared" si="9"/>
        <v>63.249211356466873</v>
      </c>
      <c r="O70" s="1451">
        <f>(C70-M70)</f>
        <v>233</v>
      </c>
      <c r="P70" s="2630">
        <f>(O70/C70)*100</f>
        <v>36.75078864353312</v>
      </c>
      <c r="Q70" s="20"/>
    </row>
    <row r="71" spans="1:31" ht="6.95" customHeight="1">
      <c r="A71" s="561"/>
      <c r="B71" s="1919" t="s">
        <v>169</v>
      </c>
      <c r="C71" s="1922">
        <v>651</v>
      </c>
      <c r="D71" s="1439"/>
      <c r="E71" s="1922">
        <v>270</v>
      </c>
      <c r="F71" s="1439"/>
      <c r="G71" s="1925">
        <f>(E71/M71)*100</f>
        <v>40.601503759398497</v>
      </c>
      <c r="H71" s="1451">
        <v>395</v>
      </c>
      <c r="I71" s="1439"/>
      <c r="J71" s="1925"/>
      <c r="K71" s="1439"/>
      <c r="L71" s="1925"/>
      <c r="M71" s="1451">
        <f t="shared" si="8"/>
        <v>665</v>
      </c>
      <c r="N71" s="1925">
        <f t="shared" si="9"/>
        <v>102.15053763440861</v>
      </c>
      <c r="O71" s="1439"/>
      <c r="P71" s="2630"/>
      <c r="Q71" s="20"/>
    </row>
    <row r="72" spans="1:31" ht="6.95" customHeight="1">
      <c r="A72" s="561"/>
      <c r="B72" s="1919" t="s">
        <v>170</v>
      </c>
      <c r="C72" s="1922">
        <v>503</v>
      </c>
      <c r="D72" s="1439"/>
      <c r="E72" s="1922">
        <v>316</v>
      </c>
      <c r="F72" s="1439"/>
      <c r="G72" s="1925"/>
      <c r="H72" s="1451">
        <v>132</v>
      </c>
      <c r="I72" s="1439"/>
      <c r="J72" s="1925"/>
      <c r="K72" s="1439"/>
      <c r="L72" s="1925"/>
      <c r="M72" s="1451">
        <f t="shared" si="8"/>
        <v>448</v>
      </c>
      <c r="N72" s="1925">
        <f t="shared" si="9"/>
        <v>89.065606361829026</v>
      </c>
      <c r="O72" s="1451">
        <f t="shared" ref="O72:O85" si="10">(C72-M72)</f>
        <v>55</v>
      </c>
      <c r="P72" s="2630">
        <f t="shared" ref="P72:P85" si="11">(O72/C72)*100</f>
        <v>10.934393638170974</v>
      </c>
      <c r="Q72" s="20"/>
    </row>
    <row r="73" spans="1:31" ht="6.95" customHeight="1">
      <c r="A73" s="561"/>
      <c r="B73" s="1919" t="s">
        <v>171</v>
      </c>
      <c r="C73" s="1922">
        <v>854</v>
      </c>
      <c r="D73" s="1439"/>
      <c r="E73" s="1922">
        <v>478</v>
      </c>
      <c r="F73" s="1439"/>
      <c r="G73" s="1925"/>
      <c r="H73" s="1451">
        <v>315</v>
      </c>
      <c r="I73" s="1439"/>
      <c r="J73" s="1925"/>
      <c r="K73" s="1439"/>
      <c r="L73" s="1925"/>
      <c r="M73" s="1451">
        <f t="shared" si="8"/>
        <v>793</v>
      </c>
      <c r="N73" s="1925">
        <f t="shared" si="9"/>
        <v>92.857142857142861</v>
      </c>
      <c r="O73" s="1451">
        <f t="shared" si="10"/>
        <v>61</v>
      </c>
      <c r="P73" s="2630">
        <f t="shared" si="11"/>
        <v>7.1428571428571423</v>
      </c>
      <c r="Q73" s="20"/>
    </row>
    <row r="74" spans="1:31" ht="6.95" customHeight="1">
      <c r="A74" s="561"/>
      <c r="B74" s="1919" t="s">
        <v>172</v>
      </c>
      <c r="C74" s="1922">
        <v>250</v>
      </c>
      <c r="D74" s="1439"/>
      <c r="E74" s="1922">
        <v>112</v>
      </c>
      <c r="F74" s="1439"/>
      <c r="G74" s="1925">
        <f t="shared" ref="G74:G85" si="12">(E74/M74)*100</f>
        <v>56.281407035175882</v>
      </c>
      <c r="H74" s="1451">
        <v>87</v>
      </c>
      <c r="I74" s="1439"/>
      <c r="J74" s="1925">
        <f t="shared" ref="J74:J84" si="13">(H69/M74)*100</f>
        <v>847.23618090452271</v>
      </c>
      <c r="K74" s="1439"/>
      <c r="L74" s="1925"/>
      <c r="M74" s="1451">
        <f t="shared" si="8"/>
        <v>199</v>
      </c>
      <c r="N74" s="1925">
        <f t="shared" si="9"/>
        <v>79.600000000000009</v>
      </c>
      <c r="O74" s="1451">
        <f t="shared" si="10"/>
        <v>51</v>
      </c>
      <c r="P74" s="2630">
        <f t="shared" si="11"/>
        <v>20.399999999999999</v>
      </c>
      <c r="Q74" s="20"/>
    </row>
    <row r="75" spans="1:31" ht="6.95" customHeight="1">
      <c r="A75" s="561"/>
      <c r="B75" s="1919" t="s">
        <v>173</v>
      </c>
      <c r="C75" s="1922">
        <v>437</v>
      </c>
      <c r="D75" s="1439"/>
      <c r="E75" s="1922">
        <v>133</v>
      </c>
      <c r="F75" s="1439"/>
      <c r="G75" s="1925">
        <f t="shared" si="12"/>
        <v>46.666666666666664</v>
      </c>
      <c r="H75" s="1451">
        <v>152</v>
      </c>
      <c r="I75" s="1439"/>
      <c r="J75" s="1925">
        <f t="shared" si="13"/>
        <v>51.929824561403507</v>
      </c>
      <c r="K75" s="1439"/>
      <c r="L75" s="1925"/>
      <c r="M75" s="1451">
        <f t="shared" si="8"/>
        <v>285</v>
      </c>
      <c r="N75" s="1925">
        <f t="shared" si="9"/>
        <v>65.217391304347828</v>
      </c>
      <c r="O75" s="1451">
        <f t="shared" si="10"/>
        <v>152</v>
      </c>
      <c r="P75" s="2630">
        <f t="shared" si="11"/>
        <v>34.782608695652172</v>
      </c>
      <c r="Q75" s="20"/>
    </row>
    <row r="76" spans="1:31" ht="6.95" customHeight="1">
      <c r="A76" s="561"/>
      <c r="B76" s="1919" t="s">
        <v>174</v>
      </c>
      <c r="C76" s="1922">
        <v>255</v>
      </c>
      <c r="D76" s="1439"/>
      <c r="E76" s="1922">
        <v>109</v>
      </c>
      <c r="F76" s="1439"/>
      <c r="G76" s="1925">
        <f t="shared" si="12"/>
        <v>49.771689497716892</v>
      </c>
      <c r="H76" s="1451">
        <v>110</v>
      </c>
      <c r="I76" s="1439"/>
      <c r="J76" s="1925">
        <f t="shared" si="13"/>
        <v>180.36529680365297</v>
      </c>
      <c r="K76" s="1439"/>
      <c r="L76" s="1925"/>
      <c r="M76" s="1451">
        <f t="shared" si="8"/>
        <v>219</v>
      </c>
      <c r="N76" s="1925">
        <f t="shared" si="9"/>
        <v>85.882352941176464</v>
      </c>
      <c r="O76" s="1451">
        <f t="shared" si="10"/>
        <v>36</v>
      </c>
      <c r="P76" s="2630">
        <f t="shared" si="11"/>
        <v>14.117647058823529</v>
      </c>
      <c r="Q76" s="20"/>
    </row>
    <row r="77" spans="1:31" ht="6.95" customHeight="1">
      <c r="A77" s="561"/>
      <c r="B77" s="1919" t="s">
        <v>175</v>
      </c>
      <c r="C77" s="1922">
        <v>262</v>
      </c>
      <c r="D77" s="1439"/>
      <c r="E77" s="1922">
        <v>136</v>
      </c>
      <c r="F77" s="1439"/>
      <c r="G77" s="1925">
        <f t="shared" si="12"/>
        <v>55.737704918032783</v>
      </c>
      <c r="H77" s="1451">
        <v>108</v>
      </c>
      <c r="I77" s="1439"/>
      <c r="J77" s="1925">
        <f t="shared" si="13"/>
        <v>54.098360655737707</v>
      </c>
      <c r="K77" s="1439"/>
      <c r="L77" s="1925"/>
      <c r="M77" s="1451">
        <f t="shared" si="8"/>
        <v>244</v>
      </c>
      <c r="N77" s="1925">
        <f t="shared" si="9"/>
        <v>93.129770992366417</v>
      </c>
      <c r="O77" s="1451">
        <f t="shared" si="10"/>
        <v>18</v>
      </c>
      <c r="P77" s="2630">
        <f t="shared" si="11"/>
        <v>6.8702290076335881</v>
      </c>
      <c r="Q77" s="20"/>
    </row>
    <row r="78" spans="1:31" ht="6.95" customHeight="1">
      <c r="A78" s="561"/>
      <c r="B78" s="1919" t="s">
        <v>176</v>
      </c>
      <c r="C78" s="1922">
        <v>271</v>
      </c>
      <c r="D78" s="1439"/>
      <c r="E78" s="1922">
        <v>109</v>
      </c>
      <c r="F78" s="1439"/>
      <c r="G78" s="1925">
        <f t="shared" si="12"/>
        <v>43.775100401606423</v>
      </c>
      <c r="H78" s="1451">
        <v>140</v>
      </c>
      <c r="I78" s="1439"/>
      <c r="J78" s="1925">
        <f t="shared" si="13"/>
        <v>126.50602409638554</v>
      </c>
      <c r="K78" s="1439"/>
      <c r="L78" s="1925"/>
      <c r="M78" s="1451">
        <f t="shared" si="8"/>
        <v>249</v>
      </c>
      <c r="N78" s="1925">
        <f t="shared" si="9"/>
        <v>91.881918819188186</v>
      </c>
      <c r="O78" s="1451">
        <f t="shared" si="10"/>
        <v>22</v>
      </c>
      <c r="P78" s="2630">
        <f t="shared" si="11"/>
        <v>8.1180811808118083</v>
      </c>
      <c r="Q78" s="20"/>
    </row>
    <row r="79" spans="1:31" ht="6.95" customHeight="1">
      <c r="A79" s="561"/>
      <c r="B79" s="1919" t="s">
        <v>177</v>
      </c>
      <c r="C79" s="1922">
        <v>340</v>
      </c>
      <c r="D79" s="1439"/>
      <c r="E79" s="1922">
        <v>76</v>
      </c>
      <c r="F79" s="1439"/>
      <c r="G79" s="1925">
        <f t="shared" si="12"/>
        <v>36.893203883495147</v>
      </c>
      <c r="H79" s="1451">
        <v>130</v>
      </c>
      <c r="I79" s="1439"/>
      <c r="J79" s="1925">
        <f t="shared" si="13"/>
        <v>42.23300970873786</v>
      </c>
      <c r="K79" s="1439"/>
      <c r="L79" s="1925"/>
      <c r="M79" s="1451">
        <f t="shared" si="8"/>
        <v>206</v>
      </c>
      <c r="N79" s="1925">
        <f t="shared" si="9"/>
        <v>60.588235294117645</v>
      </c>
      <c r="O79" s="1451">
        <f t="shared" si="10"/>
        <v>134</v>
      </c>
      <c r="P79" s="2630">
        <f t="shared" si="11"/>
        <v>39.411764705882355</v>
      </c>
      <c r="Q79" s="20"/>
    </row>
    <row r="80" spans="1:31" ht="6.95" customHeight="1">
      <c r="A80" s="561"/>
      <c r="B80" s="1919" t="s">
        <v>178</v>
      </c>
      <c r="C80" s="1922">
        <v>130</v>
      </c>
      <c r="D80" s="1439"/>
      <c r="E80" s="1922">
        <v>31</v>
      </c>
      <c r="F80" s="1439"/>
      <c r="G80" s="1925">
        <f t="shared" si="12"/>
        <v>43.055555555555557</v>
      </c>
      <c r="H80" s="1675">
        <v>41</v>
      </c>
      <c r="I80" s="1439"/>
      <c r="J80" s="1925">
        <f t="shared" si="13"/>
        <v>211.11111111111111</v>
      </c>
      <c r="K80" s="1439"/>
      <c r="L80" s="1925"/>
      <c r="M80" s="1451">
        <f t="shared" si="8"/>
        <v>72</v>
      </c>
      <c r="N80" s="1925">
        <f t="shared" si="9"/>
        <v>55.384615384615387</v>
      </c>
      <c r="O80" s="1451">
        <f t="shared" si="10"/>
        <v>58</v>
      </c>
      <c r="P80" s="2630">
        <f t="shared" si="11"/>
        <v>44.61538461538462</v>
      </c>
      <c r="Q80" s="20"/>
    </row>
    <row r="81" spans="1:19" ht="6.95" customHeight="1">
      <c r="A81" s="561"/>
      <c r="B81" s="1919" t="s">
        <v>179</v>
      </c>
      <c r="C81" s="1922">
        <v>1508</v>
      </c>
      <c r="D81" s="1439"/>
      <c r="E81" s="1922">
        <v>664</v>
      </c>
      <c r="F81" s="1439"/>
      <c r="G81" s="1925">
        <f t="shared" si="12"/>
        <v>58.605472197705211</v>
      </c>
      <c r="H81" s="2637">
        <v>469</v>
      </c>
      <c r="I81" s="1439"/>
      <c r="J81" s="1925">
        <f t="shared" si="13"/>
        <v>9.7087378640776691</v>
      </c>
      <c r="K81" s="1439"/>
      <c r="L81" s="1925"/>
      <c r="M81" s="1451">
        <f t="shared" si="8"/>
        <v>1133</v>
      </c>
      <c r="N81" s="1925">
        <f t="shared" si="9"/>
        <v>75.132625994694962</v>
      </c>
      <c r="O81" s="1451">
        <f t="shared" si="10"/>
        <v>375</v>
      </c>
      <c r="P81" s="2630">
        <f t="shared" si="11"/>
        <v>24.867374005305042</v>
      </c>
      <c r="Q81" s="20"/>
    </row>
    <row r="82" spans="1:19" ht="6.95" customHeight="1">
      <c r="A82" s="561"/>
      <c r="B82" s="1919" t="s">
        <v>180</v>
      </c>
      <c r="C82" s="1922">
        <v>717</v>
      </c>
      <c r="D82" s="1439"/>
      <c r="E82" s="1922">
        <v>116</v>
      </c>
      <c r="F82" s="1439"/>
      <c r="G82" s="1925">
        <f t="shared" si="12"/>
        <v>24.680851063829788</v>
      </c>
      <c r="H82" s="2637">
        <v>354</v>
      </c>
      <c r="I82" s="1439"/>
      <c r="J82" s="1925">
        <f t="shared" si="13"/>
        <v>22.978723404255319</v>
      </c>
      <c r="K82" s="1439"/>
      <c r="L82" s="1925"/>
      <c r="M82" s="1451">
        <f t="shared" si="8"/>
        <v>470</v>
      </c>
      <c r="N82" s="1925">
        <f t="shared" si="9"/>
        <v>65.550906555090663</v>
      </c>
      <c r="O82" s="1451">
        <f t="shared" si="10"/>
        <v>247</v>
      </c>
      <c r="P82" s="2630">
        <f t="shared" si="11"/>
        <v>34.449093444909344</v>
      </c>
      <c r="Q82" s="20"/>
    </row>
    <row r="83" spans="1:19" ht="6.95" customHeight="1">
      <c r="A83" s="561"/>
      <c r="B83" s="1919" t="s">
        <v>641</v>
      </c>
      <c r="C83" s="1922">
        <v>59</v>
      </c>
      <c r="D83" s="1439"/>
      <c r="E83" s="1922">
        <v>38</v>
      </c>
      <c r="F83" s="1439"/>
      <c r="G83" s="1925">
        <f t="shared" si="12"/>
        <v>77.551020408163268</v>
      </c>
      <c r="H83" s="2637">
        <v>11</v>
      </c>
      <c r="I83" s="1439"/>
      <c r="J83" s="1925">
        <f t="shared" si="13"/>
        <v>285.71428571428572</v>
      </c>
      <c r="K83" s="1439"/>
      <c r="L83" s="1925"/>
      <c r="M83" s="1451">
        <f t="shared" si="8"/>
        <v>49</v>
      </c>
      <c r="N83" s="1925">
        <f t="shared" si="9"/>
        <v>83.050847457627114</v>
      </c>
      <c r="O83" s="1451">
        <f t="shared" si="10"/>
        <v>10</v>
      </c>
      <c r="P83" s="2630">
        <f t="shared" si="11"/>
        <v>16.949152542372879</v>
      </c>
      <c r="Q83" s="20"/>
    </row>
    <row r="84" spans="1:19" ht="6.95" customHeight="1">
      <c r="A84" s="561"/>
      <c r="B84" s="1919" t="s">
        <v>182</v>
      </c>
      <c r="C84" s="1922">
        <v>616</v>
      </c>
      <c r="D84" s="1439"/>
      <c r="E84" s="1922">
        <v>282</v>
      </c>
      <c r="F84" s="1925"/>
      <c r="G84" s="1925">
        <f t="shared" si="12"/>
        <v>52.222222222222229</v>
      </c>
      <c r="H84" s="2637">
        <v>258</v>
      </c>
      <c r="I84" s="1439"/>
      <c r="J84" s="1925">
        <f t="shared" si="13"/>
        <v>24.074074074074073</v>
      </c>
      <c r="K84" s="1439"/>
      <c r="L84" s="1925"/>
      <c r="M84" s="1451">
        <f t="shared" si="8"/>
        <v>540</v>
      </c>
      <c r="N84" s="1925">
        <f t="shared" si="9"/>
        <v>87.662337662337663</v>
      </c>
      <c r="O84" s="1451">
        <f t="shared" si="10"/>
        <v>76</v>
      </c>
      <c r="P84" s="2630">
        <f t="shared" si="11"/>
        <v>12.337662337662337</v>
      </c>
      <c r="Q84" s="1439"/>
      <c r="R84" s="1465"/>
      <c r="S84" s="1465"/>
    </row>
    <row r="85" spans="1:19" ht="6.95" customHeight="1">
      <c r="A85" s="561"/>
      <c r="B85" s="1945" t="s">
        <v>598</v>
      </c>
      <c r="C85" s="1666">
        <v>88</v>
      </c>
      <c r="D85" s="1674"/>
      <c r="E85" s="1946">
        <v>87</v>
      </c>
      <c r="F85" s="1947"/>
      <c r="G85" s="1948">
        <f t="shared" si="12"/>
        <v>100</v>
      </c>
      <c r="H85" s="1676"/>
      <c r="I85" s="1947"/>
      <c r="J85" s="1948"/>
      <c r="K85" s="1441"/>
      <c r="L85" s="1948"/>
      <c r="M85" s="1666">
        <f t="shared" si="8"/>
        <v>87</v>
      </c>
      <c r="N85" s="1948">
        <f t="shared" si="9"/>
        <v>98.86363636363636</v>
      </c>
      <c r="O85" s="1666">
        <f t="shared" si="10"/>
        <v>1</v>
      </c>
      <c r="P85" s="2636">
        <f t="shared" si="11"/>
        <v>1.1363636363636365</v>
      </c>
      <c r="Q85" s="1421"/>
      <c r="R85" s="1949"/>
      <c r="S85" s="1465"/>
    </row>
    <row r="86" spans="1:19" ht="2.1" customHeight="1">
      <c r="B86" s="1465"/>
      <c r="C86" s="1465"/>
      <c r="D86" s="1465"/>
      <c r="E86" s="1465"/>
      <c r="F86" s="1465"/>
      <c r="G86" s="1950"/>
      <c r="H86" s="1465"/>
      <c r="I86" s="1465"/>
      <c r="J86" s="1950"/>
      <c r="K86" s="1465"/>
      <c r="L86" s="1950"/>
      <c r="M86" s="1465"/>
      <c r="N86" s="1465"/>
      <c r="O86" s="1465"/>
      <c r="P86" s="1465"/>
    </row>
    <row r="87" spans="1:19" ht="8.1" customHeight="1">
      <c r="B87" s="1465"/>
      <c r="C87" s="1465"/>
      <c r="D87" s="1465"/>
      <c r="E87" s="1465"/>
      <c r="F87" s="1465"/>
      <c r="G87" s="1950"/>
      <c r="H87" s="1465"/>
      <c r="I87" s="1465"/>
      <c r="J87" s="1950"/>
      <c r="K87" s="1465"/>
      <c r="L87" s="1950"/>
      <c r="M87" s="1465"/>
      <c r="N87" s="1465"/>
      <c r="O87" s="1465"/>
      <c r="P87" s="1951" t="s">
        <v>681</v>
      </c>
    </row>
    <row r="88" spans="1:19" ht="9" customHeight="1">
      <c r="G88" s="1952"/>
      <c r="J88" s="1952"/>
      <c r="L88" s="1952"/>
    </row>
    <row r="89" spans="1:19">
      <c r="G89" s="1952"/>
      <c r="J89" s="1952"/>
      <c r="L89" s="1952"/>
    </row>
    <row r="90" spans="1:19">
      <c r="G90" s="1952"/>
      <c r="J90" s="1952"/>
      <c r="L90" s="1952"/>
    </row>
    <row r="91" spans="1:19">
      <c r="G91" s="1952"/>
      <c r="J91" s="1952"/>
      <c r="L91" s="1952"/>
    </row>
    <row r="92" spans="1:19">
      <c r="G92" s="1952"/>
      <c r="J92" s="1952"/>
      <c r="L92" s="1952"/>
    </row>
    <row r="93" spans="1:19">
      <c r="L93" s="1952"/>
    </row>
    <row r="94" spans="1:19">
      <c r="L94" s="1952"/>
    </row>
    <row r="95" spans="1:19">
      <c r="L95" s="1952"/>
    </row>
    <row r="96" spans="1:19">
      <c r="L96" s="1952"/>
    </row>
    <row r="97" spans="12:12">
      <c r="L97" s="1952"/>
    </row>
    <row r="98" spans="12:12">
      <c r="L98" s="1952"/>
    </row>
    <row r="99" spans="12:12">
      <c r="L99" s="1952"/>
    </row>
    <row r="100" spans="12:12">
      <c r="L100" s="1952"/>
    </row>
    <row r="101" spans="12:12">
      <c r="L101" s="1952"/>
    </row>
    <row r="102" spans="12:12">
      <c r="L102" s="1952"/>
    </row>
    <row r="103" spans="12:12">
      <c r="L103" s="1952"/>
    </row>
    <row r="104" spans="12:12">
      <c r="L104" s="1952"/>
    </row>
    <row r="105" spans="12:12">
      <c r="L105" s="1952"/>
    </row>
    <row r="106" spans="12:12">
      <c r="L106" s="1952"/>
    </row>
    <row r="107" spans="12:12">
      <c r="L107" s="1952"/>
    </row>
    <row r="108" spans="12:12">
      <c r="L108" s="1952"/>
    </row>
    <row r="109" spans="12:12">
      <c r="L109" s="1952"/>
    </row>
    <row r="110" spans="12:12">
      <c r="L110" s="1952"/>
    </row>
    <row r="111" spans="12:12">
      <c r="L111" s="1952"/>
    </row>
    <row r="112" spans="12:12">
      <c r="L112" s="1952"/>
    </row>
  </sheetData>
  <sheetProtection password="CA55" sheet="1" objects="1" scenarios="1"/>
  <pageMargins left="1.5" right="0.1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78"/>
  <sheetViews>
    <sheetView showGridLines="0" zoomScale="75" workbookViewId="0">
      <selection sqref="A1:IV65536"/>
    </sheetView>
  </sheetViews>
  <sheetFormatPr baseColWidth="10" defaultColWidth="5.33203125" defaultRowHeight="9"/>
  <cols>
    <col min="1" max="1" width="2.5" style="80" customWidth="1"/>
    <col min="2" max="2" width="32.5" style="80" customWidth="1"/>
    <col min="3" max="4" width="7.5" style="80" customWidth="1"/>
    <col min="5" max="5" width="7.33203125" style="80" customWidth="1"/>
    <col min="6" max="6" width="7.83203125" style="80" customWidth="1"/>
    <col min="7" max="7" width="7.5" style="80" customWidth="1"/>
    <col min="8" max="8" width="5" style="80" customWidth="1"/>
    <col min="9" max="9" width="9" style="80" customWidth="1"/>
    <col min="10" max="10" width="7.83203125" style="80" customWidth="1"/>
    <col min="11" max="11" width="11" style="80" customWidth="1"/>
    <col min="12" max="16384" width="5.33203125" style="80"/>
  </cols>
  <sheetData>
    <row r="1" spans="1:12" ht="9" customHeight="1">
      <c r="A1" s="79" t="s">
        <v>0</v>
      </c>
      <c r="C1" s="81"/>
      <c r="D1" s="81"/>
      <c r="E1" s="81"/>
      <c r="F1" s="81"/>
      <c r="G1" s="81"/>
      <c r="H1" s="81"/>
      <c r="I1" s="82"/>
      <c r="J1" s="82"/>
      <c r="K1" s="82"/>
    </row>
    <row r="2" spans="1:12" ht="9.75" customHeight="1">
      <c r="A2" s="79" t="s">
        <v>75</v>
      </c>
      <c r="C2" s="81"/>
      <c r="D2" s="81"/>
      <c r="E2" s="81"/>
      <c r="F2" s="81"/>
      <c r="G2" s="81"/>
      <c r="H2" s="81"/>
      <c r="I2" s="82"/>
      <c r="J2" s="82"/>
      <c r="K2" s="82"/>
    </row>
    <row r="3" spans="1:12" ht="9.75" customHeight="1">
      <c r="A3" s="79" t="s">
        <v>76</v>
      </c>
      <c r="C3" s="81"/>
      <c r="D3" s="81"/>
      <c r="E3" s="81"/>
      <c r="F3" s="81"/>
      <c r="G3" s="81"/>
      <c r="H3" s="81"/>
      <c r="I3" s="82"/>
      <c r="J3" s="82"/>
      <c r="K3" s="82"/>
    </row>
    <row r="4" spans="1:12" ht="10.5" customHeight="1">
      <c r="A4" s="79" t="s">
        <v>77</v>
      </c>
      <c r="C4" s="82"/>
      <c r="D4" s="82"/>
      <c r="E4" s="82"/>
      <c r="F4" s="82"/>
      <c r="G4" s="82"/>
      <c r="H4" s="82"/>
      <c r="I4" s="82"/>
      <c r="J4" s="82"/>
      <c r="K4" s="82"/>
    </row>
    <row r="5" spans="1:12" ht="3" customHeight="1"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2" ht="11.1" customHeight="1">
      <c r="A6" s="83"/>
      <c r="B6" s="84"/>
      <c r="C6" s="85" t="s">
        <v>78</v>
      </c>
      <c r="D6" s="84"/>
      <c r="E6" s="84"/>
      <c r="F6" s="85" t="s">
        <v>79</v>
      </c>
      <c r="G6" s="84"/>
      <c r="H6" s="84"/>
      <c r="I6" s="85" t="s">
        <v>80</v>
      </c>
      <c r="J6" s="84"/>
      <c r="K6" s="86"/>
    </row>
    <row r="7" spans="1:12" ht="9" customHeight="1">
      <c r="A7" s="87"/>
      <c r="B7" s="88" t="s">
        <v>81</v>
      </c>
      <c r="C7" s="89"/>
      <c r="D7" s="90"/>
      <c r="E7" s="90"/>
      <c r="F7" s="91" t="s">
        <v>82</v>
      </c>
      <c r="G7" s="90"/>
      <c r="H7" s="90"/>
      <c r="I7" s="91" t="s">
        <v>83</v>
      </c>
      <c r="J7" s="90"/>
      <c r="K7" s="92"/>
    </row>
    <row r="8" spans="1:12" ht="9" customHeight="1">
      <c r="A8" s="93"/>
      <c r="B8" s="94"/>
      <c r="C8" s="95" t="s">
        <v>84</v>
      </c>
      <c r="D8" s="95" t="s">
        <v>85</v>
      </c>
      <c r="E8" s="96" t="s">
        <v>86</v>
      </c>
      <c r="F8" s="95" t="s">
        <v>84</v>
      </c>
      <c r="G8" s="96" t="s">
        <v>85</v>
      </c>
      <c r="H8" s="95" t="s">
        <v>86</v>
      </c>
      <c r="I8" s="97" t="s">
        <v>84</v>
      </c>
      <c r="J8" s="95" t="s">
        <v>85</v>
      </c>
      <c r="K8" s="98" t="s">
        <v>86</v>
      </c>
    </row>
    <row r="9" spans="1:12" ht="0.95" customHeight="1">
      <c r="A9" s="99"/>
      <c r="B9" s="100"/>
      <c r="C9" s="101"/>
      <c r="D9" s="101"/>
      <c r="E9" s="102"/>
      <c r="F9" s="101"/>
      <c r="G9" s="100"/>
      <c r="H9" s="101"/>
      <c r="I9" s="100"/>
      <c r="J9" s="101"/>
      <c r="K9" s="103"/>
    </row>
    <row r="10" spans="1:12" ht="11.1" customHeight="1">
      <c r="A10" s="104"/>
      <c r="B10" s="105" t="s">
        <v>87</v>
      </c>
      <c r="C10" s="106">
        <f t="shared" ref="C10:H10" si="0">SUM(C11+C25+C39)</f>
        <v>8701</v>
      </c>
      <c r="D10" s="106">
        <f t="shared" si="0"/>
        <v>396</v>
      </c>
      <c r="E10" s="107">
        <f t="shared" si="0"/>
        <v>142</v>
      </c>
      <c r="F10" s="106">
        <f t="shared" si="0"/>
        <v>7487</v>
      </c>
      <c r="G10" s="107">
        <f t="shared" si="0"/>
        <v>306</v>
      </c>
      <c r="H10" s="106">
        <f t="shared" si="0"/>
        <v>54</v>
      </c>
      <c r="I10" s="108">
        <f>SUM(F10/C10)*100</f>
        <v>86.047580737846232</v>
      </c>
      <c r="J10" s="109">
        <f>SUM(G10/D10)*100</f>
        <v>77.272727272727266</v>
      </c>
      <c r="K10" s="110">
        <f>SUM(H10/E10)*100</f>
        <v>38.028169014084504</v>
      </c>
    </row>
    <row r="11" spans="1:12" ht="9.9499999999999993" customHeight="1">
      <c r="A11" s="104"/>
      <c r="B11" s="105" t="s">
        <v>88</v>
      </c>
      <c r="C11" s="106">
        <f>SUM(C12+C15+C22)</f>
        <v>93</v>
      </c>
      <c r="D11" s="111"/>
      <c r="E11" s="112"/>
      <c r="F11" s="106">
        <f>SUM(F12+F15+F22)</f>
        <v>91</v>
      </c>
      <c r="G11" s="107">
        <f>SUM(G12+G15+G22)</f>
        <v>10</v>
      </c>
      <c r="H11" s="111"/>
      <c r="I11" s="108">
        <f>SUM(F11/C11)*100</f>
        <v>97.849462365591393</v>
      </c>
      <c r="J11" s="109"/>
      <c r="K11" s="110"/>
    </row>
    <row r="12" spans="1:12" ht="9.9499999999999993" customHeight="1">
      <c r="A12" s="104"/>
      <c r="B12" s="113" t="s">
        <v>89</v>
      </c>
      <c r="C12" s="114">
        <f>SUM(C13:C14)</f>
        <v>7</v>
      </c>
      <c r="D12" s="115"/>
      <c r="E12" s="116"/>
      <c r="F12" s="117">
        <f>SUM(F13:F14)</f>
        <v>7</v>
      </c>
      <c r="G12" s="116"/>
      <c r="H12" s="115"/>
      <c r="I12" s="118"/>
      <c r="J12" s="119"/>
      <c r="K12" s="120"/>
    </row>
    <row r="13" spans="1:12" ht="9" customHeight="1">
      <c r="A13" s="104"/>
      <c r="B13" s="121" t="s">
        <v>90</v>
      </c>
      <c r="C13" s="114">
        <v>7</v>
      </c>
      <c r="D13" s="115"/>
      <c r="E13" s="122"/>
      <c r="F13" s="117">
        <v>7</v>
      </c>
      <c r="G13" s="116"/>
      <c r="H13" s="115"/>
      <c r="I13" s="116"/>
      <c r="J13" s="115"/>
      <c r="K13" s="122"/>
    </row>
    <row r="14" spans="1:12" ht="9" customHeight="1">
      <c r="A14" s="104"/>
      <c r="B14" s="121" t="s">
        <v>91</v>
      </c>
      <c r="C14" s="123"/>
      <c r="D14" s="123"/>
      <c r="E14" s="123"/>
      <c r="F14" s="123"/>
      <c r="G14" s="123"/>
      <c r="H14" s="115"/>
      <c r="I14" s="124"/>
      <c r="J14" s="119"/>
      <c r="K14" s="119"/>
      <c r="L14" s="99"/>
    </row>
    <row r="15" spans="1:12" ht="9.9499999999999993" customHeight="1">
      <c r="A15" s="104"/>
      <c r="B15" s="113" t="s">
        <v>92</v>
      </c>
      <c r="C15" s="125">
        <f>SUM(C16:C21)</f>
        <v>72</v>
      </c>
      <c r="D15" s="126"/>
      <c r="E15" s="127"/>
      <c r="F15" s="125">
        <f>SUM(F16:F21)</f>
        <v>72</v>
      </c>
      <c r="G15" s="128">
        <f>SUM(G16:G21)</f>
        <v>10</v>
      </c>
      <c r="H15" s="126"/>
      <c r="I15" s="129">
        <f>SUM(F15/C15)*100</f>
        <v>100</v>
      </c>
      <c r="J15" s="130"/>
      <c r="K15" s="131"/>
      <c r="L15" s="132"/>
    </row>
    <row r="16" spans="1:12" ht="9" customHeight="1">
      <c r="A16" s="104"/>
      <c r="B16" s="121" t="s">
        <v>90</v>
      </c>
      <c r="C16" s="133">
        <v>3</v>
      </c>
      <c r="D16" s="134"/>
      <c r="E16" s="135"/>
      <c r="F16" s="133">
        <v>3</v>
      </c>
      <c r="G16" s="135"/>
      <c r="H16" s="134"/>
      <c r="I16" s="135"/>
      <c r="J16" s="134"/>
      <c r="K16" s="136"/>
    </row>
    <row r="17" spans="1:12" ht="9" customHeight="1">
      <c r="A17" s="104"/>
      <c r="B17" s="121" t="s">
        <v>93</v>
      </c>
      <c r="C17" s="133">
        <v>4</v>
      </c>
      <c r="D17" s="134"/>
      <c r="E17" s="135"/>
      <c r="F17" s="133">
        <v>4</v>
      </c>
      <c r="G17" s="135"/>
      <c r="H17" s="134"/>
      <c r="I17" s="135"/>
      <c r="J17" s="134"/>
      <c r="K17" s="136"/>
    </row>
    <row r="18" spans="1:12" ht="9" customHeight="1">
      <c r="A18" s="104"/>
      <c r="B18" s="121" t="s">
        <v>91</v>
      </c>
      <c r="C18" s="134"/>
      <c r="D18" s="134"/>
      <c r="E18" s="135"/>
      <c r="F18" s="134"/>
      <c r="G18" s="135"/>
      <c r="H18" s="134"/>
      <c r="I18" s="135"/>
      <c r="J18" s="134"/>
      <c r="K18" s="136"/>
    </row>
    <row r="19" spans="1:12" ht="9" customHeight="1">
      <c r="A19" s="104"/>
      <c r="B19" s="121" t="s">
        <v>94</v>
      </c>
      <c r="C19" s="133">
        <v>42</v>
      </c>
      <c r="D19" s="134"/>
      <c r="E19" s="135"/>
      <c r="F19" s="133">
        <v>42</v>
      </c>
      <c r="G19" s="135"/>
      <c r="H19" s="134"/>
      <c r="I19" s="137">
        <f t="shared" ref="I19:I56" si="1">SUM(F19/C19)*100</f>
        <v>100</v>
      </c>
      <c r="J19" s="134"/>
      <c r="K19" s="136"/>
    </row>
    <row r="20" spans="1:12" ht="9" customHeight="1">
      <c r="A20" s="104"/>
      <c r="B20" s="121" t="s">
        <v>95</v>
      </c>
      <c r="C20" s="133">
        <v>3</v>
      </c>
      <c r="D20" s="134"/>
      <c r="E20" s="138"/>
      <c r="F20" s="133">
        <v>3</v>
      </c>
      <c r="G20" s="135"/>
      <c r="H20" s="134"/>
      <c r="I20" s="137">
        <f t="shared" si="1"/>
        <v>100</v>
      </c>
      <c r="J20" s="139"/>
      <c r="K20" s="140"/>
    </row>
    <row r="21" spans="1:12" ht="9" customHeight="1">
      <c r="A21" s="104"/>
      <c r="B21" s="121" t="s">
        <v>96</v>
      </c>
      <c r="C21" s="133">
        <v>20</v>
      </c>
      <c r="D21" s="133">
        <v>10</v>
      </c>
      <c r="E21" s="135"/>
      <c r="F21" s="133">
        <v>20</v>
      </c>
      <c r="G21" s="141">
        <v>10</v>
      </c>
      <c r="H21" s="134"/>
      <c r="I21" s="137">
        <f t="shared" si="1"/>
        <v>100</v>
      </c>
      <c r="J21" s="134"/>
      <c r="K21" s="136"/>
    </row>
    <row r="22" spans="1:12" ht="9.9499999999999993" customHeight="1">
      <c r="A22" s="104"/>
      <c r="B22" s="113" t="s">
        <v>97</v>
      </c>
      <c r="C22" s="125">
        <f>SUM(C23:C24)</f>
        <v>14</v>
      </c>
      <c r="D22" s="126"/>
      <c r="E22" s="142"/>
      <c r="F22" s="125">
        <f>SUM(F23:F24)</f>
        <v>12</v>
      </c>
      <c r="G22" s="142"/>
      <c r="H22" s="126"/>
      <c r="I22" s="129">
        <f t="shared" si="1"/>
        <v>85.714285714285708</v>
      </c>
      <c r="J22" s="130"/>
      <c r="K22" s="131"/>
      <c r="L22" s="132"/>
    </row>
    <row r="23" spans="1:12" ht="9" customHeight="1">
      <c r="A23" s="104"/>
      <c r="B23" s="121" t="s">
        <v>98</v>
      </c>
      <c r="C23" s="133">
        <v>7</v>
      </c>
      <c r="D23" s="134"/>
      <c r="E23" s="135"/>
      <c r="F23" s="133">
        <v>7</v>
      </c>
      <c r="G23" s="135"/>
      <c r="H23" s="134"/>
      <c r="I23" s="137">
        <f t="shared" si="1"/>
        <v>100</v>
      </c>
      <c r="J23" s="139"/>
      <c r="K23" s="140"/>
    </row>
    <row r="24" spans="1:12" ht="9" customHeight="1">
      <c r="A24" s="104"/>
      <c r="B24" s="121" t="s">
        <v>99</v>
      </c>
      <c r="C24" s="133">
        <v>7</v>
      </c>
      <c r="D24" s="134"/>
      <c r="E24" s="135"/>
      <c r="F24" s="133">
        <v>5</v>
      </c>
      <c r="G24" s="135"/>
      <c r="H24" s="134"/>
      <c r="I24" s="137">
        <f t="shared" si="1"/>
        <v>71.428571428571431</v>
      </c>
      <c r="J24" s="139"/>
      <c r="K24" s="140"/>
    </row>
    <row r="25" spans="1:12" ht="9.9499999999999993" customHeight="1">
      <c r="A25" s="104"/>
      <c r="B25" s="105" t="s">
        <v>100</v>
      </c>
      <c r="C25" s="106">
        <f t="shared" ref="C25:H25" si="2">SUM(C26:C38)</f>
        <v>2839</v>
      </c>
      <c r="D25" s="106">
        <f t="shared" si="2"/>
        <v>198</v>
      </c>
      <c r="E25" s="107">
        <f t="shared" si="2"/>
        <v>13</v>
      </c>
      <c r="F25" s="106">
        <f t="shared" si="2"/>
        <v>2026</v>
      </c>
      <c r="G25" s="107">
        <f t="shared" si="2"/>
        <v>174</v>
      </c>
      <c r="H25" s="106">
        <f t="shared" si="2"/>
        <v>5</v>
      </c>
      <c r="I25" s="108">
        <f t="shared" si="1"/>
        <v>71.363156040859451</v>
      </c>
      <c r="J25" s="109">
        <f>SUM(G25/D25)*100</f>
        <v>87.878787878787875</v>
      </c>
      <c r="K25" s="110">
        <f>SUM(H25/E25)*100</f>
        <v>38.461538461538467</v>
      </c>
    </row>
    <row r="26" spans="1:12" ht="9" customHeight="1">
      <c r="A26" s="104"/>
      <c r="B26" s="121" t="s">
        <v>101</v>
      </c>
      <c r="C26" s="133">
        <v>57</v>
      </c>
      <c r="D26" s="133">
        <v>2</v>
      </c>
      <c r="E26" s="138"/>
      <c r="F26" s="133">
        <v>54</v>
      </c>
      <c r="G26" s="141">
        <v>2</v>
      </c>
      <c r="H26" s="134"/>
      <c r="I26" s="137">
        <f t="shared" si="1"/>
        <v>94.73684210526315</v>
      </c>
      <c r="J26" s="139">
        <f>SUM(G26/D26)*100</f>
        <v>100</v>
      </c>
      <c r="K26" s="140"/>
    </row>
    <row r="27" spans="1:12" ht="9" customHeight="1">
      <c r="A27" s="104"/>
      <c r="B27" s="121" t="s">
        <v>102</v>
      </c>
      <c r="C27" s="133">
        <v>48</v>
      </c>
      <c r="D27" s="134"/>
      <c r="E27" s="138"/>
      <c r="F27" s="133">
        <v>46</v>
      </c>
      <c r="G27" s="135"/>
      <c r="H27" s="134"/>
      <c r="I27" s="137">
        <f t="shared" si="1"/>
        <v>95.833333333333343</v>
      </c>
      <c r="J27" s="139"/>
      <c r="K27" s="140"/>
    </row>
    <row r="28" spans="1:12" ht="9" customHeight="1">
      <c r="A28" s="104"/>
      <c r="B28" s="121" t="s">
        <v>103</v>
      </c>
      <c r="C28" s="133">
        <v>386</v>
      </c>
      <c r="D28" s="133">
        <v>15</v>
      </c>
      <c r="E28" s="135"/>
      <c r="F28" s="133">
        <v>273</v>
      </c>
      <c r="G28" s="141">
        <v>12</v>
      </c>
      <c r="H28" s="134"/>
      <c r="I28" s="137">
        <f t="shared" si="1"/>
        <v>70.725388601036272</v>
      </c>
      <c r="J28" s="139">
        <f t="shared" ref="J28:J33" si="3">SUM(G28/D28)*100</f>
        <v>80</v>
      </c>
      <c r="K28" s="140"/>
    </row>
    <row r="29" spans="1:12" ht="9" customHeight="1">
      <c r="A29" s="104"/>
      <c r="B29" s="121" t="s">
        <v>104</v>
      </c>
      <c r="C29" s="133">
        <v>646</v>
      </c>
      <c r="D29" s="133">
        <v>4</v>
      </c>
      <c r="E29" s="138"/>
      <c r="F29" s="133">
        <v>546</v>
      </c>
      <c r="G29" s="141">
        <v>29</v>
      </c>
      <c r="H29" s="134"/>
      <c r="I29" s="137">
        <f t="shared" si="1"/>
        <v>84.520123839009287</v>
      </c>
      <c r="J29" s="139">
        <f t="shared" si="3"/>
        <v>725</v>
      </c>
      <c r="K29" s="140"/>
    </row>
    <row r="30" spans="1:12" ht="9" customHeight="1">
      <c r="A30" s="104"/>
      <c r="B30" s="121" t="s">
        <v>105</v>
      </c>
      <c r="C30" s="133">
        <v>600</v>
      </c>
      <c r="D30" s="133">
        <v>38</v>
      </c>
      <c r="E30" s="138"/>
      <c r="F30" s="133">
        <v>349</v>
      </c>
      <c r="G30" s="141">
        <v>38</v>
      </c>
      <c r="H30" s="134"/>
      <c r="I30" s="137">
        <f t="shared" si="1"/>
        <v>58.166666666666664</v>
      </c>
      <c r="J30" s="139">
        <f t="shared" si="3"/>
        <v>100</v>
      </c>
      <c r="K30" s="140"/>
    </row>
    <row r="31" spans="1:12" ht="9" customHeight="1">
      <c r="A31" s="104"/>
      <c r="B31" s="121" t="s">
        <v>106</v>
      </c>
      <c r="C31" s="133">
        <v>365</v>
      </c>
      <c r="D31" s="133">
        <v>35</v>
      </c>
      <c r="E31" s="138"/>
      <c r="F31" s="133">
        <v>205</v>
      </c>
      <c r="G31" s="141">
        <v>29</v>
      </c>
      <c r="H31" s="134"/>
      <c r="I31" s="137">
        <f t="shared" si="1"/>
        <v>56.164383561643838</v>
      </c>
      <c r="J31" s="139">
        <f t="shared" si="3"/>
        <v>82.857142857142861</v>
      </c>
      <c r="K31" s="140"/>
    </row>
    <row r="32" spans="1:12" ht="9" customHeight="1">
      <c r="A32" s="104"/>
      <c r="B32" s="121" t="s">
        <v>107</v>
      </c>
      <c r="C32" s="133">
        <v>110</v>
      </c>
      <c r="D32" s="133">
        <v>7</v>
      </c>
      <c r="E32" s="138"/>
      <c r="F32" s="133">
        <v>110</v>
      </c>
      <c r="G32" s="141">
        <v>7</v>
      </c>
      <c r="H32" s="134"/>
      <c r="I32" s="137">
        <f t="shared" si="1"/>
        <v>100</v>
      </c>
      <c r="J32" s="139">
        <f t="shared" si="3"/>
        <v>100</v>
      </c>
      <c r="K32" s="140"/>
    </row>
    <row r="33" spans="1:11" ht="9" customHeight="1">
      <c r="A33" s="104"/>
      <c r="B33" s="121" t="s">
        <v>108</v>
      </c>
      <c r="C33" s="133">
        <v>21</v>
      </c>
      <c r="D33" s="133">
        <v>8</v>
      </c>
      <c r="E33" s="138">
        <v>1</v>
      </c>
      <c r="F33" s="133">
        <v>21</v>
      </c>
      <c r="G33" s="141">
        <v>8</v>
      </c>
      <c r="H33" s="133">
        <v>1</v>
      </c>
      <c r="I33" s="137">
        <f t="shared" si="1"/>
        <v>100</v>
      </c>
      <c r="J33" s="139">
        <f t="shared" si="3"/>
        <v>100</v>
      </c>
      <c r="K33" s="140"/>
    </row>
    <row r="34" spans="1:11" ht="9" customHeight="1">
      <c r="A34" s="104"/>
      <c r="B34" s="121" t="s">
        <v>109</v>
      </c>
      <c r="C34" s="133">
        <v>51</v>
      </c>
      <c r="D34" s="134"/>
      <c r="E34" s="135"/>
      <c r="F34" s="133">
        <v>51</v>
      </c>
      <c r="G34" s="135"/>
      <c r="H34" s="134"/>
      <c r="I34" s="137">
        <f t="shared" si="1"/>
        <v>100</v>
      </c>
      <c r="J34" s="139"/>
      <c r="K34" s="140"/>
    </row>
    <row r="35" spans="1:11" ht="9" customHeight="1">
      <c r="A35" s="104"/>
      <c r="B35" s="121" t="s">
        <v>110</v>
      </c>
      <c r="C35" s="133">
        <v>331</v>
      </c>
      <c r="D35" s="133">
        <v>33</v>
      </c>
      <c r="E35" s="138"/>
      <c r="F35" s="133">
        <v>179</v>
      </c>
      <c r="G35" s="141">
        <v>21</v>
      </c>
      <c r="H35" s="134"/>
      <c r="I35" s="137">
        <f t="shared" si="1"/>
        <v>54.0785498489426</v>
      </c>
      <c r="J35" s="139">
        <f>SUM(G35/D35)*100</f>
        <v>63.636363636363633</v>
      </c>
      <c r="K35" s="140"/>
    </row>
    <row r="36" spans="1:11" ht="9" customHeight="1">
      <c r="A36" s="104"/>
      <c r="B36" s="121" t="s">
        <v>111</v>
      </c>
      <c r="C36" s="133">
        <v>44</v>
      </c>
      <c r="D36" s="134"/>
      <c r="E36" s="138"/>
      <c r="F36" s="133">
        <v>44</v>
      </c>
      <c r="G36" s="135"/>
      <c r="H36" s="134"/>
      <c r="I36" s="137">
        <f t="shared" si="1"/>
        <v>100</v>
      </c>
      <c r="J36" s="139"/>
      <c r="K36" s="140"/>
    </row>
    <row r="37" spans="1:11" ht="9" customHeight="1">
      <c r="A37" s="104"/>
      <c r="B37" s="121" t="s">
        <v>112</v>
      </c>
      <c r="C37" s="133">
        <v>74</v>
      </c>
      <c r="D37" s="133">
        <v>11</v>
      </c>
      <c r="E37" s="138"/>
      <c r="F37" s="133">
        <v>58</v>
      </c>
      <c r="G37" s="141">
        <v>13</v>
      </c>
      <c r="H37" s="134"/>
      <c r="I37" s="137">
        <f t="shared" si="1"/>
        <v>78.378378378378372</v>
      </c>
      <c r="J37" s="139">
        <f t="shared" ref="J37:J47" si="4">SUM(G37/D37)*100</f>
        <v>118.18181818181819</v>
      </c>
      <c r="K37" s="140"/>
    </row>
    <row r="38" spans="1:11" ht="9" customHeight="1">
      <c r="A38" s="104"/>
      <c r="B38" s="121" t="s">
        <v>113</v>
      </c>
      <c r="C38" s="133">
        <v>106</v>
      </c>
      <c r="D38" s="133">
        <v>45</v>
      </c>
      <c r="E38" s="138">
        <v>12</v>
      </c>
      <c r="F38" s="133">
        <v>90</v>
      </c>
      <c r="G38" s="141">
        <v>15</v>
      </c>
      <c r="H38" s="133">
        <v>4</v>
      </c>
      <c r="I38" s="137">
        <f t="shared" si="1"/>
        <v>84.905660377358487</v>
      </c>
      <c r="J38" s="139">
        <f t="shared" si="4"/>
        <v>33.333333333333329</v>
      </c>
      <c r="K38" s="140"/>
    </row>
    <row r="39" spans="1:11" ht="9.9499999999999993" customHeight="1">
      <c r="A39" s="104"/>
      <c r="B39" s="105" t="s">
        <v>114</v>
      </c>
      <c r="C39" s="106">
        <f t="shared" ref="C39:H39" si="5">SUM(C40:C56)</f>
        <v>5769</v>
      </c>
      <c r="D39" s="106">
        <f t="shared" si="5"/>
        <v>198</v>
      </c>
      <c r="E39" s="107">
        <f t="shared" si="5"/>
        <v>129</v>
      </c>
      <c r="F39" s="106">
        <f t="shared" si="5"/>
        <v>5370</v>
      </c>
      <c r="G39" s="107">
        <f t="shared" si="5"/>
        <v>122</v>
      </c>
      <c r="H39" s="106">
        <f t="shared" si="5"/>
        <v>49</v>
      </c>
      <c r="I39" s="108">
        <f t="shared" si="1"/>
        <v>93.083723348933958</v>
      </c>
      <c r="J39" s="109">
        <f t="shared" si="4"/>
        <v>61.616161616161612</v>
      </c>
      <c r="K39" s="143"/>
    </row>
    <row r="40" spans="1:11" ht="9" customHeight="1">
      <c r="A40" s="104"/>
      <c r="B40" s="121" t="s">
        <v>115</v>
      </c>
      <c r="C40" s="133">
        <v>1664</v>
      </c>
      <c r="D40" s="133">
        <v>70</v>
      </c>
      <c r="E40" s="141">
        <v>80</v>
      </c>
      <c r="F40" s="133">
        <v>1570</v>
      </c>
      <c r="G40" s="141">
        <v>21</v>
      </c>
      <c r="H40" s="133">
        <v>8</v>
      </c>
      <c r="I40" s="137">
        <f t="shared" si="1"/>
        <v>94.350961538461547</v>
      </c>
      <c r="J40" s="139">
        <f t="shared" si="4"/>
        <v>30</v>
      </c>
      <c r="K40" s="140"/>
    </row>
    <row r="41" spans="1:11" ht="9" customHeight="1">
      <c r="A41" s="104"/>
      <c r="B41" s="121" t="s">
        <v>116</v>
      </c>
      <c r="C41" s="133">
        <v>356</v>
      </c>
      <c r="D41" s="133">
        <v>8</v>
      </c>
      <c r="E41" s="141">
        <v>1</v>
      </c>
      <c r="F41" s="133">
        <v>312</v>
      </c>
      <c r="G41" s="141">
        <v>6</v>
      </c>
      <c r="H41" s="134"/>
      <c r="I41" s="137">
        <f t="shared" si="1"/>
        <v>87.640449438202253</v>
      </c>
      <c r="J41" s="139">
        <f t="shared" si="4"/>
        <v>75</v>
      </c>
      <c r="K41" s="140"/>
    </row>
    <row r="42" spans="1:11" ht="9" customHeight="1">
      <c r="A42" s="104"/>
      <c r="B42" s="121" t="s">
        <v>117</v>
      </c>
      <c r="C42" s="133">
        <v>373</v>
      </c>
      <c r="D42" s="133">
        <v>1</v>
      </c>
      <c r="E42" s="135"/>
      <c r="F42" s="133">
        <v>373</v>
      </c>
      <c r="G42" s="141">
        <v>1</v>
      </c>
      <c r="H42" s="134"/>
      <c r="I42" s="137">
        <f t="shared" si="1"/>
        <v>100</v>
      </c>
      <c r="J42" s="139">
        <f t="shared" si="4"/>
        <v>100</v>
      </c>
      <c r="K42" s="140"/>
    </row>
    <row r="43" spans="1:11" ht="9" customHeight="1">
      <c r="A43" s="104"/>
      <c r="B43" s="121" t="s">
        <v>118</v>
      </c>
      <c r="C43" s="133">
        <v>333</v>
      </c>
      <c r="D43" s="133">
        <v>2</v>
      </c>
      <c r="E43" s="141">
        <v>2</v>
      </c>
      <c r="F43" s="133">
        <v>333</v>
      </c>
      <c r="G43" s="141">
        <v>2</v>
      </c>
      <c r="H43" s="133">
        <v>2</v>
      </c>
      <c r="I43" s="137">
        <f t="shared" si="1"/>
        <v>100</v>
      </c>
      <c r="J43" s="139">
        <f t="shared" si="4"/>
        <v>100</v>
      </c>
      <c r="K43" s="140"/>
    </row>
    <row r="44" spans="1:11" ht="9" customHeight="1">
      <c r="A44" s="104"/>
      <c r="B44" s="121" t="s">
        <v>119</v>
      </c>
      <c r="C44" s="133">
        <v>495</v>
      </c>
      <c r="D44" s="133">
        <v>3</v>
      </c>
      <c r="E44" s="135"/>
      <c r="F44" s="133">
        <v>473</v>
      </c>
      <c r="G44" s="141">
        <v>3</v>
      </c>
      <c r="H44" s="134"/>
      <c r="I44" s="137">
        <f t="shared" si="1"/>
        <v>95.555555555555557</v>
      </c>
      <c r="J44" s="139">
        <f t="shared" si="4"/>
        <v>100</v>
      </c>
      <c r="K44" s="140"/>
    </row>
    <row r="45" spans="1:11" ht="9" customHeight="1">
      <c r="A45" s="104"/>
      <c r="B45" s="121" t="s">
        <v>120</v>
      </c>
      <c r="C45" s="133">
        <v>136</v>
      </c>
      <c r="D45" s="133">
        <v>4</v>
      </c>
      <c r="E45" s="135"/>
      <c r="F45" s="133">
        <v>104</v>
      </c>
      <c r="G45" s="141">
        <v>3</v>
      </c>
      <c r="H45" s="134"/>
      <c r="I45" s="137">
        <f t="shared" si="1"/>
        <v>76.470588235294116</v>
      </c>
      <c r="J45" s="139">
        <f t="shared" si="4"/>
        <v>75</v>
      </c>
      <c r="K45" s="140"/>
    </row>
    <row r="46" spans="1:11" ht="9" customHeight="1">
      <c r="A46" s="104"/>
      <c r="B46" s="121" t="s">
        <v>121</v>
      </c>
      <c r="C46" s="133">
        <v>221</v>
      </c>
      <c r="D46" s="133">
        <v>4</v>
      </c>
      <c r="E46" s="135"/>
      <c r="F46" s="133">
        <v>220</v>
      </c>
      <c r="G46" s="141">
        <v>4</v>
      </c>
      <c r="H46" s="134"/>
      <c r="I46" s="137">
        <f t="shared" si="1"/>
        <v>99.547511312217196</v>
      </c>
      <c r="J46" s="139">
        <f t="shared" si="4"/>
        <v>100</v>
      </c>
      <c r="K46" s="140"/>
    </row>
    <row r="47" spans="1:11" ht="9" customHeight="1">
      <c r="A47" s="104"/>
      <c r="B47" s="121" t="s">
        <v>122</v>
      </c>
      <c r="C47" s="133">
        <v>110</v>
      </c>
      <c r="D47" s="133">
        <v>6</v>
      </c>
      <c r="E47" s="135"/>
      <c r="F47" s="133">
        <v>110</v>
      </c>
      <c r="G47" s="141">
        <v>6</v>
      </c>
      <c r="H47" s="134"/>
      <c r="I47" s="137">
        <f t="shared" si="1"/>
        <v>100</v>
      </c>
      <c r="J47" s="139">
        <f t="shared" si="4"/>
        <v>100</v>
      </c>
      <c r="K47" s="140"/>
    </row>
    <row r="48" spans="1:11" ht="9" customHeight="1">
      <c r="A48" s="104"/>
      <c r="B48" s="121" t="s">
        <v>123</v>
      </c>
      <c r="C48" s="133">
        <v>160</v>
      </c>
      <c r="D48" s="133">
        <v>4</v>
      </c>
      <c r="E48" s="135"/>
      <c r="F48" s="133">
        <v>154</v>
      </c>
      <c r="G48" s="135"/>
      <c r="H48" s="134"/>
      <c r="I48" s="137">
        <f t="shared" si="1"/>
        <v>96.25</v>
      </c>
      <c r="J48" s="139"/>
      <c r="K48" s="140"/>
    </row>
    <row r="49" spans="1:11" ht="9" customHeight="1">
      <c r="A49" s="104"/>
      <c r="B49" s="121" t="s">
        <v>124</v>
      </c>
      <c r="C49" s="133">
        <v>48</v>
      </c>
      <c r="D49" s="133">
        <v>52</v>
      </c>
      <c r="E49" s="141">
        <v>46</v>
      </c>
      <c r="F49" s="133">
        <v>41</v>
      </c>
      <c r="G49" s="141">
        <v>37</v>
      </c>
      <c r="H49" s="133">
        <v>39</v>
      </c>
      <c r="I49" s="137">
        <f t="shared" si="1"/>
        <v>85.416666666666657</v>
      </c>
      <c r="J49" s="139">
        <f>SUM(G49/D49)*100</f>
        <v>71.15384615384616</v>
      </c>
      <c r="K49" s="140"/>
    </row>
    <row r="50" spans="1:11" ht="9" customHeight="1">
      <c r="A50" s="104"/>
      <c r="B50" s="121" t="s">
        <v>125</v>
      </c>
      <c r="C50" s="133">
        <v>210</v>
      </c>
      <c r="D50" s="134"/>
      <c r="E50" s="135"/>
      <c r="F50" s="133">
        <v>210</v>
      </c>
      <c r="G50" s="135"/>
      <c r="H50" s="134"/>
      <c r="I50" s="137">
        <f t="shared" si="1"/>
        <v>100</v>
      </c>
      <c r="J50" s="139"/>
      <c r="K50" s="140"/>
    </row>
    <row r="51" spans="1:11" ht="9" customHeight="1">
      <c r="A51" s="104"/>
      <c r="B51" s="121" t="s">
        <v>126</v>
      </c>
      <c r="C51" s="133">
        <v>68</v>
      </c>
      <c r="D51" s="133">
        <v>1</v>
      </c>
      <c r="E51" s="135"/>
      <c r="F51" s="133">
        <v>68</v>
      </c>
      <c r="G51" s="141">
        <v>1</v>
      </c>
      <c r="H51" s="134"/>
      <c r="I51" s="137">
        <f t="shared" si="1"/>
        <v>100</v>
      </c>
      <c r="J51" s="139">
        <f t="shared" ref="J51:J56" si="6">SUM(G51/D51)*100</f>
        <v>100</v>
      </c>
      <c r="K51" s="140"/>
    </row>
    <row r="52" spans="1:11" ht="9" customHeight="1">
      <c r="A52" s="104"/>
      <c r="B52" s="121" t="s">
        <v>127</v>
      </c>
      <c r="C52" s="133">
        <v>861</v>
      </c>
      <c r="D52" s="133">
        <v>16</v>
      </c>
      <c r="E52" s="135"/>
      <c r="F52" s="133">
        <v>831</v>
      </c>
      <c r="G52" s="141">
        <v>16</v>
      </c>
      <c r="H52" s="134"/>
      <c r="I52" s="137">
        <f t="shared" si="1"/>
        <v>96.515679442508713</v>
      </c>
      <c r="J52" s="139">
        <f t="shared" si="6"/>
        <v>100</v>
      </c>
      <c r="K52" s="140"/>
    </row>
    <row r="53" spans="1:11" ht="9" customHeight="1">
      <c r="A53" s="104"/>
      <c r="B53" s="121" t="s">
        <v>128</v>
      </c>
      <c r="C53" s="133">
        <v>470</v>
      </c>
      <c r="D53" s="133">
        <v>10</v>
      </c>
      <c r="E53" s="135"/>
      <c r="F53" s="133">
        <v>343</v>
      </c>
      <c r="G53" s="141">
        <v>13</v>
      </c>
      <c r="H53" s="134"/>
      <c r="I53" s="137">
        <f t="shared" si="1"/>
        <v>72.978723404255319</v>
      </c>
      <c r="J53" s="139">
        <f t="shared" si="6"/>
        <v>130</v>
      </c>
      <c r="K53" s="140"/>
    </row>
    <row r="54" spans="1:11" ht="9" customHeight="1">
      <c r="A54" s="104"/>
      <c r="B54" s="121" t="s">
        <v>129</v>
      </c>
      <c r="C54" s="133">
        <v>39</v>
      </c>
      <c r="D54" s="133">
        <v>2</v>
      </c>
      <c r="E54" s="138"/>
      <c r="F54" s="133">
        <v>36</v>
      </c>
      <c r="G54" s="141">
        <v>1</v>
      </c>
      <c r="H54" s="134"/>
      <c r="I54" s="137">
        <f t="shared" si="1"/>
        <v>92.307692307692307</v>
      </c>
      <c r="J54" s="139">
        <f t="shared" si="6"/>
        <v>50</v>
      </c>
      <c r="K54" s="140"/>
    </row>
    <row r="55" spans="1:11" ht="9" customHeight="1">
      <c r="A55" s="104"/>
      <c r="B55" s="144" t="s">
        <v>107</v>
      </c>
      <c r="C55" s="145">
        <v>150</v>
      </c>
      <c r="D55" s="145">
        <v>10</v>
      </c>
      <c r="E55" s="146"/>
      <c r="F55" s="145">
        <v>138</v>
      </c>
      <c r="G55" s="145">
        <v>4</v>
      </c>
      <c r="H55" s="136"/>
      <c r="I55" s="140">
        <f t="shared" si="1"/>
        <v>92</v>
      </c>
      <c r="J55" s="140">
        <f t="shared" si="6"/>
        <v>40</v>
      </c>
      <c r="K55" s="140"/>
    </row>
    <row r="56" spans="1:11" ht="9" customHeight="1">
      <c r="A56" s="104"/>
      <c r="B56" s="144" t="s">
        <v>130</v>
      </c>
      <c r="C56" s="145">
        <v>75</v>
      </c>
      <c r="D56" s="145">
        <v>5</v>
      </c>
      <c r="E56" s="146"/>
      <c r="F56" s="145">
        <v>54</v>
      </c>
      <c r="G56" s="145">
        <v>4</v>
      </c>
      <c r="H56" s="136"/>
      <c r="I56" s="140">
        <f t="shared" si="1"/>
        <v>72</v>
      </c>
      <c r="J56" s="140">
        <f t="shared" si="6"/>
        <v>80</v>
      </c>
      <c r="K56" s="140"/>
    </row>
    <row r="57" spans="1:11" ht="3" customHeight="1"/>
    <row r="58" spans="1:11" ht="8.1" customHeight="1">
      <c r="A58" s="147" t="s">
        <v>131</v>
      </c>
      <c r="E58" s="148"/>
      <c r="I58" s="149"/>
      <c r="J58" s="149"/>
    </row>
    <row r="59" spans="1:11" ht="8.1" customHeight="1">
      <c r="A59" s="147" t="s">
        <v>132</v>
      </c>
      <c r="E59" s="148"/>
    </row>
    <row r="60" spans="1:11" ht="8.1" customHeight="1">
      <c r="A60" s="147" t="s">
        <v>133</v>
      </c>
      <c r="E60" s="148"/>
    </row>
    <row r="61" spans="1:11" ht="0.95" customHeight="1">
      <c r="E61" s="148"/>
    </row>
    <row r="62" spans="1:11">
      <c r="E62" s="149"/>
    </row>
    <row r="63" spans="1:11">
      <c r="E63" s="149"/>
    </row>
    <row r="64" spans="1:11">
      <c r="E64" s="149"/>
    </row>
    <row r="65" spans="5:5">
      <c r="E65" s="149"/>
    </row>
    <row r="66" spans="5:5">
      <c r="E66" s="149"/>
    </row>
    <row r="67" spans="5:5">
      <c r="E67" s="149"/>
    </row>
    <row r="68" spans="5:5">
      <c r="E68" s="149"/>
    </row>
    <row r="69" spans="5:5">
      <c r="E69" s="149"/>
    </row>
    <row r="70" spans="5:5">
      <c r="E70" s="149"/>
    </row>
    <row r="71" spans="5:5">
      <c r="E71" s="149"/>
    </row>
    <row r="72" spans="5:5">
      <c r="E72" s="149"/>
    </row>
    <row r="73" spans="5:5">
      <c r="E73" s="149"/>
    </row>
    <row r="74" spans="5:5">
      <c r="E74" s="149"/>
    </row>
    <row r="75" spans="5:5">
      <c r="E75" s="149"/>
    </row>
    <row r="76" spans="5:5">
      <c r="E76" s="149"/>
    </row>
    <row r="77" spans="5:5">
      <c r="E77" s="149"/>
    </row>
    <row r="78" spans="5:5">
      <c r="E78" s="149"/>
    </row>
  </sheetData>
  <sheetProtection password="CA55" sheet="1" objects="1" scenarios="1"/>
  <pageMargins left="0.76" right="0.5" top="0.69" bottom="0.5" header="0" footer="0"/>
  <pageSetup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Y62"/>
  <sheetViews>
    <sheetView showGridLines="0" workbookViewId="0">
      <selection sqref="A1:IV65536"/>
    </sheetView>
  </sheetViews>
  <sheetFormatPr baseColWidth="10" defaultColWidth="9.83203125" defaultRowHeight="10.5"/>
  <cols>
    <col min="1" max="1" width="0.1640625" customWidth="1"/>
    <col min="2" max="2" width="31.6640625" customWidth="1"/>
    <col min="3" max="3" width="11.83203125" customWidth="1"/>
    <col min="4" max="4" width="3.33203125" customWidth="1"/>
    <col min="5" max="5" width="12" customWidth="1"/>
    <col min="6" max="6" width="0.33203125" customWidth="1"/>
    <col min="7" max="7" width="6.83203125" customWidth="1"/>
    <col min="8" max="8" width="1.83203125" customWidth="1"/>
    <col min="9" max="9" width="10.83203125" customWidth="1"/>
    <col min="10" max="10" width="0" hidden="1" customWidth="1"/>
    <col min="11" max="11" width="11.33203125" customWidth="1"/>
  </cols>
  <sheetData>
    <row r="1" spans="1:51">
      <c r="A1" s="2" t="s">
        <v>0</v>
      </c>
      <c r="C1" s="3"/>
      <c r="D1" s="3"/>
      <c r="E1" s="3"/>
      <c r="F1" s="3"/>
      <c r="G1" s="3"/>
      <c r="H1" s="3"/>
      <c r="I1" s="3"/>
      <c r="J1" s="3"/>
      <c r="K1" s="3"/>
      <c r="AU1" s="1" t="s">
        <v>0</v>
      </c>
      <c r="AX1" s="1953" t="s">
        <v>72</v>
      </c>
      <c r="AY1" s="1953" t="s">
        <v>72</v>
      </c>
    </row>
    <row r="2" spans="1:51" ht="2.1" customHeight="1">
      <c r="A2" s="3"/>
      <c r="C2" s="3"/>
      <c r="D2" s="3"/>
      <c r="E2" s="3"/>
      <c r="F2" s="3"/>
      <c r="G2" s="3"/>
      <c r="H2" s="3"/>
      <c r="I2" s="3"/>
      <c r="J2" s="3"/>
      <c r="K2" s="3"/>
    </row>
    <row r="3" spans="1:51">
      <c r="A3" s="2" t="s">
        <v>682</v>
      </c>
      <c r="C3" s="3"/>
      <c r="D3" s="3"/>
      <c r="E3" s="3"/>
      <c r="F3" s="3"/>
      <c r="G3" s="3"/>
      <c r="H3" s="3"/>
      <c r="I3" s="3"/>
      <c r="J3" s="3"/>
      <c r="K3" s="3"/>
      <c r="AU3" s="1" t="s">
        <v>602</v>
      </c>
    </row>
    <row r="4" spans="1:51">
      <c r="A4" s="2" t="s">
        <v>683</v>
      </c>
      <c r="C4" s="3"/>
      <c r="D4" s="3"/>
      <c r="E4" s="3"/>
      <c r="F4" s="3"/>
      <c r="G4" s="3"/>
      <c r="H4" s="3"/>
      <c r="I4" s="3"/>
      <c r="J4" s="3"/>
      <c r="K4" s="3"/>
      <c r="AU4" s="1" t="s">
        <v>496</v>
      </c>
    </row>
    <row r="5" spans="1:51" ht="12" customHeight="1">
      <c r="A5" s="4" t="s">
        <v>684</v>
      </c>
      <c r="C5" s="3"/>
      <c r="D5" s="3"/>
      <c r="E5" s="3"/>
      <c r="F5" s="3"/>
      <c r="G5" s="3"/>
      <c r="H5" s="3"/>
      <c r="I5" s="3"/>
      <c r="J5" s="3"/>
      <c r="K5" s="3"/>
    </row>
    <row r="6" spans="1:51" ht="12" customHeight="1">
      <c r="A6" s="1895"/>
      <c r="B6" s="1954"/>
      <c r="C6" s="1955"/>
      <c r="D6" s="1956"/>
      <c r="E6" s="1957" t="s">
        <v>685</v>
      </c>
      <c r="F6" s="1956"/>
      <c r="G6" s="1958" t="s">
        <v>686</v>
      </c>
      <c r="H6" s="1955"/>
      <c r="I6" s="1955"/>
      <c r="J6" s="1955"/>
      <c r="K6" s="1959"/>
      <c r="AU6" s="1" t="s">
        <v>5</v>
      </c>
    </row>
    <row r="7" spans="1:51" ht="9" customHeight="1">
      <c r="A7" s="1895"/>
      <c r="B7" s="1960" t="s">
        <v>651</v>
      </c>
      <c r="C7" s="1961" t="s">
        <v>190</v>
      </c>
      <c r="D7" s="1366"/>
      <c r="E7" s="1962" t="s">
        <v>687</v>
      </c>
      <c r="F7" s="1366"/>
      <c r="G7" s="1905"/>
      <c r="H7" s="1904"/>
      <c r="I7" s="1905"/>
      <c r="J7" s="1905"/>
      <c r="K7" s="1963"/>
      <c r="AU7" s="1" t="s">
        <v>72</v>
      </c>
    </row>
    <row r="8" spans="1:51" ht="12" customHeight="1">
      <c r="A8" s="1895"/>
      <c r="B8" s="1964"/>
      <c r="C8" s="1965" t="s">
        <v>6</v>
      </c>
      <c r="D8" s="1966"/>
      <c r="E8" s="1965" t="s">
        <v>688</v>
      </c>
      <c r="F8" s="1966"/>
      <c r="G8" s="1967" t="s">
        <v>689</v>
      </c>
      <c r="H8" s="481"/>
      <c r="I8" s="1967" t="s">
        <v>690</v>
      </c>
      <c r="J8" s="483"/>
      <c r="K8" s="1968" t="s">
        <v>691</v>
      </c>
    </row>
    <row r="9" spans="1:51" ht="12" customHeight="1">
      <c r="A9" s="561"/>
      <c r="B9" s="1969" t="s">
        <v>9</v>
      </c>
      <c r="C9" s="1970">
        <f>SUM(C11+C15+C23)</f>
        <v>114</v>
      </c>
      <c r="D9" s="1971"/>
      <c r="E9" s="1970">
        <f>SUM(E11+E15+E23)</f>
        <v>101</v>
      </c>
      <c r="F9" s="1971"/>
      <c r="G9" s="1970">
        <f>SUM(G11+G15+G23)</f>
        <v>15</v>
      </c>
      <c r="H9" s="1971"/>
      <c r="I9" s="1970">
        <f>SUM(I11+I15+I23)</f>
        <v>9</v>
      </c>
      <c r="J9" s="1972"/>
      <c r="K9" s="1973">
        <f>SUM(K11+K15+K23)</f>
        <v>6</v>
      </c>
    </row>
    <row r="10" spans="1:51" ht="10.5" hidden="1" customHeight="1">
      <c r="A10" s="9"/>
      <c r="B10" s="1974"/>
      <c r="C10" s="1317"/>
      <c r="D10" s="21"/>
      <c r="E10" s="1317"/>
      <c r="F10" s="21"/>
      <c r="G10" s="1317"/>
      <c r="H10" s="21"/>
      <c r="I10" s="1317"/>
      <c r="J10" s="1317"/>
      <c r="K10" s="1468"/>
    </row>
    <row r="11" spans="1:51" ht="11.1" customHeight="1">
      <c r="A11" s="561"/>
      <c r="B11" s="1975" t="s">
        <v>618</v>
      </c>
      <c r="C11" s="488">
        <f>SUM(C12+C13)</f>
        <v>12</v>
      </c>
      <c r="D11" s="17"/>
      <c r="E11" s="488">
        <f>SUM(E12+E13)</f>
        <v>7</v>
      </c>
      <c r="F11" s="17"/>
      <c r="G11" s="511"/>
      <c r="H11" s="17"/>
      <c r="I11" s="511"/>
      <c r="J11" s="511"/>
      <c r="K11" s="1976"/>
    </row>
    <row r="12" spans="1:51" ht="9" customHeight="1">
      <c r="A12" s="561"/>
      <c r="B12" s="1977" t="s">
        <v>619</v>
      </c>
      <c r="C12" s="492">
        <v>7</v>
      </c>
      <c r="D12" s="22"/>
      <c r="E12" s="492">
        <v>7</v>
      </c>
      <c r="F12" s="22"/>
      <c r="G12" s="489"/>
      <c r="H12" s="22"/>
      <c r="I12" s="489"/>
      <c r="J12" s="489"/>
      <c r="K12" s="1978"/>
    </row>
    <row r="13" spans="1:51" ht="9" customHeight="1">
      <c r="A13" s="561"/>
      <c r="B13" s="1977" t="s">
        <v>620</v>
      </c>
      <c r="C13" s="492">
        <v>5</v>
      </c>
      <c r="D13" s="22"/>
      <c r="E13" s="489"/>
      <c r="F13" s="22"/>
      <c r="G13" s="489"/>
      <c r="H13" s="22"/>
      <c r="I13" s="489"/>
      <c r="J13" s="489"/>
      <c r="K13" s="1978"/>
      <c r="L13" s="6"/>
    </row>
    <row r="14" spans="1:51" ht="10.5" hidden="1" customHeight="1">
      <c r="A14" s="9"/>
      <c r="B14" s="1979"/>
      <c r="C14" s="1466"/>
      <c r="D14" s="16"/>
      <c r="E14" s="1466"/>
      <c r="F14" s="16"/>
      <c r="G14" s="1466"/>
      <c r="H14" s="16"/>
      <c r="I14" s="1466"/>
      <c r="J14" s="1466"/>
      <c r="K14" s="1980"/>
      <c r="L14" s="6"/>
    </row>
    <row r="15" spans="1:51" ht="11.1" customHeight="1">
      <c r="A15" s="561"/>
      <c r="B15" s="1975" t="s">
        <v>621</v>
      </c>
      <c r="C15" s="488">
        <f>SUM(C16:C21)</f>
        <v>90</v>
      </c>
      <c r="D15" s="17"/>
      <c r="E15" s="488">
        <f>SUM(E16:E21)</f>
        <v>82</v>
      </c>
      <c r="F15" s="17"/>
      <c r="G15" s="488">
        <f>SUM(G16:G20)</f>
        <v>4</v>
      </c>
      <c r="H15" s="17"/>
      <c r="I15" s="488">
        <f>SUM(I16:I20)</f>
        <v>2</v>
      </c>
      <c r="J15" s="511"/>
      <c r="K15" s="1981">
        <f>SUM(K16:K20)</f>
        <v>2</v>
      </c>
      <c r="L15" s="5"/>
      <c r="M15" s="3"/>
    </row>
    <row r="16" spans="1:51" ht="9" customHeight="1">
      <c r="A16" s="561"/>
      <c r="B16" s="1977" t="s">
        <v>619</v>
      </c>
      <c r="C16" s="492">
        <v>3</v>
      </c>
      <c r="D16" s="22"/>
      <c r="E16" s="492">
        <v>3</v>
      </c>
      <c r="F16" s="22"/>
      <c r="G16" s="489"/>
      <c r="H16" s="22"/>
      <c r="I16" s="489"/>
      <c r="J16" s="489"/>
      <c r="K16" s="1978"/>
      <c r="L16" s="6"/>
    </row>
    <row r="17" spans="1:12" ht="9" customHeight="1">
      <c r="A17" s="561"/>
      <c r="B17" s="1977" t="s">
        <v>622</v>
      </c>
      <c r="C17" s="492">
        <v>4</v>
      </c>
      <c r="D17" s="22"/>
      <c r="E17" s="492">
        <v>4</v>
      </c>
      <c r="F17" s="22"/>
      <c r="G17" s="489"/>
      <c r="H17" s="22"/>
      <c r="I17" s="489"/>
      <c r="J17" s="489"/>
      <c r="K17" s="1978"/>
      <c r="L17" s="6"/>
    </row>
    <row r="18" spans="1:12" ht="9" customHeight="1">
      <c r="A18" s="561"/>
      <c r="B18" s="1977" t="s">
        <v>620</v>
      </c>
      <c r="C18" s="492">
        <v>2</v>
      </c>
      <c r="D18" s="22"/>
      <c r="E18" s="489"/>
      <c r="F18" s="22"/>
      <c r="G18" s="489"/>
      <c r="H18" s="22"/>
      <c r="I18" s="489"/>
      <c r="J18" s="489"/>
      <c r="K18" s="1978"/>
      <c r="L18" s="6"/>
    </row>
    <row r="19" spans="1:12" ht="9" customHeight="1">
      <c r="A19" s="561"/>
      <c r="B19" s="1977" t="s">
        <v>623</v>
      </c>
      <c r="C19" s="492">
        <v>42</v>
      </c>
      <c r="D19" s="22"/>
      <c r="E19" s="492">
        <v>42</v>
      </c>
      <c r="F19" s="22"/>
      <c r="G19" s="489"/>
      <c r="H19" s="22"/>
      <c r="I19" s="489"/>
      <c r="J19" s="489"/>
      <c r="K19" s="1978"/>
      <c r="L19" s="6"/>
    </row>
    <row r="20" spans="1:12" ht="9" customHeight="1">
      <c r="A20" s="561"/>
      <c r="B20" s="1977" t="s">
        <v>624</v>
      </c>
      <c r="C20" s="492">
        <v>9</v>
      </c>
      <c r="D20" s="22"/>
      <c r="E20" s="492">
        <v>3</v>
      </c>
      <c r="F20" s="22"/>
      <c r="G20" s="492">
        <f>(I20+K20)</f>
        <v>4</v>
      </c>
      <c r="H20" s="22"/>
      <c r="I20" s="492">
        <v>2</v>
      </c>
      <c r="J20" s="489"/>
      <c r="K20" s="1982">
        <v>2</v>
      </c>
      <c r="L20" s="6"/>
    </row>
    <row r="21" spans="1:12">
      <c r="A21" s="1914"/>
      <c r="B21" s="1983" t="s">
        <v>625</v>
      </c>
      <c r="C21" s="1984">
        <v>30</v>
      </c>
      <c r="D21" s="1985"/>
      <c r="E21" s="1984">
        <v>30</v>
      </c>
      <c r="F21" s="1985"/>
      <c r="G21" s="1986"/>
      <c r="H21" s="1985"/>
      <c r="I21" s="1986"/>
      <c r="J21" s="1986"/>
      <c r="K21" s="1987"/>
      <c r="L21" s="6"/>
    </row>
    <row r="22" spans="1:12" ht="10.5" hidden="1" customHeight="1">
      <c r="A22" s="9"/>
      <c r="B22" s="1979"/>
      <c r="C22" s="1466"/>
      <c r="D22" s="16"/>
      <c r="E22" s="1466"/>
      <c r="F22" s="16"/>
      <c r="G22" s="1466"/>
      <c r="H22" s="16"/>
      <c r="I22" s="1466"/>
      <c r="J22" s="1466"/>
      <c r="K22" s="1980"/>
      <c r="L22" s="6"/>
    </row>
    <row r="23" spans="1:12" ht="11.1" customHeight="1">
      <c r="A23" s="9"/>
      <c r="B23" s="1988" t="s">
        <v>626</v>
      </c>
      <c r="C23" s="1989">
        <f>SUM(C24:C25)</f>
        <v>12</v>
      </c>
      <c r="D23" s="1990"/>
      <c r="E23" s="1989">
        <f>SUM(E24:E25)</f>
        <v>12</v>
      </c>
      <c r="F23" s="1990"/>
      <c r="G23" s="1989">
        <f>SUM(G24:G25)</f>
        <v>11</v>
      </c>
      <c r="H23" s="1990"/>
      <c r="I23" s="1989">
        <f>SUM(I24:I25)</f>
        <v>7</v>
      </c>
      <c r="J23" s="1991"/>
      <c r="K23" s="1992">
        <f>SUM(K24:K25)</f>
        <v>4</v>
      </c>
      <c r="L23" s="6"/>
    </row>
    <row r="24" spans="1:12" ht="9" customHeight="1">
      <c r="A24" s="1914"/>
      <c r="B24" s="1983" t="s">
        <v>627</v>
      </c>
      <c r="C24" s="1984">
        <v>7</v>
      </c>
      <c r="D24" s="1985"/>
      <c r="E24" s="1984">
        <v>7</v>
      </c>
      <c r="F24" s="1985"/>
      <c r="G24" s="1984">
        <f>(I24+K24)</f>
        <v>7</v>
      </c>
      <c r="H24" s="1985"/>
      <c r="I24" s="1984">
        <v>3</v>
      </c>
      <c r="J24" s="1986"/>
      <c r="K24" s="1993">
        <v>4</v>
      </c>
      <c r="L24" s="6"/>
    </row>
    <row r="25" spans="1:12" ht="9" customHeight="1">
      <c r="A25" s="561"/>
      <c r="B25" s="1977" t="s">
        <v>628</v>
      </c>
      <c r="C25" s="492">
        <v>5</v>
      </c>
      <c r="D25" s="22"/>
      <c r="E25" s="492">
        <v>5</v>
      </c>
      <c r="F25" s="22"/>
      <c r="G25" s="492">
        <f>(I25+K25)</f>
        <v>4</v>
      </c>
      <c r="H25" s="22"/>
      <c r="I25" s="492">
        <v>4</v>
      </c>
      <c r="J25" s="489"/>
      <c r="K25" s="1978"/>
      <c r="L25" s="6"/>
    </row>
    <row r="26" spans="1:12" ht="10.5" hidden="1" customHeight="1">
      <c r="A26" s="9"/>
      <c r="B26" s="1979"/>
      <c r="C26" s="1466"/>
      <c r="D26" s="16"/>
      <c r="E26" s="1466"/>
      <c r="F26" s="16"/>
      <c r="G26" s="1466"/>
      <c r="H26" s="16"/>
      <c r="I26" s="1466"/>
      <c r="J26" s="1466"/>
      <c r="K26" s="1980"/>
    </row>
    <row r="27" spans="1:12" ht="11.1" customHeight="1">
      <c r="A27" s="9"/>
      <c r="B27" s="1994" t="s">
        <v>21</v>
      </c>
      <c r="C27" s="1995">
        <f>SUM(C29+C30+C31+C38+C43+C44+C48+C49+C55+C56+C57+C58+C59)</f>
        <v>7528</v>
      </c>
      <c r="D27" s="1996"/>
      <c r="E27" s="1995">
        <f>SUM(E29+E30+E31+E38+E43+E44+E48+E49+E55+E56+E57+E58+E59)</f>
        <v>2205</v>
      </c>
      <c r="F27" s="1996"/>
      <c r="G27" s="1995">
        <f>SUM(G29+G30+G31+G38+G43+G44+G48+G49+G55+G56+G57+G58+G59)</f>
        <v>893</v>
      </c>
      <c r="H27" s="1996"/>
      <c r="I27" s="1995">
        <f>SUM(I29+I30+I31+I38+I43+I44+I48+I49+I55+I56+I57+I58+I59)</f>
        <v>350</v>
      </c>
      <c r="J27" s="1316"/>
      <c r="K27" s="1997">
        <f>SUM(K29+K30+K31+K38+K43+K44+K48+K49+K55+K56+K57+K58+K59)</f>
        <v>543</v>
      </c>
    </row>
    <row r="28" spans="1:12" ht="10.5" hidden="1" customHeight="1">
      <c r="A28" s="9"/>
      <c r="B28" s="1979"/>
      <c r="C28" s="1466"/>
      <c r="D28" s="16"/>
      <c r="E28" s="1466"/>
      <c r="F28" s="16"/>
      <c r="G28" s="1466"/>
      <c r="H28" s="16"/>
      <c r="I28" s="1466"/>
      <c r="J28" s="1466"/>
      <c r="K28" s="1980"/>
    </row>
    <row r="29" spans="1:12" ht="9" customHeight="1">
      <c r="A29" s="1914"/>
      <c r="B29" s="1983" t="s">
        <v>692</v>
      </c>
      <c r="C29" s="1984">
        <v>109</v>
      </c>
      <c r="D29" s="1985"/>
      <c r="E29" s="1984">
        <v>56</v>
      </c>
      <c r="F29" s="1985"/>
      <c r="G29" s="1984">
        <f>(I29+K29)</f>
        <v>8</v>
      </c>
      <c r="H29" s="1985"/>
      <c r="I29" s="1984">
        <v>8</v>
      </c>
      <c r="J29" s="1916"/>
      <c r="K29" s="1987"/>
    </row>
    <row r="30" spans="1:12" ht="9" customHeight="1">
      <c r="A30" s="561"/>
      <c r="B30" s="1977" t="s">
        <v>252</v>
      </c>
      <c r="C30" s="492">
        <v>103</v>
      </c>
      <c r="D30" s="22"/>
      <c r="E30" s="492">
        <v>46</v>
      </c>
      <c r="F30" s="22"/>
      <c r="G30" s="492">
        <f>(I30+K30)</f>
        <v>15</v>
      </c>
      <c r="H30" s="22"/>
      <c r="I30" s="492">
        <v>6</v>
      </c>
      <c r="J30" s="489"/>
      <c r="K30" s="1982">
        <v>9</v>
      </c>
    </row>
    <row r="31" spans="1:12" ht="9" customHeight="1">
      <c r="A31" s="561"/>
      <c r="B31" s="1975" t="s">
        <v>253</v>
      </c>
      <c r="C31" s="488">
        <f>SUM(C32:C37)</f>
        <v>554</v>
      </c>
      <c r="D31" s="17"/>
      <c r="E31" s="488">
        <f>SUM(E32:E37)</f>
        <v>285</v>
      </c>
      <c r="F31" s="17"/>
      <c r="G31" s="488">
        <f>SUM(G32:G37)</f>
        <v>18</v>
      </c>
      <c r="H31" s="17"/>
      <c r="I31" s="488">
        <f>SUM(I32:I37)</f>
        <v>14</v>
      </c>
      <c r="J31" s="511"/>
      <c r="K31" s="1981">
        <f>SUM(K32:K37)</f>
        <v>4</v>
      </c>
    </row>
    <row r="32" spans="1:12" ht="9" customHeight="1">
      <c r="A32" s="572"/>
      <c r="B32" s="1998" t="s">
        <v>308</v>
      </c>
      <c r="C32" s="1999">
        <v>285</v>
      </c>
      <c r="D32" s="502"/>
      <c r="E32" s="1999">
        <v>285</v>
      </c>
      <c r="F32" s="2000" t="s">
        <v>26</v>
      </c>
      <c r="G32" s="1999">
        <f>(I32+K32)</f>
        <v>0</v>
      </c>
      <c r="H32" s="502"/>
      <c r="I32" s="2001"/>
      <c r="J32" s="2001"/>
      <c r="K32" s="2002"/>
    </row>
    <row r="33" spans="1:11" ht="9" customHeight="1">
      <c r="A33" s="572"/>
      <c r="B33" s="1998" t="s">
        <v>309</v>
      </c>
      <c r="C33" s="1999">
        <v>13</v>
      </c>
      <c r="D33" s="502"/>
      <c r="E33" s="2001"/>
      <c r="F33" s="502"/>
      <c r="G33" s="2001"/>
      <c r="H33" s="502"/>
      <c r="I33" s="2001"/>
      <c r="J33" s="2001"/>
      <c r="K33" s="2002"/>
    </row>
    <row r="34" spans="1:11" ht="9" customHeight="1">
      <c r="A34" s="572"/>
      <c r="B34" s="1998" t="s">
        <v>310</v>
      </c>
      <c r="C34" s="1999">
        <v>63</v>
      </c>
      <c r="D34" s="502"/>
      <c r="E34" s="2001"/>
      <c r="F34" s="502"/>
      <c r="G34" s="2001"/>
      <c r="H34" s="502"/>
      <c r="I34" s="2001"/>
      <c r="J34" s="2001"/>
      <c r="K34" s="2002"/>
    </row>
    <row r="35" spans="1:11" ht="9" customHeight="1">
      <c r="A35" s="572"/>
      <c r="B35" s="1998" t="s">
        <v>311</v>
      </c>
      <c r="C35" s="1999">
        <v>30</v>
      </c>
      <c r="D35" s="502"/>
      <c r="E35" s="2001"/>
      <c r="F35" s="502"/>
      <c r="G35" s="1999">
        <f>(I35+K35)</f>
        <v>18</v>
      </c>
      <c r="H35" s="502"/>
      <c r="I35" s="1999">
        <v>14</v>
      </c>
      <c r="J35" s="2001"/>
      <c r="K35" s="2003">
        <v>4</v>
      </c>
    </row>
    <row r="36" spans="1:11" ht="9" customHeight="1">
      <c r="A36" s="572"/>
      <c r="B36" s="1998" t="s">
        <v>312</v>
      </c>
      <c r="C36" s="1999">
        <v>137</v>
      </c>
      <c r="D36" s="502"/>
      <c r="E36" s="2001"/>
      <c r="F36" s="502"/>
      <c r="G36" s="2001"/>
      <c r="H36" s="502"/>
      <c r="I36" s="2001"/>
      <c r="J36" s="2001"/>
      <c r="K36" s="2002"/>
    </row>
    <row r="37" spans="1:11" ht="9" customHeight="1">
      <c r="A37" s="572"/>
      <c r="B37" s="1998" t="s">
        <v>313</v>
      </c>
      <c r="C37" s="1999">
        <v>26</v>
      </c>
      <c r="D37" s="502"/>
      <c r="E37" s="2001"/>
      <c r="F37" s="502"/>
      <c r="G37" s="2001"/>
      <c r="H37" s="502"/>
      <c r="I37" s="2001"/>
      <c r="J37" s="2001"/>
      <c r="K37" s="2002"/>
    </row>
    <row r="38" spans="1:11" ht="9" customHeight="1">
      <c r="A38" s="561"/>
      <c r="B38" s="1975" t="s">
        <v>260</v>
      </c>
      <c r="C38" s="488">
        <f>SUM(C39:C42)</f>
        <v>2692</v>
      </c>
      <c r="D38" s="17"/>
      <c r="E38" s="488">
        <f>SUM(E39:E42)</f>
        <v>575</v>
      </c>
      <c r="F38" s="17"/>
      <c r="G38" s="488">
        <f>(I38+K38)</f>
        <v>344</v>
      </c>
      <c r="H38" s="17"/>
      <c r="I38" s="488">
        <f>SUM(I39:I42)</f>
        <v>117</v>
      </c>
      <c r="J38" s="511"/>
      <c r="K38" s="1981">
        <f>SUM(K39:K42)</f>
        <v>227</v>
      </c>
    </row>
    <row r="39" spans="1:11" ht="9" customHeight="1">
      <c r="A39" s="572"/>
      <c r="B39" s="1998" t="s">
        <v>308</v>
      </c>
      <c r="C39" s="1999">
        <v>575</v>
      </c>
      <c r="D39" s="502"/>
      <c r="E39" s="1999">
        <v>575</v>
      </c>
      <c r="F39" s="2000" t="s">
        <v>26</v>
      </c>
      <c r="G39" s="2001"/>
      <c r="H39" s="502"/>
      <c r="I39" s="2001"/>
      <c r="J39" s="2001"/>
      <c r="K39" s="2002"/>
    </row>
    <row r="40" spans="1:11" ht="9" customHeight="1">
      <c r="A40" s="572"/>
      <c r="B40" s="1998" t="s">
        <v>693</v>
      </c>
      <c r="C40" s="2001"/>
      <c r="D40" s="502"/>
      <c r="E40" s="2001"/>
      <c r="F40" s="502"/>
      <c r="G40" s="1999">
        <f>SUM(I40:K40)</f>
        <v>344</v>
      </c>
      <c r="H40" s="502"/>
      <c r="I40" s="1999">
        <v>117</v>
      </c>
      <c r="J40" s="2001"/>
      <c r="K40" s="2003">
        <v>227</v>
      </c>
    </row>
    <row r="41" spans="1:11" ht="9" customHeight="1">
      <c r="A41" s="572"/>
      <c r="B41" s="1998" t="s">
        <v>314</v>
      </c>
      <c r="C41" s="1999">
        <v>357</v>
      </c>
      <c r="D41" s="502"/>
      <c r="E41" s="2001"/>
      <c r="F41" s="502"/>
      <c r="G41" s="2001"/>
      <c r="H41" s="502"/>
      <c r="I41" s="2001"/>
      <c r="J41" s="2001"/>
      <c r="K41" s="2002"/>
    </row>
    <row r="42" spans="1:11" ht="9" customHeight="1">
      <c r="A42" s="572"/>
      <c r="B42" s="1998" t="s">
        <v>315</v>
      </c>
      <c r="C42" s="1999">
        <v>1760</v>
      </c>
      <c r="D42" s="502"/>
      <c r="E42" s="2001"/>
      <c r="F42" s="502"/>
      <c r="G42" s="2001"/>
      <c r="H42" s="502"/>
      <c r="I42" s="2001"/>
      <c r="J42" s="2001"/>
      <c r="K42" s="2002"/>
    </row>
    <row r="43" spans="1:11" ht="9" customHeight="1">
      <c r="A43" s="561"/>
      <c r="B43" s="1977" t="s">
        <v>263</v>
      </c>
      <c r="C43" s="492">
        <v>1319</v>
      </c>
      <c r="D43" s="22"/>
      <c r="E43" s="492">
        <v>387</v>
      </c>
      <c r="F43" s="22"/>
      <c r="G43" s="492">
        <f>SUM(I43+K43)</f>
        <v>194</v>
      </c>
      <c r="H43" s="22"/>
      <c r="I43" s="492">
        <v>95</v>
      </c>
      <c r="J43" s="489"/>
      <c r="K43" s="1982">
        <v>99</v>
      </c>
    </row>
    <row r="44" spans="1:11" ht="9" customHeight="1">
      <c r="A44" s="561"/>
      <c r="B44" s="1975" t="s">
        <v>264</v>
      </c>
      <c r="C44" s="488">
        <f>SUM(C45:C47)</f>
        <v>577</v>
      </c>
      <c r="D44" s="17"/>
      <c r="E44" s="488">
        <f>SUM(E45:E47)</f>
        <v>234</v>
      </c>
      <c r="F44" s="17"/>
      <c r="G44" s="488">
        <f>SUM(G45:G47)</f>
        <v>6</v>
      </c>
      <c r="H44" s="17"/>
      <c r="I44" s="488">
        <f>SUM(I45:I47)</f>
        <v>2</v>
      </c>
      <c r="J44" s="511"/>
      <c r="K44" s="1981">
        <f>SUM(K45:K47)</f>
        <v>4</v>
      </c>
    </row>
    <row r="45" spans="1:11" ht="9" customHeight="1">
      <c r="A45" s="572"/>
      <c r="B45" s="1998" t="s">
        <v>308</v>
      </c>
      <c r="C45" s="1999">
        <v>234</v>
      </c>
      <c r="D45" s="502"/>
      <c r="E45" s="1999">
        <v>234</v>
      </c>
      <c r="F45" s="2000" t="s">
        <v>26</v>
      </c>
      <c r="G45" s="2001"/>
      <c r="H45" s="502"/>
      <c r="I45" s="2001"/>
      <c r="J45" s="2001"/>
      <c r="K45" s="2002"/>
    </row>
    <row r="46" spans="1:11" ht="9" customHeight="1">
      <c r="A46" s="572"/>
      <c r="B46" s="1998" t="s">
        <v>630</v>
      </c>
      <c r="C46" s="1999">
        <v>79</v>
      </c>
      <c r="D46" s="502"/>
      <c r="E46" s="2001"/>
      <c r="F46" s="502"/>
      <c r="G46" s="1999">
        <f>SUM(I46+K46)</f>
        <v>6</v>
      </c>
      <c r="H46" s="502"/>
      <c r="I46" s="1999">
        <v>2</v>
      </c>
      <c r="J46" s="2001"/>
      <c r="K46" s="2003">
        <v>4</v>
      </c>
    </row>
    <row r="47" spans="1:11" ht="9" customHeight="1">
      <c r="A47" s="572"/>
      <c r="B47" s="1998" t="s">
        <v>317</v>
      </c>
      <c r="C47" s="1999">
        <v>264</v>
      </c>
      <c r="D47" s="502"/>
      <c r="E47" s="2001"/>
      <c r="F47" s="502"/>
      <c r="G47" s="2001"/>
      <c r="H47" s="502"/>
      <c r="I47" s="2001"/>
      <c r="J47" s="2001"/>
      <c r="K47" s="2002"/>
    </row>
    <row r="48" spans="1:11" ht="9" customHeight="1">
      <c r="A48" s="561"/>
      <c r="B48" s="1977" t="s">
        <v>182</v>
      </c>
      <c r="C48" s="492">
        <v>229</v>
      </c>
      <c r="D48" s="22"/>
      <c r="E48" s="492">
        <v>117</v>
      </c>
      <c r="F48" s="22"/>
      <c r="G48" s="492">
        <f>SUM(I48+K48)</f>
        <v>39</v>
      </c>
      <c r="H48" s="22"/>
      <c r="I48" s="492">
        <v>4</v>
      </c>
      <c r="J48" s="489"/>
      <c r="K48" s="1982">
        <v>35</v>
      </c>
    </row>
    <row r="49" spans="1:11" ht="9" customHeight="1">
      <c r="A49" s="561"/>
      <c r="B49" s="1975" t="s">
        <v>248</v>
      </c>
      <c r="C49" s="488">
        <f>SUM(C50:C54)</f>
        <v>85</v>
      </c>
      <c r="D49" s="17"/>
      <c r="E49" s="488">
        <f>SUM(E50:E51)</f>
        <v>30</v>
      </c>
      <c r="F49" s="17"/>
      <c r="G49" s="488">
        <f>SUM(I49+K49)</f>
        <v>4</v>
      </c>
      <c r="H49" s="17"/>
      <c r="I49" s="488">
        <f>SUM(I50:I51)</f>
        <v>3</v>
      </c>
      <c r="J49" s="511"/>
      <c r="K49" s="1981">
        <f>SUM(K50:K51)</f>
        <v>1</v>
      </c>
    </row>
    <row r="50" spans="1:11" ht="9" customHeight="1">
      <c r="A50" s="572"/>
      <c r="B50" s="1998" t="s">
        <v>308</v>
      </c>
      <c r="C50" s="1999">
        <v>57</v>
      </c>
      <c r="D50" s="502"/>
      <c r="E50" s="1999">
        <v>30</v>
      </c>
      <c r="F50" s="2000" t="s">
        <v>26</v>
      </c>
      <c r="G50" s="2001"/>
      <c r="H50" s="502"/>
      <c r="I50" s="2001"/>
      <c r="J50" s="2001"/>
      <c r="K50" s="2002"/>
    </row>
    <row r="51" spans="1:11" ht="9" customHeight="1">
      <c r="A51" s="572"/>
      <c r="B51" s="1998" t="s">
        <v>319</v>
      </c>
      <c r="C51" s="1999">
        <v>10</v>
      </c>
      <c r="D51" s="502"/>
      <c r="E51" s="2001"/>
      <c r="F51" s="502"/>
      <c r="G51" s="1999">
        <f>SUM(I51+K51)</f>
        <v>4</v>
      </c>
      <c r="H51" s="502"/>
      <c r="I51" s="1999">
        <v>3</v>
      </c>
      <c r="J51" s="2001"/>
      <c r="K51" s="2003">
        <v>1</v>
      </c>
    </row>
    <row r="52" spans="1:11" ht="9" customHeight="1">
      <c r="A52" s="572"/>
      <c r="B52" s="1998" t="s">
        <v>320</v>
      </c>
      <c r="C52" s="1999">
        <v>7</v>
      </c>
      <c r="D52" s="502"/>
      <c r="E52" s="2001"/>
      <c r="F52" s="502"/>
      <c r="G52" s="2001"/>
      <c r="H52" s="502"/>
      <c r="I52" s="2001"/>
      <c r="J52" s="2001"/>
      <c r="K52" s="2002"/>
    </row>
    <row r="53" spans="1:11" ht="9" customHeight="1">
      <c r="A53" s="572"/>
      <c r="B53" s="1998" t="s">
        <v>321</v>
      </c>
      <c r="C53" s="1999">
        <v>9</v>
      </c>
      <c r="D53" s="502"/>
      <c r="E53" s="2001"/>
      <c r="F53" s="502"/>
      <c r="G53" s="2001"/>
      <c r="H53" s="502"/>
      <c r="I53" s="2001"/>
      <c r="J53" s="2001"/>
      <c r="K53" s="2002"/>
    </row>
    <row r="54" spans="1:11" ht="9" customHeight="1">
      <c r="A54" s="572"/>
      <c r="B54" s="1998" t="s">
        <v>322</v>
      </c>
      <c r="C54" s="1999">
        <v>2</v>
      </c>
      <c r="D54" s="502"/>
      <c r="E54" s="2001"/>
      <c r="F54" s="502"/>
      <c r="G54" s="2001"/>
      <c r="H54" s="502"/>
      <c r="I54" s="2001"/>
      <c r="J54" s="2001"/>
      <c r="K54" s="2002"/>
    </row>
    <row r="55" spans="1:11" ht="9" customHeight="1">
      <c r="A55" s="561"/>
      <c r="B55" s="1977" t="s">
        <v>271</v>
      </c>
      <c r="C55" s="492">
        <v>102</v>
      </c>
      <c r="D55" s="22"/>
      <c r="E55" s="492">
        <v>51</v>
      </c>
      <c r="F55" s="22"/>
      <c r="G55" s="492">
        <f>SUM(I55+K55)</f>
        <v>4</v>
      </c>
      <c r="H55" s="22"/>
      <c r="I55" s="492">
        <v>3</v>
      </c>
      <c r="J55" s="489"/>
      <c r="K55" s="1982">
        <v>1</v>
      </c>
    </row>
    <row r="56" spans="1:11" ht="9" customHeight="1">
      <c r="A56" s="561"/>
      <c r="B56" s="1977" t="s">
        <v>272</v>
      </c>
      <c r="C56" s="492">
        <v>678</v>
      </c>
      <c r="D56" s="22"/>
      <c r="E56" s="492">
        <v>200</v>
      </c>
      <c r="F56" s="22"/>
      <c r="G56" s="492">
        <f>SUM(I56+K56)</f>
        <v>72</v>
      </c>
      <c r="H56" s="22"/>
      <c r="I56" s="492">
        <v>32</v>
      </c>
      <c r="J56" s="489"/>
      <c r="K56" s="1982">
        <v>40</v>
      </c>
    </row>
    <row r="57" spans="1:11" ht="9" customHeight="1">
      <c r="A57" s="561"/>
      <c r="B57" s="1977" t="s">
        <v>273</v>
      </c>
      <c r="C57" s="492">
        <v>200</v>
      </c>
      <c r="D57" s="22"/>
      <c r="E57" s="492">
        <v>44</v>
      </c>
      <c r="F57" s="22"/>
      <c r="G57" s="492">
        <f>SUM(I57+K57)</f>
        <v>28</v>
      </c>
      <c r="H57" s="22"/>
      <c r="I57" s="492">
        <v>23</v>
      </c>
      <c r="J57" s="489"/>
      <c r="K57" s="1982">
        <v>5</v>
      </c>
    </row>
    <row r="58" spans="1:11" ht="9" customHeight="1">
      <c r="A58" s="561"/>
      <c r="B58" s="1977" t="s">
        <v>274</v>
      </c>
      <c r="C58" s="492">
        <v>340</v>
      </c>
      <c r="D58" s="22"/>
      <c r="E58" s="492">
        <v>71</v>
      </c>
      <c r="F58" s="22"/>
      <c r="G58" s="492">
        <f>SUM(I58+K58)</f>
        <v>52</v>
      </c>
      <c r="H58" s="22"/>
      <c r="I58" s="492">
        <v>20</v>
      </c>
      <c r="J58" s="489"/>
      <c r="K58" s="1982">
        <v>32</v>
      </c>
    </row>
    <row r="59" spans="1:11" ht="9" customHeight="1">
      <c r="A59" s="561"/>
      <c r="B59" s="2004" t="s">
        <v>275</v>
      </c>
      <c r="C59" s="2005">
        <v>540</v>
      </c>
      <c r="D59" s="2006"/>
      <c r="E59" s="2005">
        <v>109</v>
      </c>
      <c r="F59" s="2006"/>
      <c r="G59" s="2005">
        <f>SUM(I59+K59)</f>
        <v>109</v>
      </c>
      <c r="H59" s="2006"/>
      <c r="I59" s="2005">
        <v>23</v>
      </c>
      <c r="J59" s="2007"/>
      <c r="K59" s="2008">
        <v>86</v>
      </c>
    </row>
    <row r="60" spans="1:11" ht="9.9499999999999993" customHeight="1">
      <c r="A60" s="23" t="s">
        <v>694</v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B62" s="6"/>
      <c r="C62" s="6"/>
      <c r="D62" s="6"/>
      <c r="E62" s="6"/>
      <c r="F62" s="6"/>
      <c r="G62" s="6"/>
      <c r="H62" s="6"/>
      <c r="I62" s="6"/>
      <c r="J62" s="6"/>
      <c r="K62" s="6"/>
    </row>
  </sheetData>
  <sheetProtection password="CA55" sheet="1" objects="1" scenarios="1"/>
  <pageMargins left="0.96" right="0.7" top="0.7" bottom="0.5" header="0" footer="0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K32"/>
  <sheetViews>
    <sheetView showGridLines="0" workbookViewId="0">
      <selection sqref="A1:IV65536"/>
    </sheetView>
  </sheetViews>
  <sheetFormatPr baseColWidth="10" defaultColWidth="9.83203125" defaultRowHeight="10.5"/>
  <cols>
    <col min="1" max="1" width="0.1640625" customWidth="1"/>
    <col min="2" max="2" width="31.6640625" customWidth="1"/>
    <col min="3" max="3" width="10.83203125" customWidth="1"/>
    <col min="4" max="4" width="3.33203125" customWidth="1"/>
    <col min="5" max="5" width="13" customWidth="1"/>
    <col min="6" max="6" width="1.1640625" customWidth="1"/>
    <col min="7" max="7" width="6.83203125" customWidth="1"/>
    <col min="8" max="8" width="2.1640625" customWidth="1"/>
    <col min="9" max="9" width="12.1640625" customWidth="1"/>
    <col min="10" max="10" width="0" hidden="1" customWidth="1"/>
    <col min="11" max="11" width="12.83203125" customWidth="1"/>
  </cols>
  <sheetData>
    <row r="1" spans="1:51">
      <c r="A1" s="2" t="s">
        <v>0</v>
      </c>
      <c r="C1" s="3"/>
      <c r="D1" s="3"/>
      <c r="E1" s="3"/>
      <c r="F1" s="3"/>
      <c r="G1" s="3"/>
      <c r="H1" s="3"/>
      <c r="I1" s="3"/>
      <c r="J1" s="3"/>
      <c r="K1" s="3"/>
      <c r="AU1" s="1" t="s">
        <v>0</v>
      </c>
      <c r="AX1" s="1953" t="s">
        <v>72</v>
      </c>
      <c r="AY1" s="1953" t="s">
        <v>72</v>
      </c>
    </row>
    <row r="2" spans="1:51" ht="2.1" customHeight="1">
      <c r="A2" s="3"/>
      <c r="C2" s="3"/>
      <c r="D2" s="3"/>
      <c r="E2" s="3"/>
      <c r="F2" s="3"/>
      <c r="G2" s="3"/>
      <c r="H2" s="3"/>
      <c r="I2" s="3"/>
      <c r="J2" s="3"/>
      <c r="K2" s="3"/>
    </row>
    <row r="3" spans="1:51">
      <c r="A3" s="2" t="s">
        <v>682</v>
      </c>
      <c r="C3" s="3"/>
      <c r="D3" s="3"/>
      <c r="E3" s="3"/>
      <c r="F3" s="3"/>
      <c r="G3" s="3"/>
      <c r="H3" s="3"/>
      <c r="I3" s="3"/>
      <c r="J3" s="3"/>
      <c r="K3" s="3"/>
      <c r="AU3" s="1" t="s">
        <v>602</v>
      </c>
    </row>
    <row r="4" spans="1:51">
      <c r="A4" s="2" t="s">
        <v>683</v>
      </c>
      <c r="C4" s="3"/>
      <c r="D4" s="3"/>
      <c r="E4" s="3"/>
      <c r="F4" s="3"/>
      <c r="G4" s="3"/>
      <c r="H4" s="3"/>
      <c r="I4" s="3"/>
      <c r="J4" s="3"/>
      <c r="K4" s="3"/>
      <c r="AU4" s="1" t="s">
        <v>496</v>
      </c>
    </row>
    <row r="5" spans="1:51" ht="12" customHeight="1">
      <c r="A5" s="4" t="s">
        <v>684</v>
      </c>
      <c r="B5" s="3" t="s">
        <v>695</v>
      </c>
      <c r="C5" s="3"/>
      <c r="D5" s="3"/>
      <c r="E5" s="3"/>
      <c r="F5" s="3"/>
      <c r="G5" s="3"/>
      <c r="H5" s="3"/>
      <c r="I5" s="3"/>
      <c r="J5" s="3"/>
      <c r="K5" s="3"/>
    </row>
    <row r="6" spans="1:51" ht="12" customHeight="1">
      <c r="A6" s="1361"/>
      <c r="B6" s="579"/>
      <c r="C6" s="581"/>
      <c r="D6" s="580"/>
      <c r="E6" s="2009" t="s">
        <v>685</v>
      </c>
      <c r="F6" s="580"/>
      <c r="G6" s="582" t="s">
        <v>696</v>
      </c>
      <c r="H6" s="581"/>
      <c r="I6" s="581"/>
      <c r="J6" s="581"/>
      <c r="K6" s="583"/>
    </row>
    <row r="7" spans="1:51">
      <c r="A7" s="1361"/>
      <c r="B7" s="584" t="s">
        <v>651</v>
      </c>
      <c r="C7" s="2010" t="s">
        <v>190</v>
      </c>
      <c r="D7" s="24"/>
      <c r="E7" s="59" t="s">
        <v>687</v>
      </c>
      <c r="F7" s="24"/>
      <c r="G7" s="551"/>
      <c r="H7" s="550"/>
      <c r="I7" s="551"/>
      <c r="J7" s="550"/>
      <c r="K7" s="2011"/>
    </row>
    <row r="8" spans="1:51" ht="12" customHeight="1">
      <c r="A8" s="1361"/>
      <c r="B8" s="588"/>
      <c r="C8" s="2012" t="s">
        <v>6</v>
      </c>
      <c r="D8" s="589"/>
      <c r="E8" s="2012" t="s">
        <v>688</v>
      </c>
      <c r="F8" s="589"/>
      <c r="G8" s="2012" t="s">
        <v>689</v>
      </c>
      <c r="H8" s="589"/>
      <c r="I8" s="2012" t="s">
        <v>690</v>
      </c>
      <c r="J8" s="2013"/>
      <c r="K8" s="2014" t="s">
        <v>691</v>
      </c>
    </row>
    <row r="9" spans="1:51" ht="11.1" customHeight="1">
      <c r="A9" s="561"/>
      <c r="B9" s="1969" t="s">
        <v>49</v>
      </c>
      <c r="C9" s="1970">
        <f>SUM(C11:C28)</f>
        <v>11850</v>
      </c>
      <c r="D9" s="1971"/>
      <c r="E9" s="1970">
        <f>SUM(E11:E28)</f>
        <v>5422</v>
      </c>
      <c r="F9" s="1971"/>
      <c r="G9" s="1970">
        <f>SUM(G11:G28)</f>
        <v>2391</v>
      </c>
      <c r="H9" s="1971"/>
      <c r="I9" s="1970">
        <f>SUM(I11:I28)</f>
        <v>1060</v>
      </c>
      <c r="J9" s="1972"/>
      <c r="K9" s="1973">
        <f>SUM(K11:K28)</f>
        <v>1331</v>
      </c>
    </row>
    <row r="10" spans="1:51" ht="10.5" hidden="1" customHeight="1">
      <c r="A10" s="9"/>
      <c r="B10" s="1979"/>
      <c r="C10" s="1466"/>
      <c r="D10" s="16"/>
      <c r="E10" s="1466"/>
      <c r="F10" s="16"/>
      <c r="G10" s="1466"/>
      <c r="H10" s="16"/>
      <c r="I10" s="1466"/>
      <c r="J10" s="1466"/>
      <c r="K10" s="1980"/>
    </row>
    <row r="11" spans="1:51" ht="18" customHeight="1">
      <c r="A11" s="1914"/>
      <c r="B11" s="1983" t="s">
        <v>167</v>
      </c>
      <c r="C11" s="1984">
        <v>3330</v>
      </c>
      <c r="D11" s="1985"/>
      <c r="E11" s="1984">
        <v>1599</v>
      </c>
      <c r="F11" s="1985"/>
      <c r="G11" s="1984">
        <f t="shared" ref="G11:G27" si="0">SUM(I11+K11)</f>
        <v>483</v>
      </c>
      <c r="H11" s="1985"/>
      <c r="I11" s="1984">
        <v>257</v>
      </c>
      <c r="J11" s="1986"/>
      <c r="K11" s="1993">
        <v>226</v>
      </c>
    </row>
    <row r="12" spans="1:51" ht="18" customHeight="1">
      <c r="A12" s="561"/>
      <c r="B12" s="1977" t="s">
        <v>168</v>
      </c>
      <c r="C12" s="492">
        <v>708</v>
      </c>
      <c r="D12" s="22"/>
      <c r="E12" s="492">
        <v>307</v>
      </c>
      <c r="F12" s="22"/>
      <c r="G12" s="492">
        <f t="shared" si="0"/>
        <v>154</v>
      </c>
      <c r="H12" s="22"/>
      <c r="I12" s="492">
        <v>70</v>
      </c>
      <c r="J12" s="489"/>
      <c r="K12" s="1982">
        <v>84</v>
      </c>
    </row>
    <row r="13" spans="1:51" ht="18" customHeight="1">
      <c r="A13" s="561"/>
      <c r="B13" s="1977" t="s">
        <v>169</v>
      </c>
      <c r="C13" s="492">
        <v>815</v>
      </c>
      <c r="D13" s="22"/>
      <c r="E13" s="492">
        <v>370</v>
      </c>
      <c r="F13" s="22"/>
      <c r="G13" s="492">
        <f t="shared" si="0"/>
        <v>156</v>
      </c>
      <c r="H13" s="22"/>
      <c r="I13" s="492">
        <v>85</v>
      </c>
      <c r="J13" s="489"/>
      <c r="K13" s="1982">
        <v>71</v>
      </c>
    </row>
    <row r="14" spans="1:51" ht="18" customHeight="1">
      <c r="A14" s="561"/>
      <c r="B14" s="1977" t="s">
        <v>170</v>
      </c>
      <c r="C14" s="492">
        <v>664</v>
      </c>
      <c r="D14" s="22"/>
      <c r="E14" s="492">
        <v>320</v>
      </c>
      <c r="F14" s="22"/>
      <c r="G14" s="492">
        <f t="shared" si="0"/>
        <v>87</v>
      </c>
      <c r="H14" s="22"/>
      <c r="I14" s="492">
        <v>32</v>
      </c>
      <c r="J14" s="489"/>
      <c r="K14" s="1982">
        <v>55</v>
      </c>
    </row>
    <row r="15" spans="1:51" ht="18" customHeight="1">
      <c r="A15" s="561"/>
      <c r="B15" s="1977" t="s">
        <v>171</v>
      </c>
      <c r="C15" s="492">
        <v>1026</v>
      </c>
      <c r="D15" s="22"/>
      <c r="E15" s="492">
        <v>467</v>
      </c>
      <c r="F15" s="22"/>
      <c r="G15" s="492">
        <f t="shared" si="0"/>
        <v>200</v>
      </c>
      <c r="H15" s="22"/>
      <c r="I15" s="492">
        <v>94</v>
      </c>
      <c r="J15" s="489"/>
      <c r="K15" s="1982">
        <v>106</v>
      </c>
    </row>
    <row r="16" spans="1:51" ht="18" customHeight="1">
      <c r="A16" s="561"/>
      <c r="B16" s="1977" t="s">
        <v>640</v>
      </c>
      <c r="C16" s="492">
        <v>265</v>
      </c>
      <c r="D16" s="22"/>
      <c r="E16" s="492">
        <v>104</v>
      </c>
      <c r="F16" s="22"/>
      <c r="G16" s="492">
        <f t="shared" si="0"/>
        <v>68</v>
      </c>
      <c r="H16" s="22"/>
      <c r="I16" s="492">
        <v>33</v>
      </c>
      <c r="J16" s="489"/>
      <c r="K16" s="1982">
        <v>35</v>
      </c>
    </row>
    <row r="17" spans="1:63" ht="18" customHeight="1">
      <c r="A17" s="561"/>
      <c r="B17" s="1977" t="s">
        <v>173</v>
      </c>
      <c r="C17" s="492">
        <v>498</v>
      </c>
      <c r="D17" s="22"/>
      <c r="E17" s="492">
        <v>212</v>
      </c>
      <c r="F17" s="22"/>
      <c r="G17" s="492">
        <f t="shared" si="0"/>
        <v>83</v>
      </c>
      <c r="H17" s="22"/>
      <c r="I17" s="492">
        <v>36</v>
      </c>
      <c r="J17" s="489"/>
      <c r="K17" s="1982">
        <v>47</v>
      </c>
    </row>
    <row r="18" spans="1:63" ht="18" customHeight="1">
      <c r="A18" s="561"/>
      <c r="B18" s="1977" t="s">
        <v>174</v>
      </c>
      <c r="C18" s="492">
        <v>287</v>
      </c>
      <c r="D18" s="22"/>
      <c r="E18" s="492">
        <v>107</v>
      </c>
      <c r="F18" s="22"/>
      <c r="G18" s="492">
        <f t="shared" si="0"/>
        <v>76</v>
      </c>
      <c r="H18" s="22"/>
      <c r="I18" s="492">
        <v>46</v>
      </c>
      <c r="J18" s="489"/>
      <c r="K18" s="1982">
        <v>30</v>
      </c>
    </row>
    <row r="19" spans="1:63" ht="18" customHeight="1">
      <c r="A19" s="561"/>
      <c r="B19" s="1977" t="s">
        <v>175</v>
      </c>
      <c r="C19" s="492">
        <v>281</v>
      </c>
      <c r="D19" s="22"/>
      <c r="E19" s="492">
        <v>145</v>
      </c>
      <c r="F19" s="22"/>
      <c r="G19" s="492">
        <f t="shared" si="0"/>
        <v>91</v>
      </c>
      <c r="H19" s="22"/>
      <c r="I19" s="492">
        <v>43</v>
      </c>
      <c r="J19" s="489"/>
      <c r="K19" s="1982">
        <v>48</v>
      </c>
    </row>
    <row r="20" spans="1:63" ht="18" customHeight="1">
      <c r="A20" s="561"/>
      <c r="B20" s="1977" t="s">
        <v>176</v>
      </c>
      <c r="C20" s="492">
        <v>279</v>
      </c>
      <c r="D20" s="22"/>
      <c r="E20" s="492">
        <v>114</v>
      </c>
      <c r="F20" s="22"/>
      <c r="G20" s="492">
        <f t="shared" si="0"/>
        <v>72</v>
      </c>
      <c r="H20" s="22"/>
      <c r="I20" s="492">
        <v>47</v>
      </c>
      <c r="J20" s="489"/>
      <c r="K20" s="1982">
        <v>25</v>
      </c>
    </row>
    <row r="21" spans="1:63" ht="18" customHeight="1">
      <c r="A21" s="561"/>
      <c r="B21" s="1977" t="s">
        <v>177</v>
      </c>
      <c r="C21" s="492">
        <v>426</v>
      </c>
      <c r="D21" s="22"/>
      <c r="E21" s="492">
        <v>203</v>
      </c>
      <c r="F21" s="22"/>
      <c r="G21" s="492">
        <f t="shared" si="0"/>
        <v>69</v>
      </c>
      <c r="H21" s="22"/>
      <c r="I21" s="492">
        <v>34</v>
      </c>
      <c r="J21" s="489"/>
      <c r="K21" s="1982">
        <v>35</v>
      </c>
    </row>
    <row r="22" spans="1:63" ht="18" customHeight="1">
      <c r="A22" s="561"/>
      <c r="B22" s="1977" t="s">
        <v>178</v>
      </c>
      <c r="C22" s="492">
        <v>150</v>
      </c>
      <c r="D22" s="22"/>
      <c r="E22" s="492">
        <v>68</v>
      </c>
      <c r="F22" s="22"/>
      <c r="G22" s="492">
        <f t="shared" si="0"/>
        <v>28</v>
      </c>
      <c r="H22" s="22"/>
      <c r="I22" s="492">
        <v>18</v>
      </c>
      <c r="J22" s="489"/>
      <c r="K22" s="1982">
        <v>10</v>
      </c>
    </row>
    <row r="23" spans="1:63" ht="18" customHeight="1">
      <c r="A23" s="561"/>
      <c r="B23" s="1977" t="s">
        <v>179</v>
      </c>
      <c r="C23" s="492">
        <v>1733</v>
      </c>
      <c r="D23" s="22"/>
      <c r="E23" s="492">
        <v>834</v>
      </c>
      <c r="F23" s="22"/>
      <c r="G23" s="492">
        <f t="shared" si="0"/>
        <v>433</v>
      </c>
      <c r="H23" s="22"/>
      <c r="I23" s="492">
        <v>195</v>
      </c>
      <c r="J23" s="489"/>
      <c r="K23" s="1982">
        <v>238</v>
      </c>
    </row>
    <row r="24" spans="1:63" ht="18" customHeight="1">
      <c r="A24" s="561"/>
      <c r="B24" s="1977" t="s">
        <v>697</v>
      </c>
      <c r="C24" s="492">
        <v>745</v>
      </c>
      <c r="D24" s="22"/>
      <c r="E24" s="492">
        <v>351</v>
      </c>
      <c r="F24" s="22"/>
      <c r="G24" s="492">
        <f t="shared" si="0"/>
        <v>193</v>
      </c>
      <c r="H24" s="22"/>
      <c r="I24" s="492">
        <v>47</v>
      </c>
      <c r="J24" s="489"/>
      <c r="K24" s="1982">
        <v>146</v>
      </c>
    </row>
    <row r="25" spans="1:63" ht="18" customHeight="1">
      <c r="A25" s="561"/>
      <c r="B25" s="1977" t="s">
        <v>181</v>
      </c>
      <c r="C25" s="492">
        <v>74</v>
      </c>
      <c r="D25" s="22"/>
      <c r="E25" s="492">
        <v>37</v>
      </c>
      <c r="F25" s="22"/>
      <c r="G25" s="492">
        <f t="shared" si="0"/>
        <v>7</v>
      </c>
      <c r="H25" s="22"/>
      <c r="I25" s="492">
        <v>4</v>
      </c>
      <c r="J25" s="489"/>
      <c r="K25" s="1982">
        <v>3</v>
      </c>
    </row>
    <row r="26" spans="1:63" ht="18" customHeight="1">
      <c r="A26" s="561"/>
      <c r="B26" s="1977" t="s">
        <v>182</v>
      </c>
      <c r="C26" s="492">
        <v>472</v>
      </c>
      <c r="D26" s="22"/>
      <c r="E26" s="492">
        <v>126</v>
      </c>
      <c r="F26" s="22"/>
      <c r="G26" s="492">
        <f t="shared" si="0"/>
        <v>181</v>
      </c>
      <c r="H26" s="22"/>
      <c r="I26" s="2015">
        <v>13</v>
      </c>
      <c r="J26" s="489"/>
      <c r="K26" s="1982">
        <v>168</v>
      </c>
    </row>
    <row r="27" spans="1:63" ht="18" customHeight="1">
      <c r="A27" s="561"/>
      <c r="B27" s="1977" t="s">
        <v>183</v>
      </c>
      <c r="C27" s="492">
        <v>97</v>
      </c>
      <c r="D27" s="22"/>
      <c r="E27" s="492">
        <v>58</v>
      </c>
      <c r="F27" s="22"/>
      <c r="G27" s="492">
        <f t="shared" si="0"/>
        <v>10</v>
      </c>
      <c r="H27" s="22"/>
      <c r="I27" s="492">
        <v>6</v>
      </c>
      <c r="J27" s="489"/>
      <c r="K27" s="1982">
        <v>4</v>
      </c>
    </row>
    <row r="28" spans="1:63" ht="2.1" customHeight="1">
      <c r="B28" s="73"/>
      <c r="C28" s="2007"/>
      <c r="D28" s="2007"/>
      <c r="E28" s="2007"/>
      <c r="F28" s="2007"/>
      <c r="G28" s="2007"/>
      <c r="H28" s="2007"/>
      <c r="I28" s="2007"/>
      <c r="J28" s="2007"/>
      <c r="K28" s="78"/>
    </row>
    <row r="29" spans="1:63" ht="9.9499999999999993" customHeight="1">
      <c r="A29" s="23" t="s">
        <v>698</v>
      </c>
      <c r="B29" s="6"/>
      <c r="C29" s="6"/>
      <c r="D29" s="6"/>
      <c r="E29" s="6"/>
      <c r="F29" s="6"/>
      <c r="G29" s="6"/>
      <c r="H29" s="6"/>
      <c r="I29" s="6"/>
      <c r="J29" s="6"/>
      <c r="K29" s="1" t="s">
        <v>699</v>
      </c>
    </row>
    <row r="30" spans="1:63" ht="8.1" customHeight="1">
      <c r="A30" s="23" t="s">
        <v>700</v>
      </c>
      <c r="B30" s="6"/>
      <c r="C30" s="6"/>
      <c r="D30" s="6"/>
      <c r="E30" s="6"/>
      <c r="F30" s="6"/>
      <c r="G30" s="6"/>
      <c r="H30" s="6"/>
      <c r="J30" s="6"/>
      <c r="K30" s="6"/>
    </row>
    <row r="31" spans="1:63" ht="8.1" customHeight="1">
      <c r="A31" s="23" t="s">
        <v>184</v>
      </c>
    </row>
    <row r="32" spans="1:63" ht="8.1" customHeight="1">
      <c r="C32" s="6"/>
      <c r="D32" s="6"/>
      <c r="E32" s="6"/>
      <c r="F32" s="6"/>
      <c r="G32" s="6"/>
      <c r="H32" s="6"/>
      <c r="I32" s="6"/>
      <c r="J32" s="6"/>
      <c r="K32" s="6"/>
      <c r="BK32" s="1" t="s">
        <v>210</v>
      </c>
    </row>
  </sheetData>
  <sheetProtection password="CA55" sheet="1" objects="1" scenarios="1"/>
  <pageMargins left="1.0236220472440944" right="0.70866141732283472" top="0.31496062992125984" bottom="0.19685039370078741" header="0" footer="0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M42"/>
  <sheetViews>
    <sheetView showGridLines="0" workbookViewId="0">
      <selection sqref="A1:IV65536"/>
    </sheetView>
  </sheetViews>
  <sheetFormatPr baseColWidth="10" defaultColWidth="9.83203125" defaultRowHeight="10.5"/>
  <cols>
    <col min="1" max="1" width="34.6640625" customWidth="1"/>
    <col min="2" max="2" width="8.6640625" customWidth="1"/>
    <col min="3" max="3" width="0" hidden="1" customWidth="1"/>
    <col min="4" max="12" width="7.83203125" customWidth="1"/>
    <col min="13" max="13" width="0" hidden="1" customWidth="1"/>
    <col min="14" max="14" width="1.83203125" customWidth="1"/>
  </cols>
  <sheetData>
    <row r="1" spans="1:13" ht="12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2" customHeight="1">
      <c r="A2" s="2" t="s">
        <v>701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2" customHeight="1">
      <c r="A3" s="2" t="s">
        <v>702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2" customHeight="1">
      <c r="A4" s="4" t="s">
        <v>703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2" customHeight="1">
      <c r="A5" s="2016"/>
      <c r="B5" s="2016"/>
      <c r="C5" s="1955"/>
      <c r="D5" s="1955"/>
      <c r="E5" s="1955"/>
      <c r="F5" s="2017" t="s">
        <v>704</v>
      </c>
      <c r="G5" s="2018"/>
      <c r="H5" s="2018"/>
      <c r="I5" s="2018"/>
      <c r="J5" s="2018"/>
      <c r="K5" s="1955"/>
      <c r="L5" s="1959"/>
      <c r="M5" s="8"/>
    </row>
    <row r="6" spans="1:13">
      <c r="A6" s="1367"/>
      <c r="B6" s="1367"/>
      <c r="C6" s="1364"/>
      <c r="D6" s="1364"/>
      <c r="E6" s="1364"/>
      <c r="F6" s="1364"/>
      <c r="G6" s="1364"/>
      <c r="H6" s="1364"/>
      <c r="I6" s="1364"/>
      <c r="J6" s="1364"/>
      <c r="K6" s="1364"/>
      <c r="L6" s="2019"/>
      <c r="M6" s="8"/>
    </row>
    <row r="7" spans="1:13" ht="9" customHeight="1">
      <c r="A7" s="1341" t="s">
        <v>705</v>
      </c>
      <c r="B7" s="2020"/>
      <c r="C7" s="1364"/>
      <c r="D7" s="2021" t="s">
        <v>706</v>
      </c>
      <c r="E7" s="2018"/>
      <c r="F7" s="2022"/>
      <c r="G7" s="2021" t="s">
        <v>707</v>
      </c>
      <c r="H7" s="2018"/>
      <c r="I7" s="2022"/>
      <c r="J7" s="2021" t="s">
        <v>708</v>
      </c>
      <c r="K7" s="2018"/>
      <c r="L7" s="2022"/>
      <c r="M7" s="8"/>
    </row>
    <row r="8" spans="1:13">
      <c r="A8" s="2023"/>
      <c r="B8" s="2024" t="s">
        <v>709</v>
      </c>
      <c r="C8" s="483"/>
      <c r="D8" s="2025" t="s">
        <v>239</v>
      </c>
      <c r="E8" s="2025" t="s">
        <v>710</v>
      </c>
      <c r="F8" s="2025" t="s">
        <v>711</v>
      </c>
      <c r="G8" s="2025" t="s">
        <v>238</v>
      </c>
      <c r="H8" s="2025" t="s">
        <v>710</v>
      </c>
      <c r="I8" s="2025" t="s">
        <v>146</v>
      </c>
      <c r="J8" s="2025" t="s">
        <v>239</v>
      </c>
      <c r="K8" s="2025" t="s">
        <v>710</v>
      </c>
      <c r="L8" s="2025" t="s">
        <v>711</v>
      </c>
      <c r="M8" s="2026" t="s">
        <v>712</v>
      </c>
    </row>
    <row r="9" spans="1:13" ht="12.95" customHeight="1">
      <c r="A9" s="1990"/>
      <c r="B9" s="1990"/>
      <c r="C9" s="1990"/>
      <c r="D9" s="1990"/>
      <c r="E9" s="1990"/>
      <c r="F9" s="1990"/>
      <c r="G9" s="1990"/>
      <c r="H9" s="1990"/>
      <c r="I9" s="1990"/>
      <c r="J9" s="1990"/>
      <c r="K9" s="1990"/>
      <c r="L9" s="1990"/>
      <c r="M9" s="12"/>
    </row>
    <row r="10" spans="1:13" ht="9" customHeight="1">
      <c r="A10" s="2027" t="s">
        <v>49</v>
      </c>
      <c r="B10" s="2028">
        <f>SUM(B13:B41)</f>
        <v>2200</v>
      </c>
      <c r="C10" s="2029"/>
      <c r="D10" s="2028">
        <f t="shared" ref="D10:L10" si="0">SUM(D13:D39)</f>
        <v>1391</v>
      </c>
      <c r="E10" s="2028">
        <f t="shared" si="0"/>
        <v>577</v>
      </c>
      <c r="F10" s="2028">
        <f t="shared" si="0"/>
        <v>814</v>
      </c>
      <c r="G10" s="2028">
        <f t="shared" si="0"/>
        <v>512</v>
      </c>
      <c r="H10" s="2028">
        <f t="shared" si="0"/>
        <v>229</v>
      </c>
      <c r="I10" s="2028">
        <f t="shared" si="0"/>
        <v>283</v>
      </c>
      <c r="J10" s="2028">
        <f t="shared" si="0"/>
        <v>290</v>
      </c>
      <c r="K10" s="2028">
        <f t="shared" si="0"/>
        <v>231</v>
      </c>
      <c r="L10" s="2028">
        <f t="shared" si="0"/>
        <v>59</v>
      </c>
      <c r="M10" s="16"/>
    </row>
    <row r="11" spans="1:13" ht="9" customHeight="1">
      <c r="A11" s="2006"/>
      <c r="B11" s="2006"/>
      <c r="C11" s="2006"/>
      <c r="D11" s="2006"/>
      <c r="E11" s="2006"/>
      <c r="F11" s="2006"/>
      <c r="G11" s="2006"/>
      <c r="H11" s="2006"/>
      <c r="I11" s="2006"/>
      <c r="J11" s="2006"/>
      <c r="K11" s="2006"/>
      <c r="L11" s="2006"/>
      <c r="M11" s="16"/>
    </row>
    <row r="12" spans="1:13">
      <c r="A12" s="2030" t="s">
        <v>72</v>
      </c>
      <c r="B12" s="2031"/>
      <c r="C12" s="2031"/>
      <c r="D12" s="2031"/>
      <c r="E12" s="2031"/>
      <c r="F12" s="2031"/>
      <c r="G12" s="2031"/>
      <c r="H12" s="2031"/>
      <c r="I12" s="2031"/>
      <c r="J12" s="2031"/>
      <c r="K12" s="2031"/>
      <c r="L12" s="2031"/>
      <c r="M12" s="16"/>
    </row>
    <row r="13" spans="1:13" ht="9" customHeight="1">
      <c r="A13" s="19" t="s">
        <v>167</v>
      </c>
      <c r="B13" s="491">
        <f>SUM(D13+G13+J13)</f>
        <v>483</v>
      </c>
      <c r="C13" s="22"/>
      <c r="D13" s="491">
        <f>SUM(E13:F13)</f>
        <v>293</v>
      </c>
      <c r="E13" s="491">
        <v>159</v>
      </c>
      <c r="F13" s="491">
        <v>134</v>
      </c>
      <c r="G13" s="491">
        <f>SUM(H13:I13)</f>
        <v>146</v>
      </c>
      <c r="H13" s="491">
        <v>65</v>
      </c>
      <c r="I13" s="491">
        <v>81</v>
      </c>
      <c r="J13" s="491">
        <f>SUM(K13:L13)</f>
        <v>44</v>
      </c>
      <c r="K13" s="491">
        <v>33</v>
      </c>
      <c r="L13" s="491">
        <v>11</v>
      </c>
      <c r="M13" s="22"/>
    </row>
    <row r="14" spans="1:13" ht="9" customHeight="1">
      <c r="A14" s="2032" t="s">
        <v>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9" customHeight="1">
      <c r="A15" s="19" t="s">
        <v>168</v>
      </c>
      <c r="B15" s="491">
        <f>SUM(D15+G15+J15)</f>
        <v>154</v>
      </c>
      <c r="C15" s="22"/>
      <c r="D15" s="491">
        <f>SUM(E15:F15)</f>
        <v>89</v>
      </c>
      <c r="E15" s="491">
        <v>32</v>
      </c>
      <c r="F15" s="491">
        <v>57</v>
      </c>
      <c r="G15" s="491">
        <f>SUM(H15:I15)</f>
        <v>47</v>
      </c>
      <c r="H15" s="491">
        <v>24</v>
      </c>
      <c r="I15" s="491">
        <v>23</v>
      </c>
      <c r="J15" s="491">
        <f>SUM(K15:L15)</f>
        <v>18</v>
      </c>
      <c r="K15" s="491">
        <v>14</v>
      </c>
      <c r="L15" s="491">
        <v>4</v>
      </c>
      <c r="M15" s="16"/>
    </row>
    <row r="16" spans="1:1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9" customHeight="1">
      <c r="A17" s="19" t="s">
        <v>169</v>
      </c>
      <c r="B17" s="491">
        <f>SUM(D17+G17+J17)</f>
        <v>156</v>
      </c>
      <c r="C17" s="22"/>
      <c r="D17" s="491">
        <f>SUM(E17:F17)</f>
        <v>119</v>
      </c>
      <c r="E17" s="491">
        <v>57</v>
      </c>
      <c r="F17" s="491">
        <v>62</v>
      </c>
      <c r="G17" s="491">
        <f>SUM(H17:I17)</f>
        <v>25</v>
      </c>
      <c r="H17" s="491">
        <v>18</v>
      </c>
      <c r="I17" s="491">
        <v>7</v>
      </c>
      <c r="J17" s="491">
        <f>SUM(K17:L17)</f>
        <v>12</v>
      </c>
      <c r="K17" s="491">
        <v>10</v>
      </c>
      <c r="L17" s="491">
        <v>2</v>
      </c>
      <c r="M17" s="22"/>
    </row>
    <row r="18" spans="1:13">
      <c r="A18" s="16"/>
      <c r="B18" s="2032" t="s">
        <v>72</v>
      </c>
      <c r="C18" s="16"/>
      <c r="D18" s="16"/>
      <c r="E18" s="16"/>
      <c r="F18" s="16"/>
      <c r="G18" s="2032" t="s">
        <v>72</v>
      </c>
      <c r="H18" s="16"/>
      <c r="I18" s="16"/>
      <c r="J18" s="2032" t="s">
        <v>72</v>
      </c>
      <c r="K18" s="16"/>
      <c r="L18" s="16"/>
      <c r="M18" s="16"/>
    </row>
    <row r="19" spans="1:13" ht="9" customHeight="1">
      <c r="A19" s="19" t="s">
        <v>170</v>
      </c>
      <c r="B19" s="491">
        <f>SUM(D19+G19+J19)</f>
        <v>87</v>
      </c>
      <c r="C19" s="22"/>
      <c r="D19" s="491">
        <f>SUM(E19:F19)</f>
        <v>64</v>
      </c>
      <c r="E19" s="491">
        <v>22</v>
      </c>
      <c r="F19" s="491">
        <v>42</v>
      </c>
      <c r="G19" s="491">
        <f>SUM(H19:I19)</f>
        <v>13</v>
      </c>
      <c r="H19" s="491">
        <v>1</v>
      </c>
      <c r="I19" s="491">
        <v>12</v>
      </c>
      <c r="J19" s="491">
        <f>SUM(K19:L19)</f>
        <v>10</v>
      </c>
      <c r="K19" s="491">
        <v>9</v>
      </c>
      <c r="L19" s="491">
        <v>1</v>
      </c>
      <c r="M19" s="16"/>
    </row>
    <row r="20" spans="1:13" ht="9" customHeight="1">
      <c r="A20" s="16"/>
      <c r="B20" s="2032" t="s">
        <v>72</v>
      </c>
      <c r="C20" s="16"/>
      <c r="D20" s="16"/>
      <c r="E20" s="16"/>
      <c r="F20" s="16"/>
      <c r="G20" s="2032" t="s">
        <v>72</v>
      </c>
      <c r="H20" s="16"/>
      <c r="I20" s="16"/>
      <c r="J20" s="2032" t="s">
        <v>72</v>
      </c>
      <c r="K20" s="16"/>
      <c r="L20" s="16"/>
      <c r="M20" s="21"/>
    </row>
    <row r="21" spans="1:13">
      <c r="A21" s="19" t="s">
        <v>171</v>
      </c>
      <c r="B21" s="491">
        <f>SUM(D21+G21+J21)</f>
        <v>200</v>
      </c>
      <c r="C21" s="22"/>
      <c r="D21" s="491">
        <f>SUM(E21:F21)</f>
        <v>169</v>
      </c>
      <c r="E21" s="491">
        <v>74</v>
      </c>
      <c r="F21" s="491">
        <v>95</v>
      </c>
      <c r="G21" s="491">
        <f>SUM(H21:I21)</f>
        <v>21</v>
      </c>
      <c r="H21" s="491">
        <v>15</v>
      </c>
      <c r="I21" s="491">
        <v>6</v>
      </c>
      <c r="J21" s="491">
        <f>SUM(K21:L21)</f>
        <v>10</v>
      </c>
      <c r="K21" s="491">
        <v>5</v>
      </c>
      <c r="L21" s="491">
        <v>5</v>
      </c>
      <c r="M21" s="21"/>
    </row>
    <row r="22" spans="1:13">
      <c r="A22" s="16"/>
      <c r="B22" s="2032" t="s">
        <v>72</v>
      </c>
      <c r="C22" s="16"/>
      <c r="D22" s="16"/>
      <c r="E22" s="16"/>
      <c r="F22" s="16"/>
      <c r="G22" s="2032" t="s">
        <v>72</v>
      </c>
      <c r="H22" s="16"/>
      <c r="I22" s="16"/>
      <c r="J22" s="2032" t="s">
        <v>72</v>
      </c>
      <c r="K22" s="16"/>
      <c r="L22" s="16"/>
      <c r="M22" s="21"/>
    </row>
    <row r="23" spans="1:13">
      <c r="A23" s="19" t="s">
        <v>172</v>
      </c>
      <c r="B23" s="491">
        <f>SUM(D23+G23+J23)</f>
        <v>68</v>
      </c>
      <c r="C23" s="22"/>
      <c r="D23" s="491">
        <f>SUM(E23:F23)</f>
        <v>41</v>
      </c>
      <c r="E23" s="491">
        <v>16</v>
      </c>
      <c r="F23" s="491">
        <v>25</v>
      </c>
      <c r="G23" s="491">
        <f>SUM(H23:I23)</f>
        <v>6</v>
      </c>
      <c r="H23" s="491">
        <v>4</v>
      </c>
      <c r="I23" s="491">
        <v>2</v>
      </c>
      <c r="J23" s="491">
        <f>SUM(K23:L23)</f>
        <v>21</v>
      </c>
      <c r="K23" s="491">
        <v>13</v>
      </c>
      <c r="L23" s="491">
        <v>8</v>
      </c>
      <c r="M23" s="21"/>
    </row>
    <row r="24" spans="1:13">
      <c r="A24" s="16"/>
      <c r="B24" s="2032" t="s">
        <v>72</v>
      </c>
      <c r="C24" s="16"/>
      <c r="D24" s="16"/>
      <c r="E24" s="16"/>
      <c r="F24" s="16"/>
      <c r="G24" s="2032" t="s">
        <v>72</v>
      </c>
      <c r="H24" s="16"/>
      <c r="I24" s="16"/>
      <c r="J24" s="2032" t="s">
        <v>72</v>
      </c>
      <c r="K24" s="16"/>
      <c r="L24" s="16"/>
      <c r="M24" s="21"/>
    </row>
    <row r="25" spans="1:13">
      <c r="A25" s="19" t="s">
        <v>173</v>
      </c>
      <c r="B25" s="491">
        <f>SUM(D25+G25+J25)</f>
        <v>83</v>
      </c>
      <c r="C25" s="22"/>
      <c r="D25" s="491">
        <f>SUM(E25:F25)</f>
        <v>58</v>
      </c>
      <c r="E25" s="491">
        <v>19</v>
      </c>
      <c r="F25" s="491">
        <v>39</v>
      </c>
      <c r="G25" s="491">
        <f>SUM(H25:I25)</f>
        <v>8</v>
      </c>
      <c r="H25" s="491">
        <v>4</v>
      </c>
      <c r="I25" s="491">
        <v>4</v>
      </c>
      <c r="J25" s="491">
        <f>SUM(K25:L25)</f>
        <v>17</v>
      </c>
      <c r="K25" s="491">
        <v>13</v>
      </c>
      <c r="L25" s="491">
        <v>4</v>
      </c>
      <c r="M25" s="20"/>
    </row>
    <row r="26" spans="1:13">
      <c r="A26" s="16"/>
      <c r="B26" s="2032" t="s">
        <v>72</v>
      </c>
      <c r="C26" s="16"/>
      <c r="D26" s="16"/>
      <c r="E26" s="16"/>
      <c r="F26" s="16"/>
      <c r="G26" s="2032" t="s">
        <v>72</v>
      </c>
      <c r="H26" s="16"/>
      <c r="I26" s="16"/>
      <c r="J26" s="2032" t="s">
        <v>72</v>
      </c>
      <c r="K26" s="16"/>
      <c r="L26" s="16"/>
      <c r="M26" s="21"/>
    </row>
    <row r="27" spans="1:13">
      <c r="A27" s="19" t="s">
        <v>224</v>
      </c>
      <c r="B27" s="491">
        <f>SUM(D27+G27+J27)</f>
        <v>76</v>
      </c>
      <c r="C27" s="22"/>
      <c r="D27" s="491">
        <f>SUM(E27:F27)</f>
        <v>54</v>
      </c>
      <c r="E27" s="491">
        <v>29</v>
      </c>
      <c r="F27" s="491">
        <v>25</v>
      </c>
      <c r="G27" s="491">
        <f>SUM(H27:I27)</f>
        <v>11</v>
      </c>
      <c r="H27" s="491">
        <v>7</v>
      </c>
      <c r="I27" s="491">
        <v>4</v>
      </c>
      <c r="J27" s="491">
        <f>SUM(K27:L27)</f>
        <v>11</v>
      </c>
      <c r="K27" s="491">
        <v>10</v>
      </c>
      <c r="L27" s="491">
        <v>1</v>
      </c>
      <c r="M27" s="21"/>
    </row>
    <row r="28" spans="1:13">
      <c r="A28" s="16"/>
      <c r="B28" s="2032" t="s">
        <v>72</v>
      </c>
      <c r="C28" s="16"/>
      <c r="D28" s="16"/>
      <c r="E28" s="16"/>
      <c r="F28" s="16"/>
      <c r="G28" s="2032" t="s">
        <v>72</v>
      </c>
      <c r="H28" s="16"/>
      <c r="I28" s="16"/>
      <c r="J28" s="2032" t="s">
        <v>72</v>
      </c>
      <c r="K28" s="16"/>
      <c r="L28" s="16"/>
      <c r="M28" s="21"/>
    </row>
    <row r="29" spans="1:13">
      <c r="A29" s="19" t="s">
        <v>175</v>
      </c>
      <c r="B29" s="491">
        <f>SUM(D29+G29+J29)</f>
        <v>91</v>
      </c>
      <c r="C29" s="22"/>
      <c r="D29" s="491">
        <f>SUM(E29:F29)</f>
        <v>41</v>
      </c>
      <c r="E29" s="491">
        <v>13</v>
      </c>
      <c r="F29" s="491">
        <v>28</v>
      </c>
      <c r="G29" s="491">
        <f>SUM(H29:I29)</f>
        <v>25</v>
      </c>
      <c r="H29" s="491">
        <v>8</v>
      </c>
      <c r="I29" s="491">
        <v>17</v>
      </c>
      <c r="J29" s="491">
        <f>SUM(K29:L29)</f>
        <v>25</v>
      </c>
      <c r="K29" s="491">
        <v>22</v>
      </c>
      <c r="L29" s="491">
        <v>3</v>
      </c>
      <c r="M29" s="20"/>
    </row>
    <row r="30" spans="1:13">
      <c r="A30" s="16"/>
      <c r="B30" s="2032" t="s">
        <v>72</v>
      </c>
      <c r="C30" s="16"/>
      <c r="D30" s="16"/>
      <c r="E30" s="16"/>
      <c r="F30" s="16"/>
      <c r="G30" s="2032" t="s">
        <v>72</v>
      </c>
      <c r="H30" s="16"/>
      <c r="I30" s="16"/>
      <c r="J30" s="2032" t="s">
        <v>72</v>
      </c>
      <c r="K30" s="16"/>
      <c r="L30" s="16"/>
      <c r="M30" s="21"/>
    </row>
    <row r="31" spans="1:13">
      <c r="A31" s="19" t="s">
        <v>176</v>
      </c>
      <c r="B31" s="491">
        <f>SUM(D31+G31+J31)</f>
        <v>72</v>
      </c>
      <c r="C31" s="22"/>
      <c r="D31" s="491">
        <f>SUM(E31:F31)</f>
        <v>27</v>
      </c>
      <c r="E31" s="491">
        <v>13</v>
      </c>
      <c r="F31" s="491">
        <v>14</v>
      </c>
      <c r="G31" s="491">
        <f>SUM(H31:I31)</f>
        <v>26</v>
      </c>
      <c r="H31" s="491">
        <v>17</v>
      </c>
      <c r="I31" s="491">
        <v>9</v>
      </c>
      <c r="J31" s="491">
        <f>SUM(K31:L31)</f>
        <v>19</v>
      </c>
      <c r="K31" s="491">
        <v>17</v>
      </c>
      <c r="L31" s="491">
        <v>2</v>
      </c>
      <c r="M31" s="21"/>
    </row>
    <row r="32" spans="1:13">
      <c r="A32" s="16"/>
      <c r="B32" s="2032" t="s">
        <v>72</v>
      </c>
      <c r="C32" s="16"/>
      <c r="D32" s="16"/>
      <c r="E32" s="16"/>
      <c r="F32" s="16"/>
      <c r="G32" s="2032" t="s">
        <v>72</v>
      </c>
      <c r="H32" s="16"/>
      <c r="I32" s="16"/>
      <c r="J32" s="2032" t="s">
        <v>72</v>
      </c>
      <c r="K32" s="16"/>
      <c r="L32" s="16"/>
      <c r="M32" s="21"/>
    </row>
    <row r="33" spans="1:13">
      <c r="A33" s="19" t="s">
        <v>177</v>
      </c>
      <c r="B33" s="491">
        <f>SUM(D33+G33+J33)</f>
        <v>69</v>
      </c>
      <c r="C33" s="22"/>
      <c r="D33" s="491">
        <f>SUM(E33:F33)</f>
        <v>39</v>
      </c>
      <c r="E33" s="491">
        <v>11</v>
      </c>
      <c r="F33" s="491">
        <v>28</v>
      </c>
      <c r="G33" s="491">
        <f>SUM(H33:I33)</f>
        <v>9</v>
      </c>
      <c r="H33" s="491">
        <v>4</v>
      </c>
      <c r="I33" s="491">
        <v>5</v>
      </c>
      <c r="J33" s="491">
        <f>SUM(K33:L33)</f>
        <v>21</v>
      </c>
      <c r="K33" s="491">
        <v>19</v>
      </c>
      <c r="L33" s="491">
        <v>2</v>
      </c>
      <c r="M33" s="20"/>
    </row>
    <row r="34" spans="1:13">
      <c r="A34" s="16"/>
      <c r="B34" s="2032" t="s">
        <v>72</v>
      </c>
      <c r="C34" s="16"/>
      <c r="D34" s="16"/>
      <c r="E34" s="16"/>
      <c r="F34" s="16"/>
      <c r="G34" s="2032" t="s">
        <v>72</v>
      </c>
      <c r="H34" s="16"/>
      <c r="I34" s="16"/>
      <c r="J34" s="2032" t="s">
        <v>72</v>
      </c>
      <c r="K34" s="16"/>
      <c r="L34" s="16"/>
      <c r="M34" s="21"/>
    </row>
    <row r="35" spans="1:13">
      <c r="A35" s="19" t="s">
        <v>178</v>
      </c>
      <c r="B35" s="491">
        <f>SUM(D35+G35+J35)</f>
        <v>28</v>
      </c>
      <c r="C35" s="22"/>
      <c r="D35" s="491">
        <f>SUM(E35:F35)</f>
        <v>19</v>
      </c>
      <c r="E35" s="491">
        <v>11</v>
      </c>
      <c r="F35" s="491">
        <v>8</v>
      </c>
      <c r="G35" s="491">
        <f>SUM(H35:I35)</f>
        <v>2</v>
      </c>
      <c r="H35" s="22"/>
      <c r="I35" s="491">
        <v>2</v>
      </c>
      <c r="J35" s="491">
        <f>SUM(K35:L35)</f>
        <v>7</v>
      </c>
      <c r="K35" s="491">
        <v>7</v>
      </c>
      <c r="L35" s="22"/>
      <c r="M35" s="21"/>
    </row>
    <row r="36" spans="1:13">
      <c r="A36" s="16"/>
      <c r="B36" s="2032" t="s">
        <v>72</v>
      </c>
      <c r="C36" s="16"/>
      <c r="D36" s="2032" t="s">
        <v>72</v>
      </c>
      <c r="E36" s="16"/>
      <c r="F36" s="16"/>
      <c r="G36" s="2032" t="s">
        <v>72</v>
      </c>
      <c r="H36" s="16"/>
      <c r="I36" s="16"/>
      <c r="J36" s="2032" t="s">
        <v>72</v>
      </c>
      <c r="K36" s="16"/>
      <c r="L36" s="16"/>
      <c r="M36" s="21"/>
    </row>
    <row r="37" spans="1:13">
      <c r="A37" s="19" t="s">
        <v>713</v>
      </c>
      <c r="B37" s="491">
        <f>SUM(D37+G37+J37)</f>
        <v>433</v>
      </c>
      <c r="C37" s="22"/>
      <c r="D37" s="491">
        <f>SUM(E37:F37)</f>
        <v>229</v>
      </c>
      <c r="E37" s="491">
        <v>87</v>
      </c>
      <c r="F37" s="491">
        <v>142</v>
      </c>
      <c r="G37" s="491">
        <f>SUM(H37:I37)</f>
        <v>144</v>
      </c>
      <c r="H37" s="491">
        <v>57</v>
      </c>
      <c r="I37" s="491">
        <v>87</v>
      </c>
      <c r="J37" s="491">
        <f>SUM(K37:L37)</f>
        <v>60</v>
      </c>
      <c r="K37" s="491">
        <v>51</v>
      </c>
      <c r="L37" s="491">
        <v>9</v>
      </c>
      <c r="M37" s="21"/>
    </row>
    <row r="38" spans="1:1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1"/>
    </row>
    <row r="39" spans="1:13">
      <c r="A39" s="19" t="s">
        <v>180</v>
      </c>
      <c r="B39" s="491">
        <f>SUM(D39+G39+J39)</f>
        <v>193</v>
      </c>
      <c r="C39" s="22"/>
      <c r="D39" s="491">
        <f>SUM(E39:F39)</f>
        <v>149</v>
      </c>
      <c r="E39" s="491">
        <v>34</v>
      </c>
      <c r="F39" s="491">
        <v>115</v>
      </c>
      <c r="G39" s="491">
        <f>SUM(H39:I39)</f>
        <v>29</v>
      </c>
      <c r="H39" s="491">
        <v>5</v>
      </c>
      <c r="I39" s="491">
        <v>24</v>
      </c>
      <c r="J39" s="491">
        <f>SUM(K39:L39)</f>
        <v>15</v>
      </c>
      <c r="K39" s="491">
        <v>8</v>
      </c>
      <c r="L39" s="491">
        <v>7</v>
      </c>
      <c r="M39" s="22"/>
    </row>
    <row r="40" spans="1:13" ht="11.1" customHeight="1">
      <c r="A40" s="16"/>
      <c r="B40" s="2032" t="s">
        <v>72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1.1" customHeight="1">
      <c r="A41" s="19" t="s">
        <v>714</v>
      </c>
      <c r="B41" s="491">
        <f>SUM(D41+G41+J41)</f>
        <v>7</v>
      </c>
      <c r="C41" s="22"/>
      <c r="D41" s="491">
        <f>SUM(E41:F41)</f>
        <v>2</v>
      </c>
      <c r="E41" s="491">
        <v>1</v>
      </c>
      <c r="F41" s="491">
        <v>1</v>
      </c>
      <c r="G41" s="491">
        <f>SUM(H41:I41)</f>
        <v>5</v>
      </c>
      <c r="H41" s="491">
        <v>3</v>
      </c>
      <c r="I41" s="491">
        <v>2</v>
      </c>
      <c r="J41" s="22"/>
      <c r="K41" s="22"/>
      <c r="L41" s="22"/>
      <c r="M41" s="16"/>
    </row>
    <row r="42" spans="1:13">
      <c r="K42" s="1" t="s">
        <v>699</v>
      </c>
    </row>
  </sheetData>
  <sheetProtection password="CA55" sheet="1" objects="1" scenarios="1"/>
  <pageMargins left="1.5" right="1" top="1" bottom="0.5" header="0" footer="0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55"/>
  <sheetViews>
    <sheetView showGridLines="0" workbookViewId="0">
      <selection sqref="A1:IV65536"/>
    </sheetView>
  </sheetViews>
  <sheetFormatPr baseColWidth="10" defaultColWidth="9.83203125" defaultRowHeight="10.5"/>
  <cols>
    <col min="1" max="1" width="37.83203125" customWidth="1"/>
    <col min="2" max="2" width="21.83203125" customWidth="1"/>
    <col min="3" max="3" width="0" hidden="1" customWidth="1"/>
    <col min="4" max="4" width="21.83203125" customWidth="1"/>
    <col min="5" max="5" width="0" hidden="1" customWidth="1"/>
    <col min="6" max="6" width="18.83203125" customWidth="1"/>
    <col min="7" max="7" width="3.83203125" customWidth="1"/>
    <col min="8" max="8" width="1.83203125" customWidth="1"/>
  </cols>
  <sheetData>
    <row r="1" spans="1:9">
      <c r="A1" s="2" t="s">
        <v>0</v>
      </c>
      <c r="B1" s="3"/>
      <c r="C1" s="3"/>
      <c r="D1" s="3"/>
      <c r="E1" s="3"/>
      <c r="F1" s="3"/>
    </row>
    <row r="2" spans="1:9">
      <c r="A2" s="2" t="s">
        <v>715</v>
      </c>
      <c r="B2" s="3"/>
      <c r="C2" s="3"/>
      <c r="D2" s="3"/>
      <c r="E2" s="3"/>
      <c r="F2" s="3"/>
    </row>
    <row r="3" spans="1:9">
      <c r="A3" s="2" t="s">
        <v>716</v>
      </c>
      <c r="B3" s="3"/>
      <c r="C3" s="3"/>
      <c r="D3" s="3"/>
      <c r="E3" s="3"/>
      <c r="F3" s="3"/>
    </row>
    <row r="4" spans="1:9">
      <c r="A4" s="4" t="s">
        <v>717</v>
      </c>
      <c r="B4" s="3"/>
      <c r="C4" s="3"/>
      <c r="D4" s="3"/>
      <c r="E4" s="3"/>
      <c r="F4" s="3"/>
    </row>
    <row r="5" spans="1:9">
      <c r="A5" s="1954"/>
      <c r="B5" s="1955"/>
      <c r="C5" s="1955"/>
      <c r="D5" s="1957" t="s">
        <v>718</v>
      </c>
      <c r="E5" s="1955"/>
      <c r="F5" s="1955"/>
      <c r="G5" s="1324"/>
    </row>
    <row r="6" spans="1:9" ht="11.1" customHeight="1">
      <c r="A6" s="1960" t="s">
        <v>719</v>
      </c>
      <c r="B6" s="476" t="s">
        <v>720</v>
      </c>
      <c r="C6" s="1908"/>
      <c r="D6" s="2033"/>
      <c r="E6" s="477"/>
      <c r="F6" s="1908"/>
      <c r="G6" s="2034"/>
    </row>
    <row r="7" spans="1:9" ht="11.1" customHeight="1">
      <c r="A7" s="2035" t="s">
        <v>535</v>
      </c>
      <c r="B7" s="484" t="s">
        <v>721</v>
      </c>
      <c r="C7" s="483"/>
      <c r="D7" s="2024" t="s">
        <v>722</v>
      </c>
      <c r="E7" s="481"/>
      <c r="F7" s="484" t="s">
        <v>723</v>
      </c>
      <c r="G7" s="2036"/>
    </row>
    <row r="8" spans="1:9" ht="10.5" hidden="1" customHeight="1">
      <c r="A8" s="1996"/>
      <c r="B8" s="1316"/>
      <c r="C8" s="1316"/>
      <c r="D8" s="2037"/>
      <c r="E8" s="1996"/>
      <c r="F8" s="1316"/>
      <c r="G8" s="21"/>
    </row>
    <row r="9" spans="1:9" ht="18" customHeight="1">
      <c r="A9" s="14" t="s">
        <v>7</v>
      </c>
      <c r="B9" s="537">
        <f>SUM(B11+B23+B49)</f>
        <v>438</v>
      </c>
      <c r="C9" s="1918"/>
      <c r="D9" s="2038">
        <f>SUM(D11+D23+D49)</f>
        <v>247</v>
      </c>
      <c r="E9" s="15"/>
      <c r="F9" s="537">
        <f>SUM(F11+F23+F49)</f>
        <v>191</v>
      </c>
      <c r="G9" s="20"/>
    </row>
    <row r="10" spans="1:9" ht="10.5" hidden="1" customHeight="1">
      <c r="A10" s="1996"/>
      <c r="B10" s="3"/>
      <c r="C10" s="1316"/>
      <c r="D10" s="2037"/>
      <c r="E10" s="1996"/>
      <c r="F10" s="3"/>
      <c r="G10" s="21"/>
    </row>
    <row r="11" spans="1:9" ht="18" customHeight="1">
      <c r="A11" s="14" t="s">
        <v>9</v>
      </c>
      <c r="B11" s="537">
        <f>(B13+B17)</f>
        <v>12</v>
      </c>
      <c r="C11" s="1918"/>
      <c r="D11" s="2038">
        <f>(D13+D17)</f>
        <v>8</v>
      </c>
      <c r="E11" s="15"/>
      <c r="F11" s="537">
        <f>(F13+F17)</f>
        <v>4</v>
      </c>
      <c r="G11" s="20"/>
    </row>
    <row r="12" spans="1:9" ht="10.5" hidden="1" customHeight="1">
      <c r="A12" s="1990"/>
      <c r="B12" s="5"/>
      <c r="C12" s="1991"/>
      <c r="D12" s="2039"/>
      <c r="E12" s="1990"/>
      <c r="F12" s="5"/>
      <c r="G12" s="20"/>
    </row>
    <row r="13" spans="1:9" ht="18" customHeight="1">
      <c r="A13" s="18" t="s">
        <v>13</v>
      </c>
      <c r="B13" s="488">
        <f>SUM(B15)</f>
        <v>5</v>
      </c>
      <c r="C13" s="511"/>
      <c r="D13" s="1981">
        <f>SUM(D15)</f>
        <v>5</v>
      </c>
      <c r="E13" s="17"/>
      <c r="F13" s="511"/>
      <c r="G13" s="22"/>
      <c r="H13" s="6"/>
      <c r="I13" s="6"/>
    </row>
    <row r="14" spans="1:9" ht="10.5" hidden="1" customHeight="1">
      <c r="A14" s="16"/>
      <c r="B14" s="5"/>
      <c r="C14" s="1991"/>
      <c r="D14" s="2039"/>
      <c r="E14" s="1990"/>
      <c r="F14" s="5"/>
      <c r="G14" s="20"/>
    </row>
    <row r="15" spans="1:9" ht="18" customHeight="1">
      <c r="A15" s="19" t="s">
        <v>247</v>
      </c>
      <c r="B15" s="492">
        <f>SUM(D15+F15)</f>
        <v>5</v>
      </c>
      <c r="C15" s="489"/>
      <c r="D15" s="1982">
        <v>5</v>
      </c>
      <c r="E15" s="22"/>
      <c r="F15" s="489"/>
      <c r="G15" s="20"/>
    </row>
    <row r="16" spans="1:9" ht="10.5" hidden="1" customHeight="1">
      <c r="A16" s="1990"/>
      <c r="B16" s="6"/>
      <c r="C16" s="1466"/>
      <c r="D16" s="1980"/>
      <c r="E16" s="16"/>
      <c r="F16" s="6"/>
      <c r="G16" s="20"/>
    </row>
    <row r="17" spans="1:7" ht="18" customHeight="1">
      <c r="A17" s="18" t="s">
        <v>18</v>
      </c>
      <c r="B17" s="488">
        <f>(B19+B21)</f>
        <v>7</v>
      </c>
      <c r="C17" s="511"/>
      <c r="D17" s="1981">
        <f>(D19+D21)</f>
        <v>3</v>
      </c>
      <c r="E17" s="17"/>
      <c r="F17" s="488">
        <f>(F19+F21)</f>
        <v>4</v>
      </c>
      <c r="G17" s="22"/>
    </row>
    <row r="18" spans="1:7" ht="10.5" hidden="1" customHeight="1">
      <c r="A18" s="16"/>
      <c r="B18" s="6"/>
      <c r="C18" s="1466"/>
      <c r="D18" s="1980"/>
      <c r="E18" s="16"/>
      <c r="F18" s="6"/>
      <c r="G18" s="20"/>
    </row>
    <row r="19" spans="1:7" ht="18" customHeight="1">
      <c r="A19" s="19" t="s">
        <v>670</v>
      </c>
      <c r="B19" s="492">
        <f>SUM(D19:F19)</f>
        <v>7</v>
      </c>
      <c r="C19" s="489"/>
      <c r="D19" s="1982">
        <v>3</v>
      </c>
      <c r="E19" s="22"/>
      <c r="F19" s="492">
        <v>4</v>
      </c>
      <c r="G19" s="20"/>
    </row>
    <row r="20" spans="1:7" ht="10.5" hidden="1" customHeight="1">
      <c r="A20" s="16"/>
      <c r="B20" s="6"/>
      <c r="C20" s="1466"/>
      <c r="D20" s="1980"/>
      <c r="E20" s="16"/>
      <c r="F20" s="6"/>
      <c r="G20" s="20"/>
    </row>
    <row r="21" spans="1:7" ht="18" customHeight="1">
      <c r="A21" s="19" t="s">
        <v>250</v>
      </c>
      <c r="B21" s="489"/>
      <c r="C21" s="489"/>
      <c r="D21" s="1978"/>
      <c r="E21" s="22"/>
      <c r="F21" s="489"/>
      <c r="G21" s="20"/>
    </row>
    <row r="22" spans="1:7" ht="10.5" hidden="1" customHeight="1">
      <c r="A22" s="1990"/>
      <c r="B22" s="5"/>
      <c r="C22" s="1991"/>
      <c r="D22" s="2039"/>
      <c r="E22" s="1990"/>
      <c r="F22" s="5"/>
      <c r="G22" s="20"/>
    </row>
    <row r="23" spans="1:7" ht="18" customHeight="1">
      <c r="A23" s="14" t="s">
        <v>21</v>
      </c>
      <c r="B23" s="537">
        <f>SUM(D23+F23)</f>
        <v>400</v>
      </c>
      <c r="C23" s="1918"/>
      <c r="D23" s="2038">
        <f>SUM(D25:D47)</f>
        <v>234</v>
      </c>
      <c r="E23" s="15"/>
      <c r="F23" s="537">
        <f>SUM(F25:F47)</f>
        <v>166</v>
      </c>
      <c r="G23" s="20"/>
    </row>
    <row r="24" spans="1:7" ht="10.5" hidden="1" customHeight="1">
      <c r="A24" s="16"/>
      <c r="B24" s="6"/>
      <c r="C24" s="1466"/>
      <c r="D24" s="1980"/>
      <c r="E24" s="16"/>
      <c r="F24" s="6"/>
      <c r="G24" s="20"/>
    </row>
    <row r="25" spans="1:7" ht="18" customHeight="1">
      <c r="A25" s="19" t="s">
        <v>305</v>
      </c>
      <c r="B25" s="492">
        <f>SUM(D25:F25)</f>
        <v>68</v>
      </c>
      <c r="C25" s="489"/>
      <c r="D25" s="1982">
        <v>67</v>
      </c>
      <c r="E25" s="22"/>
      <c r="F25" s="492">
        <v>1</v>
      </c>
      <c r="G25" s="20"/>
    </row>
    <row r="26" spans="1:7" ht="10.5" hidden="1" customHeight="1">
      <c r="A26" s="16"/>
      <c r="B26" s="6"/>
      <c r="C26" s="1466"/>
      <c r="D26" s="1980"/>
      <c r="E26" s="16"/>
      <c r="F26" s="6"/>
      <c r="G26" s="20"/>
    </row>
    <row r="27" spans="1:7" ht="18" customHeight="1">
      <c r="A27" s="74" t="s">
        <v>252</v>
      </c>
      <c r="B27" s="2005">
        <f>SUM(D27:F27)</f>
        <v>4</v>
      </c>
      <c r="C27" s="2007"/>
      <c r="D27" s="2040"/>
      <c r="E27" s="2006"/>
      <c r="F27" s="2005">
        <v>4</v>
      </c>
      <c r="G27" s="2041"/>
    </row>
    <row r="28" spans="1:7" ht="10.5" hidden="1" customHeight="1">
      <c r="A28" s="22"/>
      <c r="B28" s="489"/>
      <c r="C28" s="489"/>
      <c r="D28" s="1978"/>
      <c r="E28" s="22"/>
      <c r="F28" s="489"/>
      <c r="G28" s="20"/>
    </row>
    <row r="29" spans="1:7" ht="18" customHeight="1">
      <c r="A29" s="19" t="s">
        <v>260</v>
      </c>
      <c r="B29" s="492">
        <f>SUM(D29:F29)</f>
        <v>49</v>
      </c>
      <c r="C29" s="489"/>
      <c r="D29" s="1982">
        <v>30</v>
      </c>
      <c r="E29" s="22"/>
      <c r="F29" s="492">
        <v>19</v>
      </c>
      <c r="G29" s="20"/>
    </row>
    <row r="30" spans="1:7" ht="10.5" hidden="1" customHeight="1">
      <c r="A30" s="16"/>
      <c r="B30" s="6"/>
      <c r="C30" s="1466"/>
      <c r="D30" s="1980"/>
      <c r="E30" s="16"/>
      <c r="F30" s="6"/>
      <c r="G30" s="20"/>
    </row>
    <row r="31" spans="1:7" ht="18" customHeight="1">
      <c r="A31" s="19" t="s">
        <v>263</v>
      </c>
      <c r="B31" s="492">
        <f>SUM(D31:F31)</f>
        <v>54</v>
      </c>
      <c r="C31" s="489"/>
      <c r="D31" s="1982">
        <v>29</v>
      </c>
      <c r="E31" s="22"/>
      <c r="F31" s="492">
        <v>25</v>
      </c>
      <c r="G31" s="20"/>
    </row>
    <row r="32" spans="1:7" ht="10.5" hidden="1" customHeight="1">
      <c r="A32" s="16"/>
      <c r="B32" s="6"/>
      <c r="C32" s="1466"/>
      <c r="D32" s="1980"/>
      <c r="E32" s="16"/>
      <c r="F32" s="6"/>
      <c r="G32" s="20"/>
    </row>
    <row r="33" spans="1:7" ht="18" customHeight="1">
      <c r="A33" s="19" t="s">
        <v>264</v>
      </c>
      <c r="B33" s="492">
        <f>SUM(D33:F33)</f>
        <v>16</v>
      </c>
      <c r="C33" s="489"/>
      <c r="D33" s="1982">
        <v>8</v>
      </c>
      <c r="E33" s="22"/>
      <c r="F33" s="492">
        <v>8</v>
      </c>
      <c r="G33" s="20"/>
    </row>
    <row r="34" spans="1:7" ht="10.5" hidden="1" customHeight="1">
      <c r="A34" s="16"/>
      <c r="B34" s="6"/>
      <c r="C34" s="1466"/>
      <c r="D34" s="1980"/>
      <c r="E34" s="16"/>
      <c r="F34" s="6"/>
      <c r="G34" s="21"/>
    </row>
    <row r="35" spans="1:7" ht="18" customHeight="1">
      <c r="A35" s="19" t="s">
        <v>182</v>
      </c>
      <c r="B35" s="492">
        <f>SUM(D35:F35)</f>
        <v>26</v>
      </c>
      <c r="C35" s="489"/>
      <c r="D35" s="1982">
        <v>5</v>
      </c>
      <c r="E35" s="22"/>
      <c r="F35" s="492">
        <v>21</v>
      </c>
      <c r="G35" s="20"/>
    </row>
    <row r="36" spans="1:7" ht="10.5" hidden="1" customHeight="1">
      <c r="A36" s="16"/>
      <c r="B36" s="6"/>
      <c r="C36" s="1466"/>
      <c r="D36" s="1980"/>
      <c r="E36" s="16"/>
      <c r="F36" s="6"/>
      <c r="G36" s="20"/>
    </row>
    <row r="37" spans="1:7" ht="18" customHeight="1">
      <c r="A37" s="19" t="s">
        <v>248</v>
      </c>
      <c r="B37" s="492">
        <f>SUM(D37:F37)</f>
        <v>3</v>
      </c>
      <c r="C37" s="489"/>
      <c r="D37" s="1982">
        <v>2</v>
      </c>
      <c r="E37" s="22"/>
      <c r="F37" s="492">
        <v>1</v>
      </c>
      <c r="G37" s="20"/>
    </row>
    <row r="38" spans="1:7" ht="10.5" hidden="1" customHeight="1">
      <c r="A38" s="16"/>
      <c r="B38" s="6"/>
      <c r="C38" s="1466"/>
      <c r="D38" s="1980"/>
      <c r="E38" s="16"/>
      <c r="F38" s="6"/>
      <c r="G38" s="20"/>
    </row>
    <row r="39" spans="1:7" ht="18" customHeight="1">
      <c r="A39" s="19" t="s">
        <v>306</v>
      </c>
      <c r="B39" s="492">
        <f>SUM(D39:F39)</f>
        <v>7</v>
      </c>
      <c r="C39" s="489"/>
      <c r="D39" s="1982">
        <v>3</v>
      </c>
      <c r="E39" s="22"/>
      <c r="F39" s="492">
        <v>4</v>
      </c>
      <c r="G39" s="20"/>
    </row>
    <row r="40" spans="1:7" ht="10.5" hidden="1" customHeight="1">
      <c r="A40" s="16"/>
      <c r="B40" s="6"/>
      <c r="C40" s="1466"/>
      <c r="D40" s="1980"/>
      <c r="E40" s="16"/>
      <c r="F40" s="6"/>
      <c r="G40" s="20"/>
    </row>
    <row r="41" spans="1:7" ht="18" customHeight="1">
      <c r="A41" s="19" t="s">
        <v>272</v>
      </c>
      <c r="B41" s="492">
        <f>SUM(D41:F41)</f>
        <v>47</v>
      </c>
      <c r="C41" s="489"/>
      <c r="D41" s="1982">
        <v>23</v>
      </c>
      <c r="E41" s="22"/>
      <c r="F41" s="492">
        <v>24</v>
      </c>
      <c r="G41" s="20"/>
    </row>
    <row r="42" spans="1:7" ht="10.5" hidden="1" customHeight="1">
      <c r="A42" s="16"/>
      <c r="B42" s="6"/>
      <c r="C42" s="1466"/>
      <c r="D42" s="1980"/>
      <c r="E42" s="16"/>
      <c r="F42" s="6"/>
      <c r="G42" s="20"/>
    </row>
    <row r="43" spans="1:7" ht="18" customHeight="1">
      <c r="A43" s="19" t="s">
        <v>273</v>
      </c>
      <c r="B43" s="492">
        <f>SUM(D43:F43)</f>
        <v>51</v>
      </c>
      <c r="C43" s="489"/>
      <c r="D43" s="1982">
        <v>44</v>
      </c>
      <c r="E43" s="22"/>
      <c r="F43" s="492">
        <v>7</v>
      </c>
      <c r="G43" s="20"/>
    </row>
    <row r="44" spans="1:7" ht="10.5" hidden="1" customHeight="1">
      <c r="A44" s="16"/>
      <c r="B44" s="6"/>
      <c r="C44" s="1466"/>
      <c r="D44" s="1980"/>
      <c r="E44" s="16"/>
      <c r="F44" s="6"/>
      <c r="G44" s="20"/>
    </row>
    <row r="45" spans="1:7" ht="18" customHeight="1">
      <c r="A45" s="19" t="s">
        <v>274</v>
      </c>
      <c r="B45" s="492">
        <f>SUM(D45:F45)</f>
        <v>27</v>
      </c>
      <c r="C45" s="489"/>
      <c r="D45" s="1982">
        <v>13</v>
      </c>
      <c r="E45" s="22"/>
      <c r="F45" s="492">
        <v>14</v>
      </c>
      <c r="G45" s="20"/>
    </row>
    <row r="46" spans="1:7" ht="10.5" hidden="1" customHeight="1">
      <c r="A46" s="16"/>
      <c r="B46" s="6"/>
      <c r="C46" s="1466"/>
      <c r="D46" s="1980"/>
      <c r="E46" s="16"/>
      <c r="F46" s="6"/>
      <c r="G46" s="20"/>
    </row>
    <row r="47" spans="1:7" ht="18" customHeight="1">
      <c r="A47" s="19" t="s">
        <v>275</v>
      </c>
      <c r="B47" s="492">
        <f>SUM(D47:F47)</f>
        <v>48</v>
      </c>
      <c r="C47" s="489"/>
      <c r="D47" s="1982">
        <v>10</v>
      </c>
      <c r="E47" s="22"/>
      <c r="F47" s="492">
        <v>38</v>
      </c>
      <c r="G47" s="20"/>
    </row>
    <row r="48" spans="1:7" ht="10.5" hidden="1" customHeight="1">
      <c r="A48" s="16"/>
      <c r="B48" s="6"/>
      <c r="C48" s="1466"/>
      <c r="D48" s="1980"/>
      <c r="E48" s="16"/>
      <c r="F48" s="6"/>
      <c r="G48" s="20"/>
    </row>
    <row r="49" spans="1:7" ht="18" customHeight="1">
      <c r="A49" s="14" t="s">
        <v>724</v>
      </c>
      <c r="B49" s="537">
        <f>(B51)</f>
        <v>26</v>
      </c>
      <c r="C49" s="1918"/>
      <c r="D49" s="2038">
        <f>(D51)</f>
        <v>5</v>
      </c>
      <c r="E49" s="15"/>
      <c r="F49" s="537">
        <f>(F51)</f>
        <v>21</v>
      </c>
      <c r="G49" s="15"/>
    </row>
    <row r="50" spans="1:7" ht="10.5" hidden="1" customHeight="1">
      <c r="A50" s="16"/>
      <c r="B50" s="6"/>
      <c r="C50" s="1466"/>
      <c r="D50" s="1980"/>
      <c r="E50" s="16"/>
      <c r="F50" s="6"/>
      <c r="G50" s="20"/>
    </row>
    <row r="51" spans="1:7" ht="18" customHeight="1">
      <c r="A51" s="19" t="s">
        <v>182</v>
      </c>
      <c r="B51" s="492">
        <f>SUM(D51:F51)</f>
        <v>26</v>
      </c>
      <c r="C51" s="489"/>
      <c r="D51" s="2008">
        <v>5</v>
      </c>
      <c r="E51" s="22"/>
      <c r="F51" s="492">
        <v>21</v>
      </c>
      <c r="G51" s="20"/>
    </row>
    <row r="52" spans="1:7" ht="10.5" hidden="1" customHeight="1">
      <c r="A52" s="20"/>
      <c r="B52" s="1927"/>
      <c r="C52" s="20"/>
      <c r="D52" s="489"/>
      <c r="E52" s="22"/>
      <c r="F52" s="1927"/>
      <c r="G52" s="20"/>
    </row>
    <row r="53" spans="1:7" ht="10.5" hidden="1" customHeight="1"/>
    <row r="54" spans="1:7">
      <c r="B54" s="6"/>
      <c r="C54" s="6"/>
      <c r="D54" s="6"/>
      <c r="E54" s="6"/>
      <c r="F54" s="1" t="s">
        <v>681</v>
      </c>
      <c r="G54" s="6"/>
    </row>
    <row r="55" spans="1:7" ht="10.5" hidden="1" customHeight="1">
      <c r="B55" s="6"/>
      <c r="C55" s="6"/>
    </row>
  </sheetData>
  <sheetProtection password="CA55" sheet="1" objects="1" scenarios="1"/>
  <pageMargins left="2" right="0.75" top="0.8" bottom="0.3" header="0" footer="0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M46"/>
  <sheetViews>
    <sheetView showGridLines="0" workbookViewId="0">
      <selection sqref="A1:IV65536"/>
    </sheetView>
  </sheetViews>
  <sheetFormatPr baseColWidth="10" defaultColWidth="9.83203125" defaultRowHeight="10.5"/>
  <cols>
    <col min="1" max="1" width="32.83203125" customWidth="1"/>
    <col min="2" max="6" width="15.83203125" customWidth="1"/>
    <col min="7" max="7" width="3.83203125" customWidth="1"/>
    <col min="8" max="8" width="1.83203125" customWidth="1"/>
    <col min="10" max="10" width="7.83203125" customWidth="1"/>
  </cols>
  <sheetData>
    <row r="1" spans="1:7">
      <c r="A1" s="2" t="s">
        <v>0</v>
      </c>
      <c r="B1" s="3"/>
      <c r="C1" s="3"/>
      <c r="D1" s="3"/>
      <c r="E1" s="3"/>
      <c r="F1" s="3"/>
    </row>
    <row r="2" spans="1:7">
      <c r="A2" s="2" t="s">
        <v>725</v>
      </c>
      <c r="B2" s="3"/>
      <c r="C2" s="3"/>
      <c r="D2" s="3"/>
      <c r="E2" s="3"/>
      <c r="F2" s="3"/>
    </row>
    <row r="3" spans="1:7" ht="11.25" customHeight="1">
      <c r="A3" s="2" t="s">
        <v>726</v>
      </c>
      <c r="B3" s="3"/>
      <c r="C3" s="3"/>
      <c r="D3" s="3"/>
      <c r="E3" s="3"/>
      <c r="F3" s="3"/>
    </row>
    <row r="4" spans="1:7">
      <c r="A4" s="4" t="s">
        <v>727</v>
      </c>
      <c r="B4" s="3"/>
      <c r="C4" s="3"/>
      <c r="D4" s="3"/>
      <c r="E4" s="3"/>
      <c r="F4" s="3"/>
    </row>
    <row r="5" spans="1:7">
      <c r="A5" s="2042" t="s">
        <v>235</v>
      </c>
      <c r="B5" s="2043" t="s">
        <v>147</v>
      </c>
      <c r="C5" s="2043" t="s">
        <v>728</v>
      </c>
      <c r="D5" s="2043" t="s">
        <v>728</v>
      </c>
      <c r="E5" s="2043" t="s">
        <v>728</v>
      </c>
      <c r="F5" s="1957" t="s">
        <v>729</v>
      </c>
      <c r="G5" s="1324"/>
    </row>
    <row r="6" spans="1:7">
      <c r="A6" s="1964"/>
      <c r="B6" s="1966"/>
      <c r="C6" s="2044" t="s">
        <v>353</v>
      </c>
      <c r="D6" s="2044" t="s">
        <v>730</v>
      </c>
      <c r="E6" s="2044" t="s">
        <v>731</v>
      </c>
      <c r="F6" s="2045" t="s">
        <v>732</v>
      </c>
      <c r="G6" s="2036"/>
    </row>
    <row r="7" spans="1:7" ht="18" customHeight="1">
      <c r="A7" s="14" t="s">
        <v>7</v>
      </c>
      <c r="B7" s="535">
        <f>SUM(B8+B35)</f>
        <v>1604</v>
      </c>
      <c r="C7" s="535">
        <f>SUM(C8+C35)</f>
        <v>1330</v>
      </c>
      <c r="D7" s="535">
        <f>SUM(D8+D35)</f>
        <v>70</v>
      </c>
      <c r="E7" s="535">
        <f>SUM(E8)</f>
        <v>0</v>
      </c>
      <c r="F7" s="537">
        <f>SUM(F8+F35)</f>
        <v>204</v>
      </c>
      <c r="G7" s="20"/>
    </row>
    <row r="8" spans="1:7" ht="18" customHeight="1">
      <c r="A8" s="14" t="s">
        <v>21</v>
      </c>
      <c r="B8" s="535">
        <f>SUM(B10:B32)</f>
        <v>1535</v>
      </c>
      <c r="C8" s="535">
        <f>SUM(C10:C32)</f>
        <v>1261</v>
      </c>
      <c r="D8" s="535">
        <f>SUM(D10:D32)</f>
        <v>70</v>
      </c>
      <c r="E8" s="535">
        <f>SUM(E10:E32)</f>
        <v>0</v>
      </c>
      <c r="F8" s="537">
        <f>SUM(F10:F32)</f>
        <v>204</v>
      </c>
      <c r="G8" s="20"/>
    </row>
    <row r="9" spans="1:7" ht="10.5" hidden="1" customHeight="1">
      <c r="A9" s="22"/>
      <c r="B9" s="22"/>
      <c r="C9" s="22"/>
      <c r="D9" s="22"/>
      <c r="E9" s="22"/>
      <c r="F9" s="489"/>
      <c r="G9" s="20"/>
    </row>
    <row r="10" spans="1:7" ht="18" customHeight="1">
      <c r="A10" s="19" t="s">
        <v>305</v>
      </c>
      <c r="B10" s="491">
        <f>SUM(C10:F10)</f>
        <v>24</v>
      </c>
      <c r="C10" s="491">
        <v>11</v>
      </c>
      <c r="D10" s="491">
        <v>1</v>
      </c>
      <c r="E10" s="22"/>
      <c r="F10" s="492">
        <v>12</v>
      </c>
      <c r="G10" s="20"/>
    </row>
    <row r="11" spans="1:7" ht="10.5" hidden="1" customHeight="1">
      <c r="A11" s="22"/>
      <c r="B11" s="22"/>
      <c r="C11" s="22"/>
      <c r="D11" s="22"/>
      <c r="E11" s="22"/>
      <c r="F11" s="489"/>
      <c r="G11" s="20"/>
    </row>
    <row r="12" spans="1:7" ht="18" customHeight="1">
      <c r="A12" s="19" t="s">
        <v>252</v>
      </c>
      <c r="B12" s="491">
        <f>SUM(C12:F12)</f>
        <v>14</v>
      </c>
      <c r="C12" s="491">
        <v>9</v>
      </c>
      <c r="D12" s="22"/>
      <c r="E12" s="22"/>
      <c r="F12" s="492">
        <v>5</v>
      </c>
      <c r="G12" s="20"/>
    </row>
    <row r="13" spans="1:7" ht="10.5" hidden="1" customHeight="1">
      <c r="A13" s="22"/>
      <c r="B13" s="22"/>
      <c r="C13" s="22"/>
      <c r="D13" s="22"/>
      <c r="E13" s="22"/>
      <c r="F13" s="489"/>
      <c r="G13" s="20"/>
    </row>
    <row r="14" spans="1:7" ht="18.75" customHeight="1">
      <c r="A14" s="19" t="s">
        <v>306</v>
      </c>
      <c r="B14" s="491">
        <f>SUM(C14:F14)</f>
        <v>39</v>
      </c>
      <c r="C14" s="491">
        <v>29</v>
      </c>
      <c r="D14" s="491">
        <v>1</v>
      </c>
      <c r="E14" s="22"/>
      <c r="F14" s="492">
        <v>9</v>
      </c>
      <c r="G14" s="20"/>
    </row>
    <row r="15" spans="1:7" hidden="1">
      <c r="A15" s="22"/>
      <c r="B15" s="22"/>
      <c r="C15" s="22"/>
      <c r="D15" s="22"/>
      <c r="E15" s="22"/>
      <c r="F15" s="489"/>
      <c r="G15" s="20"/>
    </row>
    <row r="16" spans="1:7" ht="18" customHeight="1">
      <c r="A16" s="19" t="s">
        <v>260</v>
      </c>
      <c r="B16" s="491">
        <f>SUM(C16:F16)</f>
        <v>607</v>
      </c>
      <c r="C16" s="491">
        <v>518</v>
      </c>
      <c r="D16" s="491">
        <v>42</v>
      </c>
      <c r="E16" s="22"/>
      <c r="F16" s="492">
        <v>47</v>
      </c>
      <c r="G16" s="20"/>
    </row>
    <row r="17" spans="1:7" ht="10.5" hidden="1" customHeight="1">
      <c r="A17" s="22"/>
      <c r="B17" s="22"/>
      <c r="C17" s="22"/>
      <c r="D17" s="22"/>
      <c r="E17" s="22"/>
      <c r="F17" s="489"/>
      <c r="G17" s="20"/>
    </row>
    <row r="18" spans="1:7" ht="18" customHeight="1">
      <c r="A18" s="19" t="s">
        <v>263</v>
      </c>
      <c r="B18" s="491">
        <f>SUM(C18:F18)</f>
        <v>459</v>
      </c>
      <c r="C18" s="491">
        <v>410</v>
      </c>
      <c r="D18" s="491">
        <v>3</v>
      </c>
      <c r="E18" s="22"/>
      <c r="F18" s="492">
        <v>46</v>
      </c>
      <c r="G18" s="20"/>
    </row>
    <row r="19" spans="1:7" ht="10.5" hidden="1" customHeight="1">
      <c r="A19" s="22"/>
      <c r="B19" s="22"/>
      <c r="C19" s="22"/>
      <c r="D19" s="22"/>
      <c r="E19" s="22"/>
      <c r="F19" s="489"/>
      <c r="G19" s="20"/>
    </row>
    <row r="20" spans="1:7" ht="18" customHeight="1">
      <c r="A20" s="19" t="s">
        <v>264</v>
      </c>
      <c r="B20" s="491">
        <f>SUM(C20:F20)</f>
        <v>52</v>
      </c>
      <c r="C20" s="491">
        <v>47</v>
      </c>
      <c r="D20" s="22"/>
      <c r="E20" s="22"/>
      <c r="F20" s="492">
        <v>5</v>
      </c>
      <c r="G20" s="20"/>
    </row>
    <row r="21" spans="1:7" ht="10.5" hidden="1" customHeight="1">
      <c r="A21" s="22"/>
      <c r="B21" s="22"/>
      <c r="C21" s="22"/>
      <c r="D21" s="22"/>
      <c r="E21" s="22"/>
      <c r="F21" s="489"/>
      <c r="G21" s="20"/>
    </row>
    <row r="22" spans="1:7" ht="18" customHeight="1">
      <c r="A22" s="19" t="s">
        <v>182</v>
      </c>
      <c r="B22" s="491">
        <f>SUM(C22:F22)</f>
        <v>30</v>
      </c>
      <c r="C22" s="491">
        <v>28</v>
      </c>
      <c r="D22" s="22"/>
      <c r="E22" s="22"/>
      <c r="F22" s="492">
        <v>2</v>
      </c>
      <c r="G22" s="20"/>
    </row>
    <row r="23" spans="1:7" ht="10.5" hidden="1" customHeight="1">
      <c r="A23" s="22"/>
      <c r="B23" s="22"/>
      <c r="C23" s="22"/>
      <c r="D23" s="22"/>
      <c r="E23" s="22"/>
      <c r="F23" s="489"/>
      <c r="G23" s="20"/>
    </row>
    <row r="24" spans="1:7" ht="18" customHeight="1">
      <c r="A24" s="19" t="s">
        <v>248</v>
      </c>
      <c r="B24" s="491">
        <f>SUM(C24:F24)</f>
        <v>3</v>
      </c>
      <c r="C24" s="22"/>
      <c r="D24" s="22"/>
      <c r="E24" s="22"/>
      <c r="F24" s="492">
        <v>3</v>
      </c>
      <c r="G24" s="20"/>
    </row>
    <row r="25" spans="1:7" ht="10.5" hidden="1" customHeight="1">
      <c r="A25" s="22"/>
      <c r="B25" s="22"/>
      <c r="C25" s="22"/>
      <c r="D25" s="22"/>
      <c r="E25" s="22"/>
      <c r="F25" s="489"/>
      <c r="G25" s="20"/>
    </row>
    <row r="26" spans="1:7" ht="18" customHeight="1">
      <c r="A26" s="19" t="s">
        <v>272</v>
      </c>
      <c r="B26" s="491">
        <f>SUM(C26:F26)</f>
        <v>49</v>
      </c>
      <c r="C26" s="491">
        <v>46</v>
      </c>
      <c r="D26" s="22"/>
      <c r="E26" s="22"/>
      <c r="F26" s="492">
        <v>3</v>
      </c>
      <c r="G26" s="20"/>
    </row>
    <row r="27" spans="1:7" ht="10.5" hidden="1" customHeight="1">
      <c r="A27" s="22"/>
      <c r="B27" s="22"/>
      <c r="C27" s="22"/>
      <c r="D27" s="22"/>
      <c r="E27" s="22"/>
      <c r="F27" s="489"/>
      <c r="G27" s="20"/>
    </row>
    <row r="28" spans="1:7" ht="18" customHeight="1">
      <c r="A28" s="19" t="s">
        <v>273</v>
      </c>
      <c r="B28" s="491">
        <f>SUM(C28:F28)</f>
        <v>61</v>
      </c>
      <c r="C28" s="491">
        <v>16</v>
      </c>
      <c r="D28" s="491">
        <v>11</v>
      </c>
      <c r="E28" s="22"/>
      <c r="F28" s="492">
        <v>34</v>
      </c>
      <c r="G28" s="20"/>
    </row>
    <row r="29" spans="1:7" ht="10.5" hidden="1" customHeight="1">
      <c r="A29" s="22"/>
      <c r="B29" s="22"/>
      <c r="C29" s="22"/>
      <c r="D29" s="22"/>
      <c r="E29" s="22"/>
      <c r="F29" s="489"/>
      <c r="G29" s="20"/>
    </row>
    <row r="30" spans="1:7" ht="18" customHeight="1">
      <c r="A30" s="19" t="s">
        <v>274</v>
      </c>
      <c r="B30" s="491">
        <f>SUM(C30:F30)</f>
        <v>21</v>
      </c>
      <c r="C30" s="491">
        <v>20</v>
      </c>
      <c r="D30" s="22"/>
      <c r="E30" s="22"/>
      <c r="F30" s="492">
        <v>1</v>
      </c>
      <c r="G30" s="20"/>
    </row>
    <row r="31" spans="1:7" ht="10.5" hidden="1" customHeight="1">
      <c r="A31" s="22"/>
      <c r="B31" s="22"/>
      <c r="C31" s="22"/>
      <c r="D31" s="22"/>
      <c r="E31" s="22"/>
      <c r="F31" s="489"/>
      <c r="G31" s="20"/>
    </row>
    <row r="32" spans="1:7" ht="18" customHeight="1">
      <c r="A32" s="19" t="s">
        <v>275</v>
      </c>
      <c r="B32" s="491">
        <f>SUM(C32:F32)</f>
        <v>176</v>
      </c>
      <c r="C32" s="491">
        <v>127</v>
      </c>
      <c r="D32" s="491">
        <v>12</v>
      </c>
      <c r="E32" s="22"/>
      <c r="F32" s="492">
        <v>37</v>
      </c>
      <c r="G32" s="20"/>
    </row>
    <row r="33" spans="1:13" ht="10.5" hidden="1" customHeight="1">
      <c r="A33" s="22"/>
      <c r="B33" s="22"/>
      <c r="C33" s="22"/>
      <c r="D33" s="22"/>
      <c r="E33" s="22"/>
      <c r="F33" s="489"/>
      <c r="G33" s="20"/>
    </row>
    <row r="34" spans="1:13" ht="10.5" hidden="1" customHeight="1">
      <c r="A34" s="22"/>
      <c r="B34" s="22"/>
      <c r="C34" s="22"/>
      <c r="D34" s="22"/>
      <c r="E34" s="22"/>
      <c r="F34" s="489"/>
      <c r="G34" s="20"/>
    </row>
    <row r="35" spans="1:13" ht="18" customHeight="1">
      <c r="A35" s="14" t="s">
        <v>49</v>
      </c>
      <c r="B35" s="535">
        <f>SUM(C37)</f>
        <v>69</v>
      </c>
      <c r="C35" s="535">
        <f>SUM(C37)</f>
        <v>69</v>
      </c>
      <c r="D35" s="15"/>
      <c r="E35" s="15"/>
      <c r="F35" s="1918"/>
      <c r="G35" s="15"/>
    </row>
    <row r="36" spans="1:13" ht="10.5" hidden="1" customHeight="1">
      <c r="A36" s="22"/>
      <c r="B36" s="22"/>
      <c r="C36" s="22"/>
      <c r="D36" s="22"/>
      <c r="E36" s="22"/>
      <c r="F36" s="489"/>
      <c r="G36" s="20"/>
    </row>
    <row r="37" spans="1:13" ht="16.5" customHeight="1">
      <c r="A37" s="2032" t="s">
        <v>65</v>
      </c>
      <c r="B37" s="2046">
        <f>SUM(C37:F37)</f>
        <v>69</v>
      </c>
      <c r="C37" s="2046">
        <v>69</v>
      </c>
      <c r="D37" s="16"/>
      <c r="E37" s="16"/>
      <c r="F37" s="6"/>
      <c r="G37" s="21"/>
    </row>
    <row r="38" spans="1:13" ht="3" customHeight="1">
      <c r="A38" s="22"/>
      <c r="B38" s="22"/>
      <c r="C38" s="22"/>
      <c r="D38" s="22"/>
      <c r="E38" s="22"/>
      <c r="F38" s="489"/>
      <c r="G38" s="20"/>
    </row>
    <row r="39" spans="1:13" ht="6" customHeight="1">
      <c r="A39" s="6"/>
      <c r="B39" s="6"/>
      <c r="C39" s="6"/>
      <c r="D39" s="6"/>
      <c r="E39" s="6"/>
      <c r="F39" s="6"/>
    </row>
    <row r="40" spans="1:13">
      <c r="B40" s="6"/>
      <c r="C40" s="6"/>
      <c r="D40" s="6"/>
      <c r="F40" s="1" t="s">
        <v>210</v>
      </c>
      <c r="L40" s="1" t="s">
        <v>72</v>
      </c>
      <c r="M40" s="1" t="s">
        <v>72</v>
      </c>
    </row>
    <row r="41" spans="1:13">
      <c r="B41" s="6"/>
      <c r="C41" s="6"/>
      <c r="D41" s="6"/>
      <c r="F41" s="6"/>
    </row>
    <row r="42" spans="1:13">
      <c r="A42" s="6"/>
      <c r="B42" s="6"/>
      <c r="C42" s="6"/>
      <c r="D42" s="6"/>
      <c r="E42" s="6"/>
      <c r="F42" s="6"/>
    </row>
    <row r="43" spans="1:13">
      <c r="A43" s="6"/>
      <c r="B43" s="6"/>
      <c r="C43" s="6"/>
      <c r="D43" s="6"/>
      <c r="E43" s="6"/>
      <c r="F43" s="6"/>
    </row>
    <row r="44" spans="1:13">
      <c r="A44" s="6"/>
      <c r="B44" s="6"/>
      <c r="C44" s="6"/>
      <c r="D44" s="6"/>
      <c r="E44" s="6"/>
      <c r="F44" s="6"/>
    </row>
    <row r="45" spans="1:13">
      <c r="A45" s="6"/>
      <c r="B45" s="6"/>
      <c r="C45" s="6"/>
      <c r="D45" s="6"/>
      <c r="E45" s="6"/>
      <c r="F45" s="6"/>
    </row>
    <row r="46" spans="1:13">
      <c r="A46" s="6"/>
      <c r="B46" s="6"/>
      <c r="C46" s="6"/>
      <c r="D46" s="6"/>
      <c r="E46" s="6"/>
      <c r="F46" s="6"/>
    </row>
  </sheetData>
  <sheetProtection password="CA55" sheet="1" objects="1" scenarios="1"/>
  <pageMargins left="1.5" right="1" top="1" bottom="1" header="0" footer="0"/>
  <pageSetup scale="11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N90"/>
  <sheetViews>
    <sheetView showGridLines="0" workbookViewId="0">
      <selection activeCell="P25" sqref="P25"/>
    </sheetView>
  </sheetViews>
  <sheetFormatPr baseColWidth="10" defaultColWidth="8.33203125" defaultRowHeight="9"/>
  <cols>
    <col min="1" max="1" width="2.5" style="2051" customWidth="1"/>
    <col min="2" max="2" width="35" style="2051" customWidth="1"/>
    <col min="3" max="3" width="13.33203125" style="2051" customWidth="1"/>
    <col min="4" max="4" width="0.6640625" style="2051" customWidth="1"/>
    <col min="5" max="5" width="16.33203125" style="2051" customWidth="1"/>
    <col min="6" max="6" width="8.5" style="2051" hidden="1" customWidth="1"/>
    <col min="7" max="7" width="17.33203125" style="2051" customWidth="1"/>
    <col min="8" max="8" width="3.83203125" style="2051" customWidth="1"/>
    <col min="9" max="10" width="5.5" style="2051" customWidth="1"/>
    <col min="11" max="11" width="1" style="2051" customWidth="1"/>
    <col min="12" max="13" width="5.5" style="2051" customWidth="1"/>
    <col min="14" max="14" width="1" style="2051" customWidth="1"/>
    <col min="15" max="18" width="5.5" style="2051" customWidth="1"/>
    <col min="19" max="19" width="1" style="2051" customWidth="1"/>
    <col min="20" max="21" width="5.5" style="2051" customWidth="1"/>
    <col min="22" max="22" width="1" style="2051" customWidth="1"/>
    <col min="23" max="25" width="5.5" style="2051" customWidth="1"/>
    <col min="26" max="26" width="0" style="2051" hidden="1" customWidth="1"/>
    <col min="27" max="27" width="1" style="2051" customWidth="1"/>
    <col min="28" max="29" width="5.5" style="2051" customWidth="1"/>
    <col min="30" max="30" width="1" style="2051" customWidth="1"/>
    <col min="31" max="32" width="5.5" style="2051" customWidth="1"/>
    <col min="33" max="33" width="1" style="2051" customWidth="1"/>
    <col min="34" max="35" width="5.5" style="2051" customWidth="1"/>
    <col min="36" max="36" width="1" style="2051" customWidth="1"/>
    <col min="37" max="38" width="5.5" style="2051" customWidth="1"/>
    <col min="39" max="39" width="1" style="2051" customWidth="1"/>
    <col min="40" max="41" width="5.5" style="2051" customWidth="1"/>
    <col min="42" max="42" width="1" style="2051" customWidth="1"/>
    <col min="43" max="43" width="5" style="2051" customWidth="1"/>
    <col min="44" max="44" width="5.5" style="2051" customWidth="1"/>
    <col min="45" max="45" width="1" style="2051" customWidth="1"/>
    <col min="46" max="47" width="5.5" style="2051" customWidth="1"/>
    <col min="48" max="48" width="1" style="2051" customWidth="1"/>
    <col min="49" max="155" width="8.33203125" style="2051"/>
    <col min="156" max="156" width="47.83203125" style="2051" customWidth="1"/>
    <col min="157" max="208" width="8.33203125" style="2051"/>
    <col min="209" max="209" width="58.5" style="2051" customWidth="1"/>
    <col min="210" max="16384" width="8.33203125" style="2051"/>
  </cols>
  <sheetData>
    <row r="1" spans="1:66" ht="10.5">
      <c r="A1" s="2047" t="s">
        <v>0</v>
      </c>
      <c r="B1" s="2048"/>
      <c r="C1" s="2049"/>
      <c r="D1" s="2050"/>
      <c r="E1" s="2050"/>
      <c r="F1" s="2050"/>
      <c r="G1" s="2050"/>
      <c r="H1" s="2050"/>
    </row>
    <row r="2" spans="1:66" ht="2.1" customHeight="1">
      <c r="A2" s="2049"/>
      <c r="B2" s="2048"/>
      <c r="C2" s="2049"/>
      <c r="D2" s="2050"/>
      <c r="E2" s="2050"/>
      <c r="F2" s="2050"/>
      <c r="G2" s="2050"/>
      <c r="H2" s="2050"/>
    </row>
    <row r="3" spans="1:66" ht="10.5">
      <c r="A3" s="2047" t="s">
        <v>733</v>
      </c>
      <c r="B3" s="2048"/>
      <c r="C3" s="2049"/>
      <c r="D3" s="2050"/>
      <c r="E3" s="2050"/>
      <c r="F3" s="2050"/>
      <c r="G3" s="2050"/>
      <c r="H3" s="2050"/>
    </row>
    <row r="4" spans="1:66" ht="10.5">
      <c r="A4" s="2047" t="s">
        <v>734</v>
      </c>
      <c r="B4" s="2048"/>
      <c r="C4" s="2049"/>
      <c r="D4" s="2050"/>
      <c r="E4" s="2050"/>
      <c r="F4" s="2050"/>
      <c r="G4" s="2050"/>
      <c r="H4" s="2050"/>
    </row>
    <row r="5" spans="1:66" ht="10.5">
      <c r="A5" s="2047" t="s">
        <v>735</v>
      </c>
      <c r="B5" s="2048"/>
      <c r="C5" s="2049"/>
      <c r="D5" s="2050"/>
      <c r="E5" s="2050"/>
      <c r="F5" s="2050"/>
      <c r="G5" s="2050"/>
      <c r="H5" s="2050"/>
    </row>
    <row r="6" spans="1:66" ht="10.5">
      <c r="A6" s="2047" t="s">
        <v>736</v>
      </c>
      <c r="B6" s="2048"/>
      <c r="C6" s="2049"/>
      <c r="D6" s="2050"/>
      <c r="E6" s="2050"/>
      <c r="F6" s="2050"/>
      <c r="G6" s="2050"/>
      <c r="H6" s="2050"/>
      <c r="BN6" s="2052" t="s">
        <v>72</v>
      </c>
    </row>
    <row r="7" spans="1:66" ht="2.1" customHeight="1">
      <c r="A7" s="2048"/>
      <c r="B7" s="2049"/>
      <c r="C7" s="2049"/>
      <c r="D7" s="2050"/>
      <c r="E7" s="2050"/>
      <c r="F7" s="2050"/>
      <c r="G7" s="2050"/>
      <c r="H7" s="2050"/>
    </row>
    <row r="8" spans="1:66" ht="2.1" customHeight="1">
      <c r="A8" s="2053"/>
      <c r="B8" s="2054"/>
      <c r="C8" s="2055"/>
      <c r="D8" s="2054"/>
      <c r="E8" s="2055"/>
      <c r="F8" s="2054"/>
      <c r="G8" s="2055"/>
      <c r="H8" s="2054"/>
    </row>
    <row r="9" spans="1:66" ht="11.1" customHeight="1">
      <c r="A9" s="2056"/>
      <c r="B9" s="2057" t="s">
        <v>737</v>
      </c>
      <c r="C9" s="2058" t="s">
        <v>738</v>
      </c>
      <c r="D9" s="2059"/>
      <c r="E9" s="2058" t="s">
        <v>739</v>
      </c>
      <c r="F9" s="2060"/>
      <c r="G9" s="2061" t="s">
        <v>740</v>
      </c>
      <c r="H9" s="2062"/>
    </row>
    <row r="10" spans="1:66" ht="9.9499999999999993" customHeight="1">
      <c r="A10" s="2063"/>
      <c r="B10" s="2064"/>
      <c r="C10" s="2065" t="s">
        <v>741</v>
      </c>
      <c r="D10" s="2064"/>
      <c r="E10" s="2066" t="s">
        <v>742</v>
      </c>
      <c r="F10" s="2067"/>
      <c r="G10" s="2068" t="s">
        <v>743</v>
      </c>
      <c r="H10" s="2069"/>
    </row>
    <row r="11" spans="1:66" ht="9" hidden="1" customHeight="1">
      <c r="A11" s="2070"/>
      <c r="B11" s="2071"/>
      <c r="C11" s="2072"/>
      <c r="D11" s="2071"/>
      <c r="E11" s="2072"/>
      <c r="F11" s="2071"/>
      <c r="G11" s="2073"/>
      <c r="H11" s="2074"/>
    </row>
    <row r="12" spans="1:66" ht="9" hidden="1" customHeight="1">
      <c r="A12" s="2070"/>
      <c r="B12" s="2075"/>
      <c r="C12" s="2076"/>
      <c r="D12" s="2075"/>
      <c r="E12" s="2076"/>
      <c r="F12" s="2075"/>
      <c r="G12" s="2073"/>
      <c r="H12" s="2077"/>
    </row>
    <row r="13" spans="1:66" ht="11.1" customHeight="1">
      <c r="A13" s="2070"/>
      <c r="B13" s="2078" t="s">
        <v>7</v>
      </c>
      <c r="C13" s="2079">
        <f>SUM(C15+C33+C66)</f>
        <v>19492</v>
      </c>
      <c r="D13" s="2080"/>
      <c r="E13" s="2079">
        <f>SUM(E15+E33+E66)</f>
        <v>1299</v>
      </c>
      <c r="F13" s="2081" t="s">
        <v>307</v>
      </c>
      <c r="G13" s="2082">
        <f>(C13/E13)</f>
        <v>15.005388760585065</v>
      </c>
      <c r="H13" s="2083"/>
    </row>
    <row r="14" spans="1:66" ht="9" hidden="1" customHeight="1">
      <c r="A14" s="2070"/>
      <c r="B14" s="2084"/>
      <c r="C14" s="2085"/>
      <c r="D14" s="2084"/>
      <c r="E14" s="2085"/>
      <c r="F14" s="2085"/>
      <c r="G14" s="2086"/>
      <c r="H14" s="2087"/>
    </row>
    <row r="15" spans="1:66" ht="11.1" customHeight="1">
      <c r="A15" s="2070"/>
      <c r="B15" s="2078" t="s">
        <v>9</v>
      </c>
      <c r="C15" s="2079">
        <f>SUM(C17+C21+C29)</f>
        <v>114</v>
      </c>
      <c r="D15" s="2080"/>
      <c r="E15" s="2079">
        <f>SUM(E17+E21+E29)</f>
        <v>90</v>
      </c>
      <c r="F15" s="2088"/>
      <c r="G15" s="2089">
        <f>SUM(G21+G29)</f>
        <v>2.0919080919080919</v>
      </c>
      <c r="H15" s="2083"/>
    </row>
    <row r="16" spans="1:66" ht="9" hidden="1" customHeight="1">
      <c r="A16" s="2070"/>
      <c r="B16" s="2075"/>
      <c r="C16" s="2076"/>
      <c r="D16" s="2075"/>
      <c r="E16" s="2076"/>
      <c r="F16" s="2076"/>
      <c r="G16" s="2090"/>
      <c r="H16" s="2077"/>
    </row>
    <row r="17" spans="1:9" ht="9.9499999999999993" customHeight="1">
      <c r="A17" s="2070"/>
      <c r="B17" s="2078" t="s">
        <v>618</v>
      </c>
      <c r="C17" s="2079">
        <f>SUM(C18+C19)</f>
        <v>12</v>
      </c>
      <c r="D17" s="2080"/>
      <c r="E17" s="2079">
        <f>SUM(E18+E19)</f>
        <v>0</v>
      </c>
      <c r="F17" s="2088"/>
      <c r="G17" s="2089">
        <f>SUM(G26+G29)</f>
        <v>0.92307692307692313</v>
      </c>
      <c r="H17" s="2087"/>
    </row>
    <row r="18" spans="1:9" ht="9" customHeight="1">
      <c r="A18" s="2070"/>
      <c r="B18" s="2091" t="s">
        <v>744</v>
      </c>
      <c r="C18" s="2092">
        <v>7</v>
      </c>
      <c r="D18" s="2075"/>
      <c r="E18" s="2076"/>
      <c r="F18" s="2076"/>
      <c r="G18" s="2090"/>
      <c r="H18" s="2077"/>
    </row>
    <row r="19" spans="1:9" ht="9" customHeight="1">
      <c r="A19" s="2070"/>
      <c r="B19" s="2091" t="s">
        <v>745</v>
      </c>
      <c r="C19" s="2092">
        <v>5</v>
      </c>
      <c r="D19" s="2075"/>
      <c r="E19" s="2076"/>
      <c r="F19" s="2076"/>
      <c r="G19" s="2090"/>
      <c r="H19" s="2077"/>
    </row>
    <row r="20" spans="1:9" ht="9" hidden="1" customHeight="1">
      <c r="A20" s="2070"/>
      <c r="B20" s="2075"/>
      <c r="C20" s="2076"/>
      <c r="D20" s="2075"/>
      <c r="E20" s="2076"/>
      <c r="F20" s="2076"/>
      <c r="G20" s="2090"/>
      <c r="H20" s="2077"/>
    </row>
    <row r="21" spans="1:9" ht="9.9499999999999993" customHeight="1">
      <c r="A21" s="2070"/>
      <c r="B21" s="2078" t="s">
        <v>621</v>
      </c>
      <c r="C21" s="2079">
        <f>SUM(C22:C27)</f>
        <v>90</v>
      </c>
      <c r="D21" s="2080"/>
      <c r="E21" s="2079">
        <f>SUM(E22:E27)</f>
        <v>77</v>
      </c>
      <c r="F21" s="2088"/>
      <c r="G21" s="2089">
        <f>(C21/E21)</f>
        <v>1.1688311688311688</v>
      </c>
      <c r="H21" s="2083"/>
      <c r="I21" s="2050"/>
    </row>
    <row r="22" spans="1:9" ht="9" customHeight="1">
      <c r="A22" s="2070"/>
      <c r="B22" s="2091" t="s">
        <v>744</v>
      </c>
      <c r="C22" s="2092">
        <v>3</v>
      </c>
      <c r="D22" s="2075"/>
      <c r="E22" s="2076"/>
      <c r="F22" s="2076"/>
      <c r="G22" s="2090"/>
      <c r="H22" s="2077"/>
    </row>
    <row r="23" spans="1:9" ht="9" customHeight="1">
      <c r="A23" s="2070"/>
      <c r="B23" s="2091" t="s">
        <v>622</v>
      </c>
      <c r="C23" s="2092">
        <v>4</v>
      </c>
      <c r="D23" s="2075"/>
      <c r="E23" s="2092">
        <v>6</v>
      </c>
      <c r="F23" s="2076"/>
      <c r="G23" s="2093">
        <f>(C23/E23)</f>
        <v>0.66666666666666663</v>
      </c>
      <c r="H23" s="2077"/>
    </row>
    <row r="24" spans="1:9" ht="9" customHeight="1">
      <c r="A24" s="2070"/>
      <c r="B24" s="2091" t="s">
        <v>745</v>
      </c>
      <c r="C24" s="2092">
        <v>2</v>
      </c>
      <c r="D24" s="2075"/>
      <c r="E24" s="2076"/>
      <c r="F24" s="2076"/>
      <c r="G24" s="2090"/>
      <c r="H24" s="2077"/>
    </row>
    <row r="25" spans="1:9" ht="9" customHeight="1">
      <c r="A25" s="2070"/>
      <c r="B25" s="2091" t="s">
        <v>623</v>
      </c>
      <c r="C25" s="2092">
        <v>42</v>
      </c>
      <c r="D25" s="2075"/>
      <c r="E25" s="2092">
        <v>16</v>
      </c>
      <c r="F25" s="2076"/>
      <c r="G25" s="2093">
        <f>(C25/E25)</f>
        <v>2.625</v>
      </c>
      <c r="H25" s="2077"/>
    </row>
    <row r="26" spans="1:9" ht="9" customHeight="1">
      <c r="A26" s="2070"/>
      <c r="B26" s="2091" t="s">
        <v>746</v>
      </c>
      <c r="C26" s="2092">
        <v>9</v>
      </c>
      <c r="D26" s="2075"/>
      <c r="E26" s="2076"/>
      <c r="F26" s="2076"/>
      <c r="G26" s="2090"/>
      <c r="H26" s="2077"/>
    </row>
    <row r="27" spans="1:9" ht="9" customHeight="1">
      <c r="A27" s="2070"/>
      <c r="B27" s="2091" t="s">
        <v>625</v>
      </c>
      <c r="C27" s="2092">
        <v>30</v>
      </c>
      <c r="D27" s="2075"/>
      <c r="E27" s="2092">
        <v>55</v>
      </c>
      <c r="F27" s="2076"/>
      <c r="G27" s="2093">
        <f>(C27/E27)</f>
        <v>0.54545454545454541</v>
      </c>
      <c r="H27" s="2077"/>
    </row>
    <row r="28" spans="1:9" ht="9" hidden="1" customHeight="1">
      <c r="A28" s="2070"/>
      <c r="B28" s="2075"/>
      <c r="C28" s="2076"/>
      <c r="D28" s="2075"/>
      <c r="E28" s="2076"/>
      <c r="F28" s="2076"/>
      <c r="G28" s="2090"/>
      <c r="H28" s="2077"/>
    </row>
    <row r="29" spans="1:9" ht="9.9499999999999993" customHeight="1">
      <c r="A29" s="2070"/>
      <c r="B29" s="2078" t="s">
        <v>626</v>
      </c>
      <c r="C29" s="2079">
        <f>SUM(C30:C31)</f>
        <v>12</v>
      </c>
      <c r="D29" s="2080"/>
      <c r="E29" s="2079">
        <f>SUM(E30:E31)</f>
        <v>13</v>
      </c>
      <c r="F29" s="2088"/>
      <c r="G29" s="2089">
        <f>(C29/E29)</f>
        <v>0.92307692307692313</v>
      </c>
      <c r="H29" s="2083"/>
    </row>
    <row r="30" spans="1:9" ht="9" customHeight="1">
      <c r="A30" s="2070"/>
      <c r="B30" s="2091" t="s">
        <v>627</v>
      </c>
      <c r="C30" s="2092">
        <v>7</v>
      </c>
      <c r="D30" s="2075"/>
      <c r="E30" s="2092">
        <v>2</v>
      </c>
      <c r="F30" s="2076"/>
      <c r="G30" s="2093">
        <f>(C30/E30)</f>
        <v>3.5</v>
      </c>
      <c r="H30" s="2077"/>
    </row>
    <row r="31" spans="1:9" ht="9" customHeight="1">
      <c r="A31" s="2070"/>
      <c r="B31" s="2091" t="s">
        <v>628</v>
      </c>
      <c r="C31" s="2092">
        <v>5</v>
      </c>
      <c r="D31" s="2075"/>
      <c r="E31" s="2092">
        <v>11</v>
      </c>
      <c r="F31" s="2076"/>
      <c r="G31" s="2093">
        <f>(C31/E31)</f>
        <v>0.45454545454545453</v>
      </c>
      <c r="H31" s="2077"/>
    </row>
    <row r="32" spans="1:9" ht="9" hidden="1" customHeight="1">
      <c r="A32" s="2070"/>
      <c r="B32" s="2075"/>
      <c r="C32" s="2076"/>
      <c r="D32" s="2075"/>
      <c r="E32" s="2076"/>
      <c r="F32" s="2076"/>
      <c r="G32" s="2090"/>
      <c r="H32" s="2077"/>
    </row>
    <row r="33" spans="1:22" ht="9.9499999999999993" customHeight="1">
      <c r="A33" s="2070"/>
      <c r="B33" s="2078" t="s">
        <v>21</v>
      </c>
      <c r="C33" s="2079">
        <f>SUM(C35+C36+C37+C44+C48+C49+C53+C54+C60+C61+C62+C63+C64)</f>
        <v>7528</v>
      </c>
      <c r="D33" s="2080"/>
      <c r="E33" s="2079">
        <f>SUM(E35+E36+E37+E44+E48+E49+E54+E60+E61+E62+E63+E64)</f>
        <v>583</v>
      </c>
      <c r="F33" s="2088"/>
      <c r="G33" s="2089">
        <f>(C33/E33)</f>
        <v>12.912521440823328</v>
      </c>
      <c r="H33" s="2087"/>
    </row>
    <row r="34" spans="1:22" ht="9" hidden="1" customHeight="1">
      <c r="A34" s="2070"/>
      <c r="B34" s="2075"/>
      <c r="C34" s="2076"/>
      <c r="D34" s="2075"/>
      <c r="E34" s="2076"/>
      <c r="F34" s="2076"/>
      <c r="G34" s="2090"/>
      <c r="H34" s="2077"/>
      <c r="S34" s="2094"/>
      <c r="U34" s="2094"/>
      <c r="V34" s="2094"/>
    </row>
    <row r="35" spans="1:22" ht="9" customHeight="1">
      <c r="A35" s="2070"/>
      <c r="B35" s="2091" t="s">
        <v>747</v>
      </c>
      <c r="C35" s="2092">
        <v>109</v>
      </c>
      <c r="D35" s="2075"/>
      <c r="E35" s="2092">
        <v>52</v>
      </c>
      <c r="F35" s="2076"/>
      <c r="G35" s="2093">
        <f>(C35/E35)</f>
        <v>2.0961538461538463</v>
      </c>
      <c r="H35" s="2077"/>
    </row>
    <row r="36" spans="1:22" ht="9" customHeight="1">
      <c r="A36" s="2070"/>
      <c r="B36" s="2091" t="s">
        <v>252</v>
      </c>
      <c r="C36" s="2092">
        <v>103</v>
      </c>
      <c r="D36" s="2075"/>
      <c r="E36" s="2092">
        <v>11</v>
      </c>
      <c r="F36" s="2076"/>
      <c r="G36" s="2093">
        <f>(C36/E36)</f>
        <v>9.3636363636363633</v>
      </c>
      <c r="H36" s="2077"/>
      <c r="U36" s="2094"/>
      <c r="V36" s="2094"/>
    </row>
    <row r="37" spans="1:22" ht="9" customHeight="1">
      <c r="A37" s="2070"/>
      <c r="B37" s="2091" t="s">
        <v>748</v>
      </c>
      <c r="C37" s="2092">
        <f>SUM(C38:C43)</f>
        <v>554</v>
      </c>
      <c r="D37" s="2075"/>
      <c r="E37" s="2092">
        <v>60</v>
      </c>
      <c r="F37" s="2076"/>
      <c r="G37" s="2093">
        <f>(C37/E37)</f>
        <v>9.2333333333333325</v>
      </c>
      <c r="H37" s="2077"/>
    </row>
    <row r="38" spans="1:22" ht="9" customHeight="1">
      <c r="A38" s="2095"/>
      <c r="B38" s="2096" t="s">
        <v>254</v>
      </c>
      <c r="C38" s="2097">
        <v>285</v>
      </c>
      <c r="D38" s="2096" t="s">
        <v>26</v>
      </c>
      <c r="E38" s="2073"/>
      <c r="F38" s="2073"/>
      <c r="G38" s="2098"/>
      <c r="H38" s="2099"/>
    </row>
    <row r="39" spans="1:22" ht="9" customHeight="1">
      <c r="A39" s="2095"/>
      <c r="B39" s="2096" t="s">
        <v>255</v>
      </c>
      <c r="C39" s="2097">
        <v>13</v>
      </c>
      <c r="D39" s="2100"/>
      <c r="E39" s="2073"/>
      <c r="F39" s="2073"/>
      <c r="G39" s="2098"/>
      <c r="H39" s="2099"/>
    </row>
    <row r="40" spans="1:22" ht="9" customHeight="1">
      <c r="A40" s="2095"/>
      <c r="B40" s="2096" t="s">
        <v>256</v>
      </c>
      <c r="C40" s="2097">
        <v>63</v>
      </c>
      <c r="D40" s="2100"/>
      <c r="E40" s="2073"/>
      <c r="F40" s="2073"/>
      <c r="G40" s="2098"/>
      <c r="H40" s="2099"/>
    </row>
    <row r="41" spans="1:22" ht="9" customHeight="1">
      <c r="A41" s="2095"/>
      <c r="B41" s="2096" t="s">
        <v>257</v>
      </c>
      <c r="C41" s="2097">
        <v>30</v>
      </c>
      <c r="D41" s="2100"/>
      <c r="E41" s="2073"/>
      <c r="F41" s="2073"/>
      <c r="G41" s="2098"/>
      <c r="H41" s="2099"/>
    </row>
    <row r="42" spans="1:22" ht="9" customHeight="1">
      <c r="A42" s="2095"/>
      <c r="B42" s="2096" t="s">
        <v>258</v>
      </c>
      <c r="C42" s="2097">
        <v>137</v>
      </c>
      <c r="D42" s="2100"/>
      <c r="E42" s="2073"/>
      <c r="F42" s="2073"/>
      <c r="G42" s="2098"/>
      <c r="H42" s="2099"/>
    </row>
    <row r="43" spans="1:22" ht="9" customHeight="1">
      <c r="A43" s="2095"/>
      <c r="B43" s="2096" t="s">
        <v>259</v>
      </c>
      <c r="C43" s="2097">
        <v>26</v>
      </c>
      <c r="D43" s="2100"/>
      <c r="E43" s="2073"/>
      <c r="F43" s="2073"/>
      <c r="G43" s="2098"/>
      <c r="H43" s="2099"/>
    </row>
    <row r="44" spans="1:22" ht="9" customHeight="1">
      <c r="A44" s="2070"/>
      <c r="B44" s="2091" t="s">
        <v>749</v>
      </c>
      <c r="C44" s="2092">
        <f>SUM(C45:C47)</f>
        <v>2692</v>
      </c>
      <c r="D44" s="2075"/>
      <c r="E44" s="2092">
        <f>SUM(E45:E47)</f>
        <v>90</v>
      </c>
      <c r="F44" s="2076"/>
      <c r="G44" s="2093">
        <f t="shared" ref="G44:G49" si="0">(C44/E44)</f>
        <v>29.911111111111111</v>
      </c>
      <c r="H44" s="2077"/>
    </row>
    <row r="45" spans="1:22" ht="9" customHeight="1">
      <c r="A45" s="2095"/>
      <c r="B45" s="2101" t="s">
        <v>254</v>
      </c>
      <c r="C45" s="2102">
        <v>575</v>
      </c>
      <c r="D45" s="2101" t="s">
        <v>26</v>
      </c>
      <c r="E45" s="2102">
        <v>24</v>
      </c>
      <c r="F45" s="2103"/>
      <c r="G45" s="2104">
        <f t="shared" si="0"/>
        <v>23.958333333333332</v>
      </c>
      <c r="H45" s="2105"/>
    </row>
    <row r="46" spans="1:22" ht="9" customHeight="1">
      <c r="A46" s="2095"/>
      <c r="B46" s="2101" t="s">
        <v>262</v>
      </c>
      <c r="C46" s="2102">
        <v>357</v>
      </c>
      <c r="D46" s="2106"/>
      <c r="E46" s="2102">
        <v>51</v>
      </c>
      <c r="F46" s="2103"/>
      <c r="G46" s="2104">
        <f t="shared" si="0"/>
        <v>7</v>
      </c>
      <c r="H46" s="2105"/>
    </row>
    <row r="47" spans="1:22" ht="9" customHeight="1">
      <c r="A47" s="2095"/>
      <c r="B47" s="2101" t="s">
        <v>261</v>
      </c>
      <c r="C47" s="2102">
        <v>1760</v>
      </c>
      <c r="D47" s="2106"/>
      <c r="E47" s="2102">
        <v>15</v>
      </c>
      <c r="F47" s="2103"/>
      <c r="G47" s="2104">
        <f t="shared" si="0"/>
        <v>117.33333333333333</v>
      </c>
      <c r="H47" s="2105"/>
    </row>
    <row r="48" spans="1:22" ht="9" customHeight="1">
      <c r="A48" s="2070"/>
      <c r="B48" s="2091" t="s">
        <v>263</v>
      </c>
      <c r="C48" s="2092">
        <v>1319</v>
      </c>
      <c r="D48" s="2075"/>
      <c r="E48" s="2092">
        <v>51</v>
      </c>
      <c r="F48" s="2076"/>
      <c r="G48" s="2093">
        <f t="shared" si="0"/>
        <v>25.862745098039216</v>
      </c>
      <c r="H48" s="2077"/>
    </row>
    <row r="49" spans="1:22" ht="9" customHeight="1">
      <c r="A49" s="2070"/>
      <c r="B49" s="2091" t="s">
        <v>264</v>
      </c>
      <c r="C49" s="2092">
        <f>SUM(C50:C52)</f>
        <v>577</v>
      </c>
      <c r="D49" s="2075"/>
      <c r="E49" s="2092">
        <v>35</v>
      </c>
      <c r="F49" s="2076"/>
      <c r="G49" s="2093">
        <f t="shared" si="0"/>
        <v>16.485714285714284</v>
      </c>
      <c r="H49" s="2077"/>
      <c r="S49" s="2094"/>
      <c r="U49" s="2094"/>
      <c r="V49" s="2094"/>
    </row>
    <row r="50" spans="1:22" ht="9" customHeight="1">
      <c r="A50" s="2095"/>
      <c r="B50" s="2101" t="s">
        <v>254</v>
      </c>
      <c r="C50" s="2102">
        <v>234</v>
      </c>
      <c r="D50" s="2101" t="s">
        <v>26</v>
      </c>
      <c r="E50" s="2103"/>
      <c r="F50" s="2103"/>
      <c r="G50" s="2098"/>
      <c r="H50" s="2105"/>
    </row>
    <row r="51" spans="1:22" ht="9" customHeight="1">
      <c r="A51" s="2095"/>
      <c r="B51" s="2101" t="s">
        <v>265</v>
      </c>
      <c r="C51" s="2102">
        <v>79</v>
      </c>
      <c r="D51" s="2106"/>
      <c r="E51" s="2103"/>
      <c r="F51" s="2103"/>
      <c r="G51" s="2098"/>
      <c r="H51" s="2105"/>
    </row>
    <row r="52" spans="1:22" ht="9" customHeight="1">
      <c r="A52" s="2095"/>
      <c r="B52" s="2101" t="s">
        <v>266</v>
      </c>
      <c r="C52" s="2102">
        <v>264</v>
      </c>
      <c r="D52" s="2106"/>
      <c r="E52" s="2103"/>
      <c r="F52" s="2103"/>
      <c r="G52" s="2098"/>
      <c r="H52" s="2105"/>
    </row>
    <row r="53" spans="1:22" ht="9" customHeight="1">
      <c r="A53" s="2070"/>
      <c r="B53" s="2091" t="s">
        <v>182</v>
      </c>
      <c r="C53" s="2092">
        <v>229</v>
      </c>
      <c r="D53" s="2075"/>
      <c r="E53" s="2076"/>
      <c r="F53" s="2076"/>
      <c r="G53" s="2090"/>
      <c r="H53" s="2077"/>
      <c r="S53" s="2094"/>
      <c r="U53" s="2094"/>
      <c r="V53" s="2094"/>
    </row>
    <row r="54" spans="1:22" ht="9" customHeight="1">
      <c r="A54" s="2070"/>
      <c r="B54" s="2091" t="s">
        <v>248</v>
      </c>
      <c r="C54" s="2092">
        <f>SUM(C55:C59)</f>
        <v>85</v>
      </c>
      <c r="D54" s="2075"/>
      <c r="E54" s="2092">
        <v>21</v>
      </c>
      <c r="F54" s="2076"/>
      <c r="G54" s="2093">
        <f>(C54/E54)</f>
        <v>4.0476190476190474</v>
      </c>
      <c r="H54" s="2077"/>
      <c r="S54" s="2094"/>
      <c r="U54" s="2094"/>
      <c r="V54" s="2094"/>
    </row>
    <row r="55" spans="1:22" ht="9" customHeight="1">
      <c r="A55" s="2095"/>
      <c r="B55" s="2101" t="s">
        <v>254</v>
      </c>
      <c r="C55" s="2102">
        <v>57</v>
      </c>
      <c r="D55" s="2101" t="s">
        <v>26</v>
      </c>
      <c r="E55" s="2103"/>
      <c r="F55" s="2103"/>
      <c r="G55" s="2098"/>
      <c r="H55" s="2105"/>
    </row>
    <row r="56" spans="1:22" ht="9" customHeight="1">
      <c r="A56" s="2095"/>
      <c r="B56" s="2101" t="s">
        <v>267</v>
      </c>
      <c r="C56" s="2102">
        <v>10</v>
      </c>
      <c r="D56" s="2106"/>
      <c r="E56" s="2103"/>
      <c r="F56" s="2103"/>
      <c r="G56" s="2098"/>
      <c r="H56" s="2105"/>
    </row>
    <row r="57" spans="1:22" ht="9" customHeight="1">
      <c r="A57" s="2095"/>
      <c r="B57" s="2101" t="s">
        <v>268</v>
      </c>
      <c r="C57" s="2102">
        <v>7</v>
      </c>
      <c r="D57" s="2106"/>
      <c r="E57" s="2103"/>
      <c r="F57" s="2103"/>
      <c r="G57" s="2098"/>
      <c r="H57" s="2105"/>
    </row>
    <row r="58" spans="1:22" ht="9" customHeight="1">
      <c r="A58" s="2095"/>
      <c r="B58" s="2101" t="s">
        <v>269</v>
      </c>
      <c r="C58" s="2102">
        <v>9</v>
      </c>
      <c r="D58" s="2106"/>
      <c r="E58" s="2103"/>
      <c r="F58" s="2103"/>
      <c r="G58" s="2098"/>
      <c r="H58" s="2105"/>
    </row>
    <row r="59" spans="1:22" ht="9" customHeight="1">
      <c r="A59" s="2095"/>
      <c r="B59" s="2101" t="s">
        <v>750</v>
      </c>
      <c r="C59" s="2102">
        <v>2</v>
      </c>
      <c r="D59" s="2106"/>
      <c r="E59" s="2103"/>
      <c r="F59" s="2103"/>
      <c r="G59" s="2098"/>
      <c r="H59" s="2105"/>
    </row>
    <row r="60" spans="1:22" ht="9" customHeight="1">
      <c r="A60" s="2070"/>
      <c r="B60" s="2091" t="s">
        <v>271</v>
      </c>
      <c r="C60" s="2092">
        <v>102</v>
      </c>
      <c r="D60" s="2075"/>
      <c r="E60" s="2092">
        <v>9</v>
      </c>
      <c r="F60" s="2076"/>
      <c r="G60" s="2093">
        <f>(C60/E60)</f>
        <v>11.333333333333334</v>
      </c>
      <c r="H60" s="2077"/>
      <c r="S60" s="2094"/>
      <c r="U60" s="2094"/>
      <c r="V60" s="2094"/>
    </row>
    <row r="61" spans="1:22" ht="9" customHeight="1">
      <c r="A61" s="2070"/>
      <c r="B61" s="2091" t="s">
        <v>272</v>
      </c>
      <c r="C61" s="2092">
        <v>678</v>
      </c>
      <c r="D61" s="2075"/>
      <c r="E61" s="2092">
        <v>132</v>
      </c>
      <c r="F61" s="2076"/>
      <c r="G61" s="2093">
        <f>(C61/E61)</f>
        <v>5.1363636363636367</v>
      </c>
      <c r="H61" s="2077"/>
    </row>
    <row r="62" spans="1:22" ht="9" customHeight="1">
      <c r="A62" s="2070"/>
      <c r="B62" s="2091" t="s">
        <v>273</v>
      </c>
      <c r="C62" s="2092">
        <v>200</v>
      </c>
      <c r="D62" s="2075"/>
      <c r="E62" s="2092">
        <v>33</v>
      </c>
      <c r="F62" s="2076"/>
      <c r="G62" s="2093">
        <f>(C62/E62)</f>
        <v>6.0606060606060606</v>
      </c>
      <c r="H62" s="2077"/>
    </row>
    <row r="63" spans="1:22" ht="9" customHeight="1">
      <c r="A63" s="2070"/>
      <c r="B63" s="2091" t="s">
        <v>274</v>
      </c>
      <c r="C63" s="2092">
        <v>340</v>
      </c>
      <c r="D63" s="2075"/>
      <c r="E63" s="2092">
        <v>34</v>
      </c>
      <c r="F63" s="2076"/>
      <c r="G63" s="2093">
        <f>(C63/E63)</f>
        <v>10</v>
      </c>
      <c r="H63" s="2077"/>
    </row>
    <row r="64" spans="1:22" ht="9" customHeight="1">
      <c r="A64" s="2070"/>
      <c r="B64" s="2091" t="s">
        <v>275</v>
      </c>
      <c r="C64" s="2092">
        <v>540</v>
      </c>
      <c r="D64" s="2075"/>
      <c r="E64" s="2092">
        <v>55</v>
      </c>
      <c r="F64" s="2076"/>
      <c r="G64" s="2093">
        <f>(C64/E64)</f>
        <v>9.8181818181818183</v>
      </c>
      <c r="H64" s="2077"/>
    </row>
    <row r="65" spans="1:8" ht="9" hidden="1" customHeight="1">
      <c r="A65" s="2070"/>
      <c r="B65" s="2075"/>
      <c r="C65" s="2076"/>
      <c r="D65" s="2075"/>
      <c r="E65" s="2076"/>
      <c r="F65" s="2076"/>
      <c r="G65" s="2090"/>
      <c r="H65" s="2077"/>
    </row>
    <row r="66" spans="1:8" ht="11.1" customHeight="1">
      <c r="A66" s="2070"/>
      <c r="B66" s="2078" t="s">
        <v>49</v>
      </c>
      <c r="C66" s="2079">
        <f>SUM(C68:C84)</f>
        <v>11850</v>
      </c>
      <c r="D66" s="2080"/>
      <c r="E66" s="2079">
        <f>SUM(E68:E84)</f>
        <v>626</v>
      </c>
      <c r="F66" s="2088"/>
      <c r="G66" s="2089">
        <f>(C66/E66)</f>
        <v>18.929712460063897</v>
      </c>
      <c r="H66" s="2087"/>
    </row>
    <row r="67" spans="1:8" ht="9" hidden="1" customHeight="1">
      <c r="A67" s="2070"/>
      <c r="B67" s="2075"/>
      <c r="C67" s="2076"/>
      <c r="D67" s="2075"/>
      <c r="E67" s="2076"/>
      <c r="F67" s="2076"/>
      <c r="G67" s="2090"/>
      <c r="H67" s="2077"/>
    </row>
    <row r="68" spans="1:8" ht="9" customHeight="1">
      <c r="A68" s="2070"/>
      <c r="B68" s="2091" t="s">
        <v>751</v>
      </c>
      <c r="C68" s="2092">
        <v>3330</v>
      </c>
      <c r="D68" s="2075"/>
      <c r="E68" s="2092">
        <v>148</v>
      </c>
      <c r="F68" s="2076"/>
      <c r="G68" s="2093">
        <f t="shared" ref="G68:G84" si="1">(C68/E68)</f>
        <v>22.5</v>
      </c>
      <c r="H68" s="2077"/>
    </row>
    <row r="69" spans="1:8" ht="9" customHeight="1">
      <c r="A69" s="2070"/>
      <c r="B69" s="2091" t="s">
        <v>752</v>
      </c>
      <c r="C69" s="2092">
        <v>708</v>
      </c>
      <c r="D69" s="2075"/>
      <c r="E69" s="2092">
        <v>33</v>
      </c>
      <c r="F69" s="2076"/>
      <c r="G69" s="2093">
        <f t="shared" si="1"/>
        <v>21.454545454545453</v>
      </c>
      <c r="H69" s="2077"/>
    </row>
    <row r="70" spans="1:8" ht="9" customHeight="1">
      <c r="A70" s="2070"/>
      <c r="B70" s="2091" t="s">
        <v>753</v>
      </c>
      <c r="C70" s="2092">
        <v>815</v>
      </c>
      <c r="D70" s="2075"/>
      <c r="E70" s="2092">
        <v>34</v>
      </c>
      <c r="F70" s="2076"/>
      <c r="G70" s="2093">
        <f t="shared" si="1"/>
        <v>23.970588235294116</v>
      </c>
      <c r="H70" s="2077"/>
    </row>
    <row r="71" spans="1:8" ht="9" customHeight="1">
      <c r="A71" s="2070"/>
      <c r="B71" s="2091" t="s">
        <v>754</v>
      </c>
      <c r="C71" s="2092">
        <v>664</v>
      </c>
      <c r="D71" s="2075"/>
      <c r="E71" s="2092">
        <v>33</v>
      </c>
      <c r="F71" s="2076"/>
      <c r="G71" s="2093">
        <f t="shared" si="1"/>
        <v>20.121212121212121</v>
      </c>
      <c r="H71" s="2077"/>
    </row>
    <row r="72" spans="1:8" ht="9" customHeight="1">
      <c r="A72" s="2070"/>
      <c r="B72" s="2091" t="s">
        <v>755</v>
      </c>
      <c r="C72" s="2092">
        <v>1026</v>
      </c>
      <c r="D72" s="2075"/>
      <c r="E72" s="2092">
        <v>56</v>
      </c>
      <c r="F72" s="2076"/>
      <c r="G72" s="2093">
        <f t="shared" si="1"/>
        <v>18.321428571428573</v>
      </c>
      <c r="H72" s="2077"/>
    </row>
    <row r="73" spans="1:8" ht="9" customHeight="1">
      <c r="A73" s="2070"/>
      <c r="B73" s="2091" t="s">
        <v>640</v>
      </c>
      <c r="C73" s="2092">
        <v>265</v>
      </c>
      <c r="D73" s="2075"/>
      <c r="E73" s="2092">
        <v>31</v>
      </c>
      <c r="F73" s="2076"/>
      <c r="G73" s="2093">
        <f t="shared" si="1"/>
        <v>8.5483870967741939</v>
      </c>
      <c r="H73" s="2077"/>
    </row>
    <row r="74" spans="1:8" ht="9" customHeight="1">
      <c r="A74" s="2070"/>
      <c r="B74" s="2091" t="s">
        <v>756</v>
      </c>
      <c r="C74" s="2092">
        <v>498</v>
      </c>
      <c r="D74" s="2075"/>
      <c r="E74" s="2092">
        <v>24</v>
      </c>
      <c r="F74" s="2076"/>
      <c r="G74" s="2093">
        <f t="shared" si="1"/>
        <v>20.75</v>
      </c>
      <c r="H74" s="2077"/>
    </row>
    <row r="75" spans="1:8" ht="9" customHeight="1">
      <c r="A75" s="2070"/>
      <c r="B75" s="2091" t="s">
        <v>757</v>
      </c>
      <c r="C75" s="2092">
        <v>287</v>
      </c>
      <c r="D75" s="2075"/>
      <c r="E75" s="2092">
        <v>19</v>
      </c>
      <c r="F75" s="2076"/>
      <c r="G75" s="2093">
        <f t="shared" si="1"/>
        <v>15.105263157894736</v>
      </c>
      <c r="H75" s="2077"/>
    </row>
    <row r="76" spans="1:8" ht="9" customHeight="1">
      <c r="A76" s="2070"/>
      <c r="B76" s="2091" t="s">
        <v>758</v>
      </c>
      <c r="C76" s="2092">
        <v>281</v>
      </c>
      <c r="D76" s="2075"/>
      <c r="E76" s="2092">
        <v>15</v>
      </c>
      <c r="F76" s="2076"/>
      <c r="G76" s="2093">
        <f t="shared" si="1"/>
        <v>18.733333333333334</v>
      </c>
      <c r="H76" s="2077"/>
    </row>
    <row r="77" spans="1:8" ht="9" customHeight="1">
      <c r="A77" s="2070"/>
      <c r="B77" s="2091" t="s">
        <v>759</v>
      </c>
      <c r="C77" s="2092">
        <v>279</v>
      </c>
      <c r="D77" s="2075"/>
      <c r="E77" s="2092">
        <v>19</v>
      </c>
      <c r="F77" s="2076"/>
      <c r="G77" s="2093">
        <f t="shared" si="1"/>
        <v>14.684210526315789</v>
      </c>
      <c r="H77" s="2077"/>
    </row>
    <row r="78" spans="1:8" ht="9" customHeight="1">
      <c r="A78" s="2070"/>
      <c r="B78" s="2091" t="s">
        <v>177</v>
      </c>
      <c r="C78" s="2092">
        <v>426</v>
      </c>
      <c r="D78" s="2075"/>
      <c r="E78" s="2092">
        <v>22</v>
      </c>
      <c r="F78" s="2076"/>
      <c r="G78" s="2093">
        <f t="shared" si="1"/>
        <v>19.363636363636363</v>
      </c>
      <c r="H78" s="2077"/>
    </row>
    <row r="79" spans="1:8" ht="9" customHeight="1">
      <c r="A79" s="2070"/>
      <c r="B79" s="2091" t="s">
        <v>178</v>
      </c>
      <c r="C79" s="2092">
        <v>150</v>
      </c>
      <c r="D79" s="2075"/>
      <c r="E79" s="2092">
        <v>13</v>
      </c>
      <c r="F79" s="2076"/>
      <c r="G79" s="2093">
        <f t="shared" si="1"/>
        <v>11.538461538461538</v>
      </c>
      <c r="H79" s="2077"/>
    </row>
    <row r="80" spans="1:8" ht="9" customHeight="1">
      <c r="A80" s="2070"/>
      <c r="B80" s="2091" t="s">
        <v>179</v>
      </c>
      <c r="C80" s="2092">
        <v>1733</v>
      </c>
      <c r="D80" s="2075"/>
      <c r="E80" s="2092">
        <v>73</v>
      </c>
      <c r="F80" s="2076"/>
      <c r="G80" s="2093">
        <f t="shared" si="1"/>
        <v>23.739726027397261</v>
      </c>
      <c r="H80" s="2077"/>
    </row>
    <row r="81" spans="1:8" ht="9" customHeight="1">
      <c r="A81" s="2070"/>
      <c r="B81" s="2091" t="s">
        <v>180</v>
      </c>
      <c r="C81" s="2092">
        <v>745</v>
      </c>
      <c r="D81" s="2075"/>
      <c r="E81" s="2092">
        <v>26</v>
      </c>
      <c r="F81" s="2076"/>
      <c r="G81" s="2093">
        <f t="shared" si="1"/>
        <v>28.653846153846153</v>
      </c>
      <c r="H81" s="2077"/>
    </row>
    <row r="82" spans="1:8" ht="9" customHeight="1">
      <c r="A82" s="2070"/>
      <c r="B82" s="2091" t="s">
        <v>181</v>
      </c>
      <c r="C82" s="2092">
        <v>74</v>
      </c>
      <c r="D82" s="2075"/>
      <c r="E82" s="2092">
        <v>6</v>
      </c>
      <c r="F82" s="2076"/>
      <c r="G82" s="2093">
        <f t="shared" si="1"/>
        <v>12.333333333333334</v>
      </c>
      <c r="H82" s="2077"/>
    </row>
    <row r="83" spans="1:8" ht="9" customHeight="1">
      <c r="A83" s="2070"/>
      <c r="B83" s="2091" t="s">
        <v>760</v>
      </c>
      <c r="C83" s="2092">
        <v>472</v>
      </c>
      <c r="D83" s="2075"/>
      <c r="E83" s="2092">
        <v>65</v>
      </c>
      <c r="F83" s="2076"/>
      <c r="G83" s="2093">
        <f t="shared" si="1"/>
        <v>7.2615384615384615</v>
      </c>
      <c r="H83" s="2077"/>
    </row>
    <row r="84" spans="1:8" ht="9" customHeight="1">
      <c r="A84" s="2107"/>
      <c r="B84" s="2108" t="s">
        <v>598</v>
      </c>
      <c r="C84" s="2109">
        <v>97</v>
      </c>
      <c r="D84" s="2110"/>
      <c r="E84" s="2109">
        <v>9</v>
      </c>
      <c r="F84" s="2111"/>
      <c r="G84" s="2112">
        <f t="shared" si="1"/>
        <v>10.777777777777779</v>
      </c>
      <c r="H84" s="2113"/>
    </row>
    <row r="85" spans="1:8" ht="0.95" customHeight="1">
      <c r="A85" s="2070"/>
      <c r="B85" s="2075"/>
      <c r="C85" s="2076"/>
      <c r="D85" s="2075"/>
      <c r="E85" s="2076"/>
      <c r="F85" s="2075"/>
      <c r="G85" s="2076"/>
      <c r="H85" s="2075"/>
    </row>
    <row r="86" spans="1:8" ht="9" hidden="1" customHeight="1"/>
    <row r="87" spans="1:8" ht="9" customHeight="1">
      <c r="A87" s="2052" t="s">
        <v>761</v>
      </c>
      <c r="G87" s="2052" t="s">
        <v>325</v>
      </c>
    </row>
    <row r="88" spans="1:8" ht="8.1" customHeight="1">
      <c r="A88" s="2052" t="s">
        <v>762</v>
      </c>
    </row>
    <row r="89" spans="1:8" ht="8.1" customHeight="1">
      <c r="A89" s="2052" t="s">
        <v>763</v>
      </c>
    </row>
    <row r="90" spans="1:8" ht="8.1" customHeight="1">
      <c r="A90" s="2052" t="s">
        <v>764</v>
      </c>
      <c r="B90" s="2052" t="s">
        <v>765</v>
      </c>
    </row>
  </sheetData>
  <sheetProtection password="CA55" sheet="1" objects="1" scenarios="1"/>
  <pageMargins left="1.1000000000000001" right="0.71" top="1.3" bottom="0.5" header="0" footer="0"/>
  <pageSetup paperSize="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Y92"/>
  <sheetViews>
    <sheetView showGridLines="0" workbookViewId="0">
      <selection sqref="A1:IV65536"/>
    </sheetView>
  </sheetViews>
  <sheetFormatPr baseColWidth="10" defaultColWidth="9.83203125" defaultRowHeight="10.5"/>
  <cols>
    <col min="1" max="1" width="3.83203125" customWidth="1"/>
    <col min="2" max="2" width="33.5" customWidth="1"/>
    <col min="3" max="3" width="13.33203125" customWidth="1"/>
    <col min="4" max="4" width="17.1640625" customWidth="1"/>
    <col min="5" max="5" width="14" customWidth="1"/>
    <col min="6" max="6" width="16.33203125" customWidth="1"/>
    <col min="7" max="7" width="0" hidden="1" customWidth="1"/>
    <col min="8" max="8" width="11.83203125" customWidth="1"/>
    <col min="9" max="9" width="11.5" customWidth="1"/>
    <col min="10" max="10" width="13.33203125" customWidth="1"/>
    <col min="11" max="11" width="0" hidden="1" customWidth="1"/>
    <col min="20" max="20" width="6.83203125" customWidth="1"/>
    <col min="21" max="21" width="5.83203125" customWidth="1"/>
    <col min="23" max="23" width="3.83203125" customWidth="1"/>
    <col min="24" max="24" width="10.83203125" customWidth="1"/>
    <col min="25" max="25" width="5.83203125" customWidth="1"/>
    <col min="27" max="27" width="3.83203125" customWidth="1"/>
    <col min="29" max="29" width="3.83203125" customWidth="1"/>
  </cols>
  <sheetData>
    <row r="1" spans="1:25" ht="12" customHeight="1">
      <c r="A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" ht="12" customHeight="1">
      <c r="A2" s="2" t="s">
        <v>766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5" ht="11.25" customHeight="1">
      <c r="A3" s="2" t="s">
        <v>767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5" ht="10.5" hidden="1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5" ht="9" customHeight="1">
      <c r="A5" s="4" t="s">
        <v>768</v>
      </c>
    </row>
    <row r="6" spans="1:25" ht="10.5" hidden="1" customHeight="1"/>
    <row r="7" spans="1:25" ht="0.75" customHeight="1">
      <c r="A7" s="459"/>
      <c r="B7" s="462"/>
      <c r="C7" s="461"/>
      <c r="D7" s="461"/>
      <c r="E7" s="462"/>
      <c r="F7" s="461"/>
      <c r="G7" s="461"/>
      <c r="H7" s="461"/>
      <c r="I7" s="461"/>
      <c r="J7" s="461"/>
      <c r="K7" s="462"/>
    </row>
    <row r="8" spans="1:25" ht="9" customHeight="1">
      <c r="A8" s="1895"/>
      <c r="B8" s="2114"/>
      <c r="C8" s="2645" t="s">
        <v>87</v>
      </c>
      <c r="D8" s="2646"/>
      <c r="E8" s="2647"/>
      <c r="F8" s="2642" t="s">
        <v>769</v>
      </c>
      <c r="G8" s="2643"/>
      <c r="H8" s="2643"/>
      <c r="I8" s="2643"/>
      <c r="J8" s="2644"/>
      <c r="K8" s="8"/>
      <c r="L8" s="190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5" ht="9" customHeight="1">
      <c r="A9" s="1895"/>
      <c r="B9" s="2114"/>
      <c r="C9" s="2115"/>
      <c r="D9" s="2020"/>
      <c r="E9" s="2020"/>
      <c r="F9" s="1366"/>
      <c r="G9" s="1366"/>
      <c r="H9" s="1366"/>
      <c r="I9" s="1366"/>
      <c r="J9" s="1366"/>
      <c r="K9" s="46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Y9" s="3"/>
    </row>
    <row r="10" spans="1:25" ht="9" customHeight="1">
      <c r="A10" s="1895"/>
      <c r="B10" s="1961" t="s">
        <v>651</v>
      </c>
      <c r="C10" s="2116" t="s">
        <v>190</v>
      </c>
      <c r="D10" s="2117" t="s">
        <v>770</v>
      </c>
      <c r="E10" s="2117" t="s">
        <v>771</v>
      </c>
      <c r="F10" s="474" t="s">
        <v>772</v>
      </c>
      <c r="G10" s="471"/>
      <c r="H10" s="474" t="s">
        <v>773</v>
      </c>
      <c r="I10" s="474" t="s">
        <v>774</v>
      </c>
      <c r="J10" s="474" t="s">
        <v>775</v>
      </c>
      <c r="K10" s="8"/>
      <c r="M10" s="3"/>
      <c r="N10" s="3"/>
      <c r="O10" s="3"/>
      <c r="P10" s="3"/>
      <c r="Q10" s="3"/>
      <c r="R10" s="3"/>
      <c r="S10" s="3"/>
      <c r="W10" s="3"/>
      <c r="Y10" s="3"/>
    </row>
    <row r="11" spans="1:25" ht="9" customHeight="1">
      <c r="A11" s="572"/>
      <c r="B11" s="1900"/>
      <c r="C11" s="2118" t="s">
        <v>6</v>
      </c>
      <c r="D11" s="2119"/>
      <c r="E11" s="2119"/>
      <c r="F11" s="504" t="s">
        <v>776</v>
      </c>
      <c r="G11" s="508"/>
      <c r="H11" s="504" t="s">
        <v>777</v>
      </c>
      <c r="I11" s="504" t="s">
        <v>8</v>
      </c>
      <c r="J11" s="504" t="s">
        <v>197</v>
      </c>
      <c r="K11" s="592"/>
      <c r="M11" s="3"/>
      <c r="N11" s="3"/>
      <c r="O11" s="3"/>
      <c r="P11" s="3"/>
      <c r="Q11" s="3"/>
      <c r="R11" s="3"/>
      <c r="S11" s="3"/>
      <c r="W11" s="3"/>
      <c r="Y11" s="3"/>
    </row>
    <row r="12" spans="1:25" ht="10.5" hidden="1" customHeight="1">
      <c r="A12" s="1914"/>
      <c r="B12" s="1916"/>
      <c r="C12" s="2120"/>
      <c r="D12" s="2120"/>
      <c r="E12" s="2120"/>
      <c r="F12" s="1915"/>
      <c r="G12" s="593"/>
      <c r="H12" s="593"/>
      <c r="I12" s="593"/>
      <c r="J12" s="593"/>
      <c r="K12" s="593"/>
      <c r="L12" s="1902"/>
      <c r="M12" s="1902"/>
      <c r="N12" s="1902"/>
      <c r="O12" s="1902"/>
      <c r="P12" s="1902"/>
      <c r="Q12" s="1902"/>
      <c r="R12" s="1902"/>
      <c r="S12" s="1902"/>
      <c r="W12" s="1902"/>
    </row>
    <row r="13" spans="1:25" ht="9" customHeight="1">
      <c r="A13" s="561"/>
      <c r="B13" s="2121" t="s">
        <v>7</v>
      </c>
      <c r="C13" s="2038">
        <f>SUM(C15+C31+C47)</f>
        <v>19492</v>
      </c>
      <c r="D13" s="2038">
        <f>SUM(D31+D47)</f>
        <v>552</v>
      </c>
      <c r="E13" s="2038">
        <f>SUM(E31+E47)</f>
        <v>119</v>
      </c>
      <c r="F13" s="537">
        <v>100</v>
      </c>
      <c r="G13" s="537">
        <v>100</v>
      </c>
      <c r="H13" s="537">
        <f>SUM(H31+H47)</f>
        <v>142</v>
      </c>
      <c r="I13" s="535"/>
      <c r="J13" s="2122">
        <v>35</v>
      </c>
      <c r="K13" s="20"/>
      <c r="L13" s="567"/>
      <c r="M13" s="567"/>
      <c r="N13" s="567"/>
      <c r="O13" s="567"/>
      <c r="P13" s="567"/>
      <c r="Q13" s="567"/>
      <c r="R13" s="567"/>
      <c r="S13" s="567"/>
      <c r="W13" s="567"/>
      <c r="Y13" s="567"/>
    </row>
    <row r="14" spans="1:25" ht="10.5" hidden="1" customHeight="1">
      <c r="A14" s="561"/>
      <c r="B14" s="1918"/>
      <c r="C14" s="2123"/>
      <c r="D14" s="2123"/>
      <c r="E14" s="2123"/>
      <c r="F14" s="15"/>
      <c r="G14" s="15"/>
      <c r="H14" s="15"/>
      <c r="I14" s="15"/>
      <c r="J14" s="2124"/>
      <c r="K14" s="20"/>
      <c r="L14" s="3"/>
      <c r="M14" s="3"/>
      <c r="N14" s="3"/>
      <c r="O14" s="3"/>
      <c r="P14" s="3"/>
      <c r="Q14" s="3"/>
      <c r="R14" s="3"/>
      <c r="S14" s="3"/>
      <c r="W14" s="3"/>
      <c r="Y14" s="567"/>
    </row>
    <row r="15" spans="1:25" ht="9" customHeight="1">
      <c r="A15" s="561"/>
      <c r="B15" s="2121" t="s">
        <v>9</v>
      </c>
      <c r="C15" s="2038">
        <f>SUM(C17+C20+C27)</f>
        <v>114</v>
      </c>
      <c r="D15" s="2038"/>
      <c r="E15" s="2125"/>
      <c r="F15" s="15"/>
      <c r="G15" s="15"/>
      <c r="H15" s="1917"/>
      <c r="I15" s="15"/>
      <c r="J15" s="2124"/>
      <c r="K15" s="15"/>
      <c r="L15" s="3"/>
      <c r="M15" s="3"/>
      <c r="N15" s="3"/>
      <c r="O15" s="3"/>
      <c r="P15" s="3"/>
      <c r="Q15" s="3"/>
      <c r="R15" s="3"/>
      <c r="S15" s="3"/>
      <c r="W15" s="3"/>
      <c r="Y15" s="567"/>
    </row>
    <row r="16" spans="1:25" ht="10.5" hidden="1" customHeight="1">
      <c r="A16" s="561"/>
      <c r="B16" s="1918"/>
      <c r="C16" s="2123"/>
      <c r="D16" s="2123"/>
      <c r="E16" s="2123"/>
      <c r="F16" s="15"/>
      <c r="G16" s="15"/>
      <c r="H16" s="15"/>
      <c r="I16" s="15"/>
      <c r="J16" s="2124"/>
      <c r="K16" s="20"/>
      <c r="L16" s="3"/>
      <c r="M16" s="3"/>
      <c r="N16" s="3"/>
      <c r="O16" s="3"/>
      <c r="P16" s="3"/>
      <c r="Q16" s="3"/>
      <c r="R16" s="3"/>
      <c r="S16" s="3"/>
      <c r="W16" s="3"/>
      <c r="Y16" s="567"/>
    </row>
    <row r="17" spans="1:25" ht="9" customHeight="1">
      <c r="A17" s="561"/>
      <c r="B17" s="2121" t="s">
        <v>618</v>
      </c>
      <c r="C17" s="2038">
        <f>SUM(C18+C19)</f>
        <v>12</v>
      </c>
      <c r="D17" s="2038"/>
      <c r="E17" s="2123"/>
      <c r="F17" s="15"/>
      <c r="G17" s="15"/>
      <c r="H17" s="15"/>
      <c r="I17" s="15"/>
      <c r="J17" s="2124"/>
      <c r="K17" s="20"/>
      <c r="L17" s="3"/>
      <c r="M17" s="3"/>
      <c r="N17" s="3"/>
      <c r="O17" s="3"/>
      <c r="P17" s="3"/>
      <c r="Q17" s="3"/>
      <c r="R17" s="3"/>
      <c r="S17" s="3"/>
      <c r="W17" s="3"/>
      <c r="Y17" s="567"/>
    </row>
    <row r="18" spans="1:25" ht="6.95" customHeight="1">
      <c r="A18" s="561"/>
      <c r="B18" s="2126" t="s">
        <v>243</v>
      </c>
      <c r="C18" s="2127">
        <v>7</v>
      </c>
      <c r="D18" s="2127"/>
      <c r="E18" s="2127"/>
      <c r="F18" s="1921"/>
      <c r="G18" s="1921"/>
      <c r="H18" s="1921"/>
      <c r="I18" s="1921"/>
      <c r="J18" s="2128"/>
      <c r="K18" s="20"/>
      <c r="L18" s="3"/>
      <c r="M18" s="3"/>
      <c r="N18" s="3"/>
      <c r="O18" s="3"/>
      <c r="P18" s="3"/>
      <c r="Q18" s="3"/>
      <c r="R18" s="3"/>
      <c r="S18" s="3"/>
      <c r="W18" s="3"/>
      <c r="Y18" s="567"/>
    </row>
    <row r="19" spans="1:25" ht="6.95" customHeight="1">
      <c r="A19" s="561"/>
      <c r="B19" s="2126" t="s">
        <v>244</v>
      </c>
      <c r="C19" s="1433">
        <v>5</v>
      </c>
      <c r="D19" s="1433"/>
      <c r="E19" s="2127"/>
      <c r="F19" s="1921"/>
      <c r="G19" s="1921"/>
      <c r="H19" s="1921"/>
      <c r="I19" s="1921"/>
      <c r="J19" s="2128"/>
      <c r="K19" s="20"/>
      <c r="L19" s="3"/>
      <c r="M19" s="3"/>
      <c r="N19" s="3"/>
      <c r="O19" s="3"/>
      <c r="P19" s="3"/>
      <c r="Q19" s="3"/>
      <c r="R19" s="3"/>
      <c r="S19" s="3"/>
      <c r="W19" s="3"/>
      <c r="Y19" s="567"/>
    </row>
    <row r="20" spans="1:25" ht="9" customHeight="1">
      <c r="A20" s="561"/>
      <c r="B20" s="2129" t="s">
        <v>621</v>
      </c>
      <c r="C20" s="1981">
        <f>SUM(C21:C26)</f>
        <v>90</v>
      </c>
      <c r="D20" s="1981"/>
      <c r="E20" s="2130"/>
      <c r="F20" s="17"/>
      <c r="G20" s="17"/>
      <c r="H20" s="1923"/>
      <c r="I20" s="17"/>
      <c r="J20" s="2131"/>
      <c r="K20" s="17"/>
      <c r="L20" s="566"/>
      <c r="M20" s="566"/>
      <c r="N20" s="566"/>
      <c r="O20" s="567"/>
      <c r="P20" s="567"/>
      <c r="Q20" s="3"/>
      <c r="R20" s="3"/>
      <c r="S20" s="3"/>
      <c r="W20" s="3"/>
      <c r="Y20" s="567"/>
    </row>
    <row r="21" spans="1:25" ht="6.95" customHeight="1">
      <c r="A21" s="561"/>
      <c r="B21" s="2126" t="s">
        <v>243</v>
      </c>
      <c r="C21" s="2132">
        <v>3</v>
      </c>
      <c r="D21" s="2132"/>
      <c r="E21" s="2132"/>
      <c r="F21" s="1439"/>
      <c r="G21" s="1439"/>
      <c r="H21" s="1439"/>
      <c r="I21" s="1439"/>
      <c r="J21" s="2133"/>
      <c r="K21" s="20"/>
      <c r="L21" s="3"/>
      <c r="M21" s="3"/>
      <c r="N21" s="3"/>
      <c r="O21" s="3"/>
      <c r="P21" s="3"/>
      <c r="Q21" s="3"/>
      <c r="R21" s="3"/>
      <c r="S21" s="3"/>
      <c r="W21" s="3"/>
      <c r="Y21" s="567"/>
    </row>
    <row r="22" spans="1:25" ht="6.95" customHeight="1">
      <c r="A22" s="561"/>
      <c r="B22" s="2126" t="s">
        <v>245</v>
      </c>
      <c r="C22" s="2132">
        <v>4</v>
      </c>
      <c r="D22" s="2132"/>
      <c r="E22" s="2132"/>
      <c r="F22" s="1439"/>
      <c r="G22" s="1439"/>
      <c r="H22" s="1439"/>
      <c r="I22" s="1439"/>
      <c r="J22" s="2133"/>
      <c r="K22" s="20"/>
      <c r="L22" s="3"/>
      <c r="M22" s="3"/>
      <c r="N22" s="3"/>
      <c r="O22" s="3"/>
      <c r="P22" s="3"/>
      <c r="Q22" s="3"/>
      <c r="R22" s="3"/>
      <c r="S22" s="3"/>
      <c r="W22" s="3"/>
      <c r="Y22" s="567"/>
    </row>
    <row r="23" spans="1:25" ht="6.95" customHeight="1">
      <c r="A23" s="561"/>
      <c r="B23" s="2126" t="s">
        <v>244</v>
      </c>
      <c r="C23" s="1433">
        <v>2</v>
      </c>
      <c r="D23" s="1433"/>
      <c r="E23" s="2132"/>
      <c r="F23" s="1439"/>
      <c r="G23" s="1439"/>
      <c r="H23" s="1439"/>
      <c r="I23" s="1439"/>
      <c r="J23" s="2133"/>
      <c r="K23" s="20"/>
      <c r="L23" s="3"/>
      <c r="M23" s="3"/>
      <c r="N23" s="3"/>
      <c r="O23" s="3"/>
      <c r="P23" s="3"/>
      <c r="Q23" s="3"/>
      <c r="R23" s="3"/>
      <c r="S23" s="3"/>
      <c r="W23" s="3"/>
      <c r="Y23" s="567"/>
    </row>
    <row r="24" spans="1:25" ht="6.95" customHeight="1">
      <c r="A24" s="561"/>
      <c r="B24" s="2126" t="s">
        <v>669</v>
      </c>
      <c r="C24" s="2132">
        <v>42</v>
      </c>
      <c r="D24" s="2132"/>
      <c r="E24" s="2132"/>
      <c r="F24" s="1439"/>
      <c r="G24" s="1439"/>
      <c r="H24" s="1439"/>
      <c r="I24" s="1439"/>
      <c r="J24" s="2133"/>
      <c r="K24" s="20"/>
      <c r="L24" s="3"/>
      <c r="M24" s="3"/>
      <c r="N24" s="3"/>
      <c r="O24" s="3"/>
      <c r="P24" s="3"/>
      <c r="Q24" s="3"/>
      <c r="R24" s="3"/>
      <c r="S24" s="3"/>
      <c r="W24" s="3"/>
      <c r="Y24" s="567"/>
    </row>
    <row r="25" spans="1:25" ht="6.95" customHeight="1">
      <c r="A25" s="561"/>
      <c r="B25" s="2126" t="s">
        <v>247</v>
      </c>
      <c r="C25" s="1433">
        <v>9</v>
      </c>
      <c r="D25" s="1433"/>
      <c r="E25" s="2134"/>
      <c r="F25" s="1439"/>
      <c r="G25" s="1439"/>
      <c r="H25" s="1925"/>
      <c r="I25" s="1439"/>
      <c r="J25" s="2133"/>
      <c r="K25" s="1439"/>
      <c r="L25" s="1926"/>
      <c r="M25" s="1926"/>
      <c r="N25" s="1926"/>
      <c r="O25" s="1926"/>
      <c r="P25" s="1926"/>
      <c r="Q25" s="3"/>
      <c r="R25" s="3"/>
      <c r="S25" s="3"/>
      <c r="W25" s="3"/>
      <c r="Y25" s="567"/>
    </row>
    <row r="26" spans="1:25" ht="6.95" customHeight="1">
      <c r="A26" s="561"/>
      <c r="B26" s="2126" t="s">
        <v>248</v>
      </c>
      <c r="C26" s="2132">
        <v>30</v>
      </c>
      <c r="D26" s="2132"/>
      <c r="E26" s="2132"/>
      <c r="F26" s="1439"/>
      <c r="G26" s="1439"/>
      <c r="H26" s="1439"/>
      <c r="I26" s="1439"/>
      <c r="J26" s="2133"/>
      <c r="K26" s="1439"/>
      <c r="L26" s="3"/>
      <c r="M26" s="3"/>
      <c r="N26" s="3"/>
      <c r="O26" s="3"/>
      <c r="P26" s="3"/>
      <c r="Q26" s="3"/>
      <c r="R26" s="3"/>
      <c r="S26" s="3"/>
      <c r="W26" s="3"/>
      <c r="Y26" s="567"/>
    </row>
    <row r="27" spans="1:25" ht="9" customHeight="1">
      <c r="A27" s="561"/>
      <c r="B27" s="2129" t="s">
        <v>626</v>
      </c>
      <c r="C27" s="1981">
        <f>SUM(C28:C29)</f>
        <v>12</v>
      </c>
      <c r="D27" s="1981"/>
      <c r="E27" s="2130"/>
      <c r="F27" s="17"/>
      <c r="G27" s="17"/>
      <c r="H27" s="17"/>
      <c r="I27" s="17"/>
      <c r="J27" s="2131"/>
      <c r="K27" s="17"/>
      <c r="L27" s="3"/>
      <c r="M27" s="3"/>
      <c r="N27" s="3"/>
      <c r="O27" s="3"/>
      <c r="P27" s="3"/>
      <c r="Q27" s="3"/>
      <c r="R27" s="3"/>
      <c r="S27" s="3"/>
      <c r="W27" s="3"/>
      <c r="Y27" s="567"/>
    </row>
    <row r="28" spans="1:25" ht="6.95" customHeight="1">
      <c r="A28" s="561"/>
      <c r="B28" s="2126" t="s">
        <v>249</v>
      </c>
      <c r="C28" s="1433">
        <v>7</v>
      </c>
      <c r="D28" s="2132"/>
      <c r="E28" s="2134"/>
      <c r="F28" s="1439"/>
      <c r="G28" s="1439"/>
      <c r="H28" s="1439"/>
      <c r="I28" s="1439"/>
      <c r="J28" s="2133"/>
      <c r="K28" s="1439"/>
      <c r="L28" s="1926"/>
      <c r="M28" s="3"/>
      <c r="N28" s="3"/>
      <c r="O28" s="3"/>
      <c r="P28" s="3"/>
      <c r="Q28" s="3"/>
      <c r="R28" s="3"/>
      <c r="S28" s="3"/>
      <c r="W28" s="3"/>
      <c r="Y28" s="567"/>
    </row>
    <row r="29" spans="1:25" ht="6.95" customHeight="1">
      <c r="A29" s="561"/>
      <c r="B29" s="2126" t="s">
        <v>250</v>
      </c>
      <c r="C29" s="1433">
        <v>5</v>
      </c>
      <c r="D29" s="1433"/>
      <c r="E29" s="2134"/>
      <c r="F29" s="1439"/>
      <c r="G29" s="1439"/>
      <c r="H29" s="1925"/>
      <c r="I29" s="1439"/>
      <c r="J29" s="2135"/>
      <c r="K29" s="1439"/>
      <c r="L29" s="1926"/>
      <c r="M29" s="3"/>
      <c r="N29" s="3"/>
      <c r="O29" s="3"/>
      <c r="P29" s="3"/>
      <c r="Q29" s="3"/>
      <c r="R29" s="3"/>
      <c r="S29" s="3"/>
      <c r="W29" s="3"/>
      <c r="Y29" s="567"/>
    </row>
    <row r="30" spans="1:25" ht="10.5" hidden="1" customHeight="1">
      <c r="A30" s="561"/>
      <c r="B30" s="1918"/>
      <c r="C30" s="2123"/>
      <c r="D30" s="2123"/>
      <c r="E30" s="2123"/>
      <c r="F30" s="15"/>
      <c r="G30" s="15"/>
      <c r="H30" s="15"/>
      <c r="I30" s="15"/>
      <c r="J30" s="2124"/>
      <c r="K30" s="20"/>
      <c r="L30" s="3"/>
      <c r="M30" s="3"/>
      <c r="N30" s="3"/>
      <c r="O30" s="3"/>
      <c r="P30" s="3"/>
      <c r="Q30" s="3"/>
      <c r="R30" s="3"/>
      <c r="S30" s="3"/>
      <c r="W30" s="3"/>
      <c r="Y30" s="567"/>
    </row>
    <row r="31" spans="1:25" ht="9" customHeight="1">
      <c r="A31" s="561"/>
      <c r="B31" s="2121" t="s">
        <v>21</v>
      </c>
      <c r="C31" s="2038">
        <f>SUM(C33+C34+C35+C36+C37+C38+C39+C40+C41+C42+C43+C44+C45)</f>
        <v>7528</v>
      </c>
      <c r="D31" s="2038">
        <f>SUM(D33+D34+D35+D36+D37+D38+D39+D40+D42+D43+D44+D45)</f>
        <v>296</v>
      </c>
      <c r="E31" s="2136">
        <f>SUM(E33:E45)</f>
        <v>56</v>
      </c>
      <c r="F31" s="2137">
        <v>53.3</v>
      </c>
      <c r="G31" s="15"/>
      <c r="H31" s="2122">
        <v>66</v>
      </c>
      <c r="I31" s="535">
        <v>25</v>
      </c>
      <c r="J31" s="2122">
        <v>25</v>
      </c>
      <c r="K31" s="20"/>
      <c r="L31" s="567"/>
      <c r="M31" s="567"/>
      <c r="N31" s="567"/>
      <c r="O31" s="567"/>
      <c r="P31" s="567"/>
      <c r="Q31" s="567"/>
      <c r="R31" s="567"/>
      <c r="S31" s="567"/>
      <c r="W31" s="3"/>
      <c r="Y31" s="567"/>
    </row>
    <row r="32" spans="1:25" ht="10.5" hidden="1" customHeight="1">
      <c r="A32" s="561"/>
      <c r="B32" s="1927"/>
      <c r="C32" s="2138"/>
      <c r="D32" s="2138"/>
      <c r="E32" s="2139"/>
      <c r="F32" s="2140"/>
      <c r="G32" s="20"/>
      <c r="H32" s="2141"/>
      <c r="I32" s="20"/>
      <c r="J32" s="2142"/>
      <c r="K32" s="20"/>
    </row>
    <row r="33" spans="1:25" ht="6.95" customHeight="1">
      <c r="A33" s="561"/>
      <c r="B33" s="2126" t="s">
        <v>305</v>
      </c>
      <c r="C33" s="1433">
        <v>109</v>
      </c>
      <c r="D33" s="1433">
        <v>25</v>
      </c>
      <c r="E33" s="2143">
        <v>3</v>
      </c>
      <c r="F33" s="2144">
        <v>4.5</v>
      </c>
      <c r="G33" s="1439"/>
      <c r="H33" s="2135">
        <v>780</v>
      </c>
      <c r="I33" s="1451">
        <v>301</v>
      </c>
      <c r="J33" s="2135">
        <v>4</v>
      </c>
      <c r="K33" s="1439"/>
      <c r="L33" s="1465"/>
    </row>
    <row r="34" spans="1:25" ht="6.95" customHeight="1">
      <c r="A34" s="561"/>
      <c r="B34" s="2126" t="s">
        <v>671</v>
      </c>
      <c r="C34" s="1433">
        <v>103</v>
      </c>
      <c r="D34" s="1433">
        <v>17</v>
      </c>
      <c r="E34" s="2143"/>
      <c r="F34" s="2144"/>
      <c r="G34" s="1439"/>
      <c r="H34" s="2135"/>
      <c r="I34" s="1439"/>
      <c r="J34" s="2135">
        <v>6</v>
      </c>
      <c r="K34" s="1439"/>
      <c r="L34" s="1465"/>
    </row>
    <row r="35" spans="1:25" ht="6.95" customHeight="1">
      <c r="A35" s="561"/>
      <c r="B35" s="2126" t="s">
        <v>253</v>
      </c>
      <c r="C35" s="1433">
        <v>554</v>
      </c>
      <c r="D35" s="2145">
        <v>56</v>
      </c>
      <c r="E35" s="2143">
        <v>8</v>
      </c>
      <c r="F35" s="2144">
        <v>10.1</v>
      </c>
      <c r="G35" s="1921"/>
      <c r="H35" s="2135">
        <v>348</v>
      </c>
      <c r="I35" s="1932">
        <v>134</v>
      </c>
      <c r="J35" s="2146">
        <v>10</v>
      </c>
      <c r="K35" s="1439"/>
      <c r="L35" s="1465"/>
    </row>
    <row r="36" spans="1:25" s="2148" customFormat="1" ht="6.95" customHeight="1">
      <c r="A36" s="2147"/>
      <c r="B36" s="2126" t="s">
        <v>260</v>
      </c>
      <c r="C36" s="1433">
        <v>2692</v>
      </c>
      <c r="D36" s="1433">
        <v>38</v>
      </c>
      <c r="E36" s="2143">
        <v>2</v>
      </c>
      <c r="F36" s="2144">
        <v>6.9</v>
      </c>
      <c r="G36" s="1439"/>
      <c r="H36" s="2135">
        <v>513</v>
      </c>
      <c r="I36" s="1451">
        <v>198</v>
      </c>
      <c r="J36" s="2135">
        <v>71</v>
      </c>
      <c r="K36" s="1439"/>
      <c r="L36" s="1465"/>
    </row>
    <row r="37" spans="1:25" s="2148" customFormat="1" ht="6.95" customHeight="1">
      <c r="A37" s="2147"/>
      <c r="B37" s="2126" t="s">
        <v>246</v>
      </c>
      <c r="C37" s="1433">
        <v>1319</v>
      </c>
      <c r="D37" s="1433">
        <v>17</v>
      </c>
      <c r="E37" s="2143">
        <v>6</v>
      </c>
      <c r="F37" s="2144">
        <v>3.1</v>
      </c>
      <c r="G37" s="1439"/>
      <c r="H37" s="2135">
        <v>1147</v>
      </c>
      <c r="I37" s="1451">
        <v>443</v>
      </c>
      <c r="J37" s="2135">
        <v>78</v>
      </c>
      <c r="K37" s="1439"/>
      <c r="L37" s="1465"/>
    </row>
    <row r="38" spans="1:25" ht="6.95" customHeight="1">
      <c r="A38" s="561"/>
      <c r="B38" s="2126" t="s">
        <v>264</v>
      </c>
      <c r="C38" s="1433">
        <v>577</v>
      </c>
      <c r="D38" s="2145">
        <v>40</v>
      </c>
      <c r="E38" s="2143">
        <v>3</v>
      </c>
      <c r="F38" s="2144">
        <v>7.2</v>
      </c>
      <c r="G38" s="1921"/>
      <c r="H38" s="2135">
        <v>487</v>
      </c>
      <c r="I38" s="1932">
        <v>188</v>
      </c>
      <c r="J38" s="2146">
        <v>14</v>
      </c>
      <c r="K38" s="1439"/>
      <c r="L38" s="1465"/>
    </row>
    <row r="39" spans="1:25" ht="6.95" customHeight="1">
      <c r="A39" s="561"/>
      <c r="B39" s="2126" t="s">
        <v>182</v>
      </c>
      <c r="C39" s="1433">
        <v>229</v>
      </c>
      <c r="D39" s="1433">
        <v>16</v>
      </c>
      <c r="E39" s="2143">
        <v>2</v>
      </c>
      <c r="F39" s="2144">
        <v>2.9</v>
      </c>
      <c r="G39" s="1439"/>
      <c r="H39" s="2135">
        <v>1218</v>
      </c>
      <c r="I39" s="1451">
        <v>471</v>
      </c>
      <c r="J39" s="2135">
        <v>14</v>
      </c>
      <c r="K39" s="1439"/>
      <c r="L39" s="1465"/>
    </row>
    <row r="40" spans="1:25" ht="6.95" customHeight="1">
      <c r="A40" s="561"/>
      <c r="B40" s="2126" t="s">
        <v>248</v>
      </c>
      <c r="C40" s="1433">
        <v>85</v>
      </c>
      <c r="D40" s="2145">
        <v>14</v>
      </c>
      <c r="E40" s="2143">
        <v>3</v>
      </c>
      <c r="F40" s="2149">
        <v>2.5</v>
      </c>
      <c r="G40" s="1921"/>
      <c r="H40" s="2135">
        <v>1392</v>
      </c>
      <c r="I40" s="1921">
        <v>538</v>
      </c>
      <c r="J40" s="2146">
        <v>6</v>
      </c>
      <c r="K40" s="1439"/>
      <c r="L40" s="1465"/>
    </row>
    <row r="41" spans="1:25" ht="6.95" customHeight="1">
      <c r="A41" s="561"/>
      <c r="B41" s="2126" t="s">
        <v>271</v>
      </c>
      <c r="C41" s="1433">
        <v>102</v>
      </c>
      <c r="D41" s="1433"/>
      <c r="E41" s="2150"/>
      <c r="F41" s="2149"/>
      <c r="G41" s="1439"/>
      <c r="H41" s="2133"/>
      <c r="I41" s="1439"/>
      <c r="J41" s="2133"/>
      <c r="K41" s="1439"/>
      <c r="L41" s="1465"/>
    </row>
    <row r="42" spans="1:25" ht="6.95" customHeight="1">
      <c r="A42" s="561"/>
      <c r="B42" s="2126" t="s">
        <v>272</v>
      </c>
      <c r="C42" s="1433">
        <v>678</v>
      </c>
      <c r="D42" s="1433">
        <v>25</v>
      </c>
      <c r="E42" s="2143">
        <v>15</v>
      </c>
      <c r="F42" s="2144">
        <v>4.5</v>
      </c>
      <c r="G42" s="1439"/>
      <c r="H42" s="2135">
        <v>780</v>
      </c>
      <c r="I42" s="1439">
        <v>301</v>
      </c>
      <c r="J42" s="2135">
        <v>27</v>
      </c>
      <c r="K42" s="1439"/>
      <c r="L42" s="1465"/>
    </row>
    <row r="43" spans="1:25" ht="6.95" customHeight="1">
      <c r="A43" s="561"/>
      <c r="B43" s="2126" t="s">
        <v>273</v>
      </c>
      <c r="C43" s="1433">
        <v>200</v>
      </c>
      <c r="D43" s="1433">
        <v>16</v>
      </c>
      <c r="E43" s="2143">
        <v>3</v>
      </c>
      <c r="F43" s="2144">
        <v>2.9</v>
      </c>
      <c r="G43" s="1439"/>
      <c r="H43" s="2135">
        <v>1218</v>
      </c>
      <c r="I43" s="1451">
        <v>471</v>
      </c>
      <c r="J43" s="2135">
        <v>13</v>
      </c>
      <c r="K43" s="1439"/>
      <c r="L43" s="1465"/>
    </row>
    <row r="44" spans="1:25" ht="6.95" customHeight="1">
      <c r="A44" s="561"/>
      <c r="B44" s="2126" t="s">
        <v>274</v>
      </c>
      <c r="C44" s="1433">
        <v>340</v>
      </c>
      <c r="D44" s="1433">
        <v>17</v>
      </c>
      <c r="E44" s="2143">
        <v>8</v>
      </c>
      <c r="F44" s="2144">
        <v>3.1</v>
      </c>
      <c r="G44" s="1439"/>
      <c r="H44" s="2135">
        <v>1147</v>
      </c>
      <c r="I44" s="1451">
        <v>443</v>
      </c>
      <c r="J44" s="2135">
        <v>20</v>
      </c>
      <c r="K44" s="1439"/>
      <c r="L44" s="1465"/>
    </row>
    <row r="45" spans="1:25" ht="6.95" customHeight="1">
      <c r="A45" s="561"/>
      <c r="B45" s="2126" t="s">
        <v>275</v>
      </c>
      <c r="C45" s="1433">
        <v>540</v>
      </c>
      <c r="D45" s="1433">
        <v>15</v>
      </c>
      <c r="E45" s="2143">
        <v>3</v>
      </c>
      <c r="F45" s="2144">
        <v>2.7</v>
      </c>
      <c r="G45" s="1439"/>
      <c r="H45" s="2135">
        <v>1299</v>
      </c>
      <c r="I45" s="1451">
        <v>502</v>
      </c>
      <c r="J45" s="2135">
        <v>36</v>
      </c>
      <c r="K45" s="1439"/>
      <c r="L45" s="1465"/>
    </row>
    <row r="46" spans="1:25" ht="10.5" hidden="1" customHeight="1">
      <c r="A46" s="561"/>
      <c r="B46" s="1927"/>
      <c r="C46" s="2138"/>
      <c r="D46" s="2138"/>
      <c r="E46" s="2139"/>
      <c r="F46" s="2140"/>
      <c r="G46" s="20"/>
      <c r="H46" s="2141"/>
      <c r="I46" s="20"/>
      <c r="J46" s="2142"/>
      <c r="K46" s="20"/>
    </row>
    <row r="47" spans="1:25" ht="9" customHeight="1">
      <c r="A47" s="561"/>
      <c r="B47" s="2121" t="s">
        <v>49</v>
      </c>
      <c r="C47" s="2038">
        <f>SUM(C49:C65)</f>
        <v>11850</v>
      </c>
      <c r="D47" s="2038">
        <f>SUM(D49:D64)</f>
        <v>256</v>
      </c>
      <c r="E47" s="2136">
        <f>SUM(E49:E63)</f>
        <v>63</v>
      </c>
      <c r="F47" s="2122">
        <f>SUM(F49:F63)</f>
        <v>46.400000000000006</v>
      </c>
      <c r="G47" s="15"/>
      <c r="H47" s="2122">
        <v>76</v>
      </c>
      <c r="I47" s="15">
        <v>46</v>
      </c>
      <c r="J47" s="2122">
        <v>46</v>
      </c>
      <c r="K47" s="20"/>
      <c r="L47" s="567"/>
      <c r="M47" s="567"/>
      <c r="N47" s="567"/>
      <c r="O47" s="567"/>
      <c r="P47" s="567"/>
      <c r="Q47" s="567"/>
      <c r="R47" s="567"/>
      <c r="S47" s="567"/>
      <c r="W47" s="567"/>
      <c r="Y47" s="567"/>
    </row>
    <row r="48" spans="1:25" ht="10.5" hidden="1" customHeight="1">
      <c r="A48" s="561"/>
      <c r="B48" s="1927"/>
      <c r="C48" s="2138"/>
      <c r="D48" s="2138"/>
      <c r="E48" s="2151"/>
      <c r="F48" s="2140"/>
      <c r="G48" s="20"/>
      <c r="H48" s="2141"/>
      <c r="I48" s="20"/>
      <c r="J48" s="2142"/>
      <c r="K48" s="20"/>
    </row>
    <row r="49" spans="1:13" ht="6.95" customHeight="1">
      <c r="A49" s="561"/>
      <c r="B49" s="2126" t="s">
        <v>167</v>
      </c>
      <c r="C49" s="1433">
        <v>3330</v>
      </c>
      <c r="D49" s="1433">
        <v>39</v>
      </c>
      <c r="E49" s="2143">
        <v>4</v>
      </c>
      <c r="F49" s="2144">
        <v>7.1</v>
      </c>
      <c r="G49" s="1439"/>
      <c r="H49" s="2135">
        <v>500</v>
      </c>
      <c r="I49" s="1439">
        <v>304</v>
      </c>
      <c r="J49" s="2135">
        <v>85</v>
      </c>
      <c r="K49" s="20"/>
    </row>
    <row r="50" spans="1:13" ht="6.95" customHeight="1">
      <c r="A50" s="561"/>
      <c r="B50" s="2126" t="s">
        <v>168</v>
      </c>
      <c r="C50" s="1433">
        <v>708</v>
      </c>
      <c r="D50" s="1433">
        <v>23</v>
      </c>
      <c r="E50" s="2143">
        <v>4</v>
      </c>
      <c r="F50" s="2144">
        <v>4.2</v>
      </c>
      <c r="G50" s="1439"/>
      <c r="H50" s="2135">
        <v>847</v>
      </c>
      <c r="I50" s="1439">
        <v>515</v>
      </c>
      <c r="J50" s="2135">
        <v>31</v>
      </c>
      <c r="K50" s="20"/>
    </row>
    <row r="51" spans="1:13" ht="6.95" customHeight="1">
      <c r="A51" s="561"/>
      <c r="B51" s="2126" t="s">
        <v>169</v>
      </c>
      <c r="C51" s="1433">
        <v>815</v>
      </c>
      <c r="D51" s="1433">
        <v>8</v>
      </c>
      <c r="E51" s="2143">
        <v>4</v>
      </c>
      <c r="F51" s="2144">
        <v>1.4</v>
      </c>
      <c r="G51" s="1439"/>
      <c r="H51" s="2135">
        <v>2437</v>
      </c>
      <c r="I51" s="1439">
        <v>1481</v>
      </c>
      <c r="J51" s="2135">
        <v>102</v>
      </c>
      <c r="K51" s="20"/>
    </row>
    <row r="52" spans="1:13" ht="6.95" customHeight="1">
      <c r="A52" s="561"/>
      <c r="B52" s="2126" t="s">
        <v>170</v>
      </c>
      <c r="C52" s="1433">
        <v>664</v>
      </c>
      <c r="D52" s="1433">
        <v>23</v>
      </c>
      <c r="E52" s="2143">
        <v>4</v>
      </c>
      <c r="F52" s="2144">
        <v>4.2</v>
      </c>
      <c r="G52" s="1439"/>
      <c r="H52" s="2135">
        <v>847</v>
      </c>
      <c r="I52" s="1439">
        <v>515</v>
      </c>
      <c r="J52" s="2135">
        <v>29</v>
      </c>
      <c r="K52" s="20"/>
    </row>
    <row r="53" spans="1:13" ht="6.95" customHeight="1">
      <c r="A53" s="561"/>
      <c r="B53" s="2126" t="s">
        <v>171</v>
      </c>
      <c r="C53" s="1433">
        <v>1026</v>
      </c>
      <c r="D53" s="1433">
        <v>19</v>
      </c>
      <c r="E53" s="2143">
        <v>4</v>
      </c>
      <c r="F53" s="2144">
        <v>3.4</v>
      </c>
      <c r="G53" s="1439"/>
      <c r="H53" s="2135">
        <v>1026</v>
      </c>
      <c r="I53" s="1439">
        <v>624</v>
      </c>
      <c r="J53" s="2135">
        <v>54</v>
      </c>
      <c r="K53" s="20"/>
    </row>
    <row r="54" spans="1:13" ht="6.95" customHeight="1">
      <c r="A54" s="561"/>
      <c r="B54" s="2126" t="s">
        <v>172</v>
      </c>
      <c r="C54" s="1433">
        <v>265</v>
      </c>
      <c r="D54" s="1433">
        <v>36</v>
      </c>
      <c r="E54" s="2143">
        <v>10</v>
      </c>
      <c r="F54" s="2144">
        <v>6.5</v>
      </c>
      <c r="G54" s="1439"/>
      <c r="H54" s="2135">
        <v>541</v>
      </c>
      <c r="I54" s="1439">
        <v>329</v>
      </c>
      <c r="J54" s="2135">
        <v>7</v>
      </c>
      <c r="K54" s="20"/>
    </row>
    <row r="55" spans="1:13" ht="6.95" customHeight="1">
      <c r="A55" s="561"/>
      <c r="B55" s="2126" t="s">
        <v>173</v>
      </c>
      <c r="C55" s="1433">
        <v>498</v>
      </c>
      <c r="D55" s="1433">
        <v>14</v>
      </c>
      <c r="E55" s="2143">
        <v>6</v>
      </c>
      <c r="F55" s="2144">
        <v>2.5</v>
      </c>
      <c r="G55" s="1439"/>
      <c r="H55" s="2135">
        <v>1392</v>
      </c>
      <c r="I55" s="1439">
        <v>846</v>
      </c>
      <c r="J55" s="2135">
        <v>36</v>
      </c>
      <c r="K55" s="20"/>
    </row>
    <row r="56" spans="1:13" ht="6.95" customHeight="1">
      <c r="A56" s="561"/>
      <c r="B56" s="2126" t="s">
        <v>174</v>
      </c>
      <c r="C56" s="1433">
        <v>287</v>
      </c>
      <c r="D56" s="1433">
        <v>9</v>
      </c>
      <c r="E56" s="2143">
        <v>4</v>
      </c>
      <c r="F56" s="2144">
        <v>1.6</v>
      </c>
      <c r="G56" s="1439"/>
      <c r="H56" s="2135">
        <v>2166</v>
      </c>
      <c r="I56" s="1439">
        <v>1317</v>
      </c>
      <c r="J56" s="2135">
        <v>32</v>
      </c>
      <c r="K56" s="20"/>
    </row>
    <row r="57" spans="1:13" ht="6.95" customHeight="1">
      <c r="A57" s="561"/>
      <c r="B57" s="2126" t="s">
        <v>175</v>
      </c>
      <c r="C57" s="1433">
        <v>281</v>
      </c>
      <c r="D57" s="1433">
        <v>18</v>
      </c>
      <c r="E57" s="2143">
        <v>5</v>
      </c>
      <c r="F57" s="2144">
        <v>3.3</v>
      </c>
      <c r="G57" s="1439"/>
      <c r="H57" s="2135">
        <v>1083</v>
      </c>
      <c r="I57" s="1439">
        <v>658</v>
      </c>
      <c r="J57" s="2135">
        <v>16</v>
      </c>
      <c r="K57" s="20"/>
    </row>
    <row r="58" spans="1:13" ht="6.95" customHeight="1">
      <c r="A58" s="561"/>
      <c r="B58" s="2126" t="s">
        <v>176</v>
      </c>
      <c r="C58" s="1433">
        <v>279</v>
      </c>
      <c r="D58" s="1433">
        <v>15</v>
      </c>
      <c r="E58" s="2143">
        <v>4</v>
      </c>
      <c r="F58" s="2144">
        <v>2.7</v>
      </c>
      <c r="G58" s="1439"/>
      <c r="H58" s="2135">
        <v>1299</v>
      </c>
      <c r="I58" s="1439">
        <v>790</v>
      </c>
      <c r="J58" s="2135">
        <v>19</v>
      </c>
      <c r="K58" s="20"/>
    </row>
    <row r="59" spans="1:13" ht="6.95" customHeight="1">
      <c r="A59" s="561"/>
      <c r="B59" s="2126" t="s">
        <v>177</v>
      </c>
      <c r="C59" s="1433">
        <v>426</v>
      </c>
      <c r="D59" s="1433">
        <v>12</v>
      </c>
      <c r="E59" s="2143">
        <v>4</v>
      </c>
      <c r="F59" s="2144">
        <v>2.2000000000000002</v>
      </c>
      <c r="G59" s="1439"/>
      <c r="H59" s="2135">
        <v>1624</v>
      </c>
      <c r="I59" s="1439">
        <v>988</v>
      </c>
      <c r="J59" s="2135">
        <v>36</v>
      </c>
      <c r="K59" s="20"/>
    </row>
    <row r="60" spans="1:13" ht="6.95" customHeight="1">
      <c r="A60" s="561"/>
      <c r="B60" s="2126" t="s">
        <v>178</v>
      </c>
      <c r="C60" s="1433">
        <v>150</v>
      </c>
      <c r="D60" s="1433">
        <v>10</v>
      </c>
      <c r="E60" s="2143">
        <v>4</v>
      </c>
      <c r="F60" s="2152">
        <v>1.8</v>
      </c>
      <c r="G60" s="1439"/>
      <c r="H60" s="2135">
        <v>1949</v>
      </c>
      <c r="I60" s="1439">
        <v>1185</v>
      </c>
      <c r="J60" s="2135">
        <v>15</v>
      </c>
      <c r="K60" s="20"/>
    </row>
    <row r="61" spans="1:13" ht="6.95" customHeight="1">
      <c r="A61" s="561"/>
      <c r="B61" s="2126" t="s">
        <v>179</v>
      </c>
      <c r="C61" s="1433">
        <v>1733</v>
      </c>
      <c r="D61" s="1433">
        <v>11</v>
      </c>
      <c r="E61" s="2143">
        <v>3</v>
      </c>
      <c r="F61" s="2152">
        <v>2</v>
      </c>
      <c r="G61" s="1439"/>
      <c r="H61" s="2135">
        <v>1772</v>
      </c>
      <c r="I61" s="1439">
        <v>1077</v>
      </c>
      <c r="J61" s="2135">
        <v>158</v>
      </c>
      <c r="K61" s="20"/>
    </row>
    <row r="62" spans="1:13" ht="6.95" customHeight="1">
      <c r="A62" s="561"/>
      <c r="B62" s="2126" t="s">
        <v>180</v>
      </c>
      <c r="C62" s="1433">
        <v>745</v>
      </c>
      <c r="D62" s="1433">
        <v>13</v>
      </c>
      <c r="E62" s="2143">
        <v>2</v>
      </c>
      <c r="F62" s="2152">
        <v>2.4</v>
      </c>
      <c r="G62" s="1439"/>
      <c r="H62" s="2135">
        <v>1499</v>
      </c>
      <c r="I62" s="1439">
        <v>912</v>
      </c>
      <c r="J62" s="2135">
        <v>57</v>
      </c>
      <c r="K62" s="20"/>
    </row>
    <row r="63" spans="1:13" ht="6.95" customHeight="1">
      <c r="A63" s="561"/>
      <c r="B63" s="2126" t="s">
        <v>641</v>
      </c>
      <c r="C63" s="1433">
        <v>74</v>
      </c>
      <c r="D63" s="1433">
        <v>6</v>
      </c>
      <c r="E63" s="2143">
        <v>1</v>
      </c>
      <c r="F63" s="2152">
        <v>1.1000000000000001</v>
      </c>
      <c r="G63" s="1439"/>
      <c r="H63" s="2135">
        <v>3249</v>
      </c>
      <c r="I63" s="1439">
        <v>1975</v>
      </c>
      <c r="J63" s="2135">
        <v>12</v>
      </c>
      <c r="K63" s="20"/>
    </row>
    <row r="64" spans="1:13" ht="6.95" customHeight="1">
      <c r="A64" s="561"/>
      <c r="B64" s="2126" t="s">
        <v>182</v>
      </c>
      <c r="C64" s="1433">
        <v>472</v>
      </c>
      <c r="D64" s="1433"/>
      <c r="E64" s="2134"/>
      <c r="F64" s="2153"/>
      <c r="G64" s="1439"/>
      <c r="H64" s="1925"/>
      <c r="I64" s="1439"/>
      <c r="J64" s="1925"/>
      <c r="K64" s="1439"/>
      <c r="L64" s="1465"/>
      <c r="M64" s="1465"/>
    </row>
    <row r="65" spans="1:13" ht="6.95" customHeight="1">
      <c r="A65" s="561"/>
      <c r="B65" s="1945" t="s">
        <v>598</v>
      </c>
      <c r="C65" s="2154">
        <v>97</v>
      </c>
      <c r="D65" s="2154"/>
      <c r="E65" s="2155"/>
      <c r="F65" s="1947"/>
      <c r="G65" s="1441"/>
      <c r="H65" s="1948"/>
      <c r="I65" s="1441"/>
      <c r="J65" s="1948"/>
      <c r="K65" s="1949"/>
      <c r="L65" s="1949"/>
      <c r="M65" s="1465"/>
    </row>
    <row r="66" spans="1:13" ht="2.1" customHeight="1">
      <c r="B66" s="1465"/>
      <c r="C66" s="1465"/>
      <c r="D66" s="1465"/>
      <c r="E66" s="1950"/>
      <c r="F66" s="1465"/>
      <c r="G66" s="1465"/>
      <c r="H66" s="1950"/>
      <c r="I66" s="1465"/>
      <c r="J66" s="1950"/>
    </row>
    <row r="67" spans="1:13" ht="8.1" customHeight="1">
      <c r="B67" s="1465"/>
      <c r="C67" s="1465"/>
      <c r="D67" s="1465"/>
      <c r="E67" s="1950"/>
      <c r="F67" s="1465"/>
      <c r="G67" s="1465"/>
      <c r="H67" s="1950"/>
      <c r="I67" s="1465"/>
      <c r="J67" s="1950"/>
    </row>
    <row r="68" spans="1:13" ht="9" customHeight="1">
      <c r="E68" s="1952"/>
      <c r="H68" s="1952"/>
      <c r="J68" s="1952"/>
    </row>
    <row r="69" spans="1:13">
      <c r="E69" s="1952"/>
      <c r="H69" s="1952"/>
      <c r="J69" s="1952"/>
    </row>
    <row r="70" spans="1:13">
      <c r="E70" s="1952"/>
      <c r="H70" s="1952"/>
      <c r="J70" s="1952"/>
    </row>
    <row r="71" spans="1:13">
      <c r="E71" s="1952"/>
      <c r="H71" s="1952"/>
      <c r="J71" s="1952"/>
    </row>
    <row r="72" spans="1:13">
      <c r="E72" s="1952"/>
      <c r="H72" s="1952"/>
      <c r="J72" s="1952"/>
    </row>
    <row r="73" spans="1:13">
      <c r="J73" s="1952"/>
    </row>
    <row r="74" spans="1:13">
      <c r="J74" s="1952"/>
    </row>
    <row r="75" spans="1:13">
      <c r="J75" s="1952"/>
    </row>
    <row r="76" spans="1:13">
      <c r="J76" s="1952"/>
    </row>
    <row r="77" spans="1:13">
      <c r="J77" s="1952"/>
    </row>
    <row r="78" spans="1:13">
      <c r="J78" s="1952"/>
    </row>
    <row r="79" spans="1:13">
      <c r="J79" s="1952"/>
    </row>
    <row r="80" spans="1:13">
      <c r="J80" s="1952"/>
    </row>
    <row r="81" spans="10:10">
      <c r="J81" s="1952"/>
    </row>
    <row r="82" spans="10:10">
      <c r="J82" s="1952"/>
    </row>
    <row r="83" spans="10:10">
      <c r="J83" s="1952"/>
    </row>
    <row r="84" spans="10:10">
      <c r="J84" s="1952"/>
    </row>
    <row r="85" spans="10:10">
      <c r="J85" s="1952"/>
    </row>
    <row r="86" spans="10:10">
      <c r="J86" s="1952"/>
    </row>
    <row r="87" spans="10:10">
      <c r="J87" s="1952"/>
    </row>
    <row r="88" spans="10:10">
      <c r="J88" s="1952"/>
    </row>
    <row r="89" spans="10:10">
      <c r="J89" s="1952"/>
    </row>
    <row r="90" spans="10:10">
      <c r="J90" s="1952"/>
    </row>
    <row r="91" spans="10:10">
      <c r="J91" s="1952"/>
    </row>
    <row r="92" spans="10:10">
      <c r="J92" s="1952"/>
    </row>
  </sheetData>
  <sheetProtection password="CA55" sheet="1" objects="1" scenarios="1"/>
  <mergeCells count="2">
    <mergeCell ref="F8:J8"/>
    <mergeCell ref="C8:E8"/>
  </mergeCells>
  <pageMargins left="1.4960629921259843" right="0.11811023622047245" top="0.98425196850393704" bottom="1" header="0" footer="0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Q88"/>
  <sheetViews>
    <sheetView showGridLines="0" workbookViewId="0">
      <selection sqref="A1:IV65536"/>
    </sheetView>
  </sheetViews>
  <sheetFormatPr baseColWidth="10" defaultColWidth="6.83203125" defaultRowHeight="10.5"/>
  <cols>
    <col min="1" max="1" width="36.83203125" style="2158" customWidth="1"/>
    <col min="2" max="2" width="7.5" style="2158" customWidth="1"/>
    <col min="3" max="3" width="0.5" style="2158" customWidth="1"/>
    <col min="4" max="4" width="9.83203125" style="2158" customWidth="1"/>
    <col min="5" max="5" width="10.83203125" style="2158" customWidth="1"/>
    <col min="6" max="6" width="8.1640625" style="2158" customWidth="1"/>
    <col min="7" max="7" width="6.6640625" style="2158" customWidth="1"/>
    <col min="8" max="8" width="9.83203125" style="2158" customWidth="1"/>
    <col min="9" max="9" width="10.1640625" style="2158" customWidth="1"/>
    <col min="10" max="10" width="7.1640625" style="2158" customWidth="1"/>
    <col min="11" max="11" width="6.83203125" style="2158" customWidth="1"/>
    <col min="12" max="12" width="10.5" style="2158" customWidth="1"/>
    <col min="13" max="13" width="10.1640625" style="2158" customWidth="1"/>
    <col min="14" max="14" width="7.1640625" style="2158" customWidth="1"/>
    <col min="15" max="15" width="7.83203125" style="2158" customWidth="1"/>
    <col min="16" max="16" width="10.83203125" style="2158" customWidth="1"/>
    <col min="17" max="17" width="10.33203125" style="2158" customWidth="1"/>
    <col min="18" max="18" width="6.83203125" style="2158" customWidth="1"/>
    <col min="19" max="19" width="0.5" style="2158" customWidth="1"/>
    <col min="20" max="20" width="1.83203125" style="2158" customWidth="1"/>
    <col min="21" max="16384" width="6.83203125" style="2158"/>
  </cols>
  <sheetData>
    <row r="1" spans="1:22" ht="9.75" customHeight="1">
      <c r="A1" s="2156" t="s">
        <v>0</v>
      </c>
      <c r="B1" s="2157"/>
      <c r="C1" s="2157"/>
      <c r="D1" s="2157"/>
      <c r="E1" s="2157"/>
      <c r="F1" s="2157"/>
      <c r="G1" s="2157"/>
      <c r="H1" s="2157"/>
      <c r="I1" s="2157"/>
      <c r="J1" s="2157"/>
      <c r="K1" s="2157"/>
      <c r="L1" s="2157"/>
      <c r="M1" s="2157"/>
      <c r="N1" s="2157"/>
      <c r="O1" s="2157"/>
      <c r="P1" s="2157"/>
      <c r="Q1" s="2157"/>
      <c r="R1" s="2157"/>
    </row>
    <row r="2" spans="1:22" ht="10.5" hidden="1" customHeight="1">
      <c r="A2" s="2157"/>
      <c r="B2" s="2157"/>
      <c r="C2" s="2157"/>
      <c r="D2" s="2157"/>
      <c r="E2" s="2157"/>
      <c r="F2" s="2157"/>
      <c r="G2" s="2157"/>
      <c r="H2" s="2157"/>
      <c r="I2" s="2157"/>
      <c r="J2" s="2157"/>
      <c r="K2" s="2157"/>
      <c r="L2" s="2157"/>
      <c r="M2" s="2157"/>
      <c r="N2" s="2157"/>
      <c r="O2" s="2157"/>
      <c r="P2" s="2157"/>
      <c r="Q2" s="2157"/>
      <c r="R2" s="2157"/>
    </row>
    <row r="3" spans="1:22" ht="10.5" customHeight="1">
      <c r="A3" s="2156" t="s">
        <v>72</v>
      </c>
      <c r="B3" s="2157"/>
      <c r="C3" s="2157"/>
      <c r="D3" s="2157"/>
      <c r="E3" s="2157"/>
      <c r="F3" s="2157"/>
      <c r="G3" s="2157"/>
      <c r="H3" s="2157"/>
      <c r="I3" s="2157"/>
      <c r="J3" s="2157"/>
      <c r="K3" s="2157"/>
      <c r="L3" s="2157"/>
      <c r="M3" s="2157"/>
      <c r="N3" s="2157"/>
      <c r="O3" s="2157"/>
      <c r="P3" s="2157"/>
      <c r="Q3" s="2157"/>
      <c r="R3" s="2157"/>
    </row>
    <row r="4" spans="1:22" ht="8.1" customHeight="1">
      <c r="A4" s="2159" t="s">
        <v>779</v>
      </c>
      <c r="B4" s="2157"/>
      <c r="C4" s="2157"/>
      <c r="D4" s="2157"/>
      <c r="E4" s="2157"/>
      <c r="F4" s="2157"/>
      <c r="G4" s="2157"/>
      <c r="H4" s="2157"/>
      <c r="I4" s="2157"/>
      <c r="J4" s="2157"/>
      <c r="K4" s="2157"/>
      <c r="L4" s="2157"/>
      <c r="M4" s="2157"/>
      <c r="N4" s="2157"/>
      <c r="O4" s="2157"/>
      <c r="P4" s="2157"/>
      <c r="Q4" s="2157"/>
      <c r="R4" s="2157"/>
    </row>
    <row r="5" spans="1:22" ht="0.95" customHeight="1">
      <c r="A5" s="2157"/>
      <c r="B5" s="2157"/>
      <c r="C5" s="2157"/>
      <c r="D5" s="2157"/>
      <c r="E5" s="2157"/>
      <c r="F5" s="2157"/>
      <c r="G5" s="2157"/>
      <c r="H5" s="2157"/>
      <c r="I5" s="2157"/>
      <c r="J5" s="2157"/>
      <c r="K5" s="2157"/>
      <c r="L5" s="2157"/>
      <c r="M5" s="2157"/>
      <c r="N5" s="2157"/>
      <c r="O5" s="2157"/>
      <c r="P5" s="2157"/>
      <c r="Q5" s="2157"/>
      <c r="R5" s="2157"/>
    </row>
    <row r="6" spans="1:22" ht="2.1" customHeight="1">
      <c r="A6" s="2160"/>
      <c r="B6" s="2161"/>
      <c r="C6" s="2161"/>
      <c r="D6" s="2161"/>
      <c r="E6" s="2161"/>
      <c r="F6" s="2161"/>
      <c r="G6" s="2161"/>
      <c r="H6" s="2161"/>
      <c r="I6" s="2161"/>
      <c r="J6" s="2161"/>
      <c r="K6" s="2161"/>
      <c r="L6" s="2161"/>
      <c r="M6" s="2161"/>
      <c r="N6" s="2161"/>
      <c r="O6" s="2161"/>
      <c r="P6" s="2161"/>
      <c r="Q6" s="2161"/>
      <c r="R6" s="2161"/>
      <c r="S6" s="2162"/>
      <c r="T6" s="2163"/>
      <c r="U6" s="2163"/>
      <c r="V6" s="2163"/>
    </row>
    <row r="7" spans="1:22" ht="9" customHeight="1">
      <c r="A7" s="2164" t="s">
        <v>72</v>
      </c>
      <c r="B7" s="2165"/>
      <c r="C7" s="2165"/>
      <c r="D7" s="2166" t="s">
        <v>780</v>
      </c>
      <c r="E7" s="2165"/>
      <c r="F7" s="2165"/>
      <c r="G7" s="2165"/>
      <c r="H7" s="2166" t="s">
        <v>781</v>
      </c>
      <c r="I7" s="2165"/>
      <c r="J7" s="2165"/>
      <c r="K7" s="2165"/>
      <c r="L7" s="2166" t="s">
        <v>782</v>
      </c>
      <c r="M7" s="2165"/>
      <c r="N7" s="2165"/>
      <c r="O7" s="2165"/>
      <c r="P7" s="2166" t="s">
        <v>783</v>
      </c>
      <c r="Q7" s="2165"/>
      <c r="R7" s="2167"/>
      <c r="S7" s="2168"/>
      <c r="T7" s="2163"/>
      <c r="U7" s="2163"/>
      <c r="V7" s="2163"/>
    </row>
    <row r="8" spans="1:22" ht="0.95" customHeight="1">
      <c r="A8" s="2169"/>
      <c r="B8" s="2161"/>
      <c r="C8" s="2160"/>
      <c r="D8" s="2160"/>
      <c r="E8" s="2160"/>
      <c r="F8" s="2160"/>
      <c r="G8" s="2160"/>
      <c r="H8" s="2160"/>
      <c r="I8" s="2160"/>
      <c r="J8" s="2160"/>
      <c r="K8" s="2160"/>
      <c r="L8" s="2160"/>
      <c r="M8" s="2160"/>
      <c r="N8" s="2160"/>
      <c r="O8" s="2160"/>
      <c r="P8" s="2160"/>
      <c r="Q8" s="2160"/>
      <c r="R8" s="2170"/>
      <c r="S8" s="2162"/>
      <c r="T8" s="2163"/>
      <c r="U8" s="2163"/>
      <c r="V8" s="2163"/>
    </row>
    <row r="9" spans="1:22" ht="9.9499999999999993" customHeight="1">
      <c r="A9" s="2171" t="s">
        <v>5</v>
      </c>
      <c r="B9" s="2172" t="s">
        <v>689</v>
      </c>
      <c r="C9" s="2173"/>
      <c r="D9" s="2174" t="s">
        <v>690</v>
      </c>
      <c r="E9" s="2174" t="s">
        <v>784</v>
      </c>
      <c r="F9" s="2173"/>
      <c r="G9" s="2175" t="s">
        <v>785</v>
      </c>
      <c r="H9" s="2174" t="s">
        <v>786</v>
      </c>
      <c r="I9" s="2174" t="s">
        <v>787</v>
      </c>
      <c r="J9" s="2173"/>
      <c r="K9" s="2175" t="s">
        <v>238</v>
      </c>
      <c r="L9" s="2174" t="s">
        <v>786</v>
      </c>
      <c r="M9" s="2174" t="s">
        <v>787</v>
      </c>
      <c r="N9" s="2173"/>
      <c r="O9" s="2175" t="s">
        <v>785</v>
      </c>
      <c r="P9" s="2174" t="s">
        <v>786</v>
      </c>
      <c r="Q9" s="2174" t="s">
        <v>787</v>
      </c>
      <c r="R9" s="2176"/>
      <c r="S9" s="2168"/>
      <c r="T9" s="2163"/>
      <c r="U9" s="2163"/>
      <c r="V9" s="2163"/>
    </row>
    <row r="10" spans="1:22" ht="0.95" customHeight="1">
      <c r="A10" s="2169"/>
      <c r="B10" s="2177"/>
      <c r="C10" s="2173"/>
      <c r="D10" s="2178"/>
      <c r="E10" s="2178"/>
      <c r="F10" s="2173"/>
      <c r="G10" s="2173"/>
      <c r="H10" s="2178"/>
      <c r="I10" s="2178"/>
      <c r="J10" s="2173"/>
      <c r="K10" s="2173"/>
      <c r="L10" s="2178"/>
      <c r="M10" s="2178"/>
      <c r="N10" s="2173"/>
      <c r="O10" s="2173"/>
      <c r="P10" s="2178"/>
      <c r="Q10" s="2178"/>
      <c r="R10" s="2176"/>
      <c r="S10" s="2168"/>
      <c r="T10" s="2163"/>
      <c r="U10" s="2163"/>
      <c r="V10" s="2163"/>
    </row>
    <row r="11" spans="1:22" ht="9" customHeight="1">
      <c r="A11" s="2179"/>
      <c r="B11" s="2180"/>
      <c r="C11" s="2181"/>
      <c r="D11" s="2182"/>
      <c r="E11" s="2183" t="s">
        <v>788</v>
      </c>
      <c r="F11" s="2184" t="s">
        <v>789</v>
      </c>
      <c r="G11" s="2181"/>
      <c r="H11" s="2182"/>
      <c r="I11" s="2183" t="s">
        <v>790</v>
      </c>
      <c r="J11" s="2184" t="s">
        <v>789</v>
      </c>
      <c r="K11" s="2181"/>
      <c r="L11" s="2182"/>
      <c r="M11" s="2183" t="s">
        <v>791</v>
      </c>
      <c r="N11" s="2184" t="s">
        <v>789</v>
      </c>
      <c r="O11" s="2181"/>
      <c r="P11" s="2182"/>
      <c r="Q11" s="2183" t="s">
        <v>790</v>
      </c>
      <c r="R11" s="2185" t="s">
        <v>789</v>
      </c>
      <c r="S11" s="2186"/>
      <c r="T11" s="2163"/>
      <c r="U11" s="2163"/>
      <c r="V11" s="2163"/>
    </row>
    <row r="12" spans="1:22" ht="10.5" hidden="1" customHeight="1">
      <c r="A12" s="2187"/>
      <c r="B12" s="2188"/>
      <c r="C12" s="2189"/>
      <c r="D12" s="2189"/>
      <c r="E12" s="2189"/>
      <c r="F12" s="2189"/>
      <c r="G12" s="2189"/>
      <c r="H12" s="2189"/>
      <c r="I12" s="2189"/>
      <c r="J12" s="2189"/>
      <c r="K12" s="2189"/>
      <c r="L12" s="2189"/>
      <c r="M12" s="2190"/>
      <c r="N12" s="2190"/>
      <c r="O12" s="2190"/>
      <c r="P12" s="2190"/>
      <c r="Q12" s="2190"/>
      <c r="R12" s="2191"/>
      <c r="S12" s="2192"/>
      <c r="T12" s="2163"/>
      <c r="U12" s="2163"/>
      <c r="V12" s="2163"/>
    </row>
    <row r="13" spans="1:22" ht="11.1" customHeight="1">
      <c r="A13" s="2193" t="s">
        <v>7</v>
      </c>
      <c r="B13" s="2194">
        <f>SUM(B15+B33+B66)</f>
        <v>1244</v>
      </c>
      <c r="C13" s="2195" t="s">
        <v>307</v>
      </c>
      <c r="D13" s="2196">
        <f>SUM(D15+D33+D66)</f>
        <v>947</v>
      </c>
      <c r="E13" s="2196">
        <f>SUM(E15+E33+E66)</f>
        <v>297</v>
      </c>
      <c r="F13" s="2197">
        <f>(E13/B13)*100</f>
        <v>23.874598070739552</v>
      </c>
      <c r="G13" s="2196">
        <f>SUM(G15+G33+G66)</f>
        <v>745</v>
      </c>
      <c r="H13" s="2196">
        <f>SUM(H15+H33+H66)</f>
        <v>590</v>
      </c>
      <c r="I13" s="2196">
        <f>SUM(I33+I66+I15)</f>
        <v>155</v>
      </c>
      <c r="J13" s="2197">
        <f>(I13/G13)*100</f>
        <v>20.80536912751678</v>
      </c>
      <c r="K13" s="2196">
        <f>SUM(K15+K33+K66)</f>
        <v>133</v>
      </c>
      <c r="L13" s="2196">
        <f>SUM(L15+L33+L66)</f>
        <v>96</v>
      </c>
      <c r="M13" s="2196">
        <f>SUM(M33+M66)</f>
        <v>36</v>
      </c>
      <c r="N13" s="2197">
        <f>(M13/K13)*100</f>
        <v>27.06766917293233</v>
      </c>
      <c r="O13" s="2196">
        <f>SUM(O33+O66+O15)</f>
        <v>366</v>
      </c>
      <c r="P13" s="2196">
        <f>SUM(P33+P66+P15)</f>
        <v>261</v>
      </c>
      <c r="Q13" s="2196">
        <f>SUM(Q33+Q66+Q15)</f>
        <v>105</v>
      </c>
      <c r="R13" s="2198">
        <f>(Q13/O13)*100</f>
        <v>28.688524590163933</v>
      </c>
      <c r="S13" s="2199"/>
      <c r="T13" s="2163"/>
      <c r="U13" s="2163"/>
      <c r="V13" s="2163"/>
    </row>
    <row r="14" spans="1:22" ht="10.5" hidden="1" customHeight="1">
      <c r="A14" s="2200"/>
      <c r="B14" s="2201"/>
      <c r="C14" s="2202"/>
      <c r="D14" s="2202"/>
      <c r="E14" s="2203"/>
      <c r="F14" s="2197"/>
      <c r="G14" s="2203"/>
      <c r="H14" s="2203"/>
      <c r="I14" s="2202"/>
      <c r="J14" s="2202"/>
      <c r="K14" s="2202"/>
      <c r="L14" s="2202"/>
      <c r="M14" s="2202"/>
      <c r="N14" s="2202"/>
      <c r="O14" s="2202"/>
      <c r="P14" s="2202"/>
      <c r="Q14" s="2202"/>
      <c r="R14" s="2204"/>
      <c r="S14" s="2199"/>
      <c r="T14" s="2163"/>
      <c r="U14" s="2163"/>
      <c r="V14" s="2163"/>
    </row>
    <row r="15" spans="1:22" ht="11.1" customHeight="1">
      <c r="A15" s="2193" t="s">
        <v>9</v>
      </c>
      <c r="B15" s="2194">
        <f>SUM(B17+B21+B29)</f>
        <v>35</v>
      </c>
      <c r="C15" s="2202"/>
      <c r="D15" s="2196">
        <f>SUM(D17+D21+D29)</f>
        <v>31</v>
      </c>
      <c r="E15" s="2196">
        <f>(E21+E29)</f>
        <v>4</v>
      </c>
      <c r="F15" s="2197">
        <f>(E15/B15)*100</f>
        <v>11.428571428571429</v>
      </c>
      <c r="G15" s="2196">
        <f>(G21+G29)</f>
        <v>26</v>
      </c>
      <c r="H15" s="2196">
        <f>(H21+H29)</f>
        <v>23</v>
      </c>
      <c r="I15" s="2196">
        <f>(I21+I29)</f>
        <v>3</v>
      </c>
      <c r="J15" s="2197">
        <f>(I15/G15)*100</f>
        <v>11.538461538461538</v>
      </c>
      <c r="K15" s="2202"/>
      <c r="L15" s="2202"/>
      <c r="M15" s="2202"/>
      <c r="N15" s="2202"/>
      <c r="O15" s="2196">
        <f>(O21+O29)</f>
        <v>9</v>
      </c>
      <c r="P15" s="2196">
        <f>(P21+P29)</f>
        <v>8</v>
      </c>
      <c r="Q15" s="2196">
        <f>(Q21+Q29)</f>
        <v>1</v>
      </c>
      <c r="R15" s="2205">
        <f>(R21+R29)</f>
        <v>20</v>
      </c>
      <c r="S15" s="2199"/>
      <c r="T15" s="2163"/>
      <c r="U15" s="2163"/>
      <c r="V15" s="2163"/>
    </row>
    <row r="16" spans="1:22" ht="10.5" hidden="1" customHeight="1">
      <c r="A16" s="2206"/>
      <c r="B16" s="2207"/>
      <c r="C16" s="2199"/>
      <c r="D16" s="2199"/>
      <c r="E16" s="2199"/>
      <c r="F16" s="2199"/>
      <c r="G16" s="2202"/>
      <c r="H16" s="2202"/>
      <c r="I16" s="2202"/>
      <c r="J16" s="2202"/>
      <c r="K16" s="2202"/>
      <c r="L16" s="2202"/>
      <c r="M16" s="2202"/>
      <c r="N16" s="2202"/>
      <c r="O16" s="2202"/>
      <c r="P16" s="2202"/>
      <c r="Q16" s="2202"/>
      <c r="R16" s="2204"/>
      <c r="S16" s="2199"/>
      <c r="T16" s="2163"/>
      <c r="U16" s="2163"/>
      <c r="V16" s="2163"/>
    </row>
    <row r="17" spans="1:22" ht="11.1" customHeight="1">
      <c r="A17" s="2208" t="s">
        <v>10</v>
      </c>
      <c r="B17" s="2209"/>
      <c r="C17" s="2210"/>
      <c r="D17" s="2210"/>
      <c r="E17" s="2210"/>
      <c r="F17" s="2210"/>
      <c r="G17" s="2210"/>
      <c r="H17" s="2210"/>
      <c r="I17" s="2210"/>
      <c r="J17" s="2210"/>
      <c r="K17" s="2210"/>
      <c r="L17" s="2210"/>
      <c r="M17" s="2210"/>
      <c r="N17" s="2210"/>
      <c r="O17" s="2210"/>
      <c r="P17" s="2210"/>
      <c r="Q17" s="2210"/>
      <c r="R17" s="2211"/>
      <c r="S17" s="2210"/>
      <c r="T17" s="2163"/>
      <c r="U17" s="2163"/>
      <c r="V17" s="2163"/>
    </row>
    <row r="18" spans="1:22" ht="6.95" customHeight="1">
      <c r="A18" s="2212" t="s">
        <v>619</v>
      </c>
      <c r="B18" s="2207"/>
      <c r="C18" s="2199"/>
      <c r="D18" s="2199"/>
      <c r="E18" s="2199"/>
      <c r="F18" s="2199"/>
      <c r="G18" s="2202"/>
      <c r="H18" s="2202"/>
      <c r="I18" s="2202"/>
      <c r="J18" s="2202"/>
      <c r="K18" s="2202"/>
      <c r="L18" s="2202"/>
      <c r="M18" s="2202"/>
      <c r="N18" s="2202"/>
      <c r="O18" s="2202"/>
      <c r="P18" s="2202"/>
      <c r="Q18" s="2202"/>
      <c r="R18" s="2204"/>
      <c r="S18" s="2199"/>
      <c r="T18" s="2163"/>
      <c r="U18" s="2163"/>
      <c r="V18" s="2163"/>
    </row>
    <row r="19" spans="1:22" ht="6.95" customHeight="1">
      <c r="A19" s="2212" t="s">
        <v>620</v>
      </c>
      <c r="B19" s="2213"/>
      <c r="C19" s="2214"/>
      <c r="D19" s="2214"/>
      <c r="E19" s="2214"/>
      <c r="F19" s="2214"/>
      <c r="G19" s="2215"/>
      <c r="H19" s="2215"/>
      <c r="I19" s="2215"/>
      <c r="J19" s="2215"/>
      <c r="K19" s="2215"/>
      <c r="L19" s="2215"/>
      <c r="M19" s="2215"/>
      <c r="N19" s="2215"/>
      <c r="O19" s="2215"/>
      <c r="P19" s="2215"/>
      <c r="Q19" s="2215"/>
      <c r="R19" s="2216"/>
      <c r="S19" s="2214"/>
      <c r="T19" s="2163"/>
      <c r="U19" s="2163"/>
      <c r="V19" s="2163"/>
    </row>
    <row r="20" spans="1:22" ht="10.5" hidden="1" customHeight="1">
      <c r="A20" s="2217"/>
      <c r="B20" s="2218"/>
      <c r="C20" s="2219"/>
      <c r="D20" s="2219"/>
      <c r="E20" s="2219"/>
      <c r="F20" s="2219"/>
      <c r="G20" s="2210"/>
      <c r="H20" s="2210"/>
      <c r="I20" s="2210"/>
      <c r="J20" s="2210"/>
      <c r="K20" s="2210"/>
      <c r="L20" s="2210"/>
      <c r="M20" s="2210"/>
      <c r="N20" s="2210"/>
      <c r="O20" s="2210"/>
      <c r="P20" s="2210"/>
      <c r="Q20" s="2210"/>
      <c r="R20" s="2211"/>
      <c r="S20" s="2214"/>
      <c r="T20" s="2163"/>
      <c r="U20" s="2163"/>
      <c r="V20" s="2163"/>
    </row>
    <row r="21" spans="1:22" ht="11.1" customHeight="1">
      <c r="A21" s="2208" t="s">
        <v>13</v>
      </c>
      <c r="B21" s="2220">
        <f>SUM(B22:B27)</f>
        <v>22</v>
      </c>
      <c r="C21" s="2210"/>
      <c r="D21" s="2221">
        <f>SUM(D22:D27)</f>
        <v>18</v>
      </c>
      <c r="E21" s="2221">
        <f>SUM(E22:E27)</f>
        <v>4</v>
      </c>
      <c r="F21" s="2222">
        <f>(E21/B21)*100</f>
        <v>18.181818181818183</v>
      </c>
      <c r="G21" s="2221">
        <f>SUM(G22:G26)</f>
        <v>17</v>
      </c>
      <c r="H21" s="2221">
        <f>SUM(H22:H26)</f>
        <v>14</v>
      </c>
      <c r="I21" s="2221">
        <f>SUM(I22:I26)</f>
        <v>3</v>
      </c>
      <c r="J21" s="2222">
        <f>(I21/G21)*100</f>
        <v>17.647058823529413</v>
      </c>
      <c r="K21" s="2221">
        <f>SUM(K22:K27)</f>
        <v>0</v>
      </c>
      <c r="L21" s="2221">
        <f>SUM(L22:L27)</f>
        <v>0</v>
      </c>
      <c r="M21" s="2221">
        <f>SUM(M22:M27)</f>
        <v>0</v>
      </c>
      <c r="N21" s="2222"/>
      <c r="O21" s="2221">
        <f>SUM(O22:O27)</f>
        <v>5</v>
      </c>
      <c r="P21" s="2221">
        <f>SUM(P22:P27)</f>
        <v>4</v>
      </c>
      <c r="Q21" s="2221">
        <f>SUM(Q22:Q27)</f>
        <v>1</v>
      </c>
      <c r="R21" s="2223">
        <f>(Q21/O21)*100</f>
        <v>20</v>
      </c>
      <c r="S21" s="2215"/>
      <c r="T21" s="2163"/>
      <c r="U21" s="2163"/>
      <c r="V21" s="2163"/>
    </row>
    <row r="22" spans="1:22" ht="6.95" customHeight="1">
      <c r="A22" s="2212" t="s">
        <v>619</v>
      </c>
      <c r="B22" s="2207"/>
      <c r="C22" s="2199"/>
      <c r="D22" s="2199"/>
      <c r="E22" s="2199"/>
      <c r="F22" s="2199"/>
      <c r="G22" s="2199"/>
      <c r="H22" s="2199"/>
      <c r="I22" s="2199"/>
      <c r="J22" s="2199"/>
      <c r="K22" s="2199"/>
      <c r="L22" s="2199"/>
      <c r="M22" s="2199"/>
      <c r="N22" s="2199"/>
      <c r="O22" s="2199"/>
      <c r="P22" s="2199"/>
      <c r="Q22" s="2199"/>
      <c r="R22" s="2224"/>
      <c r="S22" s="2214"/>
      <c r="T22" s="2163"/>
      <c r="U22" s="2163"/>
      <c r="V22" s="2163"/>
    </row>
    <row r="23" spans="1:22" ht="6.95" customHeight="1">
      <c r="A23" s="2212" t="s">
        <v>622</v>
      </c>
      <c r="B23" s="2225">
        <f>SUM(D23:E23)</f>
        <v>6</v>
      </c>
      <c r="C23" s="2214"/>
      <c r="D23" s="2226">
        <f>SUM(H23+L23+P23)</f>
        <v>5</v>
      </c>
      <c r="E23" s="2226">
        <f>SUM(I23+M23+Q23)</f>
        <v>1</v>
      </c>
      <c r="F23" s="2227">
        <f>(E23/B23)*100</f>
        <v>16.666666666666664</v>
      </c>
      <c r="G23" s="2226">
        <f>(H23+I23)</f>
        <v>1</v>
      </c>
      <c r="H23" s="2226">
        <v>1</v>
      </c>
      <c r="I23" s="2214"/>
      <c r="J23" s="2214"/>
      <c r="K23" s="2214"/>
      <c r="L23" s="2214"/>
      <c r="M23" s="2214"/>
      <c r="N23" s="2214"/>
      <c r="O23" s="2226">
        <f>(P23+Q23)</f>
        <v>5</v>
      </c>
      <c r="P23" s="2226">
        <v>4</v>
      </c>
      <c r="Q23" s="2226">
        <v>1</v>
      </c>
      <c r="R23" s="2228">
        <f>(Q23/O23)*100</f>
        <v>20</v>
      </c>
      <c r="S23" s="2214"/>
      <c r="T23" s="2163"/>
      <c r="U23" s="2163"/>
      <c r="V23" s="2163"/>
    </row>
    <row r="24" spans="1:22" ht="6.95" customHeight="1">
      <c r="A24" s="2212" t="s">
        <v>620</v>
      </c>
      <c r="B24" s="2213"/>
      <c r="C24" s="2214"/>
      <c r="D24" s="2214"/>
      <c r="E24" s="2214"/>
      <c r="F24" s="2214"/>
      <c r="G24" s="2226">
        <f>(H24+I24)</f>
        <v>0</v>
      </c>
      <c r="H24" s="2214"/>
      <c r="I24" s="2214"/>
      <c r="J24" s="2214"/>
      <c r="K24" s="2214"/>
      <c r="L24" s="2214"/>
      <c r="M24" s="2214"/>
      <c r="N24" s="2214"/>
      <c r="O24" s="2214"/>
      <c r="P24" s="2214"/>
      <c r="Q24" s="2214"/>
      <c r="R24" s="2229"/>
      <c r="S24" s="2214"/>
      <c r="T24" s="2163"/>
      <c r="U24" s="2163"/>
      <c r="V24" s="2163"/>
    </row>
    <row r="25" spans="1:22" ht="6.95" customHeight="1">
      <c r="A25" s="2212" t="s">
        <v>623</v>
      </c>
      <c r="B25" s="2225">
        <f>SUM(D25:E25)</f>
        <v>16</v>
      </c>
      <c r="C25" s="2214"/>
      <c r="D25" s="2226">
        <f>SUM(H25+L25+P25)</f>
        <v>13</v>
      </c>
      <c r="E25" s="2226">
        <f>SUM(I25+M25+Q25)</f>
        <v>3</v>
      </c>
      <c r="F25" s="2227">
        <f>(E25/B25)*100</f>
        <v>18.75</v>
      </c>
      <c r="G25" s="2226">
        <f>(H25+I25)</f>
        <v>16</v>
      </c>
      <c r="H25" s="2226">
        <v>13</v>
      </c>
      <c r="I25" s="2226">
        <v>3</v>
      </c>
      <c r="J25" s="2227">
        <f>(I25/G25)*100</f>
        <v>18.75</v>
      </c>
      <c r="K25" s="2214"/>
      <c r="L25" s="2214"/>
      <c r="M25" s="2214"/>
      <c r="N25" s="2214"/>
      <c r="O25" s="2214"/>
      <c r="P25" s="2214"/>
      <c r="Q25" s="2214"/>
      <c r="R25" s="2229"/>
      <c r="S25" s="2214"/>
      <c r="T25" s="2163"/>
      <c r="U25" s="2163"/>
      <c r="V25" s="2163"/>
    </row>
    <row r="26" spans="1:22" ht="6.95" customHeight="1">
      <c r="A26" s="2212" t="s">
        <v>624</v>
      </c>
      <c r="B26" s="2225">
        <f>SUM(D26:E26)</f>
        <v>0</v>
      </c>
      <c r="C26" s="2214"/>
      <c r="D26" s="2226">
        <f>SUM(H26+L26+P26)</f>
        <v>0</v>
      </c>
      <c r="E26" s="2214"/>
      <c r="F26" s="2227"/>
      <c r="G26" s="2214"/>
      <c r="H26" s="2214"/>
      <c r="I26" s="2214"/>
      <c r="J26" s="2214"/>
      <c r="K26" s="2214"/>
      <c r="L26" s="2214"/>
      <c r="M26" s="2214"/>
      <c r="N26" s="2214"/>
      <c r="O26" s="2214"/>
      <c r="P26" s="2214"/>
      <c r="Q26" s="2214"/>
      <c r="R26" s="2229"/>
      <c r="S26" s="2214"/>
      <c r="T26" s="2163"/>
      <c r="U26" s="2163"/>
      <c r="V26" s="2163"/>
    </row>
    <row r="27" spans="1:22" ht="6.95" customHeight="1">
      <c r="A27" s="2212" t="s">
        <v>625</v>
      </c>
      <c r="B27" s="2225">
        <f>SUM(D27:E27)</f>
        <v>0</v>
      </c>
      <c r="C27" s="2214"/>
      <c r="D27" s="2226">
        <f>SUM(H27+L27+P27)</f>
        <v>0</v>
      </c>
      <c r="E27" s="2226">
        <f>SUM(I27+M27+Q27)</f>
        <v>0</v>
      </c>
      <c r="F27" s="2227"/>
      <c r="G27" s="2230">
        <f>SUM(H27)</f>
        <v>0</v>
      </c>
      <c r="H27" s="2215"/>
      <c r="I27" s="2215"/>
      <c r="J27" s="2215"/>
      <c r="K27" s="2230">
        <f>SUM(L27:M27)</f>
        <v>0</v>
      </c>
      <c r="L27" s="2215"/>
      <c r="M27" s="2215"/>
      <c r="N27" s="2231"/>
      <c r="O27" s="2215"/>
      <c r="P27" s="2215"/>
      <c r="Q27" s="2215"/>
      <c r="R27" s="2216"/>
      <c r="S27" s="2214"/>
      <c r="T27" s="2163"/>
      <c r="U27" s="2163"/>
      <c r="V27" s="2163"/>
    </row>
    <row r="28" spans="1:22" ht="10.5" hidden="1" customHeight="1">
      <c r="A28" s="2217"/>
      <c r="B28" s="2218"/>
      <c r="C28" s="2219"/>
      <c r="D28" s="2219"/>
      <c r="E28" s="2219"/>
      <c r="F28" s="2232"/>
      <c r="G28" s="2210"/>
      <c r="H28" s="2210"/>
      <c r="I28" s="2210"/>
      <c r="J28" s="2210"/>
      <c r="K28" s="2210"/>
      <c r="L28" s="2210"/>
      <c r="M28" s="2210"/>
      <c r="N28" s="2210"/>
      <c r="O28" s="2210"/>
      <c r="P28" s="2210"/>
      <c r="Q28" s="2210"/>
      <c r="R28" s="2211"/>
      <c r="S28" s="2214"/>
      <c r="T28" s="2163"/>
      <c r="U28" s="2163"/>
      <c r="V28" s="2163"/>
    </row>
    <row r="29" spans="1:22" ht="11.1" customHeight="1">
      <c r="A29" s="2208" t="s">
        <v>18</v>
      </c>
      <c r="B29" s="2220">
        <f>SUM(B30:B31)</f>
        <v>13</v>
      </c>
      <c r="C29" s="2210"/>
      <c r="D29" s="2221">
        <f>SUM(D30:D31)</f>
        <v>13</v>
      </c>
      <c r="E29" s="2210"/>
      <c r="F29" s="2222">
        <f>(E29/B29)*100</f>
        <v>0</v>
      </c>
      <c r="G29" s="2221">
        <f>SUM(G30:G31)</f>
        <v>9</v>
      </c>
      <c r="H29" s="2221">
        <f>SUM(H30:H31)</f>
        <v>9</v>
      </c>
      <c r="I29" s="2210"/>
      <c r="J29" s="2210"/>
      <c r="K29" s="2210"/>
      <c r="L29" s="2210"/>
      <c r="M29" s="2210"/>
      <c r="N29" s="2210"/>
      <c r="O29" s="2221">
        <f>SUM(O30:O31)</f>
        <v>4</v>
      </c>
      <c r="P29" s="2221">
        <f>SUM(P30:P31)</f>
        <v>4</v>
      </c>
      <c r="Q29" s="2210"/>
      <c r="R29" s="2211"/>
      <c r="S29" s="2215"/>
      <c r="T29" s="2163"/>
      <c r="U29" s="2163"/>
      <c r="V29" s="2163"/>
    </row>
    <row r="30" spans="1:22" ht="6.95" customHeight="1">
      <c r="A30" s="2212" t="s">
        <v>627</v>
      </c>
      <c r="B30" s="2225">
        <f>SUM(D30:E30)</f>
        <v>2</v>
      </c>
      <c r="C30" s="2214"/>
      <c r="D30" s="2226">
        <f>SUM(H30+L30+P30)</f>
        <v>2</v>
      </c>
      <c r="E30" s="2214"/>
      <c r="F30" s="2227">
        <f>(E30/B30)*100</f>
        <v>0</v>
      </c>
      <c r="G30" s="2214"/>
      <c r="H30" s="2214"/>
      <c r="I30" s="2214"/>
      <c r="J30" s="2214"/>
      <c r="K30" s="2214"/>
      <c r="L30" s="2214"/>
      <c r="M30" s="2214"/>
      <c r="N30" s="2214"/>
      <c r="O30" s="2226">
        <f>(P30+Q30)</f>
        <v>2</v>
      </c>
      <c r="P30" s="2226">
        <v>2</v>
      </c>
      <c r="Q30" s="2214"/>
      <c r="R30" s="2229"/>
      <c r="S30" s="2214"/>
      <c r="T30" s="2163"/>
      <c r="U30" s="2163"/>
      <c r="V30" s="2163"/>
    </row>
    <row r="31" spans="1:22" ht="6.95" customHeight="1">
      <c r="A31" s="2212" t="s">
        <v>628</v>
      </c>
      <c r="B31" s="2225">
        <f>SUM(D31:E31)</f>
        <v>11</v>
      </c>
      <c r="C31" s="2214"/>
      <c r="D31" s="2226">
        <f>SUM(H31+L31+P31)</f>
        <v>11</v>
      </c>
      <c r="E31" s="2214"/>
      <c r="F31" s="2227">
        <f>(E31/B31)*100</f>
        <v>0</v>
      </c>
      <c r="G31" s="2226">
        <f>(H31+I31)</f>
        <v>9</v>
      </c>
      <c r="H31" s="2226">
        <v>9</v>
      </c>
      <c r="I31" s="2214"/>
      <c r="J31" s="2227"/>
      <c r="K31" s="2214"/>
      <c r="L31" s="2214"/>
      <c r="M31" s="2214"/>
      <c r="N31" s="2214"/>
      <c r="O31" s="2226">
        <f>(P31+Q31)</f>
        <v>2</v>
      </c>
      <c r="P31" s="2226">
        <v>2</v>
      </c>
      <c r="Q31" s="2214"/>
      <c r="R31" s="2229"/>
      <c r="S31" s="2214"/>
      <c r="T31" s="2163"/>
      <c r="U31" s="2163"/>
      <c r="V31" s="2163"/>
    </row>
    <row r="32" spans="1:22" ht="10.5" hidden="1" customHeight="1">
      <c r="A32" s="2233"/>
      <c r="B32" s="2209"/>
      <c r="C32" s="2210"/>
      <c r="D32" s="2210"/>
      <c r="E32" s="2210"/>
      <c r="F32" s="2210"/>
      <c r="G32" s="2210"/>
      <c r="H32" s="2210"/>
      <c r="I32" s="2210"/>
      <c r="J32" s="2210"/>
      <c r="K32" s="2210"/>
      <c r="L32" s="2210"/>
      <c r="M32" s="2210"/>
      <c r="N32" s="2210"/>
      <c r="O32" s="2210"/>
      <c r="P32" s="2210"/>
      <c r="Q32" s="2210"/>
      <c r="R32" s="2211"/>
      <c r="S32" s="2214"/>
      <c r="T32" s="2163"/>
      <c r="U32" s="2163"/>
      <c r="V32" s="2163"/>
    </row>
    <row r="33" spans="1:43" ht="11.1" customHeight="1">
      <c r="A33" s="2208" t="s">
        <v>21</v>
      </c>
      <c r="B33" s="2220">
        <f>(B35+B36+B37+B44+B48+B49+B53+B54+B60+B61+B62+B63+B64)</f>
        <v>583</v>
      </c>
      <c r="C33" s="2210"/>
      <c r="D33" s="2221">
        <f>(D35+D36+D37+D44+D48+D49+D53+D54+D60+D61+D62+D63+D64)</f>
        <v>472</v>
      </c>
      <c r="E33" s="2221">
        <f>(E35+E36+E37+E44+E48+E49+E53+E54+E60+E61+E62+E63+E64)</f>
        <v>111</v>
      </c>
      <c r="F33" s="2222">
        <f>(E33/B33)*100</f>
        <v>19.039451114922812</v>
      </c>
      <c r="G33" s="2221">
        <f>(G35+G36+G37+G44+G48+G49+G53+G54+G60+G61+G62+G63+G64)</f>
        <v>400</v>
      </c>
      <c r="H33" s="2221">
        <f>(H35+H36+H37+H44+H48+H49+H53+H54+H60+H61+H62+H63+H64)</f>
        <v>328</v>
      </c>
      <c r="I33" s="2221">
        <f>(I35+I36+I37+I44+I48+I49+I53+I54+I60+I61+I62+I63+I64)</f>
        <v>72</v>
      </c>
      <c r="J33" s="2222">
        <f>(I33/G33)*100</f>
        <v>18</v>
      </c>
      <c r="K33" s="2221">
        <f>(K35+K36+K37+K44+K48+K49+K53+K54+K60+K61+K62+K63+K64)</f>
        <v>40</v>
      </c>
      <c r="L33" s="2221">
        <f>(L35+L36+L37+L44+L48+L49+L53+L54+L60+L61+L62+L63+L64)</f>
        <v>31</v>
      </c>
      <c r="M33" s="2221">
        <f>(M35+M36+M37+M44+M48+M49+M53+M54+M60+M61+M62+M63+M64)</f>
        <v>8</v>
      </c>
      <c r="N33" s="2222">
        <f>(M33/K33)*100</f>
        <v>20</v>
      </c>
      <c r="O33" s="2221">
        <f>(O35+O36+O37+O44+O48+O49+O53+O54+O60+O61+O62+O63+O64)</f>
        <v>143</v>
      </c>
      <c r="P33" s="2221">
        <f>(P35+P36+P37+P44+P48+P49+P53+P54+P60+P61+P62+P63+P64)</f>
        <v>113</v>
      </c>
      <c r="Q33" s="2221">
        <f>(Q35+Q36+Q37+Q44+Q48+Q49+Q53+Q54+Q60+Q61+Q62+Q63+Q64)</f>
        <v>30</v>
      </c>
      <c r="R33" s="2223">
        <f>(Q33/O33)*100</f>
        <v>20.97902097902098</v>
      </c>
      <c r="S33" s="2215"/>
      <c r="T33" s="2234"/>
      <c r="U33" s="2163"/>
      <c r="V33" s="2163"/>
    </row>
    <row r="34" spans="1:43" ht="10.5" hidden="1" customHeight="1">
      <c r="A34" s="2217"/>
      <c r="B34" s="2218"/>
      <c r="C34" s="2219"/>
      <c r="D34" s="2235"/>
      <c r="E34" s="2235"/>
      <c r="F34" s="2232"/>
      <c r="G34" s="2235"/>
      <c r="H34" s="2235"/>
      <c r="I34" s="2219"/>
      <c r="J34" s="2219"/>
      <c r="K34" s="2219"/>
      <c r="L34" s="2219"/>
      <c r="M34" s="2219"/>
      <c r="N34" s="2219"/>
      <c r="O34" s="2219"/>
      <c r="P34" s="2219"/>
      <c r="Q34" s="2219"/>
      <c r="R34" s="2236"/>
      <c r="S34" s="2214"/>
      <c r="T34" s="2163"/>
      <c r="U34" s="2163"/>
      <c r="V34" s="2163"/>
    </row>
    <row r="35" spans="1:43" ht="6.95" customHeight="1">
      <c r="A35" s="2212" t="s">
        <v>305</v>
      </c>
      <c r="B35" s="2225">
        <f>SUM(D35:E35)</f>
        <v>52</v>
      </c>
      <c r="C35" s="2214"/>
      <c r="D35" s="2226">
        <f t="shared" ref="D35:E37" si="0">SUM(H35+L35+P35)</f>
        <v>50</v>
      </c>
      <c r="E35" s="2226">
        <f t="shared" si="0"/>
        <v>2</v>
      </c>
      <c r="F35" s="2227">
        <f>(E35/B35)*100</f>
        <v>3.8461538461538463</v>
      </c>
      <c r="G35" s="2226">
        <f>(H35+I35)</f>
        <v>50</v>
      </c>
      <c r="H35" s="2237">
        <v>48</v>
      </c>
      <c r="I35" s="2226">
        <v>2</v>
      </c>
      <c r="J35" s="2227">
        <f>(I35/G35)*100</f>
        <v>4</v>
      </c>
      <c r="K35" s="2226">
        <f>SUM(L35:M35)</f>
        <v>2</v>
      </c>
      <c r="L35" s="2226">
        <v>2</v>
      </c>
      <c r="M35" s="2214"/>
      <c r="N35" s="2227"/>
      <c r="O35" s="2214"/>
      <c r="P35" s="2214"/>
      <c r="Q35" s="2214"/>
      <c r="R35" s="2228"/>
      <c r="S35" s="2214"/>
      <c r="T35" s="2163"/>
      <c r="U35" s="2163"/>
      <c r="V35" s="2163"/>
    </row>
    <row r="36" spans="1:43" ht="6.95" customHeight="1">
      <c r="A36" s="2212" t="s">
        <v>252</v>
      </c>
      <c r="B36" s="2225">
        <f>SUM(D36:E36)</f>
        <v>11</v>
      </c>
      <c r="C36" s="2214"/>
      <c r="D36" s="2226">
        <f t="shared" si="0"/>
        <v>10</v>
      </c>
      <c r="E36" s="2226">
        <f t="shared" si="0"/>
        <v>1</v>
      </c>
      <c r="F36" s="2227">
        <f>(E36/B36)*100</f>
        <v>9.0909090909090917</v>
      </c>
      <c r="G36" s="2226">
        <f>(H36+I36)</f>
        <v>4</v>
      </c>
      <c r="H36" s="2226">
        <v>4</v>
      </c>
      <c r="I36" s="2214"/>
      <c r="J36" s="2227"/>
      <c r="K36" s="2214"/>
      <c r="L36" s="2214"/>
      <c r="M36" s="2214"/>
      <c r="N36" s="2227"/>
      <c r="O36" s="2226">
        <f>SUM(P36:Q36)</f>
        <v>7</v>
      </c>
      <c r="P36" s="2226">
        <v>6</v>
      </c>
      <c r="Q36" s="2226">
        <v>1</v>
      </c>
      <c r="R36" s="2228">
        <f>(Q36/O36)*100</f>
        <v>14.285714285714285</v>
      </c>
      <c r="S36" s="2214"/>
      <c r="T36" s="2163"/>
      <c r="U36" s="2163"/>
      <c r="V36" s="2163"/>
    </row>
    <row r="37" spans="1:43" ht="6.95" customHeight="1">
      <c r="A37" s="2238" t="s">
        <v>253</v>
      </c>
      <c r="B37" s="2239">
        <f>SUM(D37:E37)</f>
        <v>60</v>
      </c>
      <c r="C37" s="2215"/>
      <c r="D37" s="2230">
        <f t="shared" si="0"/>
        <v>43</v>
      </c>
      <c r="E37" s="2230">
        <f t="shared" si="0"/>
        <v>17</v>
      </c>
      <c r="F37" s="2231">
        <f>(E37/B37)*100</f>
        <v>28.333333333333332</v>
      </c>
      <c r="G37" s="2230">
        <f>(H37+I37)</f>
        <v>35</v>
      </c>
      <c r="H37" s="2230">
        <v>25</v>
      </c>
      <c r="I37" s="2230">
        <v>10</v>
      </c>
      <c r="J37" s="2231">
        <f>(I37/G37)*100</f>
        <v>28.571428571428569</v>
      </c>
      <c r="K37" s="2230">
        <f>SUM(L37:M37)</f>
        <v>5</v>
      </c>
      <c r="L37" s="2230">
        <v>4</v>
      </c>
      <c r="M37" s="2230">
        <v>1</v>
      </c>
      <c r="N37" s="2231">
        <f>(M37/K37)*100</f>
        <v>20</v>
      </c>
      <c r="O37" s="2230">
        <f>SUM(P37:Q37)</f>
        <v>20</v>
      </c>
      <c r="P37" s="2230">
        <v>14</v>
      </c>
      <c r="Q37" s="2230">
        <v>6</v>
      </c>
      <c r="R37" s="2240">
        <f>(Q37/O37)*100</f>
        <v>30</v>
      </c>
      <c r="S37" s="2215"/>
      <c r="T37" s="2163"/>
      <c r="U37" s="2163"/>
      <c r="V37" s="2163"/>
    </row>
    <row r="38" spans="1:43" ht="6.95" customHeight="1">
      <c r="A38" s="2241" t="s">
        <v>308</v>
      </c>
      <c r="B38" s="2242"/>
      <c r="C38" s="2243"/>
      <c r="D38" s="2243"/>
      <c r="E38" s="2243"/>
      <c r="F38" s="2243"/>
      <c r="G38" s="2243"/>
      <c r="H38" s="2243"/>
      <c r="I38" s="2243"/>
      <c r="J38" s="2243"/>
      <c r="K38" s="2243"/>
      <c r="L38" s="2243"/>
      <c r="M38" s="2243"/>
      <c r="N38" s="2243"/>
      <c r="O38" s="2243"/>
      <c r="P38" s="2243"/>
      <c r="Q38" s="2243"/>
      <c r="R38" s="2244"/>
      <c r="S38" s="2243"/>
      <c r="T38" s="2163"/>
      <c r="U38" s="2163"/>
      <c r="V38" s="2163"/>
    </row>
    <row r="39" spans="1:43" ht="6.95" customHeight="1">
      <c r="A39" s="2241" t="s">
        <v>309</v>
      </c>
      <c r="B39" s="2242"/>
      <c r="C39" s="2243"/>
      <c r="D39" s="2243"/>
      <c r="E39" s="2243"/>
      <c r="F39" s="2243"/>
      <c r="G39" s="2243"/>
      <c r="H39" s="2243"/>
      <c r="I39" s="2243"/>
      <c r="J39" s="2243"/>
      <c r="K39" s="2243"/>
      <c r="L39" s="2243"/>
      <c r="M39" s="2243"/>
      <c r="N39" s="2243"/>
      <c r="O39" s="2243"/>
      <c r="P39" s="2243"/>
      <c r="Q39" s="2243"/>
      <c r="R39" s="2244"/>
      <c r="S39" s="2243"/>
      <c r="T39" s="2163"/>
      <c r="U39" s="2163"/>
      <c r="V39" s="2163"/>
    </row>
    <row r="40" spans="1:43" ht="6.95" customHeight="1">
      <c r="A40" s="2241" t="s">
        <v>310</v>
      </c>
      <c r="B40" s="2242"/>
      <c r="C40" s="2243"/>
      <c r="D40" s="2243"/>
      <c r="E40" s="2243"/>
      <c r="F40" s="2243"/>
      <c r="G40" s="2243"/>
      <c r="H40" s="2243"/>
      <c r="I40" s="2243"/>
      <c r="J40" s="2243"/>
      <c r="K40" s="2243"/>
      <c r="L40" s="2243"/>
      <c r="M40" s="2243"/>
      <c r="N40" s="2243"/>
      <c r="O40" s="2243"/>
      <c r="P40" s="2243"/>
      <c r="Q40" s="2243"/>
      <c r="R40" s="2244"/>
      <c r="S40" s="2243"/>
      <c r="T40" s="2163"/>
      <c r="U40" s="2163"/>
      <c r="V40" s="2163"/>
    </row>
    <row r="41" spans="1:43" ht="6.95" customHeight="1">
      <c r="A41" s="2241" t="s">
        <v>311</v>
      </c>
      <c r="B41" s="2242"/>
      <c r="C41" s="2243"/>
      <c r="D41" s="2243"/>
      <c r="E41" s="2243"/>
      <c r="F41" s="2243"/>
      <c r="G41" s="2243"/>
      <c r="H41" s="2243"/>
      <c r="I41" s="2243"/>
      <c r="J41" s="2243"/>
      <c r="K41" s="2243"/>
      <c r="L41" s="2243"/>
      <c r="M41" s="2243"/>
      <c r="N41" s="2243"/>
      <c r="O41" s="2243"/>
      <c r="P41" s="2243"/>
      <c r="Q41" s="2243"/>
      <c r="R41" s="2244"/>
      <c r="S41" s="2243"/>
      <c r="T41" s="2163"/>
      <c r="U41" s="2163"/>
      <c r="V41" s="2163"/>
    </row>
    <row r="42" spans="1:43" ht="6.95" customHeight="1">
      <c r="A42" s="2241" t="s">
        <v>312</v>
      </c>
      <c r="B42" s="2242"/>
      <c r="C42" s="2243"/>
      <c r="D42" s="2243"/>
      <c r="E42" s="2243"/>
      <c r="F42" s="2243"/>
      <c r="G42" s="2243"/>
      <c r="H42" s="2243"/>
      <c r="I42" s="2243"/>
      <c r="J42" s="2243"/>
      <c r="K42" s="2243"/>
      <c r="L42" s="2243"/>
      <c r="M42" s="2243"/>
      <c r="N42" s="2243"/>
      <c r="O42" s="2243"/>
      <c r="P42" s="2243"/>
      <c r="Q42" s="2243"/>
      <c r="R42" s="2244"/>
      <c r="S42" s="2243"/>
      <c r="T42" s="2163"/>
      <c r="U42" s="2163"/>
      <c r="V42" s="2163"/>
    </row>
    <row r="43" spans="1:43" ht="6.95" customHeight="1">
      <c r="A43" s="2241" t="s">
        <v>313</v>
      </c>
      <c r="B43" s="2242"/>
      <c r="C43" s="2243"/>
      <c r="D43" s="2243"/>
      <c r="E43" s="2243"/>
      <c r="F43" s="2243"/>
      <c r="G43" s="2243"/>
      <c r="H43" s="2243"/>
      <c r="I43" s="2243"/>
      <c r="J43" s="2243"/>
      <c r="K43" s="2243"/>
      <c r="L43" s="2243"/>
      <c r="M43" s="2243"/>
      <c r="N43" s="2243"/>
      <c r="O43" s="2243"/>
      <c r="P43" s="2243"/>
      <c r="Q43" s="2243"/>
      <c r="R43" s="2244"/>
      <c r="S43" s="2243"/>
      <c r="T43" s="2163"/>
      <c r="U43" s="2163"/>
      <c r="V43" s="2163"/>
    </row>
    <row r="44" spans="1:43" ht="6.95" customHeight="1">
      <c r="A44" s="2238" t="s">
        <v>260</v>
      </c>
      <c r="B44" s="2239">
        <f>SUM(B45:B47)</f>
        <v>90</v>
      </c>
      <c r="C44" s="2215"/>
      <c r="D44" s="2230">
        <f>SUM(D45:D47)</f>
        <v>73</v>
      </c>
      <c r="E44" s="2230">
        <f>SUM(E45:E47)</f>
        <v>17</v>
      </c>
      <c r="F44" s="2231">
        <f t="shared" ref="F44:F50" si="1">(E44/B44)*100</f>
        <v>18.888888888888889</v>
      </c>
      <c r="G44" s="2230">
        <f>SUM(G45:G47)</f>
        <v>89</v>
      </c>
      <c r="H44" s="2230">
        <f>SUM(H45:H47)</f>
        <v>73</v>
      </c>
      <c r="I44" s="2230">
        <f>SUM(I45:I47)</f>
        <v>16</v>
      </c>
      <c r="J44" s="2231">
        <f t="shared" ref="J44:J50" si="2">(I44/G44)*100</f>
        <v>17.977528089887642</v>
      </c>
      <c r="K44" s="2230">
        <f>SUM(K45:K47)</f>
        <v>1</v>
      </c>
      <c r="L44" s="2230">
        <f>SUM(L45:L47)</f>
        <v>0</v>
      </c>
      <c r="M44" s="2230">
        <f>SUM(M45:M47)</f>
        <v>1</v>
      </c>
      <c r="N44" s="2231"/>
      <c r="O44" s="2215"/>
      <c r="P44" s="2215"/>
      <c r="Q44" s="2215"/>
      <c r="R44" s="2240"/>
      <c r="S44" s="2215"/>
      <c r="T44" s="2163"/>
      <c r="U44" s="2163"/>
      <c r="V44" s="2163"/>
    </row>
    <row r="45" spans="1:43" ht="6.95" customHeight="1">
      <c r="A45" s="2241" t="s">
        <v>308</v>
      </c>
      <c r="B45" s="2245">
        <f>SUM(D45:E45)</f>
        <v>24</v>
      </c>
      <c r="C45" s="2243"/>
      <c r="D45" s="2246">
        <f t="shared" ref="D45:E48" si="3">SUM(H45+L45+P45)</f>
        <v>19</v>
      </c>
      <c r="E45" s="2246">
        <f t="shared" si="3"/>
        <v>5</v>
      </c>
      <c r="F45" s="2247">
        <f t="shared" si="1"/>
        <v>20.833333333333336</v>
      </c>
      <c r="G45" s="2246">
        <f>(H45+I45)</f>
        <v>24</v>
      </c>
      <c r="H45" s="2246">
        <v>19</v>
      </c>
      <c r="I45" s="2246">
        <v>5</v>
      </c>
      <c r="J45" s="2247">
        <f t="shared" si="2"/>
        <v>20.833333333333336</v>
      </c>
      <c r="K45" s="2243"/>
      <c r="L45" s="2243"/>
      <c r="M45" s="2243"/>
      <c r="N45" s="2243"/>
      <c r="O45" s="2243"/>
      <c r="P45" s="2243"/>
      <c r="Q45" s="2243"/>
      <c r="R45" s="2248"/>
      <c r="S45" s="2243"/>
      <c r="T45" s="2163"/>
      <c r="U45" s="2163"/>
      <c r="V45" s="2163"/>
    </row>
    <row r="46" spans="1:43" ht="6.95" customHeight="1">
      <c r="A46" s="2241" t="s">
        <v>315</v>
      </c>
      <c r="B46" s="2245">
        <f>SUM(D46:E46)</f>
        <v>51</v>
      </c>
      <c r="C46" s="2243"/>
      <c r="D46" s="2246">
        <f t="shared" si="3"/>
        <v>45</v>
      </c>
      <c r="E46" s="2246">
        <f t="shared" si="3"/>
        <v>6</v>
      </c>
      <c r="F46" s="2247">
        <f t="shared" si="1"/>
        <v>11.76470588235294</v>
      </c>
      <c r="G46" s="2246">
        <f>(H46+I46)</f>
        <v>51</v>
      </c>
      <c r="H46" s="2246">
        <v>45</v>
      </c>
      <c r="I46" s="2246">
        <v>6</v>
      </c>
      <c r="J46" s="2247">
        <f t="shared" si="2"/>
        <v>11.76470588235294</v>
      </c>
      <c r="K46" s="2243"/>
      <c r="L46" s="2243"/>
      <c r="M46" s="2243"/>
      <c r="N46" s="2247"/>
      <c r="O46" s="2243"/>
      <c r="P46" s="2243"/>
      <c r="Q46" s="2243"/>
      <c r="R46" s="2248"/>
      <c r="S46" s="2243"/>
      <c r="T46" s="2163"/>
      <c r="U46" s="2163"/>
      <c r="V46" s="2163"/>
    </row>
    <row r="47" spans="1:43" ht="6.95" customHeight="1">
      <c r="A47" s="2241" t="s">
        <v>314</v>
      </c>
      <c r="B47" s="2245">
        <f>SUM(D47:E47)</f>
        <v>15</v>
      </c>
      <c r="C47" s="2243"/>
      <c r="D47" s="2246">
        <f t="shared" si="3"/>
        <v>9</v>
      </c>
      <c r="E47" s="2246">
        <f t="shared" si="3"/>
        <v>6</v>
      </c>
      <c r="F47" s="2247">
        <f t="shared" si="1"/>
        <v>40</v>
      </c>
      <c r="G47" s="2246">
        <f>(H47+I47)</f>
        <v>14</v>
      </c>
      <c r="H47" s="2246">
        <v>9</v>
      </c>
      <c r="I47" s="2246">
        <v>5</v>
      </c>
      <c r="J47" s="2247">
        <f t="shared" si="2"/>
        <v>35.714285714285715</v>
      </c>
      <c r="K47" s="2246">
        <f>SUM(L47:M47)</f>
        <v>1</v>
      </c>
      <c r="L47" s="2243"/>
      <c r="M47" s="2246">
        <v>1</v>
      </c>
      <c r="N47" s="2247">
        <f>(M47/K47)*100</f>
        <v>100</v>
      </c>
      <c r="O47" s="2243"/>
      <c r="P47" s="2243"/>
      <c r="Q47" s="2243"/>
      <c r="R47" s="2248"/>
      <c r="S47" s="2243"/>
      <c r="T47" s="2163"/>
      <c r="U47" s="2163"/>
      <c r="V47" s="2163"/>
      <c r="AG47" s="2249"/>
      <c r="AH47" s="2249"/>
      <c r="AI47" s="2249"/>
      <c r="AJ47" s="2249"/>
      <c r="AK47" s="2249"/>
      <c r="AL47" s="2249"/>
      <c r="AM47" s="2249"/>
      <c r="AN47" s="2249"/>
      <c r="AO47" s="2249"/>
      <c r="AP47" s="2249"/>
      <c r="AQ47" s="2249"/>
    </row>
    <row r="48" spans="1:43" ht="6.95" customHeight="1">
      <c r="A48" s="2212" t="s">
        <v>263</v>
      </c>
      <c r="B48" s="2225">
        <f>SUM(D48:E48)</f>
        <v>51</v>
      </c>
      <c r="C48" s="2214"/>
      <c r="D48" s="2226">
        <f t="shared" si="3"/>
        <v>46</v>
      </c>
      <c r="E48" s="2226">
        <f t="shared" si="3"/>
        <v>5</v>
      </c>
      <c r="F48" s="2227">
        <f t="shared" si="1"/>
        <v>9.8039215686274517</v>
      </c>
      <c r="G48" s="2226">
        <f>(H48+I48)</f>
        <v>24</v>
      </c>
      <c r="H48" s="2226">
        <v>22</v>
      </c>
      <c r="I48" s="2226">
        <v>2</v>
      </c>
      <c r="J48" s="2227">
        <f t="shared" si="2"/>
        <v>8.3333333333333321</v>
      </c>
      <c r="K48" s="2226">
        <f>SUM(L48:M48)</f>
        <v>3</v>
      </c>
      <c r="L48" s="2226">
        <v>3</v>
      </c>
      <c r="M48" s="2214"/>
      <c r="N48" s="2227"/>
      <c r="O48" s="2226">
        <f>SUM(P48:Q48)</f>
        <v>24</v>
      </c>
      <c r="P48" s="2226">
        <v>21</v>
      </c>
      <c r="Q48" s="2226">
        <v>3</v>
      </c>
      <c r="R48" s="2228">
        <f>(Q48/O48)*100</f>
        <v>12.5</v>
      </c>
      <c r="S48" s="2214"/>
      <c r="T48" s="2163"/>
      <c r="U48" s="2163"/>
      <c r="V48" s="2163"/>
    </row>
    <row r="49" spans="1:22" ht="6.95" customHeight="1">
      <c r="A49" s="2238" t="s">
        <v>792</v>
      </c>
      <c r="B49" s="2239">
        <f>SUM(B50:B52)</f>
        <v>35</v>
      </c>
      <c r="C49" s="2215"/>
      <c r="D49" s="2230">
        <f>SUM(D50:D52)</f>
        <v>27</v>
      </c>
      <c r="E49" s="2230">
        <f>SUM(E50:E52)</f>
        <v>8</v>
      </c>
      <c r="F49" s="2231">
        <f t="shared" si="1"/>
        <v>22.857142857142858</v>
      </c>
      <c r="G49" s="2230">
        <f>SUM(G50:G52)</f>
        <v>25</v>
      </c>
      <c r="H49" s="2230">
        <f>SUM(H50:H52)</f>
        <v>20</v>
      </c>
      <c r="I49" s="2230">
        <f>SUM(I50:I52)</f>
        <v>5</v>
      </c>
      <c r="J49" s="2231">
        <f t="shared" si="2"/>
        <v>20</v>
      </c>
      <c r="K49" s="2230">
        <f>SUM(K50:K52)</f>
        <v>1</v>
      </c>
      <c r="L49" s="2215"/>
      <c r="M49" s="2215"/>
      <c r="N49" s="2231"/>
      <c r="O49" s="2230">
        <f>SUM(P49:Q49)</f>
        <v>9</v>
      </c>
      <c r="P49" s="2230">
        <f>SUM(P50)</f>
        <v>7</v>
      </c>
      <c r="Q49" s="2230">
        <f>SUM(Q50)</f>
        <v>2</v>
      </c>
      <c r="R49" s="2240">
        <f>(Q49/O49)*100</f>
        <v>22.222222222222221</v>
      </c>
      <c r="S49" s="2215"/>
      <c r="T49" s="2163"/>
      <c r="U49" s="2163"/>
      <c r="V49" s="2163"/>
    </row>
    <row r="50" spans="1:22" ht="6.95" customHeight="1">
      <c r="A50" s="2241" t="s">
        <v>308</v>
      </c>
      <c r="B50" s="2245">
        <f>SUM(D50:E50)</f>
        <v>35</v>
      </c>
      <c r="C50" s="2243"/>
      <c r="D50" s="2246">
        <f>SUM(H50+L50+P50)</f>
        <v>27</v>
      </c>
      <c r="E50" s="2246">
        <f>SUM(I50+M50+Q50)</f>
        <v>8</v>
      </c>
      <c r="F50" s="2247">
        <f t="shared" si="1"/>
        <v>22.857142857142858</v>
      </c>
      <c r="G50" s="2246">
        <f>(H50+I50)</f>
        <v>25</v>
      </c>
      <c r="H50" s="2246">
        <v>20</v>
      </c>
      <c r="I50" s="2246">
        <v>5</v>
      </c>
      <c r="J50" s="2247">
        <f t="shared" si="2"/>
        <v>20</v>
      </c>
      <c r="K50" s="2246">
        <f>SUM(L50:M50)</f>
        <v>1</v>
      </c>
      <c r="L50" s="2243"/>
      <c r="M50" s="2246">
        <v>1</v>
      </c>
      <c r="N50" s="2247">
        <f>(M50/K50)*100</f>
        <v>100</v>
      </c>
      <c r="O50" s="2246">
        <f>SUM(P50:Q50)</f>
        <v>9</v>
      </c>
      <c r="P50" s="2246">
        <v>7</v>
      </c>
      <c r="Q50" s="2246">
        <v>2</v>
      </c>
      <c r="R50" s="2248">
        <f>(Q50/O50)*100</f>
        <v>22.222222222222221</v>
      </c>
      <c r="S50" s="2243"/>
      <c r="T50" s="2163"/>
      <c r="U50" s="2163"/>
      <c r="V50" s="2163"/>
    </row>
    <row r="51" spans="1:22" ht="6.95" customHeight="1">
      <c r="A51" s="2241" t="s">
        <v>630</v>
      </c>
      <c r="B51" s="2242"/>
      <c r="C51" s="2243"/>
      <c r="D51" s="2243"/>
      <c r="E51" s="2243"/>
      <c r="F51" s="2247"/>
      <c r="G51" s="2243"/>
      <c r="H51" s="2243"/>
      <c r="I51" s="2243"/>
      <c r="J51" s="2247"/>
      <c r="K51" s="2243"/>
      <c r="L51" s="2243"/>
      <c r="M51" s="2243"/>
      <c r="N51" s="2247"/>
      <c r="O51" s="2243"/>
      <c r="P51" s="2243"/>
      <c r="Q51" s="2243"/>
      <c r="R51" s="2248"/>
      <c r="S51" s="2243"/>
      <c r="T51" s="2163"/>
      <c r="U51" s="2163"/>
      <c r="V51" s="2163"/>
    </row>
    <row r="52" spans="1:22" ht="6.95" customHeight="1">
      <c r="A52" s="2241" t="s">
        <v>631</v>
      </c>
      <c r="B52" s="2242"/>
      <c r="C52" s="2243"/>
      <c r="D52" s="2243"/>
      <c r="E52" s="2243"/>
      <c r="F52" s="2247"/>
      <c r="G52" s="2243"/>
      <c r="H52" s="2243"/>
      <c r="I52" s="2243"/>
      <c r="J52" s="2247"/>
      <c r="K52" s="2243"/>
      <c r="L52" s="2243"/>
      <c r="M52" s="2243"/>
      <c r="N52" s="2247"/>
      <c r="O52" s="2243"/>
      <c r="P52" s="2243"/>
      <c r="Q52" s="2243"/>
      <c r="R52" s="2248"/>
      <c r="S52" s="2243"/>
      <c r="T52" s="2163"/>
      <c r="U52" s="2163"/>
      <c r="V52" s="2163"/>
    </row>
    <row r="53" spans="1:22" ht="6.95" customHeight="1">
      <c r="A53" s="2212" t="s">
        <v>182</v>
      </c>
      <c r="B53" s="2213"/>
      <c r="C53" s="2214"/>
      <c r="D53" s="2214"/>
      <c r="E53" s="2214"/>
      <c r="F53" s="2227"/>
      <c r="G53" s="2214"/>
      <c r="H53" s="2214"/>
      <c r="I53" s="2214"/>
      <c r="J53" s="2227"/>
      <c r="K53" s="2214"/>
      <c r="L53" s="2214"/>
      <c r="M53" s="2214"/>
      <c r="N53" s="2227"/>
      <c r="O53" s="2214"/>
      <c r="P53" s="2214"/>
      <c r="Q53" s="2214"/>
      <c r="R53" s="2228"/>
      <c r="S53" s="2214"/>
      <c r="T53" s="2163"/>
      <c r="U53" s="2163"/>
      <c r="V53" s="2163"/>
    </row>
    <row r="54" spans="1:22" ht="6.95" customHeight="1">
      <c r="A54" s="2238" t="s">
        <v>248</v>
      </c>
      <c r="B54" s="2239">
        <f>SUM(D54:E54)</f>
        <v>21</v>
      </c>
      <c r="C54" s="2215"/>
      <c r="D54" s="2230">
        <f>SUM(H54+L54+P54)</f>
        <v>20</v>
      </c>
      <c r="E54" s="2230">
        <f>SUM(I54+M54+Q54)</f>
        <v>1</v>
      </c>
      <c r="F54" s="2231">
        <f>(E54/B54)*100</f>
        <v>4.7619047619047619</v>
      </c>
      <c r="G54" s="2230">
        <f>(H54+I54)</f>
        <v>20</v>
      </c>
      <c r="H54" s="2230">
        <v>20</v>
      </c>
      <c r="I54" s="2215"/>
      <c r="J54" s="2215"/>
      <c r="K54" s="2215"/>
      <c r="L54" s="2215"/>
      <c r="M54" s="2215"/>
      <c r="N54" s="2215"/>
      <c r="O54" s="2230">
        <f>SUM(P54:Q54)</f>
        <v>1</v>
      </c>
      <c r="P54" s="2215"/>
      <c r="Q54" s="2230">
        <v>1</v>
      </c>
      <c r="R54" s="2240">
        <f>(Q54/O54)*100</f>
        <v>100</v>
      </c>
      <c r="S54" s="2215"/>
      <c r="T54" s="2163"/>
      <c r="U54" s="2163"/>
      <c r="V54" s="2163"/>
    </row>
    <row r="55" spans="1:22" ht="6.95" customHeight="1">
      <c r="A55" s="2241" t="s">
        <v>308</v>
      </c>
      <c r="B55" s="2242"/>
      <c r="C55" s="2243"/>
      <c r="D55" s="2243"/>
      <c r="E55" s="2243"/>
      <c r="F55" s="2243"/>
      <c r="G55" s="2243"/>
      <c r="H55" s="2243"/>
      <c r="I55" s="2243"/>
      <c r="J55" s="2243"/>
      <c r="K55" s="2243"/>
      <c r="L55" s="2243"/>
      <c r="M55" s="2243"/>
      <c r="N55" s="2243"/>
      <c r="O55" s="2243"/>
      <c r="P55" s="2243"/>
      <c r="Q55" s="2243"/>
      <c r="R55" s="2244"/>
      <c r="S55" s="2243"/>
      <c r="T55" s="2163"/>
      <c r="U55" s="2163"/>
      <c r="V55" s="2163"/>
    </row>
    <row r="56" spans="1:22" ht="6.95" customHeight="1">
      <c r="A56" s="2241" t="s">
        <v>319</v>
      </c>
      <c r="B56" s="2242"/>
      <c r="C56" s="2243"/>
      <c r="D56" s="2243"/>
      <c r="E56" s="2243"/>
      <c r="F56" s="2243"/>
      <c r="G56" s="2243"/>
      <c r="H56" s="2243"/>
      <c r="I56" s="2243"/>
      <c r="J56" s="2243"/>
      <c r="K56" s="2243"/>
      <c r="L56" s="2243"/>
      <c r="M56" s="2243"/>
      <c r="N56" s="2243"/>
      <c r="O56" s="2243"/>
      <c r="P56" s="2243"/>
      <c r="Q56" s="2243"/>
      <c r="R56" s="2244"/>
      <c r="S56" s="2243"/>
      <c r="T56" s="2163"/>
      <c r="U56" s="2163"/>
      <c r="V56" s="2163"/>
    </row>
    <row r="57" spans="1:22" ht="6.95" customHeight="1">
      <c r="A57" s="2241" t="s">
        <v>320</v>
      </c>
      <c r="B57" s="2242"/>
      <c r="C57" s="2243"/>
      <c r="D57" s="2243"/>
      <c r="E57" s="2243"/>
      <c r="F57" s="2243"/>
      <c r="G57" s="2243"/>
      <c r="H57" s="2243"/>
      <c r="I57" s="2243"/>
      <c r="J57" s="2243"/>
      <c r="K57" s="2243"/>
      <c r="L57" s="2243"/>
      <c r="M57" s="2243"/>
      <c r="N57" s="2243"/>
      <c r="O57" s="2243"/>
      <c r="P57" s="2243"/>
      <c r="Q57" s="2243"/>
      <c r="R57" s="2244"/>
      <c r="S57" s="2243"/>
      <c r="T57" s="2163"/>
      <c r="U57" s="2163"/>
      <c r="V57" s="2163"/>
    </row>
    <row r="58" spans="1:22" ht="6.95" customHeight="1">
      <c r="A58" s="2241" t="s">
        <v>321</v>
      </c>
      <c r="B58" s="2242"/>
      <c r="C58" s="2243"/>
      <c r="D58" s="2243"/>
      <c r="E58" s="2243"/>
      <c r="F58" s="2243"/>
      <c r="G58" s="2243"/>
      <c r="H58" s="2243"/>
      <c r="I58" s="2243"/>
      <c r="J58" s="2243"/>
      <c r="K58" s="2243"/>
      <c r="L58" s="2243"/>
      <c r="M58" s="2243"/>
      <c r="N58" s="2243"/>
      <c r="O58" s="2243"/>
      <c r="P58" s="2243"/>
      <c r="Q58" s="2243"/>
      <c r="R58" s="2244"/>
      <c r="S58" s="2243"/>
      <c r="T58" s="2163"/>
      <c r="U58" s="2163"/>
      <c r="V58" s="2163"/>
    </row>
    <row r="59" spans="1:22" ht="6.95" customHeight="1">
      <c r="A59" s="2241" t="s">
        <v>322</v>
      </c>
      <c r="B59" s="2242"/>
      <c r="C59" s="2243"/>
      <c r="D59" s="2243"/>
      <c r="E59" s="2243"/>
      <c r="F59" s="2243"/>
      <c r="G59" s="2243"/>
      <c r="H59" s="2243"/>
      <c r="I59" s="2243"/>
      <c r="J59" s="2243"/>
      <c r="K59" s="2243"/>
      <c r="L59" s="2243"/>
      <c r="M59" s="2243"/>
      <c r="N59" s="2243"/>
      <c r="O59" s="2243"/>
      <c r="P59" s="2243"/>
      <c r="Q59" s="2243"/>
      <c r="R59" s="2244"/>
      <c r="S59" s="2243"/>
      <c r="T59" s="2163"/>
      <c r="U59" s="2163"/>
      <c r="V59" s="2163"/>
    </row>
    <row r="60" spans="1:22" ht="6.95" customHeight="1">
      <c r="A60" s="2212" t="s">
        <v>271</v>
      </c>
      <c r="B60" s="2225">
        <f>SUM(D60:E60)</f>
        <v>9</v>
      </c>
      <c r="C60" s="2214"/>
      <c r="D60" s="2226">
        <f t="shared" ref="D60:E64" si="4">SUM(H60+L60+P60)</f>
        <v>8</v>
      </c>
      <c r="E60" s="2226">
        <f t="shared" si="4"/>
        <v>1</v>
      </c>
      <c r="F60" s="2227">
        <f>(E60/B60)*100</f>
        <v>11.111111111111111</v>
      </c>
      <c r="G60" s="2226">
        <f>(H60+I60)</f>
        <v>7</v>
      </c>
      <c r="H60" s="2226">
        <v>6</v>
      </c>
      <c r="I60" s="2226">
        <v>1</v>
      </c>
      <c r="J60" s="2227">
        <f>(I60/G60)*100</f>
        <v>14.285714285714285</v>
      </c>
      <c r="K60" s="2226">
        <f>SUM(L60:M60)</f>
        <v>1</v>
      </c>
      <c r="L60" s="2226">
        <v>1</v>
      </c>
      <c r="M60" s="2214"/>
      <c r="N60" s="2214"/>
      <c r="O60" s="2226">
        <f>SUM(P60:Q60)</f>
        <v>1</v>
      </c>
      <c r="P60" s="2226">
        <v>1</v>
      </c>
      <c r="Q60" s="2214"/>
      <c r="R60" s="2229"/>
      <c r="S60" s="2214"/>
      <c r="T60" s="2163"/>
      <c r="U60" s="2163"/>
      <c r="V60" s="2163"/>
    </row>
    <row r="61" spans="1:22" ht="6.95" customHeight="1">
      <c r="A61" s="2212" t="s">
        <v>272</v>
      </c>
      <c r="B61" s="2225">
        <f>SUM(D61:E61)</f>
        <v>132</v>
      </c>
      <c r="C61" s="2214"/>
      <c r="D61" s="2226">
        <f t="shared" si="4"/>
        <v>110</v>
      </c>
      <c r="E61" s="2226">
        <f t="shared" si="4"/>
        <v>22</v>
      </c>
      <c r="F61" s="2227">
        <f>(E61/B61)*100</f>
        <v>16.666666666666664</v>
      </c>
      <c r="G61" s="2226">
        <f>(H61+I61)</f>
        <v>50</v>
      </c>
      <c r="H61" s="2226">
        <v>40</v>
      </c>
      <c r="I61" s="2226">
        <v>10</v>
      </c>
      <c r="J61" s="2227">
        <f>(I61/G61)*100</f>
        <v>20</v>
      </c>
      <c r="K61" s="2226">
        <f>SUM(L61:M61)</f>
        <v>17</v>
      </c>
      <c r="L61" s="2226">
        <v>14</v>
      </c>
      <c r="M61" s="2226">
        <v>3</v>
      </c>
      <c r="N61" s="2227">
        <f>(M61/K61)*100</f>
        <v>17.647058823529413</v>
      </c>
      <c r="O61" s="2226">
        <f>SUM(P61:Q61)</f>
        <v>65</v>
      </c>
      <c r="P61" s="2226">
        <v>56</v>
      </c>
      <c r="Q61" s="2226">
        <v>9</v>
      </c>
      <c r="R61" s="2228">
        <f>(Q61/O61)*100</f>
        <v>13.846153846153847</v>
      </c>
      <c r="S61" s="2214"/>
      <c r="T61" s="2163"/>
      <c r="U61" s="2163"/>
      <c r="V61" s="2163"/>
    </row>
    <row r="62" spans="1:22" ht="6.95" customHeight="1">
      <c r="A62" s="2212" t="s">
        <v>273</v>
      </c>
      <c r="B62" s="2225">
        <f>SUM(D62:E62)</f>
        <v>33</v>
      </c>
      <c r="C62" s="2214"/>
      <c r="D62" s="2226">
        <f t="shared" si="4"/>
        <v>29</v>
      </c>
      <c r="E62" s="2226">
        <f t="shared" si="4"/>
        <v>4</v>
      </c>
      <c r="F62" s="2227">
        <f>(E62/B62)*100</f>
        <v>12.121212121212121</v>
      </c>
      <c r="G62" s="2226">
        <f>(H62+I62)</f>
        <v>31</v>
      </c>
      <c r="H62" s="2226">
        <v>27</v>
      </c>
      <c r="I62" s="2226">
        <v>4</v>
      </c>
      <c r="J62" s="2227">
        <f>(I62/G62)*100</f>
        <v>12.903225806451612</v>
      </c>
      <c r="K62" s="2226">
        <f>SUM(L62:M62)</f>
        <v>2</v>
      </c>
      <c r="L62" s="2226">
        <v>2</v>
      </c>
      <c r="M62" s="2214"/>
      <c r="N62" s="2214"/>
      <c r="O62" s="2226">
        <f>SUM(P62:Q62)</f>
        <v>0</v>
      </c>
      <c r="P62" s="2214"/>
      <c r="Q62" s="2214"/>
      <c r="R62" s="2229"/>
      <c r="S62" s="2214"/>
      <c r="T62" s="2163"/>
      <c r="U62" s="2163"/>
      <c r="V62" s="2163"/>
    </row>
    <row r="63" spans="1:22" ht="6.95" customHeight="1">
      <c r="A63" s="2212" t="s">
        <v>274</v>
      </c>
      <c r="B63" s="2225">
        <f>SUM(D63:E63)</f>
        <v>34</v>
      </c>
      <c r="C63" s="2214"/>
      <c r="D63" s="2226">
        <f t="shared" si="4"/>
        <v>26</v>
      </c>
      <c r="E63" s="2226">
        <f t="shared" si="4"/>
        <v>8</v>
      </c>
      <c r="F63" s="2227">
        <f>(E63/B63)*100</f>
        <v>23.52941176470588</v>
      </c>
      <c r="G63" s="2226">
        <f>(H63+I63)</f>
        <v>28</v>
      </c>
      <c r="H63" s="2226">
        <v>22</v>
      </c>
      <c r="I63" s="2226">
        <v>6</v>
      </c>
      <c r="J63" s="2227">
        <f>(I63/G63)*100</f>
        <v>21.428571428571427</v>
      </c>
      <c r="K63" s="2226">
        <f>SUM(L63:M63)</f>
        <v>2</v>
      </c>
      <c r="L63" s="2226">
        <v>2</v>
      </c>
      <c r="M63" s="2214"/>
      <c r="N63" s="2227"/>
      <c r="O63" s="2226">
        <f>SUM(P63:Q63)</f>
        <v>4</v>
      </c>
      <c r="P63" s="2226">
        <v>2</v>
      </c>
      <c r="Q63" s="2226">
        <v>2</v>
      </c>
      <c r="R63" s="2228">
        <f>(Q63/O63)*100</f>
        <v>50</v>
      </c>
      <c r="S63" s="2214"/>
      <c r="T63" s="2163"/>
      <c r="U63" s="2163"/>
      <c r="V63" s="2163"/>
    </row>
    <row r="64" spans="1:22" ht="6.95" customHeight="1">
      <c r="A64" s="2212" t="s">
        <v>275</v>
      </c>
      <c r="B64" s="2225">
        <f>SUM(D64:E64)</f>
        <v>55</v>
      </c>
      <c r="C64" s="2214"/>
      <c r="D64" s="2226">
        <f t="shared" si="4"/>
        <v>30</v>
      </c>
      <c r="E64" s="2226">
        <f t="shared" si="4"/>
        <v>25</v>
      </c>
      <c r="F64" s="2227">
        <f>(E64/B64)*100</f>
        <v>45.454545454545453</v>
      </c>
      <c r="G64" s="2226">
        <f>(H64+I64)</f>
        <v>37</v>
      </c>
      <c r="H64" s="2226">
        <v>21</v>
      </c>
      <c r="I64" s="2226">
        <v>16</v>
      </c>
      <c r="J64" s="2227">
        <f>(I64/G64)*100</f>
        <v>43.243243243243242</v>
      </c>
      <c r="K64" s="2226">
        <f>SUM(L64:M64)</f>
        <v>6</v>
      </c>
      <c r="L64" s="2226">
        <v>3</v>
      </c>
      <c r="M64" s="2226">
        <v>3</v>
      </c>
      <c r="N64" s="2227">
        <f>(M64/K64)*100</f>
        <v>50</v>
      </c>
      <c r="O64" s="2226">
        <f>SUM(P64:Q64)</f>
        <v>12</v>
      </c>
      <c r="P64" s="2226">
        <v>6</v>
      </c>
      <c r="Q64" s="2226">
        <v>6</v>
      </c>
      <c r="R64" s="2228">
        <f>(Q64/O64)*100</f>
        <v>50</v>
      </c>
      <c r="S64" s="2214"/>
      <c r="T64" s="2163"/>
      <c r="U64" s="2163"/>
      <c r="V64" s="2163"/>
    </row>
    <row r="65" spans="1:22" ht="10.5" hidden="1" customHeight="1">
      <c r="A65" s="2217"/>
      <c r="B65" s="2218"/>
      <c r="C65" s="2219"/>
      <c r="D65" s="2219"/>
      <c r="E65" s="2219"/>
      <c r="F65" s="2219"/>
      <c r="G65" s="2219"/>
      <c r="H65" s="2219"/>
      <c r="I65" s="2219"/>
      <c r="J65" s="2232"/>
      <c r="K65" s="2219"/>
      <c r="L65" s="2219"/>
      <c r="M65" s="2219"/>
      <c r="N65" s="2232"/>
      <c r="O65" s="2219"/>
      <c r="P65" s="2219"/>
      <c r="Q65" s="2219"/>
      <c r="R65" s="2250"/>
      <c r="S65" s="2214"/>
      <c r="T65" s="2163"/>
      <c r="U65" s="2163"/>
      <c r="V65" s="2163"/>
    </row>
    <row r="66" spans="1:22" ht="11.1" customHeight="1">
      <c r="A66" s="2208" t="s">
        <v>49</v>
      </c>
      <c r="B66" s="2220">
        <f>SUM(D66:E66)</f>
        <v>626</v>
      </c>
      <c r="C66" s="2210"/>
      <c r="D66" s="2221">
        <f>SUM(H66+L66+P66)</f>
        <v>444</v>
      </c>
      <c r="E66" s="2221">
        <f>SUM(I66+M66+Q66)</f>
        <v>182</v>
      </c>
      <c r="F66" s="2222">
        <f>(E66/B66)*100</f>
        <v>29.073482428115017</v>
      </c>
      <c r="G66" s="2221">
        <f>SUM(G68:G84)</f>
        <v>319</v>
      </c>
      <c r="H66" s="2221">
        <f>SUM(H68:H84)</f>
        <v>239</v>
      </c>
      <c r="I66" s="2221">
        <f>SUM(I68:I84)</f>
        <v>80</v>
      </c>
      <c r="J66" s="2222">
        <f>(I66/G66)*100</f>
        <v>25.078369905956109</v>
      </c>
      <c r="K66" s="2221">
        <f>SUM(K68:K84)</f>
        <v>93</v>
      </c>
      <c r="L66" s="2221">
        <f>SUM(L68:L84)</f>
        <v>65</v>
      </c>
      <c r="M66" s="2221">
        <f>SUM(M68:M84)</f>
        <v>28</v>
      </c>
      <c r="N66" s="2222">
        <f>(M66/K66)*100</f>
        <v>30.107526881720432</v>
      </c>
      <c r="O66" s="2221">
        <f>SUM(O68:O84)</f>
        <v>214</v>
      </c>
      <c r="P66" s="2221">
        <f>SUM(P68:P84)</f>
        <v>140</v>
      </c>
      <c r="Q66" s="2221">
        <f>SUM(Q68:Q84)</f>
        <v>74</v>
      </c>
      <c r="R66" s="2223">
        <f>(Q66/O66)*100</f>
        <v>34.579439252336449</v>
      </c>
      <c r="S66" s="2202"/>
    </row>
    <row r="67" spans="1:22" ht="10.5" hidden="1" customHeight="1">
      <c r="A67" s="2217"/>
      <c r="B67" s="2218"/>
      <c r="C67" s="2219"/>
      <c r="D67" s="2219"/>
      <c r="E67" s="2219"/>
      <c r="F67" s="2232"/>
      <c r="G67" s="2219"/>
      <c r="H67" s="2219"/>
      <c r="I67" s="2219"/>
      <c r="J67" s="2219"/>
      <c r="K67" s="2219"/>
      <c r="L67" s="2219"/>
      <c r="M67" s="2219"/>
      <c r="N67" s="2232"/>
      <c r="O67" s="2251" t="s">
        <v>72</v>
      </c>
      <c r="P67" s="2219"/>
      <c r="Q67" s="2219"/>
      <c r="R67" s="2250"/>
      <c r="S67" s="2214"/>
      <c r="T67" s="2163"/>
      <c r="U67" s="2163"/>
      <c r="V67" s="2163"/>
    </row>
    <row r="68" spans="1:22" ht="6.95" customHeight="1">
      <c r="A68" s="2212" t="s">
        <v>167</v>
      </c>
      <c r="B68" s="2225">
        <f t="shared" ref="B68:B84" si="5">SUM(D68:E68)</f>
        <v>148</v>
      </c>
      <c r="C68" s="2214"/>
      <c r="D68" s="2226">
        <f>(H68+L68+P68)</f>
        <v>100</v>
      </c>
      <c r="E68" s="2226">
        <f t="shared" ref="E68:E84" si="6">SUM(I68+M68+Q68)</f>
        <v>48</v>
      </c>
      <c r="F68" s="2227">
        <f t="shared" ref="F68:F84" si="7">(E68/B68)*100</f>
        <v>32.432432432432435</v>
      </c>
      <c r="G68" s="2226">
        <f t="shared" ref="G68:G84" si="8">SUM(H68:I68)</f>
        <v>67</v>
      </c>
      <c r="H68" s="2226">
        <v>46</v>
      </c>
      <c r="I68" s="2226">
        <v>21</v>
      </c>
      <c r="J68" s="2227">
        <f t="shared" ref="J68:J75" si="9">(I68/G68)*100</f>
        <v>31.343283582089555</v>
      </c>
      <c r="K68" s="2226">
        <f>SUM(L68:M68)</f>
        <v>32</v>
      </c>
      <c r="L68" s="2226">
        <v>27</v>
      </c>
      <c r="M68" s="2226">
        <v>5</v>
      </c>
      <c r="N68" s="2227">
        <f>(M68/K68)*100</f>
        <v>15.625</v>
      </c>
      <c r="O68" s="2226">
        <f t="shared" ref="O68:O84" si="10">SUM(P68:Q68)</f>
        <v>49</v>
      </c>
      <c r="P68" s="2226">
        <v>27</v>
      </c>
      <c r="Q68" s="2226">
        <v>22</v>
      </c>
      <c r="R68" s="2228">
        <f>(Q68/O68)*100</f>
        <v>44.897959183673471</v>
      </c>
      <c r="S68" s="2214"/>
      <c r="T68" s="2163"/>
      <c r="U68" s="2163"/>
      <c r="V68" s="2163"/>
    </row>
    <row r="69" spans="1:22" ht="6.95" customHeight="1">
      <c r="A69" s="2212" t="s">
        <v>168</v>
      </c>
      <c r="B69" s="2225">
        <f t="shared" si="5"/>
        <v>33</v>
      </c>
      <c r="C69" s="2214"/>
      <c r="D69" s="2226">
        <f t="shared" ref="D69:D84" si="11">SUM(H69+L69+P69)</f>
        <v>24</v>
      </c>
      <c r="E69" s="2226">
        <f t="shared" si="6"/>
        <v>9</v>
      </c>
      <c r="F69" s="2227">
        <f t="shared" si="7"/>
        <v>27.27272727272727</v>
      </c>
      <c r="G69" s="2226">
        <f t="shared" si="8"/>
        <v>13</v>
      </c>
      <c r="H69" s="2226">
        <v>10</v>
      </c>
      <c r="I69" s="2226">
        <v>3</v>
      </c>
      <c r="J69" s="2227">
        <f t="shared" si="9"/>
        <v>23.076923076923077</v>
      </c>
      <c r="K69" s="2214"/>
      <c r="L69" s="2214"/>
      <c r="M69" s="2214"/>
      <c r="N69" s="2227"/>
      <c r="O69" s="2226">
        <f t="shared" si="10"/>
        <v>20</v>
      </c>
      <c r="P69" s="2226">
        <v>14</v>
      </c>
      <c r="Q69" s="2226">
        <v>6</v>
      </c>
      <c r="R69" s="2228">
        <f>(Q69/O69)*100</f>
        <v>30</v>
      </c>
      <c r="S69" s="2214"/>
      <c r="T69" s="2163"/>
      <c r="U69" s="2163"/>
      <c r="V69" s="2163"/>
    </row>
    <row r="70" spans="1:22" ht="6.95" customHeight="1">
      <c r="A70" s="2212" t="s">
        <v>169</v>
      </c>
      <c r="B70" s="2225">
        <f t="shared" si="5"/>
        <v>34</v>
      </c>
      <c r="C70" s="2214"/>
      <c r="D70" s="2226">
        <f t="shared" si="11"/>
        <v>29</v>
      </c>
      <c r="E70" s="2226">
        <f t="shared" si="6"/>
        <v>5</v>
      </c>
      <c r="F70" s="2227">
        <f t="shared" si="7"/>
        <v>14.705882352941178</v>
      </c>
      <c r="G70" s="2226">
        <f t="shared" si="8"/>
        <v>16</v>
      </c>
      <c r="H70" s="2226">
        <v>15</v>
      </c>
      <c r="I70" s="2226">
        <v>1</v>
      </c>
      <c r="J70" s="2227">
        <f t="shared" si="9"/>
        <v>6.25</v>
      </c>
      <c r="K70" s="2226">
        <f t="shared" ref="K70:K77" si="12">SUM(L70:M70)</f>
        <v>2</v>
      </c>
      <c r="L70" s="2226">
        <v>2</v>
      </c>
      <c r="M70" s="2214"/>
      <c r="N70" s="2227"/>
      <c r="O70" s="2226">
        <f t="shared" si="10"/>
        <v>16</v>
      </c>
      <c r="P70" s="2226">
        <v>12</v>
      </c>
      <c r="Q70" s="2226">
        <v>4</v>
      </c>
      <c r="R70" s="2228">
        <f>(Q70/O70)*100</f>
        <v>25</v>
      </c>
      <c r="S70" s="2214"/>
      <c r="T70" s="2163"/>
      <c r="U70" s="2163"/>
      <c r="V70" s="2163"/>
    </row>
    <row r="71" spans="1:22" ht="6.95" customHeight="1">
      <c r="A71" s="2212" t="s">
        <v>170</v>
      </c>
      <c r="B71" s="2225">
        <f t="shared" si="5"/>
        <v>33</v>
      </c>
      <c r="C71" s="2214"/>
      <c r="D71" s="2226">
        <f t="shared" si="11"/>
        <v>29</v>
      </c>
      <c r="E71" s="2226">
        <f t="shared" si="6"/>
        <v>4</v>
      </c>
      <c r="F71" s="2227">
        <f t="shared" si="7"/>
        <v>12.121212121212121</v>
      </c>
      <c r="G71" s="2226">
        <f t="shared" si="8"/>
        <v>20</v>
      </c>
      <c r="H71" s="2226">
        <v>18</v>
      </c>
      <c r="I71" s="2226">
        <v>2</v>
      </c>
      <c r="J71" s="2227">
        <f t="shared" si="9"/>
        <v>10</v>
      </c>
      <c r="K71" s="2226">
        <f t="shared" si="12"/>
        <v>4</v>
      </c>
      <c r="L71" s="2226">
        <v>2</v>
      </c>
      <c r="M71" s="2226">
        <v>2</v>
      </c>
      <c r="N71" s="2227">
        <f>(M71/K71)*100</f>
        <v>50</v>
      </c>
      <c r="O71" s="2226">
        <f t="shared" si="10"/>
        <v>9</v>
      </c>
      <c r="P71" s="2226">
        <v>9</v>
      </c>
      <c r="Q71" s="2214"/>
      <c r="R71" s="2228"/>
      <c r="S71" s="2214"/>
      <c r="T71" s="2163"/>
      <c r="U71" s="2163"/>
      <c r="V71" s="2163"/>
    </row>
    <row r="72" spans="1:22" ht="6.95" customHeight="1">
      <c r="A72" s="2212" t="s">
        <v>171</v>
      </c>
      <c r="B72" s="2225">
        <f t="shared" si="5"/>
        <v>56</v>
      </c>
      <c r="C72" s="2214"/>
      <c r="D72" s="2226">
        <f t="shared" si="11"/>
        <v>44</v>
      </c>
      <c r="E72" s="2226">
        <f t="shared" si="6"/>
        <v>12</v>
      </c>
      <c r="F72" s="2227">
        <f t="shared" si="7"/>
        <v>21.428571428571427</v>
      </c>
      <c r="G72" s="2226">
        <f t="shared" si="8"/>
        <v>28</v>
      </c>
      <c r="H72" s="2226">
        <v>27</v>
      </c>
      <c r="I72" s="2226">
        <v>1</v>
      </c>
      <c r="J72" s="2227">
        <f t="shared" si="9"/>
        <v>3.5714285714285712</v>
      </c>
      <c r="K72" s="2226">
        <f t="shared" si="12"/>
        <v>11</v>
      </c>
      <c r="L72" s="2226">
        <v>5</v>
      </c>
      <c r="M72" s="2226">
        <v>6</v>
      </c>
      <c r="N72" s="2227">
        <f>(M72/K72)*100</f>
        <v>54.54545454545454</v>
      </c>
      <c r="O72" s="2226">
        <f t="shared" si="10"/>
        <v>17</v>
      </c>
      <c r="P72" s="2226">
        <v>12</v>
      </c>
      <c r="Q72" s="2226">
        <v>5</v>
      </c>
      <c r="R72" s="2228">
        <f t="shared" ref="R72:R78" si="13">(Q72/O72)*100</f>
        <v>29.411764705882355</v>
      </c>
      <c r="S72" s="2214"/>
      <c r="T72" s="2163"/>
      <c r="U72" s="2163"/>
      <c r="V72" s="2163"/>
    </row>
    <row r="73" spans="1:22" ht="6.95" customHeight="1">
      <c r="A73" s="2212" t="s">
        <v>172</v>
      </c>
      <c r="B73" s="2225">
        <f t="shared" si="5"/>
        <v>31</v>
      </c>
      <c r="C73" s="2214"/>
      <c r="D73" s="2226">
        <f t="shared" si="11"/>
        <v>21</v>
      </c>
      <c r="E73" s="2226">
        <f t="shared" si="6"/>
        <v>10</v>
      </c>
      <c r="F73" s="2227">
        <f t="shared" si="7"/>
        <v>32.258064516129032</v>
      </c>
      <c r="G73" s="2226">
        <f t="shared" si="8"/>
        <v>9</v>
      </c>
      <c r="H73" s="2226">
        <v>4</v>
      </c>
      <c r="I73" s="2226">
        <v>5</v>
      </c>
      <c r="J73" s="2227">
        <f t="shared" si="9"/>
        <v>55.555555555555557</v>
      </c>
      <c r="K73" s="2226">
        <f t="shared" si="12"/>
        <v>9</v>
      </c>
      <c r="L73" s="2226">
        <v>8</v>
      </c>
      <c r="M73" s="2226">
        <v>1</v>
      </c>
      <c r="N73" s="2227">
        <f>(M73/K73)*100</f>
        <v>11.111111111111111</v>
      </c>
      <c r="O73" s="2226">
        <f t="shared" si="10"/>
        <v>13</v>
      </c>
      <c r="P73" s="2226">
        <v>9</v>
      </c>
      <c r="Q73" s="2226">
        <v>4</v>
      </c>
      <c r="R73" s="2228">
        <f t="shared" si="13"/>
        <v>30.76923076923077</v>
      </c>
      <c r="S73" s="2214"/>
      <c r="T73" s="2163"/>
      <c r="U73" s="2163"/>
      <c r="V73" s="2163"/>
    </row>
    <row r="74" spans="1:22" ht="6.95" customHeight="1">
      <c r="A74" s="2212" t="s">
        <v>173</v>
      </c>
      <c r="B74" s="2225">
        <f t="shared" si="5"/>
        <v>24</v>
      </c>
      <c r="C74" s="2214"/>
      <c r="D74" s="2226">
        <f t="shared" si="11"/>
        <v>19</v>
      </c>
      <c r="E74" s="2226">
        <f t="shared" si="6"/>
        <v>5</v>
      </c>
      <c r="F74" s="2227">
        <f t="shared" si="7"/>
        <v>20.833333333333336</v>
      </c>
      <c r="G74" s="2226">
        <f t="shared" si="8"/>
        <v>12</v>
      </c>
      <c r="H74" s="2226">
        <v>10</v>
      </c>
      <c r="I74" s="2226">
        <v>2</v>
      </c>
      <c r="J74" s="2227">
        <f t="shared" si="9"/>
        <v>16.666666666666664</v>
      </c>
      <c r="K74" s="2226">
        <f t="shared" si="12"/>
        <v>3</v>
      </c>
      <c r="L74" s="2226">
        <v>2</v>
      </c>
      <c r="M74" s="2226">
        <v>1</v>
      </c>
      <c r="N74" s="2227">
        <f>(M74/K74)*100</f>
        <v>33.333333333333329</v>
      </c>
      <c r="O74" s="2226">
        <f t="shared" si="10"/>
        <v>9</v>
      </c>
      <c r="P74" s="2226">
        <v>7</v>
      </c>
      <c r="Q74" s="2226">
        <v>2</v>
      </c>
      <c r="R74" s="2228">
        <f t="shared" si="13"/>
        <v>22.222222222222221</v>
      </c>
      <c r="S74" s="2214"/>
      <c r="T74" s="2163"/>
      <c r="U74" s="2163"/>
      <c r="V74" s="2163"/>
    </row>
    <row r="75" spans="1:22" ht="6.95" customHeight="1">
      <c r="A75" s="2212" t="s">
        <v>174</v>
      </c>
      <c r="B75" s="2225">
        <f t="shared" si="5"/>
        <v>19</v>
      </c>
      <c r="C75" s="2214"/>
      <c r="D75" s="2226">
        <f t="shared" si="11"/>
        <v>14</v>
      </c>
      <c r="E75" s="2226">
        <f t="shared" si="6"/>
        <v>5</v>
      </c>
      <c r="F75" s="2227">
        <f t="shared" si="7"/>
        <v>26.315789473684209</v>
      </c>
      <c r="G75" s="2226">
        <f t="shared" si="8"/>
        <v>9</v>
      </c>
      <c r="H75" s="2226">
        <v>8</v>
      </c>
      <c r="I75" s="2226">
        <v>1</v>
      </c>
      <c r="J75" s="2227">
        <f t="shared" si="9"/>
        <v>11.111111111111111</v>
      </c>
      <c r="K75" s="2226">
        <f t="shared" si="12"/>
        <v>4</v>
      </c>
      <c r="L75" s="2226">
        <v>4</v>
      </c>
      <c r="M75" s="2214"/>
      <c r="N75" s="2227"/>
      <c r="O75" s="2226">
        <f t="shared" si="10"/>
        <v>6</v>
      </c>
      <c r="P75" s="2226">
        <v>2</v>
      </c>
      <c r="Q75" s="2226">
        <v>4</v>
      </c>
      <c r="R75" s="2228">
        <f t="shared" si="13"/>
        <v>66.666666666666657</v>
      </c>
      <c r="S75" s="2214"/>
      <c r="T75" s="2163"/>
      <c r="U75" s="2163"/>
      <c r="V75" s="2163"/>
    </row>
    <row r="76" spans="1:22" ht="6.95" customHeight="1">
      <c r="A76" s="2212" t="s">
        <v>175</v>
      </c>
      <c r="B76" s="2225">
        <f t="shared" si="5"/>
        <v>15</v>
      </c>
      <c r="C76" s="2214"/>
      <c r="D76" s="2226">
        <f t="shared" si="11"/>
        <v>13</v>
      </c>
      <c r="E76" s="2226">
        <f t="shared" si="6"/>
        <v>2</v>
      </c>
      <c r="F76" s="2227">
        <f t="shared" si="7"/>
        <v>13.333333333333334</v>
      </c>
      <c r="G76" s="2226">
        <f t="shared" si="8"/>
        <v>5</v>
      </c>
      <c r="H76" s="2226">
        <v>5</v>
      </c>
      <c r="I76" s="2214"/>
      <c r="J76" s="2227"/>
      <c r="K76" s="2226">
        <f t="shared" si="12"/>
        <v>1</v>
      </c>
      <c r="L76" s="2214"/>
      <c r="M76" s="2226">
        <v>1</v>
      </c>
      <c r="N76" s="2227">
        <f>(M76/K76)*100</f>
        <v>100</v>
      </c>
      <c r="O76" s="2226">
        <f t="shared" si="10"/>
        <v>9</v>
      </c>
      <c r="P76" s="2226">
        <v>8</v>
      </c>
      <c r="Q76" s="2226">
        <v>1</v>
      </c>
      <c r="R76" s="2228">
        <f t="shared" si="13"/>
        <v>11.111111111111111</v>
      </c>
      <c r="S76" s="2214"/>
      <c r="T76" s="2163"/>
      <c r="U76" s="2163"/>
      <c r="V76" s="2163"/>
    </row>
    <row r="77" spans="1:22" ht="6.95" customHeight="1">
      <c r="A77" s="2212" t="s">
        <v>176</v>
      </c>
      <c r="B77" s="2225">
        <f t="shared" si="5"/>
        <v>19</v>
      </c>
      <c r="C77" s="2214"/>
      <c r="D77" s="2226">
        <f t="shared" si="11"/>
        <v>14</v>
      </c>
      <c r="E77" s="2226">
        <f t="shared" si="6"/>
        <v>5</v>
      </c>
      <c r="F77" s="2227">
        <f t="shared" si="7"/>
        <v>26.315789473684209</v>
      </c>
      <c r="G77" s="2226">
        <f t="shared" si="8"/>
        <v>7</v>
      </c>
      <c r="H77" s="2226">
        <v>7</v>
      </c>
      <c r="I77" s="2214"/>
      <c r="J77" s="2227"/>
      <c r="K77" s="2226">
        <f t="shared" si="12"/>
        <v>8</v>
      </c>
      <c r="L77" s="2226">
        <v>5</v>
      </c>
      <c r="M77" s="2226">
        <v>3</v>
      </c>
      <c r="N77" s="2227">
        <f>(M77/K77)*100</f>
        <v>37.5</v>
      </c>
      <c r="O77" s="2226">
        <f t="shared" si="10"/>
        <v>4</v>
      </c>
      <c r="P77" s="2226">
        <v>2</v>
      </c>
      <c r="Q77" s="2226">
        <v>2</v>
      </c>
      <c r="R77" s="2228">
        <f t="shared" si="13"/>
        <v>50</v>
      </c>
      <c r="S77" s="2214"/>
      <c r="T77" s="2163"/>
      <c r="U77" s="2163"/>
      <c r="V77" s="2163"/>
    </row>
    <row r="78" spans="1:22" ht="6.95" customHeight="1">
      <c r="A78" s="2212" t="s">
        <v>177</v>
      </c>
      <c r="B78" s="2225">
        <f t="shared" si="5"/>
        <v>22</v>
      </c>
      <c r="C78" s="2214"/>
      <c r="D78" s="2226">
        <f t="shared" si="11"/>
        <v>17</v>
      </c>
      <c r="E78" s="2226">
        <f t="shared" si="6"/>
        <v>5</v>
      </c>
      <c r="F78" s="2227">
        <f t="shared" si="7"/>
        <v>22.727272727272727</v>
      </c>
      <c r="G78" s="2226">
        <f t="shared" si="8"/>
        <v>11</v>
      </c>
      <c r="H78" s="2226">
        <v>9</v>
      </c>
      <c r="I78" s="2226">
        <v>2</v>
      </c>
      <c r="J78" s="2227">
        <f>(I78/G78)*100</f>
        <v>18.181818181818183</v>
      </c>
      <c r="K78" s="2214"/>
      <c r="L78" s="2214"/>
      <c r="M78" s="2214"/>
      <c r="N78" s="2227"/>
      <c r="O78" s="2226">
        <f t="shared" si="10"/>
        <v>11</v>
      </c>
      <c r="P78" s="2226">
        <v>8</v>
      </c>
      <c r="Q78" s="2226">
        <v>3</v>
      </c>
      <c r="R78" s="2228">
        <f t="shared" si="13"/>
        <v>27.27272727272727</v>
      </c>
      <c r="S78" s="2214"/>
      <c r="T78" s="2163"/>
      <c r="U78" s="2163"/>
      <c r="V78" s="2163"/>
    </row>
    <row r="79" spans="1:22" ht="6.95" customHeight="1">
      <c r="A79" s="2212" t="s">
        <v>178</v>
      </c>
      <c r="B79" s="2225">
        <f t="shared" si="5"/>
        <v>13</v>
      </c>
      <c r="C79" s="2214"/>
      <c r="D79" s="2226">
        <f t="shared" si="11"/>
        <v>11</v>
      </c>
      <c r="E79" s="2226">
        <f t="shared" si="6"/>
        <v>2</v>
      </c>
      <c r="F79" s="2227">
        <f t="shared" si="7"/>
        <v>15.384615384615385</v>
      </c>
      <c r="G79" s="2226">
        <f t="shared" si="8"/>
        <v>5</v>
      </c>
      <c r="H79" s="2226">
        <v>5</v>
      </c>
      <c r="I79" s="2214"/>
      <c r="J79" s="2227"/>
      <c r="K79" s="2226">
        <f>SUM(L79:M79)</f>
        <v>5</v>
      </c>
      <c r="L79" s="2226">
        <v>3</v>
      </c>
      <c r="M79" s="2226">
        <v>2</v>
      </c>
      <c r="N79" s="2227">
        <f>(M79/K79)*100</f>
        <v>40</v>
      </c>
      <c r="O79" s="2226">
        <f t="shared" si="10"/>
        <v>3</v>
      </c>
      <c r="P79" s="2226">
        <v>3</v>
      </c>
      <c r="Q79" s="2214"/>
      <c r="R79" s="2228"/>
      <c r="S79" s="2214"/>
      <c r="T79" s="2163"/>
      <c r="U79" s="2163"/>
      <c r="V79" s="2163"/>
    </row>
    <row r="80" spans="1:22" ht="6.95" customHeight="1">
      <c r="A80" s="2212" t="s">
        <v>179</v>
      </c>
      <c r="B80" s="2225">
        <f t="shared" si="5"/>
        <v>73</v>
      </c>
      <c r="C80" s="2214"/>
      <c r="D80" s="2226">
        <f t="shared" si="11"/>
        <v>62</v>
      </c>
      <c r="E80" s="2226">
        <f t="shared" si="6"/>
        <v>11</v>
      </c>
      <c r="F80" s="2227">
        <f t="shared" si="7"/>
        <v>15.068493150684931</v>
      </c>
      <c r="G80" s="2226">
        <f t="shared" si="8"/>
        <v>62</v>
      </c>
      <c r="H80" s="2226">
        <v>52</v>
      </c>
      <c r="I80" s="2226">
        <v>10</v>
      </c>
      <c r="J80" s="2227">
        <f>(I80/G80)*100</f>
        <v>16.129032258064516</v>
      </c>
      <c r="K80" s="2226">
        <f>SUM(L80:M80)</f>
        <v>3</v>
      </c>
      <c r="L80" s="2226">
        <v>2</v>
      </c>
      <c r="M80" s="2226">
        <v>1</v>
      </c>
      <c r="N80" s="2227">
        <f>(M80/K80)*100</f>
        <v>33.333333333333329</v>
      </c>
      <c r="O80" s="2226">
        <f t="shared" si="10"/>
        <v>8</v>
      </c>
      <c r="P80" s="2226">
        <v>8</v>
      </c>
      <c r="Q80" s="2214"/>
      <c r="R80" s="2228"/>
      <c r="S80" s="2214"/>
      <c r="T80" s="2163"/>
      <c r="U80" s="2163"/>
      <c r="V80" s="2163"/>
    </row>
    <row r="81" spans="1:22" ht="6.95" customHeight="1">
      <c r="A81" s="2212" t="s">
        <v>180</v>
      </c>
      <c r="B81" s="2225">
        <f t="shared" si="5"/>
        <v>26</v>
      </c>
      <c r="C81" s="2214"/>
      <c r="D81" s="2226">
        <f t="shared" si="11"/>
        <v>20</v>
      </c>
      <c r="E81" s="2226">
        <f t="shared" si="6"/>
        <v>6</v>
      </c>
      <c r="F81" s="2227">
        <f t="shared" si="7"/>
        <v>23.076923076923077</v>
      </c>
      <c r="G81" s="2226">
        <f t="shared" si="8"/>
        <v>14</v>
      </c>
      <c r="H81" s="2226">
        <v>12</v>
      </c>
      <c r="I81" s="2226">
        <v>2</v>
      </c>
      <c r="J81" s="2227">
        <f>(I81/G81)*100</f>
        <v>14.285714285714285</v>
      </c>
      <c r="K81" s="2214"/>
      <c r="L81" s="2214"/>
      <c r="M81" s="2214"/>
      <c r="N81" s="2227"/>
      <c r="O81" s="2226">
        <f t="shared" si="10"/>
        <v>12</v>
      </c>
      <c r="P81" s="2226">
        <v>8</v>
      </c>
      <c r="Q81" s="2226">
        <v>4</v>
      </c>
      <c r="R81" s="2228">
        <f>(Q81/O81)*100</f>
        <v>33.333333333333329</v>
      </c>
      <c r="S81" s="2214"/>
      <c r="T81" s="2163"/>
      <c r="U81" s="2163"/>
      <c r="V81" s="2163"/>
    </row>
    <row r="82" spans="1:22" ht="6.95" customHeight="1">
      <c r="A82" s="2212" t="s">
        <v>181</v>
      </c>
      <c r="B82" s="2225">
        <f t="shared" si="5"/>
        <v>6</v>
      </c>
      <c r="C82" s="2214"/>
      <c r="D82" s="2226">
        <f t="shared" si="11"/>
        <v>5</v>
      </c>
      <c r="E82" s="2226">
        <f t="shared" si="6"/>
        <v>1</v>
      </c>
      <c r="F82" s="2227">
        <f t="shared" si="7"/>
        <v>16.666666666666664</v>
      </c>
      <c r="G82" s="2226">
        <f t="shared" si="8"/>
        <v>5</v>
      </c>
      <c r="H82" s="2226">
        <v>5</v>
      </c>
      <c r="I82" s="2214"/>
      <c r="J82" s="2227"/>
      <c r="K82" s="2214"/>
      <c r="L82" s="2214"/>
      <c r="M82" s="2214"/>
      <c r="N82" s="2227"/>
      <c r="O82" s="2226">
        <f t="shared" si="10"/>
        <v>1</v>
      </c>
      <c r="P82" s="2214"/>
      <c r="Q82" s="2226">
        <v>1</v>
      </c>
      <c r="R82" s="2228">
        <f>(Q82/O82)*100</f>
        <v>100</v>
      </c>
      <c r="S82" s="2214"/>
      <c r="T82" s="2163"/>
      <c r="U82" s="2163"/>
      <c r="V82" s="2163"/>
    </row>
    <row r="83" spans="1:22" ht="6.95" customHeight="1">
      <c r="A83" s="2212" t="s">
        <v>760</v>
      </c>
      <c r="B83" s="2225">
        <f t="shared" si="5"/>
        <v>65</v>
      </c>
      <c r="C83" s="2214"/>
      <c r="D83" s="2226">
        <f t="shared" si="11"/>
        <v>16</v>
      </c>
      <c r="E83" s="2226">
        <f t="shared" si="6"/>
        <v>49</v>
      </c>
      <c r="F83" s="2227">
        <f t="shared" si="7"/>
        <v>75.384615384615387</v>
      </c>
      <c r="G83" s="2226">
        <f t="shared" si="8"/>
        <v>35</v>
      </c>
      <c r="H83" s="2226">
        <v>5</v>
      </c>
      <c r="I83" s="2226">
        <v>30</v>
      </c>
      <c r="J83" s="2227">
        <f>(I83/G83)*100</f>
        <v>85.714285714285708</v>
      </c>
      <c r="K83" s="2226">
        <f>SUM(L83:M83)</f>
        <v>11</v>
      </c>
      <c r="L83" s="2226">
        <v>5</v>
      </c>
      <c r="M83" s="2226">
        <v>6</v>
      </c>
      <c r="N83" s="2227">
        <f>(M83/K83)*100</f>
        <v>54.54545454545454</v>
      </c>
      <c r="O83" s="2226">
        <f t="shared" si="10"/>
        <v>19</v>
      </c>
      <c r="P83" s="2226">
        <v>6</v>
      </c>
      <c r="Q83" s="2226">
        <v>13</v>
      </c>
      <c r="R83" s="2228">
        <f>(Q83/O83)*100</f>
        <v>68.421052631578945</v>
      </c>
      <c r="S83" s="2214"/>
      <c r="T83" s="2163"/>
      <c r="U83" s="2163"/>
      <c r="V83" s="2163"/>
    </row>
    <row r="84" spans="1:22" ht="6.95" customHeight="1">
      <c r="A84" s="2252" t="s">
        <v>598</v>
      </c>
      <c r="B84" s="2253">
        <f t="shared" si="5"/>
        <v>9</v>
      </c>
      <c r="C84" s="2254"/>
      <c r="D84" s="2255">
        <f t="shared" si="11"/>
        <v>6</v>
      </c>
      <c r="E84" s="2255">
        <f t="shared" si="6"/>
        <v>3</v>
      </c>
      <c r="F84" s="2256">
        <f t="shared" si="7"/>
        <v>33.333333333333329</v>
      </c>
      <c r="G84" s="2255">
        <f t="shared" si="8"/>
        <v>1</v>
      </c>
      <c r="H84" s="2255">
        <v>1</v>
      </c>
      <c r="I84" s="2254"/>
      <c r="J84" s="2254"/>
      <c r="K84" s="2254"/>
      <c r="L84" s="2254"/>
      <c r="M84" s="2254"/>
      <c r="N84" s="2254"/>
      <c r="O84" s="2255">
        <f t="shared" si="10"/>
        <v>8</v>
      </c>
      <c r="P84" s="2255">
        <v>5</v>
      </c>
      <c r="Q84" s="2255">
        <v>3</v>
      </c>
      <c r="R84" s="2257">
        <f>(Q84/O84)*100</f>
        <v>37.5</v>
      </c>
      <c r="S84" s="2214"/>
    </row>
    <row r="85" spans="1:22" ht="6.95" customHeight="1">
      <c r="A85" s="2163"/>
      <c r="B85" s="2163"/>
      <c r="C85" s="2163"/>
      <c r="D85" s="2163"/>
      <c r="E85" s="2163"/>
      <c r="F85" s="2163"/>
      <c r="G85" s="2258"/>
      <c r="H85" s="2258"/>
      <c r="I85" s="2258"/>
      <c r="J85" s="2258"/>
      <c r="K85" s="2258"/>
      <c r="L85" s="2258"/>
      <c r="M85" s="2258"/>
      <c r="N85" s="2258"/>
      <c r="O85" s="2258"/>
      <c r="P85" s="2258"/>
      <c r="Q85" s="2258"/>
    </row>
    <row r="86" spans="1:22" ht="6.95" customHeight="1">
      <c r="A86" s="2163"/>
      <c r="B86" s="2163"/>
      <c r="C86" s="2163"/>
      <c r="D86" s="2163"/>
      <c r="E86" s="2163"/>
      <c r="F86" s="2163"/>
      <c r="G86" s="2163"/>
      <c r="R86" s="2259" t="s">
        <v>210</v>
      </c>
    </row>
    <row r="87" spans="1:22" ht="6.95" customHeight="1">
      <c r="A87" s="2163"/>
      <c r="B87" s="2163"/>
      <c r="C87" s="2163"/>
      <c r="D87" s="2163"/>
      <c r="E87" s="2163"/>
      <c r="F87" s="2163"/>
      <c r="G87" s="2163"/>
    </row>
    <row r="88" spans="1:22" ht="6.95" customHeight="1">
      <c r="B88" s="2163"/>
      <c r="C88" s="2163"/>
      <c r="D88" s="2163"/>
      <c r="E88" s="2163"/>
      <c r="F88" s="2163"/>
    </row>
  </sheetData>
  <sheetProtection password="CA55" sheet="1" objects="1" scenarios="1"/>
  <pageMargins left="0.70866141732283472" right="0.31496062992125984" top="1" bottom="1" header="0" footer="0"/>
  <pageSetup paperSize="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V62"/>
  <sheetViews>
    <sheetView showGridLines="0" workbookViewId="0">
      <selection sqref="A1:IV65536"/>
    </sheetView>
  </sheetViews>
  <sheetFormatPr baseColWidth="10" defaultColWidth="6.83203125" defaultRowHeight="10.5"/>
  <cols>
    <col min="1" max="1" width="36.83203125" style="2262" customWidth="1"/>
    <col min="2" max="2" width="7.5" style="2262" customWidth="1"/>
    <col min="3" max="3" width="0.5" style="2262" customWidth="1"/>
    <col min="4" max="4" width="9.83203125" style="2262" customWidth="1"/>
    <col min="5" max="5" width="10.83203125" style="2262" customWidth="1"/>
    <col min="6" max="6" width="8.1640625" style="2262" customWidth="1"/>
    <col min="7" max="7" width="6.6640625" style="2262" customWidth="1"/>
    <col min="8" max="8" width="9.83203125" style="2262" customWidth="1"/>
    <col min="9" max="9" width="10.1640625" style="2262" customWidth="1"/>
    <col min="10" max="10" width="7.1640625" style="2262" customWidth="1"/>
    <col min="11" max="11" width="6.83203125" style="2262" customWidth="1"/>
    <col min="12" max="12" width="10.5" style="2262" customWidth="1"/>
    <col min="13" max="13" width="10.1640625" style="2262" customWidth="1"/>
    <col min="14" max="14" width="7.1640625" style="2262" customWidth="1"/>
    <col min="15" max="15" width="7.83203125" style="2262" customWidth="1"/>
    <col min="16" max="16" width="10.83203125" style="2262" customWidth="1"/>
    <col min="17" max="17" width="10.33203125" style="2262" customWidth="1"/>
    <col min="18" max="18" width="6.83203125" style="2262" customWidth="1"/>
    <col min="19" max="19" width="0.5" style="2262" customWidth="1"/>
    <col min="20" max="20" width="1.83203125" style="2262" customWidth="1"/>
    <col min="21" max="16384" width="6.83203125" style="2262"/>
  </cols>
  <sheetData>
    <row r="1" spans="1:22" ht="9.75" customHeight="1">
      <c r="A1" s="2260" t="s">
        <v>0</v>
      </c>
      <c r="B1" s="2261"/>
      <c r="C1" s="2261"/>
      <c r="D1" s="2261"/>
      <c r="E1" s="2261"/>
      <c r="F1" s="2261"/>
      <c r="G1" s="2261"/>
      <c r="H1" s="2261"/>
      <c r="I1" s="2261"/>
      <c r="J1" s="2261"/>
      <c r="K1" s="2261"/>
      <c r="L1" s="2261"/>
      <c r="M1" s="2261"/>
      <c r="N1" s="2261"/>
      <c r="O1" s="2261"/>
      <c r="P1" s="2261"/>
      <c r="Q1" s="2261"/>
      <c r="R1" s="2261"/>
    </row>
    <row r="2" spans="1:22" ht="10.5" hidden="1" customHeight="1">
      <c r="A2" s="2261"/>
      <c r="B2" s="2261"/>
      <c r="C2" s="2261"/>
      <c r="D2" s="2261"/>
      <c r="E2" s="2261"/>
      <c r="F2" s="2261"/>
      <c r="G2" s="2261"/>
      <c r="H2" s="2261"/>
      <c r="I2" s="2261"/>
      <c r="J2" s="2261"/>
      <c r="K2" s="2261"/>
      <c r="L2" s="2261"/>
      <c r="M2" s="2261"/>
      <c r="N2" s="2261"/>
      <c r="O2" s="2261"/>
      <c r="P2" s="2261"/>
      <c r="Q2" s="2261"/>
      <c r="R2" s="2261"/>
    </row>
    <row r="3" spans="1:22" ht="10.5" customHeight="1">
      <c r="A3" s="2260" t="s">
        <v>778</v>
      </c>
      <c r="B3" s="2261"/>
      <c r="C3" s="2261"/>
      <c r="D3" s="2261"/>
      <c r="E3" s="2261"/>
      <c r="F3" s="2261"/>
      <c r="G3" s="2261"/>
      <c r="H3" s="2261"/>
      <c r="I3" s="2261"/>
      <c r="J3" s="2261"/>
      <c r="K3" s="2261"/>
      <c r="L3" s="2261"/>
      <c r="M3" s="2261"/>
      <c r="N3" s="2261"/>
      <c r="O3" s="2261"/>
      <c r="P3" s="2261"/>
      <c r="Q3" s="2261"/>
      <c r="R3" s="2261"/>
    </row>
    <row r="4" spans="1:22" ht="8.1" customHeight="1">
      <c r="A4" s="2263" t="s">
        <v>793</v>
      </c>
      <c r="B4" s="2261"/>
      <c r="C4" s="2261"/>
      <c r="D4" s="2261"/>
      <c r="E4" s="2261"/>
      <c r="F4" s="2261"/>
      <c r="G4" s="2261"/>
      <c r="H4" s="2261"/>
      <c r="I4" s="2261"/>
      <c r="J4" s="2261"/>
      <c r="K4" s="2261"/>
      <c r="L4" s="2261"/>
      <c r="M4" s="2261"/>
      <c r="N4" s="2261"/>
      <c r="O4" s="2261"/>
      <c r="P4" s="2261"/>
      <c r="Q4" s="2261"/>
      <c r="R4" s="2261"/>
    </row>
    <row r="5" spans="1:22" ht="0.95" customHeight="1">
      <c r="A5" s="2261"/>
      <c r="B5" s="2261"/>
      <c r="C5" s="2261"/>
      <c r="D5" s="2261"/>
      <c r="E5" s="2261"/>
      <c r="F5" s="2261"/>
      <c r="G5" s="2261"/>
      <c r="H5" s="2261"/>
      <c r="I5" s="2261"/>
      <c r="J5" s="2261"/>
      <c r="K5" s="2261"/>
      <c r="L5" s="2261"/>
      <c r="M5" s="2261"/>
      <c r="N5" s="2261"/>
      <c r="O5" s="2261"/>
      <c r="P5" s="2261"/>
      <c r="Q5" s="2261"/>
      <c r="R5" s="2261"/>
    </row>
    <row r="6" spans="1:22" ht="2.1" customHeight="1">
      <c r="A6" s="2264"/>
      <c r="B6" s="2265"/>
      <c r="C6" s="2265"/>
      <c r="D6" s="2265"/>
      <c r="E6" s="2265"/>
      <c r="F6" s="2265"/>
      <c r="G6" s="2265"/>
      <c r="H6" s="2265"/>
      <c r="I6" s="2265"/>
      <c r="J6" s="2265"/>
      <c r="K6" s="2265"/>
      <c r="L6" s="2265"/>
      <c r="M6" s="2265"/>
      <c r="N6" s="2265"/>
      <c r="O6" s="2265"/>
      <c r="P6" s="2265"/>
      <c r="Q6" s="2265"/>
      <c r="R6" s="2265"/>
      <c r="S6" s="2266"/>
      <c r="T6" s="2267"/>
      <c r="U6" s="2267"/>
      <c r="V6" s="2267"/>
    </row>
    <row r="7" spans="1:22" ht="9" customHeight="1">
      <c r="A7" s="2268" t="s">
        <v>72</v>
      </c>
      <c r="B7" s="2269"/>
      <c r="C7" s="2269"/>
      <c r="D7" s="2270" t="s">
        <v>780</v>
      </c>
      <c r="E7" s="2269"/>
      <c r="F7" s="2269"/>
      <c r="G7" s="2269"/>
      <c r="H7" s="2270" t="s">
        <v>781</v>
      </c>
      <c r="I7" s="2269"/>
      <c r="J7" s="2269"/>
      <c r="K7" s="2269"/>
      <c r="L7" s="2270" t="s">
        <v>782</v>
      </c>
      <c r="M7" s="2269"/>
      <c r="N7" s="2269"/>
      <c r="O7" s="2269"/>
      <c r="P7" s="2270" t="s">
        <v>783</v>
      </c>
      <c r="Q7" s="2269"/>
      <c r="R7" s="2271"/>
      <c r="S7" s="2272"/>
      <c r="T7" s="2267"/>
      <c r="U7" s="2267"/>
      <c r="V7" s="2267"/>
    </row>
    <row r="8" spans="1:22" ht="0.95" customHeight="1">
      <c r="A8" s="2273"/>
      <c r="B8" s="2265"/>
      <c r="C8" s="2264"/>
      <c r="D8" s="2264"/>
      <c r="E8" s="2264"/>
      <c r="F8" s="2264"/>
      <c r="G8" s="2264"/>
      <c r="H8" s="2264"/>
      <c r="I8" s="2264"/>
      <c r="J8" s="2264"/>
      <c r="K8" s="2264"/>
      <c r="L8" s="2264"/>
      <c r="M8" s="2264"/>
      <c r="N8" s="2264"/>
      <c r="O8" s="2264"/>
      <c r="P8" s="2264"/>
      <c r="Q8" s="2264"/>
      <c r="R8" s="2274"/>
      <c r="S8" s="2266"/>
      <c r="T8" s="2267"/>
      <c r="U8" s="2267"/>
      <c r="V8" s="2267"/>
    </row>
    <row r="9" spans="1:22" ht="9.9499999999999993" customHeight="1">
      <c r="A9" s="2275" t="s">
        <v>5</v>
      </c>
      <c r="B9" s="2276" t="s">
        <v>689</v>
      </c>
      <c r="C9" s="2277"/>
      <c r="D9" s="2278" t="s">
        <v>690</v>
      </c>
      <c r="E9" s="2278" t="s">
        <v>784</v>
      </c>
      <c r="F9" s="2277"/>
      <c r="G9" s="2279" t="s">
        <v>785</v>
      </c>
      <c r="H9" s="2278" t="s">
        <v>786</v>
      </c>
      <c r="I9" s="2278" t="s">
        <v>787</v>
      </c>
      <c r="J9" s="2277"/>
      <c r="K9" s="2279" t="s">
        <v>238</v>
      </c>
      <c r="L9" s="2278" t="s">
        <v>786</v>
      </c>
      <c r="M9" s="2278" t="s">
        <v>787</v>
      </c>
      <c r="N9" s="2277"/>
      <c r="O9" s="2279" t="s">
        <v>785</v>
      </c>
      <c r="P9" s="2278" t="s">
        <v>786</v>
      </c>
      <c r="Q9" s="2278" t="s">
        <v>787</v>
      </c>
      <c r="R9" s="2280"/>
      <c r="S9" s="2272"/>
      <c r="T9" s="2267"/>
      <c r="U9" s="2267"/>
      <c r="V9" s="2267"/>
    </row>
    <row r="10" spans="1:22" ht="0.95" customHeight="1">
      <c r="A10" s="2273"/>
      <c r="B10" s="2281"/>
      <c r="C10" s="2277"/>
      <c r="D10" s="2282"/>
      <c r="E10" s="2282"/>
      <c r="F10" s="2277"/>
      <c r="G10" s="2277"/>
      <c r="H10" s="2282"/>
      <c r="I10" s="2282"/>
      <c r="J10" s="2277"/>
      <c r="K10" s="2277"/>
      <c r="L10" s="2282"/>
      <c r="M10" s="2282"/>
      <c r="N10" s="2277"/>
      <c r="O10" s="2277"/>
      <c r="P10" s="2282"/>
      <c r="Q10" s="2282"/>
      <c r="R10" s="2280"/>
      <c r="S10" s="2272"/>
      <c r="T10" s="2267"/>
      <c r="U10" s="2267"/>
      <c r="V10" s="2267"/>
    </row>
    <row r="11" spans="1:22" ht="9" customHeight="1">
      <c r="A11" s="2283"/>
      <c r="B11" s="2284"/>
      <c r="C11" s="2285"/>
      <c r="D11" s="2286"/>
      <c r="E11" s="2287" t="s">
        <v>788</v>
      </c>
      <c r="F11" s="2288" t="s">
        <v>789</v>
      </c>
      <c r="G11" s="2285"/>
      <c r="H11" s="2286"/>
      <c r="I11" s="2287" t="s">
        <v>790</v>
      </c>
      <c r="J11" s="2288" t="s">
        <v>789</v>
      </c>
      <c r="K11" s="2285"/>
      <c r="L11" s="2286"/>
      <c r="M11" s="2287" t="s">
        <v>791</v>
      </c>
      <c r="N11" s="2288" t="s">
        <v>789</v>
      </c>
      <c r="O11" s="2285"/>
      <c r="P11" s="2286"/>
      <c r="Q11" s="2287" t="s">
        <v>790</v>
      </c>
      <c r="R11" s="2289" t="s">
        <v>789</v>
      </c>
      <c r="S11" s="2290"/>
      <c r="T11" s="2267"/>
      <c r="U11" s="2267"/>
      <c r="V11" s="2267"/>
    </row>
    <row r="12" spans="1:22" ht="10.5" hidden="1" customHeight="1">
      <c r="A12" s="2291"/>
      <c r="B12" s="2292"/>
      <c r="C12" s="2293"/>
      <c r="D12" s="2293"/>
      <c r="E12" s="2293"/>
      <c r="F12" s="2293"/>
      <c r="G12" s="2293"/>
      <c r="H12" s="2293"/>
      <c r="I12" s="2293"/>
      <c r="J12" s="2293"/>
      <c r="K12" s="2293"/>
      <c r="L12" s="2293"/>
      <c r="M12" s="2294"/>
      <c r="N12" s="2294"/>
      <c r="O12" s="2294"/>
      <c r="P12" s="2294"/>
      <c r="Q12" s="2294"/>
      <c r="R12" s="2295"/>
      <c r="S12" s="2296"/>
      <c r="T12" s="2267"/>
      <c r="U12" s="2267"/>
      <c r="V12" s="2267"/>
    </row>
    <row r="13" spans="1:22" ht="15" customHeight="1">
      <c r="A13" s="2297" t="s">
        <v>49</v>
      </c>
      <c r="B13" s="2298">
        <f t="shared" ref="B13:B30" si="0">SUM(D13:E13)</f>
        <v>626</v>
      </c>
      <c r="C13" s="2299"/>
      <c r="D13" s="2300">
        <f>SUM(H13+L13+P13)</f>
        <v>444</v>
      </c>
      <c r="E13" s="2300">
        <f>SUM(I13+M13+Q13)</f>
        <v>182</v>
      </c>
      <c r="F13" s="2301">
        <f t="shared" ref="F13:F30" si="1">(E13/B13)*100</f>
        <v>29.073482428115017</v>
      </c>
      <c r="G13" s="2300">
        <f>SUM(G14:G30)</f>
        <v>319</v>
      </c>
      <c r="H13" s="2300">
        <f>SUM(H14:H30)</f>
        <v>239</v>
      </c>
      <c r="I13" s="2300">
        <f>SUM(I14:I30)</f>
        <v>80</v>
      </c>
      <c r="J13" s="2301">
        <f t="shared" ref="J13:J21" si="2">(I13/G13)*100</f>
        <v>25.078369905956109</v>
      </c>
      <c r="K13" s="2300">
        <f>SUM(K14:K30)</f>
        <v>93</v>
      </c>
      <c r="L13" s="2300">
        <f>SUM(L14:L30)</f>
        <v>65</v>
      </c>
      <c r="M13" s="2300">
        <f>SUM(M14:M30)</f>
        <v>28</v>
      </c>
      <c r="N13" s="2301">
        <f>(M13/K13)*100</f>
        <v>30.107526881720432</v>
      </c>
      <c r="O13" s="2300">
        <f>SUM(O14:O30)</f>
        <v>214</v>
      </c>
      <c r="P13" s="2300">
        <f>SUM(P14:P30)</f>
        <v>140</v>
      </c>
      <c r="Q13" s="2300">
        <f>SUM(Q14:Q30)</f>
        <v>74</v>
      </c>
      <c r="R13" s="2302">
        <f>(Q13/O13)*100</f>
        <v>34.579439252336449</v>
      </c>
      <c r="S13" s="2303"/>
    </row>
    <row r="14" spans="1:22" ht="15" customHeight="1">
      <c r="A14" s="2304" t="s">
        <v>167</v>
      </c>
      <c r="B14" s="2305">
        <f t="shared" si="0"/>
        <v>148</v>
      </c>
      <c r="C14" s="2306"/>
      <c r="D14" s="2307">
        <f>(H14+L14+P14)</f>
        <v>100</v>
      </c>
      <c r="E14" s="2307">
        <f t="shared" ref="E14:E30" si="3">SUM(I14+M14+Q14)</f>
        <v>48</v>
      </c>
      <c r="F14" s="2308">
        <f t="shared" si="1"/>
        <v>32.432432432432435</v>
      </c>
      <c r="G14" s="2307">
        <f t="shared" ref="G14:G30" si="4">SUM(H14:I14)</f>
        <v>67</v>
      </c>
      <c r="H14" s="2307">
        <v>46</v>
      </c>
      <c r="I14" s="2307">
        <v>21</v>
      </c>
      <c r="J14" s="2308">
        <f t="shared" si="2"/>
        <v>31.343283582089555</v>
      </c>
      <c r="K14" s="2307">
        <f>SUM(L14:M14)</f>
        <v>32</v>
      </c>
      <c r="L14" s="2307">
        <v>27</v>
      </c>
      <c r="M14" s="2307">
        <v>5</v>
      </c>
      <c r="N14" s="2308">
        <f>(M14/K14)*100</f>
        <v>15.625</v>
      </c>
      <c r="O14" s="2307">
        <f t="shared" ref="O14:O30" si="5">SUM(P14:Q14)</f>
        <v>49</v>
      </c>
      <c r="P14" s="2307">
        <v>27</v>
      </c>
      <c r="Q14" s="2307">
        <v>22</v>
      </c>
      <c r="R14" s="2309">
        <f>(Q14/O14)*100</f>
        <v>44.897959183673471</v>
      </c>
      <c r="S14" s="2306"/>
      <c r="T14" s="2267"/>
      <c r="U14" s="2267"/>
      <c r="V14" s="2267"/>
    </row>
    <row r="15" spans="1:22" ht="15" customHeight="1">
      <c r="A15" s="2304" t="s">
        <v>168</v>
      </c>
      <c r="B15" s="2305">
        <f t="shared" si="0"/>
        <v>33</v>
      </c>
      <c r="C15" s="2306"/>
      <c r="D15" s="2307">
        <f t="shared" ref="D15:D30" si="6">SUM(H15+L15+P15)</f>
        <v>24</v>
      </c>
      <c r="E15" s="2307">
        <f t="shared" si="3"/>
        <v>9</v>
      </c>
      <c r="F15" s="2308">
        <f t="shared" si="1"/>
        <v>27.27272727272727</v>
      </c>
      <c r="G15" s="2307">
        <f t="shared" si="4"/>
        <v>13</v>
      </c>
      <c r="H15" s="2307">
        <v>10</v>
      </c>
      <c r="I15" s="2307">
        <v>3</v>
      </c>
      <c r="J15" s="2308">
        <f t="shared" si="2"/>
        <v>23.076923076923077</v>
      </c>
      <c r="K15" s="2306"/>
      <c r="L15" s="2306"/>
      <c r="M15" s="2306"/>
      <c r="N15" s="2308"/>
      <c r="O15" s="2307">
        <f t="shared" si="5"/>
        <v>20</v>
      </c>
      <c r="P15" s="2307">
        <v>14</v>
      </c>
      <c r="Q15" s="2307">
        <v>6</v>
      </c>
      <c r="R15" s="2309">
        <f>(Q15/O15)*100</f>
        <v>30</v>
      </c>
      <c r="S15" s="2306"/>
      <c r="T15" s="2267"/>
      <c r="U15" s="2267"/>
      <c r="V15" s="2267"/>
    </row>
    <row r="16" spans="1:22" ht="15" customHeight="1">
      <c r="A16" s="2304" t="s">
        <v>169</v>
      </c>
      <c r="B16" s="2305">
        <f t="shared" si="0"/>
        <v>34</v>
      </c>
      <c r="C16" s="2306"/>
      <c r="D16" s="2307">
        <f t="shared" si="6"/>
        <v>29</v>
      </c>
      <c r="E16" s="2307">
        <f t="shared" si="3"/>
        <v>5</v>
      </c>
      <c r="F16" s="2308">
        <f t="shared" si="1"/>
        <v>14.705882352941178</v>
      </c>
      <c r="G16" s="2307">
        <f t="shared" si="4"/>
        <v>16</v>
      </c>
      <c r="H16" s="2307">
        <v>15</v>
      </c>
      <c r="I16" s="2307">
        <v>1</v>
      </c>
      <c r="J16" s="2308">
        <f t="shared" si="2"/>
        <v>6.25</v>
      </c>
      <c r="K16" s="2307">
        <f t="shared" ref="K16:K23" si="7">SUM(L16:M16)</f>
        <v>2</v>
      </c>
      <c r="L16" s="2307">
        <v>2</v>
      </c>
      <c r="M16" s="2306"/>
      <c r="N16" s="2308"/>
      <c r="O16" s="2307">
        <f t="shared" si="5"/>
        <v>16</v>
      </c>
      <c r="P16" s="2307">
        <v>12</v>
      </c>
      <c r="Q16" s="2307">
        <v>4</v>
      </c>
      <c r="R16" s="2309">
        <f>(Q16/O16)*100</f>
        <v>25</v>
      </c>
      <c r="S16" s="2306"/>
      <c r="T16" s="2267"/>
      <c r="U16" s="2267"/>
      <c r="V16" s="2267"/>
    </row>
    <row r="17" spans="1:22" ht="15" customHeight="1">
      <c r="A17" s="2304" t="s">
        <v>170</v>
      </c>
      <c r="B17" s="2305">
        <f t="shared" si="0"/>
        <v>33</v>
      </c>
      <c r="C17" s="2306"/>
      <c r="D17" s="2307">
        <f t="shared" si="6"/>
        <v>29</v>
      </c>
      <c r="E17" s="2307">
        <f t="shared" si="3"/>
        <v>4</v>
      </c>
      <c r="F17" s="2308">
        <f t="shared" si="1"/>
        <v>12.121212121212121</v>
      </c>
      <c r="G17" s="2307">
        <f t="shared" si="4"/>
        <v>20</v>
      </c>
      <c r="H17" s="2307">
        <v>18</v>
      </c>
      <c r="I17" s="2307">
        <v>2</v>
      </c>
      <c r="J17" s="2308">
        <f t="shared" si="2"/>
        <v>10</v>
      </c>
      <c r="K17" s="2307">
        <f t="shared" si="7"/>
        <v>4</v>
      </c>
      <c r="L17" s="2307">
        <v>2</v>
      </c>
      <c r="M17" s="2307">
        <v>2</v>
      </c>
      <c r="N17" s="2308">
        <f>(M17/K17)*100</f>
        <v>50</v>
      </c>
      <c r="O17" s="2307">
        <f t="shared" si="5"/>
        <v>9</v>
      </c>
      <c r="P17" s="2307">
        <v>9</v>
      </c>
      <c r="Q17" s="2306"/>
      <c r="R17" s="2309"/>
      <c r="S17" s="2306"/>
      <c r="T17" s="2267"/>
      <c r="U17" s="2267"/>
      <c r="V17" s="2267"/>
    </row>
    <row r="18" spans="1:22" ht="15" customHeight="1">
      <c r="A18" s="2304" t="s">
        <v>171</v>
      </c>
      <c r="B18" s="2305">
        <f t="shared" si="0"/>
        <v>56</v>
      </c>
      <c r="C18" s="2306"/>
      <c r="D18" s="2307">
        <f t="shared" si="6"/>
        <v>44</v>
      </c>
      <c r="E18" s="2307">
        <f t="shared" si="3"/>
        <v>12</v>
      </c>
      <c r="F18" s="2308">
        <f t="shared" si="1"/>
        <v>21.428571428571427</v>
      </c>
      <c r="G18" s="2307">
        <f t="shared" si="4"/>
        <v>28</v>
      </c>
      <c r="H18" s="2307">
        <v>27</v>
      </c>
      <c r="I18" s="2307">
        <v>1</v>
      </c>
      <c r="J18" s="2308">
        <f t="shared" si="2"/>
        <v>3.5714285714285712</v>
      </c>
      <c r="K18" s="2307">
        <f t="shared" si="7"/>
        <v>11</v>
      </c>
      <c r="L18" s="2307">
        <v>5</v>
      </c>
      <c r="M18" s="2307">
        <v>6</v>
      </c>
      <c r="N18" s="2308">
        <f>(M18/K18)*100</f>
        <v>54.54545454545454</v>
      </c>
      <c r="O18" s="2307">
        <f t="shared" si="5"/>
        <v>17</v>
      </c>
      <c r="P18" s="2307">
        <v>12</v>
      </c>
      <c r="Q18" s="2307">
        <v>5</v>
      </c>
      <c r="R18" s="2309">
        <f t="shared" ref="R18:R24" si="8">(Q18/O18)*100</f>
        <v>29.411764705882355</v>
      </c>
      <c r="S18" s="2306"/>
      <c r="T18" s="2267"/>
      <c r="U18" s="2267"/>
      <c r="V18" s="2267"/>
    </row>
    <row r="19" spans="1:22" ht="15" customHeight="1">
      <c r="A19" s="2304" t="s">
        <v>172</v>
      </c>
      <c r="B19" s="2305">
        <f t="shared" si="0"/>
        <v>31</v>
      </c>
      <c r="C19" s="2306"/>
      <c r="D19" s="2307">
        <f t="shared" si="6"/>
        <v>21</v>
      </c>
      <c r="E19" s="2307">
        <f t="shared" si="3"/>
        <v>10</v>
      </c>
      <c r="F19" s="2308">
        <f t="shared" si="1"/>
        <v>32.258064516129032</v>
      </c>
      <c r="G19" s="2307">
        <f t="shared" si="4"/>
        <v>9</v>
      </c>
      <c r="H19" s="2307">
        <v>4</v>
      </c>
      <c r="I19" s="2307">
        <v>5</v>
      </c>
      <c r="J19" s="2308">
        <f t="shared" si="2"/>
        <v>55.555555555555557</v>
      </c>
      <c r="K19" s="2307">
        <f t="shared" si="7"/>
        <v>9</v>
      </c>
      <c r="L19" s="2307">
        <v>8</v>
      </c>
      <c r="M19" s="2307">
        <v>1</v>
      </c>
      <c r="N19" s="2308">
        <f>(M19/K19)*100</f>
        <v>11.111111111111111</v>
      </c>
      <c r="O19" s="2307">
        <f t="shared" si="5"/>
        <v>13</v>
      </c>
      <c r="P19" s="2307">
        <v>9</v>
      </c>
      <c r="Q19" s="2307">
        <v>4</v>
      </c>
      <c r="R19" s="2309">
        <f t="shared" si="8"/>
        <v>30.76923076923077</v>
      </c>
      <c r="S19" s="2306"/>
      <c r="T19" s="2267"/>
      <c r="U19" s="2267"/>
      <c r="V19" s="2267"/>
    </row>
    <row r="20" spans="1:22" ht="15" customHeight="1">
      <c r="A20" s="2304" t="s">
        <v>173</v>
      </c>
      <c r="B20" s="2305">
        <f t="shared" si="0"/>
        <v>24</v>
      </c>
      <c r="C20" s="2306"/>
      <c r="D20" s="2307">
        <f t="shared" si="6"/>
        <v>19</v>
      </c>
      <c r="E20" s="2307">
        <f t="shared" si="3"/>
        <v>5</v>
      </c>
      <c r="F20" s="2308">
        <f t="shared" si="1"/>
        <v>20.833333333333336</v>
      </c>
      <c r="G20" s="2307">
        <f t="shared" si="4"/>
        <v>12</v>
      </c>
      <c r="H20" s="2307">
        <v>10</v>
      </c>
      <c r="I20" s="2307">
        <v>2</v>
      </c>
      <c r="J20" s="2308">
        <f t="shared" si="2"/>
        <v>16.666666666666664</v>
      </c>
      <c r="K20" s="2307">
        <f t="shared" si="7"/>
        <v>3</v>
      </c>
      <c r="L20" s="2307">
        <v>2</v>
      </c>
      <c r="M20" s="2307">
        <v>1</v>
      </c>
      <c r="N20" s="2308">
        <f>(M20/K20)*100</f>
        <v>33.333333333333329</v>
      </c>
      <c r="O20" s="2307">
        <f t="shared" si="5"/>
        <v>9</v>
      </c>
      <c r="P20" s="2307">
        <v>7</v>
      </c>
      <c r="Q20" s="2307">
        <v>2</v>
      </c>
      <c r="R20" s="2309">
        <f t="shared" si="8"/>
        <v>22.222222222222221</v>
      </c>
      <c r="S20" s="2306"/>
      <c r="T20" s="2267"/>
      <c r="U20" s="2267"/>
      <c r="V20" s="2267"/>
    </row>
    <row r="21" spans="1:22" ht="15" customHeight="1">
      <c r="A21" s="2304" t="s">
        <v>174</v>
      </c>
      <c r="B21" s="2305">
        <f t="shared" si="0"/>
        <v>19</v>
      </c>
      <c r="C21" s="2306"/>
      <c r="D21" s="2307">
        <f t="shared" si="6"/>
        <v>14</v>
      </c>
      <c r="E21" s="2307">
        <f t="shared" si="3"/>
        <v>5</v>
      </c>
      <c r="F21" s="2308">
        <f t="shared" si="1"/>
        <v>26.315789473684209</v>
      </c>
      <c r="G21" s="2307">
        <f t="shared" si="4"/>
        <v>9</v>
      </c>
      <c r="H21" s="2307">
        <v>8</v>
      </c>
      <c r="I21" s="2307">
        <v>1</v>
      </c>
      <c r="J21" s="2308">
        <f t="shared" si="2"/>
        <v>11.111111111111111</v>
      </c>
      <c r="K21" s="2307">
        <f t="shared" si="7"/>
        <v>4</v>
      </c>
      <c r="L21" s="2307">
        <v>4</v>
      </c>
      <c r="M21" s="2306"/>
      <c r="N21" s="2308"/>
      <c r="O21" s="2307">
        <f t="shared" si="5"/>
        <v>6</v>
      </c>
      <c r="P21" s="2307">
        <v>2</v>
      </c>
      <c r="Q21" s="2307">
        <v>4</v>
      </c>
      <c r="R21" s="2309">
        <f t="shared" si="8"/>
        <v>66.666666666666657</v>
      </c>
      <c r="S21" s="2306"/>
      <c r="T21" s="2267"/>
      <c r="U21" s="2267"/>
      <c r="V21" s="2267"/>
    </row>
    <row r="22" spans="1:22" ht="15" customHeight="1">
      <c r="A22" s="2304" t="s">
        <v>175</v>
      </c>
      <c r="B22" s="2305">
        <f t="shared" si="0"/>
        <v>15</v>
      </c>
      <c r="C22" s="2306"/>
      <c r="D22" s="2307">
        <f t="shared" si="6"/>
        <v>13</v>
      </c>
      <c r="E22" s="2307">
        <f t="shared" si="3"/>
        <v>2</v>
      </c>
      <c r="F22" s="2308">
        <f t="shared" si="1"/>
        <v>13.333333333333334</v>
      </c>
      <c r="G22" s="2307">
        <f t="shared" si="4"/>
        <v>5</v>
      </c>
      <c r="H22" s="2307">
        <v>5</v>
      </c>
      <c r="I22" s="2306"/>
      <c r="J22" s="2308"/>
      <c r="K22" s="2307">
        <f t="shared" si="7"/>
        <v>1</v>
      </c>
      <c r="L22" s="2306"/>
      <c r="M22" s="2307">
        <v>1</v>
      </c>
      <c r="N22" s="2308">
        <f>(M22/K22)*100</f>
        <v>100</v>
      </c>
      <c r="O22" s="2307">
        <f t="shared" si="5"/>
        <v>9</v>
      </c>
      <c r="P22" s="2307">
        <v>8</v>
      </c>
      <c r="Q22" s="2307">
        <v>1</v>
      </c>
      <c r="R22" s="2309">
        <f t="shared" si="8"/>
        <v>11.111111111111111</v>
      </c>
      <c r="S22" s="2306"/>
      <c r="T22" s="2267"/>
      <c r="U22" s="2267"/>
      <c r="V22" s="2267"/>
    </row>
    <row r="23" spans="1:22" ht="15" customHeight="1">
      <c r="A23" s="2304" t="s">
        <v>176</v>
      </c>
      <c r="B23" s="2305">
        <f t="shared" si="0"/>
        <v>19</v>
      </c>
      <c r="C23" s="2306"/>
      <c r="D23" s="2307">
        <f t="shared" si="6"/>
        <v>14</v>
      </c>
      <c r="E23" s="2307">
        <f t="shared" si="3"/>
        <v>5</v>
      </c>
      <c r="F23" s="2308">
        <f t="shared" si="1"/>
        <v>26.315789473684209</v>
      </c>
      <c r="G23" s="2307">
        <f t="shared" si="4"/>
        <v>7</v>
      </c>
      <c r="H23" s="2307">
        <v>7</v>
      </c>
      <c r="I23" s="2306"/>
      <c r="J23" s="2308"/>
      <c r="K23" s="2307">
        <f t="shared" si="7"/>
        <v>8</v>
      </c>
      <c r="L23" s="2307">
        <v>5</v>
      </c>
      <c r="M23" s="2307">
        <v>3</v>
      </c>
      <c r="N23" s="2308">
        <f>(M23/K23)*100</f>
        <v>37.5</v>
      </c>
      <c r="O23" s="2307">
        <f t="shared" si="5"/>
        <v>4</v>
      </c>
      <c r="P23" s="2307">
        <v>2</v>
      </c>
      <c r="Q23" s="2307">
        <v>2</v>
      </c>
      <c r="R23" s="2309">
        <f t="shared" si="8"/>
        <v>50</v>
      </c>
      <c r="S23" s="2306"/>
      <c r="T23" s="2267"/>
      <c r="U23" s="2267"/>
      <c r="V23" s="2267"/>
    </row>
    <row r="24" spans="1:22" ht="15" customHeight="1">
      <c r="A24" s="2304" t="s">
        <v>177</v>
      </c>
      <c r="B24" s="2305">
        <f t="shared" si="0"/>
        <v>22</v>
      </c>
      <c r="C24" s="2306"/>
      <c r="D24" s="2307">
        <f t="shared" si="6"/>
        <v>17</v>
      </c>
      <c r="E24" s="2307">
        <f t="shared" si="3"/>
        <v>5</v>
      </c>
      <c r="F24" s="2308">
        <f t="shared" si="1"/>
        <v>22.727272727272727</v>
      </c>
      <c r="G24" s="2307">
        <f t="shared" si="4"/>
        <v>11</v>
      </c>
      <c r="H24" s="2307">
        <v>9</v>
      </c>
      <c r="I24" s="2307">
        <v>2</v>
      </c>
      <c r="J24" s="2308">
        <f>(I24/G24)*100</f>
        <v>18.181818181818183</v>
      </c>
      <c r="K24" s="2306"/>
      <c r="L24" s="2306"/>
      <c r="M24" s="2306"/>
      <c r="N24" s="2308"/>
      <c r="O24" s="2307">
        <f t="shared" si="5"/>
        <v>11</v>
      </c>
      <c r="P24" s="2307">
        <v>8</v>
      </c>
      <c r="Q24" s="2307">
        <v>3</v>
      </c>
      <c r="R24" s="2309">
        <f t="shared" si="8"/>
        <v>27.27272727272727</v>
      </c>
      <c r="S24" s="2306"/>
      <c r="T24" s="2267"/>
      <c r="U24" s="2267"/>
      <c r="V24" s="2267"/>
    </row>
    <row r="25" spans="1:22" ht="15" customHeight="1">
      <c r="A25" s="2304" t="s">
        <v>178</v>
      </c>
      <c r="B25" s="2305">
        <f t="shared" si="0"/>
        <v>13</v>
      </c>
      <c r="C25" s="2306"/>
      <c r="D25" s="2307">
        <f t="shared" si="6"/>
        <v>11</v>
      </c>
      <c r="E25" s="2307">
        <f t="shared" si="3"/>
        <v>2</v>
      </c>
      <c r="F25" s="2308">
        <f t="shared" si="1"/>
        <v>15.384615384615385</v>
      </c>
      <c r="G25" s="2307">
        <f t="shared" si="4"/>
        <v>5</v>
      </c>
      <c r="H25" s="2307">
        <v>5</v>
      </c>
      <c r="I25" s="2306"/>
      <c r="J25" s="2308"/>
      <c r="K25" s="2307">
        <f>SUM(L25:M25)</f>
        <v>5</v>
      </c>
      <c r="L25" s="2307">
        <v>3</v>
      </c>
      <c r="M25" s="2307">
        <v>2</v>
      </c>
      <c r="N25" s="2308">
        <f>(M25/K25)*100</f>
        <v>40</v>
      </c>
      <c r="O25" s="2307">
        <f t="shared" si="5"/>
        <v>3</v>
      </c>
      <c r="P25" s="2307">
        <v>3</v>
      </c>
      <c r="Q25" s="2306"/>
      <c r="R25" s="2309"/>
      <c r="S25" s="2306"/>
      <c r="T25" s="2267"/>
      <c r="U25" s="2267"/>
      <c r="V25" s="2267"/>
    </row>
    <row r="26" spans="1:22" ht="15" customHeight="1">
      <c r="A26" s="2304" t="s">
        <v>179</v>
      </c>
      <c r="B26" s="2305">
        <f t="shared" si="0"/>
        <v>73</v>
      </c>
      <c r="C26" s="2306"/>
      <c r="D26" s="2307">
        <f t="shared" si="6"/>
        <v>62</v>
      </c>
      <c r="E26" s="2307">
        <f t="shared" si="3"/>
        <v>11</v>
      </c>
      <c r="F26" s="2308">
        <f t="shared" si="1"/>
        <v>15.068493150684931</v>
      </c>
      <c r="G26" s="2307">
        <f t="shared" si="4"/>
        <v>62</v>
      </c>
      <c r="H26" s="2307">
        <v>52</v>
      </c>
      <c r="I26" s="2307">
        <v>10</v>
      </c>
      <c r="J26" s="2308">
        <f>(I26/G26)*100</f>
        <v>16.129032258064516</v>
      </c>
      <c r="K26" s="2307">
        <f>SUM(L26:M26)</f>
        <v>3</v>
      </c>
      <c r="L26" s="2307">
        <v>2</v>
      </c>
      <c r="M26" s="2307">
        <v>1</v>
      </c>
      <c r="N26" s="2308">
        <f>(M26/K26)*100</f>
        <v>33.333333333333329</v>
      </c>
      <c r="O26" s="2307">
        <f t="shared" si="5"/>
        <v>8</v>
      </c>
      <c r="P26" s="2307">
        <v>8</v>
      </c>
      <c r="Q26" s="2306"/>
      <c r="R26" s="2309"/>
      <c r="S26" s="2306"/>
      <c r="T26" s="2267"/>
      <c r="U26" s="2267"/>
      <c r="V26" s="2267"/>
    </row>
    <row r="27" spans="1:22" ht="15" customHeight="1">
      <c r="A27" s="2304" t="s">
        <v>180</v>
      </c>
      <c r="B27" s="2305">
        <f t="shared" si="0"/>
        <v>26</v>
      </c>
      <c r="C27" s="2306"/>
      <c r="D27" s="2307">
        <f t="shared" si="6"/>
        <v>20</v>
      </c>
      <c r="E27" s="2307">
        <f t="shared" si="3"/>
        <v>6</v>
      </c>
      <c r="F27" s="2308">
        <f t="shared" si="1"/>
        <v>23.076923076923077</v>
      </c>
      <c r="G27" s="2307">
        <f t="shared" si="4"/>
        <v>14</v>
      </c>
      <c r="H27" s="2307">
        <v>12</v>
      </c>
      <c r="I27" s="2307">
        <v>2</v>
      </c>
      <c r="J27" s="2308">
        <f>(I27/G27)*100</f>
        <v>14.285714285714285</v>
      </c>
      <c r="K27" s="2306"/>
      <c r="L27" s="2306"/>
      <c r="M27" s="2306"/>
      <c r="N27" s="2308"/>
      <c r="O27" s="2307">
        <f t="shared" si="5"/>
        <v>12</v>
      </c>
      <c r="P27" s="2307">
        <v>8</v>
      </c>
      <c r="Q27" s="2307">
        <v>4</v>
      </c>
      <c r="R27" s="2309">
        <f>(Q27/O27)*100</f>
        <v>33.333333333333329</v>
      </c>
      <c r="S27" s="2306"/>
      <c r="T27" s="2267"/>
      <c r="U27" s="2267"/>
      <c r="V27" s="2267"/>
    </row>
    <row r="28" spans="1:22" ht="15" customHeight="1">
      <c r="A28" s="2304" t="s">
        <v>181</v>
      </c>
      <c r="B28" s="2305">
        <f t="shared" si="0"/>
        <v>6</v>
      </c>
      <c r="C28" s="2306"/>
      <c r="D28" s="2307">
        <f t="shared" si="6"/>
        <v>5</v>
      </c>
      <c r="E28" s="2307">
        <f t="shared" si="3"/>
        <v>1</v>
      </c>
      <c r="F28" s="2308">
        <f t="shared" si="1"/>
        <v>16.666666666666664</v>
      </c>
      <c r="G28" s="2307">
        <f t="shared" si="4"/>
        <v>5</v>
      </c>
      <c r="H28" s="2307">
        <v>5</v>
      </c>
      <c r="I28" s="2306"/>
      <c r="J28" s="2308"/>
      <c r="K28" s="2306"/>
      <c r="L28" s="2306"/>
      <c r="M28" s="2306"/>
      <c r="N28" s="2308"/>
      <c r="O28" s="2307">
        <f t="shared" si="5"/>
        <v>1</v>
      </c>
      <c r="P28" s="2306"/>
      <c r="Q28" s="2307">
        <v>1</v>
      </c>
      <c r="R28" s="2309">
        <f>(Q28/O28)*100</f>
        <v>100</v>
      </c>
      <c r="S28" s="2306"/>
      <c r="T28" s="2267"/>
      <c r="U28" s="2267"/>
      <c r="V28" s="2267"/>
    </row>
    <row r="29" spans="1:22" ht="15" customHeight="1">
      <c r="A29" s="2304" t="s">
        <v>760</v>
      </c>
      <c r="B29" s="2305">
        <f t="shared" si="0"/>
        <v>65</v>
      </c>
      <c r="C29" s="2306"/>
      <c r="D29" s="2307">
        <f t="shared" si="6"/>
        <v>16</v>
      </c>
      <c r="E29" s="2307">
        <f t="shared" si="3"/>
        <v>49</v>
      </c>
      <c r="F29" s="2308">
        <f t="shared" si="1"/>
        <v>75.384615384615387</v>
      </c>
      <c r="G29" s="2307">
        <f t="shared" si="4"/>
        <v>35</v>
      </c>
      <c r="H29" s="2307">
        <v>5</v>
      </c>
      <c r="I29" s="2307">
        <v>30</v>
      </c>
      <c r="J29" s="2308">
        <f>(I29/G29)*100</f>
        <v>85.714285714285708</v>
      </c>
      <c r="K29" s="2307">
        <f>SUM(L29:M29)</f>
        <v>11</v>
      </c>
      <c r="L29" s="2307">
        <v>5</v>
      </c>
      <c r="M29" s="2307">
        <v>6</v>
      </c>
      <c r="N29" s="2308">
        <f>(M29/K29)*100</f>
        <v>54.54545454545454</v>
      </c>
      <c r="O29" s="2307">
        <f t="shared" si="5"/>
        <v>19</v>
      </c>
      <c r="P29" s="2307">
        <v>6</v>
      </c>
      <c r="Q29" s="2307">
        <v>13</v>
      </c>
      <c r="R29" s="2309">
        <f>(Q29/O29)*100</f>
        <v>68.421052631578945</v>
      </c>
      <c r="S29" s="2306"/>
      <c r="T29" s="2267"/>
      <c r="U29" s="2267"/>
      <c r="V29" s="2267"/>
    </row>
    <row r="30" spans="1:22" ht="15" customHeight="1">
      <c r="A30" s="2310" t="s">
        <v>598</v>
      </c>
      <c r="B30" s="2311">
        <f t="shared" si="0"/>
        <v>9</v>
      </c>
      <c r="C30" s="2312"/>
      <c r="D30" s="2313">
        <f t="shared" si="6"/>
        <v>6</v>
      </c>
      <c r="E30" s="2313">
        <f t="shared" si="3"/>
        <v>3</v>
      </c>
      <c r="F30" s="2314">
        <f t="shared" si="1"/>
        <v>33.333333333333329</v>
      </c>
      <c r="G30" s="2313">
        <f t="shared" si="4"/>
        <v>1</v>
      </c>
      <c r="H30" s="2313">
        <v>1</v>
      </c>
      <c r="I30" s="2312"/>
      <c r="J30" s="2312"/>
      <c r="K30" s="2312"/>
      <c r="L30" s="2312"/>
      <c r="M30" s="2312"/>
      <c r="N30" s="2312"/>
      <c r="O30" s="2313">
        <f t="shared" si="5"/>
        <v>8</v>
      </c>
      <c r="P30" s="2313">
        <v>5</v>
      </c>
      <c r="Q30" s="2313">
        <v>3</v>
      </c>
      <c r="R30" s="2315">
        <f>(Q30/O30)*100</f>
        <v>37.5</v>
      </c>
      <c r="S30" s="2306"/>
    </row>
    <row r="31" spans="1:22" ht="15" customHeight="1">
      <c r="A31" s="2267" t="s">
        <v>794</v>
      </c>
      <c r="B31" s="2267"/>
      <c r="C31" s="2267"/>
      <c r="D31" s="2267"/>
      <c r="E31" s="2267"/>
      <c r="F31" s="2267"/>
      <c r="G31" s="2316"/>
      <c r="H31" s="2316"/>
      <c r="I31" s="2316"/>
      <c r="J31" s="2316"/>
      <c r="K31" s="2316"/>
      <c r="L31" s="2316"/>
      <c r="M31" s="2316"/>
      <c r="N31" s="2316"/>
      <c r="O31" s="2316"/>
      <c r="P31" s="2316"/>
      <c r="Q31" s="2316"/>
    </row>
    <row r="32" spans="1:22" ht="15" customHeight="1">
      <c r="A32" s="2267" t="s">
        <v>795</v>
      </c>
      <c r="B32" s="2267"/>
      <c r="C32" s="2267"/>
      <c r="D32" s="2267"/>
      <c r="E32" s="2267"/>
      <c r="F32" s="2267"/>
      <c r="G32" s="2267"/>
      <c r="R32" s="2317" t="s">
        <v>210</v>
      </c>
    </row>
    <row r="33" spans="1:7" ht="15" customHeight="1">
      <c r="A33" s="2267" t="s">
        <v>796</v>
      </c>
      <c r="B33" s="2267"/>
      <c r="C33" s="2267"/>
      <c r="D33" s="2267"/>
      <c r="E33" s="2267"/>
      <c r="F33" s="2267"/>
      <c r="G33" s="2267"/>
    </row>
    <row r="34" spans="1:7" ht="15" customHeight="1">
      <c r="B34" s="2267"/>
      <c r="C34" s="2267"/>
      <c r="D34" s="2267"/>
      <c r="E34" s="2267"/>
      <c r="F34" s="2267"/>
    </row>
    <row r="35" spans="1:7" ht="15" customHeight="1"/>
    <row r="36" spans="1:7" ht="15" customHeight="1"/>
    <row r="37" spans="1:7" ht="15" customHeight="1"/>
    <row r="38" spans="1:7" ht="15" customHeight="1"/>
    <row r="39" spans="1:7" ht="15" customHeight="1"/>
    <row r="40" spans="1:7" ht="15" customHeight="1"/>
    <row r="41" spans="1:7" ht="15" customHeight="1"/>
    <row r="42" spans="1:7" ht="15" customHeight="1"/>
    <row r="43" spans="1:7" ht="15" customHeight="1"/>
    <row r="44" spans="1:7" ht="15" customHeight="1"/>
    <row r="45" spans="1:7" ht="15" customHeight="1"/>
    <row r="46" spans="1:7" ht="15" customHeight="1"/>
    <row r="47" spans="1:7" ht="15" customHeight="1"/>
    <row r="48" spans="1: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</sheetData>
  <sheetProtection password="CA55" sheet="1" objects="1" scenarios="1"/>
  <pageMargins left="1.4960629921259843" right="0.51181102362204722" top="0.98425196850393704" bottom="1" header="0" footer="0"/>
  <pageSetup paperSize="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CK105"/>
  <sheetViews>
    <sheetView showGridLines="0" workbookViewId="0">
      <selection sqref="A1:IV65536"/>
    </sheetView>
  </sheetViews>
  <sheetFormatPr baseColWidth="10" defaultColWidth="9.83203125" defaultRowHeight="10.5"/>
  <cols>
    <col min="1" max="1" width="25" customWidth="1"/>
    <col min="2" max="2" width="6" customWidth="1"/>
    <col min="3" max="3" width="0.33203125" customWidth="1"/>
    <col min="4" max="6" width="5.83203125" customWidth="1"/>
    <col min="7" max="7" width="4.83203125" customWidth="1"/>
    <col min="8" max="10" width="3.83203125" customWidth="1"/>
    <col min="11" max="11" width="4.83203125" customWidth="1"/>
    <col min="12" max="14" width="3.83203125" customWidth="1"/>
    <col min="15" max="15" width="4.83203125" customWidth="1"/>
    <col min="16" max="18" width="3.83203125" customWidth="1"/>
    <col min="19" max="19" width="4.83203125" customWidth="1"/>
    <col min="20" max="20" width="5" customWidth="1"/>
    <col min="21" max="21" width="3.83203125" customWidth="1"/>
    <col min="22" max="22" width="5" customWidth="1"/>
    <col min="23" max="23" width="4.83203125" customWidth="1"/>
    <col min="24" max="24" width="5" customWidth="1"/>
    <col min="25" max="26" width="3.83203125" customWidth="1"/>
    <col min="27" max="27" width="4.83203125" customWidth="1"/>
    <col min="28" max="30" width="3.83203125" customWidth="1"/>
    <col min="31" max="31" width="4.83203125" customWidth="1"/>
    <col min="32" max="34" width="3.83203125" customWidth="1"/>
    <col min="35" max="35" width="4.83203125" customWidth="1"/>
    <col min="36" max="38" width="3.83203125" customWidth="1"/>
    <col min="39" max="39" width="4.83203125" customWidth="1"/>
    <col min="40" max="42" width="3.83203125" customWidth="1"/>
    <col min="43" max="44" width="1.83203125" customWidth="1"/>
    <col min="51" max="51" width="38.83203125" customWidth="1"/>
  </cols>
  <sheetData>
    <row r="1" spans="1:89" ht="12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89" ht="12" customHeight="1">
      <c r="A2" s="2" t="s">
        <v>778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89" ht="12" customHeight="1">
      <c r="A3" s="4" t="s">
        <v>798</v>
      </c>
      <c r="B3" s="3"/>
      <c r="C3" s="3"/>
      <c r="D3" s="3"/>
      <c r="E3" s="2" t="s">
        <v>72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89" ht="12" customHeight="1">
      <c r="A4" s="477"/>
      <c r="B4" s="2318"/>
      <c r="C4" s="2319" t="s">
        <v>799</v>
      </c>
      <c r="D4" s="2320"/>
      <c r="E4" s="2320"/>
      <c r="F4" s="2321"/>
      <c r="G4" s="2319" t="s">
        <v>800</v>
      </c>
      <c r="H4" s="2320"/>
      <c r="I4" s="2320"/>
      <c r="J4" s="2321"/>
      <c r="K4" s="2319" t="s">
        <v>801</v>
      </c>
      <c r="L4" s="2320"/>
      <c r="M4" s="2320"/>
      <c r="N4" s="2321"/>
      <c r="O4" s="2319" t="s">
        <v>802</v>
      </c>
      <c r="P4" s="2320"/>
      <c r="Q4" s="2320"/>
      <c r="R4" s="2321"/>
      <c r="S4" s="2319" t="s">
        <v>803</v>
      </c>
      <c r="T4" s="2320"/>
      <c r="U4" s="2320"/>
      <c r="V4" s="2321"/>
      <c r="W4" s="2319" t="s">
        <v>804</v>
      </c>
      <c r="X4" s="2320"/>
      <c r="Y4" s="2320"/>
      <c r="Z4" s="2321"/>
      <c r="AA4" s="2319" t="s">
        <v>805</v>
      </c>
      <c r="AB4" s="2320"/>
      <c r="AC4" s="2320"/>
      <c r="AD4" s="2321"/>
      <c r="AE4" s="2319" t="s">
        <v>806</v>
      </c>
      <c r="AF4" s="2320"/>
      <c r="AG4" s="2320"/>
      <c r="AH4" s="2321"/>
      <c r="AI4" s="2319" t="s">
        <v>807</v>
      </c>
      <c r="AJ4" s="2320"/>
      <c r="AK4" s="2320"/>
      <c r="AL4" s="2321"/>
      <c r="AM4" s="2318"/>
      <c r="AN4" s="2322" t="s">
        <v>808</v>
      </c>
      <c r="AO4" s="2320"/>
      <c r="AP4" s="2320"/>
      <c r="AQ4" s="2321"/>
      <c r="AR4" s="6"/>
      <c r="AS4" s="6"/>
      <c r="AT4" s="2323"/>
      <c r="CK4" s="1" t="s">
        <v>72</v>
      </c>
    </row>
    <row r="5" spans="1:89" ht="10.5" customHeight="1">
      <c r="A5" s="1909" t="s">
        <v>809</v>
      </c>
      <c r="B5" s="2324"/>
      <c r="C5" s="2324"/>
      <c r="D5" s="2324"/>
      <c r="E5" s="2324"/>
      <c r="F5" s="2325"/>
      <c r="G5" s="2324"/>
      <c r="H5" s="2324"/>
      <c r="I5" s="2324"/>
      <c r="J5" s="2325"/>
      <c r="K5" s="2324"/>
      <c r="L5" s="2324"/>
      <c r="M5" s="2324"/>
      <c r="N5" s="2325"/>
      <c r="O5" s="2324"/>
      <c r="P5" s="2324"/>
      <c r="Q5" s="2324"/>
      <c r="R5" s="2325"/>
      <c r="S5" s="2324"/>
      <c r="T5" s="2324"/>
      <c r="U5" s="2324"/>
      <c r="V5" s="2325"/>
      <c r="W5" s="2324"/>
      <c r="X5" s="2324"/>
      <c r="Y5" s="2324"/>
      <c r="Z5" s="2325"/>
      <c r="AA5" s="2324"/>
      <c r="AB5" s="2324"/>
      <c r="AC5" s="2324"/>
      <c r="AD5" s="2325"/>
      <c r="AE5" s="2324"/>
      <c r="AF5" s="2324"/>
      <c r="AG5" s="2324"/>
      <c r="AH5" s="2325"/>
      <c r="AI5" s="2324"/>
      <c r="AJ5" s="2324"/>
      <c r="AK5" s="2324"/>
      <c r="AL5" s="2325"/>
      <c r="AM5" s="2324"/>
      <c r="AN5" s="2324"/>
      <c r="AO5" s="2324"/>
      <c r="AP5" s="2324"/>
      <c r="AQ5" s="2325"/>
      <c r="AR5" s="6"/>
      <c r="AS5" s="6"/>
      <c r="AT5" s="2323"/>
    </row>
    <row r="6" spans="1:89">
      <c r="A6" s="508"/>
      <c r="B6" s="2326" t="s">
        <v>238</v>
      </c>
      <c r="C6" s="2327"/>
      <c r="D6" s="2328" t="s">
        <v>810</v>
      </c>
      <c r="E6" s="2328" t="s">
        <v>811</v>
      </c>
      <c r="F6" s="2328" t="s">
        <v>812</v>
      </c>
      <c r="G6" s="2328" t="s">
        <v>238</v>
      </c>
      <c r="H6" s="2328" t="s">
        <v>810</v>
      </c>
      <c r="I6" s="2328" t="s">
        <v>811</v>
      </c>
      <c r="J6" s="2328" t="s">
        <v>812</v>
      </c>
      <c r="K6" s="2328" t="s">
        <v>238</v>
      </c>
      <c r="L6" s="2328" t="s">
        <v>810</v>
      </c>
      <c r="M6" s="2328" t="s">
        <v>811</v>
      </c>
      <c r="N6" s="2328" t="s">
        <v>812</v>
      </c>
      <c r="O6" s="2328" t="s">
        <v>238</v>
      </c>
      <c r="P6" s="2328" t="s">
        <v>810</v>
      </c>
      <c r="Q6" s="2328" t="s">
        <v>811</v>
      </c>
      <c r="R6" s="2328" t="s">
        <v>812</v>
      </c>
      <c r="S6" s="2328" t="s">
        <v>238</v>
      </c>
      <c r="T6" s="2328" t="s">
        <v>810</v>
      </c>
      <c r="U6" s="2328" t="s">
        <v>811</v>
      </c>
      <c r="V6" s="2328" t="s">
        <v>812</v>
      </c>
      <c r="W6" s="2328" t="s">
        <v>238</v>
      </c>
      <c r="X6" s="2328" t="s">
        <v>810</v>
      </c>
      <c r="Y6" s="2328" t="s">
        <v>811</v>
      </c>
      <c r="Z6" s="2328" t="s">
        <v>812</v>
      </c>
      <c r="AA6" s="2328" t="s">
        <v>238</v>
      </c>
      <c r="AB6" s="2328" t="s">
        <v>810</v>
      </c>
      <c r="AC6" s="2328" t="s">
        <v>811</v>
      </c>
      <c r="AD6" s="2328" t="s">
        <v>812</v>
      </c>
      <c r="AE6" s="2328" t="s">
        <v>238</v>
      </c>
      <c r="AF6" s="2328" t="s">
        <v>810</v>
      </c>
      <c r="AG6" s="2328" t="s">
        <v>811</v>
      </c>
      <c r="AH6" s="2328" t="s">
        <v>812</v>
      </c>
      <c r="AI6" s="2328" t="s">
        <v>238</v>
      </c>
      <c r="AJ6" s="2328" t="s">
        <v>810</v>
      </c>
      <c r="AK6" s="2328" t="s">
        <v>811</v>
      </c>
      <c r="AL6" s="2328" t="s">
        <v>812</v>
      </c>
      <c r="AM6" s="2328" t="s">
        <v>238</v>
      </c>
      <c r="AN6" s="2328" t="s">
        <v>810</v>
      </c>
      <c r="AO6" s="2328" t="s">
        <v>811</v>
      </c>
      <c r="AP6" s="2326" t="s">
        <v>812</v>
      </c>
      <c r="AQ6" s="2329"/>
      <c r="AR6" s="6"/>
      <c r="AS6" s="6"/>
      <c r="AT6" s="2323"/>
    </row>
    <row r="7" spans="1:89" ht="0.95" customHeight="1">
      <c r="A7" s="2330"/>
      <c r="B7" s="2331"/>
      <c r="C7" s="2330"/>
      <c r="D7" s="2330"/>
      <c r="E7" s="2330"/>
      <c r="F7" s="2330"/>
      <c r="G7" s="2330"/>
      <c r="H7" s="2330"/>
      <c r="I7" s="2330"/>
      <c r="J7" s="2330"/>
      <c r="K7" s="2330"/>
      <c r="L7" s="2330"/>
      <c r="M7" s="2330"/>
      <c r="N7" s="2330"/>
      <c r="O7" s="2330"/>
      <c r="P7" s="2330"/>
      <c r="Q7" s="2330"/>
      <c r="R7" s="2330"/>
      <c r="S7" s="2330"/>
      <c r="T7" s="2330"/>
      <c r="U7" s="2330"/>
      <c r="V7" s="2330"/>
      <c r="W7" s="2330"/>
      <c r="X7" s="2330"/>
      <c r="Y7" s="2330"/>
      <c r="Z7" s="2330"/>
      <c r="AA7" s="2330"/>
      <c r="AB7" s="2330"/>
      <c r="AC7" s="2330"/>
      <c r="AD7" s="2330"/>
      <c r="AE7" s="2330"/>
      <c r="AF7" s="2330"/>
      <c r="AG7" s="2330"/>
      <c r="AH7" s="2330"/>
      <c r="AI7" s="2330"/>
      <c r="AJ7" s="2330"/>
      <c r="AK7" s="2330"/>
      <c r="AL7" s="2330"/>
      <c r="AM7" s="2330"/>
      <c r="AN7" s="2330"/>
      <c r="AO7" s="2330"/>
      <c r="AP7" s="2331"/>
      <c r="AQ7" s="2330"/>
      <c r="AR7" s="6"/>
      <c r="AS7" s="6"/>
      <c r="AT7" s="2323"/>
    </row>
    <row r="8" spans="1:89" ht="9.9499999999999993" customHeight="1">
      <c r="A8" s="18" t="s">
        <v>7</v>
      </c>
      <c r="B8" s="488">
        <f>SUM(B10+B26+B58)</f>
        <v>1244</v>
      </c>
      <c r="C8" s="18" t="s">
        <v>307</v>
      </c>
      <c r="D8" s="487">
        <f>SUM(D10+D26+D58)</f>
        <v>745</v>
      </c>
      <c r="E8" s="487">
        <f>SUM(E10+E26+E58)</f>
        <v>133</v>
      </c>
      <c r="F8" s="487">
        <f>SUM(F10+F26+F58)</f>
        <v>366</v>
      </c>
      <c r="G8" s="487">
        <f>SUM(G10+G26+G58)</f>
        <v>33</v>
      </c>
      <c r="H8" s="487">
        <f>SUM(H10+H26+H58)</f>
        <v>29</v>
      </c>
      <c r="I8" s="17"/>
      <c r="J8" s="487">
        <f t="shared" ref="J8:AP8" si="0">SUM(J10+J26+J58)</f>
        <v>4</v>
      </c>
      <c r="K8" s="487">
        <f t="shared" si="0"/>
        <v>63</v>
      </c>
      <c r="L8" s="487">
        <f t="shared" si="0"/>
        <v>52</v>
      </c>
      <c r="M8" s="487">
        <f t="shared" si="0"/>
        <v>2</v>
      </c>
      <c r="N8" s="487">
        <f t="shared" si="0"/>
        <v>11</v>
      </c>
      <c r="O8" s="487">
        <f t="shared" si="0"/>
        <v>133</v>
      </c>
      <c r="P8" s="487">
        <f t="shared" si="0"/>
        <v>56</v>
      </c>
      <c r="Q8" s="487">
        <f t="shared" si="0"/>
        <v>16</v>
      </c>
      <c r="R8" s="487">
        <f t="shared" si="0"/>
        <v>61</v>
      </c>
      <c r="S8" s="487">
        <f t="shared" si="0"/>
        <v>586</v>
      </c>
      <c r="T8" s="487">
        <f t="shared" si="0"/>
        <v>389</v>
      </c>
      <c r="U8" s="487">
        <f t="shared" si="0"/>
        <v>49</v>
      </c>
      <c r="V8" s="487">
        <f t="shared" si="0"/>
        <v>148</v>
      </c>
      <c r="W8" s="487">
        <f t="shared" si="0"/>
        <v>252</v>
      </c>
      <c r="X8" s="487">
        <f t="shared" si="0"/>
        <v>148</v>
      </c>
      <c r="Y8" s="487">
        <f t="shared" si="0"/>
        <v>30</v>
      </c>
      <c r="Z8" s="487">
        <f t="shared" si="0"/>
        <v>74</v>
      </c>
      <c r="AA8" s="487">
        <f t="shared" si="0"/>
        <v>104</v>
      </c>
      <c r="AB8" s="487">
        <f t="shared" si="0"/>
        <v>47</v>
      </c>
      <c r="AC8" s="487">
        <f t="shared" si="0"/>
        <v>24</v>
      </c>
      <c r="AD8" s="487">
        <f t="shared" si="0"/>
        <v>33</v>
      </c>
      <c r="AE8" s="487">
        <f t="shared" si="0"/>
        <v>10</v>
      </c>
      <c r="AF8" s="487">
        <f t="shared" si="0"/>
        <v>5</v>
      </c>
      <c r="AG8" s="487">
        <f t="shared" si="0"/>
        <v>3</v>
      </c>
      <c r="AH8" s="487">
        <f t="shared" si="0"/>
        <v>2</v>
      </c>
      <c r="AI8" s="487">
        <f t="shared" si="0"/>
        <v>38</v>
      </c>
      <c r="AJ8" s="487">
        <f t="shared" si="0"/>
        <v>16</v>
      </c>
      <c r="AK8" s="487">
        <f t="shared" si="0"/>
        <v>5</v>
      </c>
      <c r="AL8" s="487">
        <f t="shared" si="0"/>
        <v>16</v>
      </c>
      <c r="AM8" s="487">
        <f t="shared" si="0"/>
        <v>23</v>
      </c>
      <c r="AN8" s="487">
        <f t="shared" si="0"/>
        <v>3</v>
      </c>
      <c r="AO8" s="487">
        <f t="shared" si="0"/>
        <v>1</v>
      </c>
      <c r="AP8" s="488">
        <f t="shared" si="0"/>
        <v>17</v>
      </c>
      <c r="AQ8" s="15"/>
      <c r="AR8" s="6"/>
      <c r="AS8" s="6"/>
      <c r="AT8" s="2323"/>
    </row>
    <row r="9" spans="1:89" ht="10.5" hidden="1" customHeight="1">
      <c r="A9" s="17"/>
      <c r="B9" s="51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511"/>
      <c r="AQ9" s="22"/>
      <c r="AR9" s="6"/>
      <c r="AS9" s="6"/>
      <c r="AT9" s="2323"/>
    </row>
    <row r="10" spans="1:89" ht="9.9499999999999993" customHeight="1">
      <c r="A10" s="18" t="s">
        <v>9</v>
      </c>
      <c r="B10" s="488">
        <f>SUM(B12+B15+B22)</f>
        <v>35</v>
      </c>
      <c r="C10" s="17"/>
      <c r="D10" s="487">
        <f t="shared" ref="D10:AP10" si="1">SUM(D12+D15+D22)</f>
        <v>26</v>
      </c>
      <c r="E10" s="487">
        <f t="shared" si="1"/>
        <v>0</v>
      </c>
      <c r="F10" s="487">
        <f t="shared" si="1"/>
        <v>9</v>
      </c>
      <c r="G10" s="487">
        <f t="shared" si="1"/>
        <v>22</v>
      </c>
      <c r="H10" s="487">
        <f t="shared" si="1"/>
        <v>18</v>
      </c>
      <c r="I10" s="487">
        <f t="shared" si="1"/>
        <v>0</v>
      </c>
      <c r="J10" s="487">
        <f t="shared" si="1"/>
        <v>4</v>
      </c>
      <c r="K10" s="487">
        <f t="shared" si="1"/>
        <v>0</v>
      </c>
      <c r="L10" s="487">
        <f t="shared" si="1"/>
        <v>0</v>
      </c>
      <c r="M10" s="487">
        <f t="shared" si="1"/>
        <v>0</v>
      </c>
      <c r="N10" s="487">
        <f t="shared" si="1"/>
        <v>2</v>
      </c>
      <c r="O10" s="487">
        <f t="shared" si="1"/>
        <v>7</v>
      </c>
      <c r="P10" s="487">
        <f t="shared" si="1"/>
        <v>4</v>
      </c>
      <c r="Q10" s="487">
        <f t="shared" si="1"/>
        <v>0</v>
      </c>
      <c r="R10" s="487">
        <f t="shared" si="1"/>
        <v>3</v>
      </c>
      <c r="S10" s="487">
        <f t="shared" si="1"/>
        <v>4</v>
      </c>
      <c r="T10" s="487">
        <f t="shared" si="1"/>
        <v>4</v>
      </c>
      <c r="U10" s="487">
        <f t="shared" si="1"/>
        <v>0</v>
      </c>
      <c r="V10" s="487">
        <f t="shared" si="1"/>
        <v>0</v>
      </c>
      <c r="W10" s="487">
        <f t="shared" si="1"/>
        <v>0</v>
      </c>
      <c r="X10" s="487">
        <f t="shared" si="1"/>
        <v>0</v>
      </c>
      <c r="Y10" s="487">
        <f t="shared" si="1"/>
        <v>0</v>
      </c>
      <c r="Z10" s="487">
        <f t="shared" si="1"/>
        <v>0</v>
      </c>
      <c r="AA10" s="487">
        <f t="shared" si="1"/>
        <v>0</v>
      </c>
      <c r="AB10" s="487">
        <f t="shared" si="1"/>
        <v>0</v>
      </c>
      <c r="AC10" s="487">
        <f t="shared" si="1"/>
        <v>0</v>
      </c>
      <c r="AD10" s="487">
        <f t="shared" si="1"/>
        <v>0</v>
      </c>
      <c r="AE10" s="487">
        <f t="shared" si="1"/>
        <v>0</v>
      </c>
      <c r="AF10" s="487">
        <f t="shared" si="1"/>
        <v>0</v>
      </c>
      <c r="AG10" s="487">
        <f t="shared" si="1"/>
        <v>0</v>
      </c>
      <c r="AH10" s="487">
        <f t="shared" si="1"/>
        <v>0</v>
      </c>
      <c r="AI10" s="487">
        <f t="shared" si="1"/>
        <v>0</v>
      </c>
      <c r="AJ10" s="487">
        <f t="shared" si="1"/>
        <v>0</v>
      </c>
      <c r="AK10" s="487">
        <f t="shared" si="1"/>
        <v>0</v>
      </c>
      <c r="AL10" s="487">
        <f t="shared" si="1"/>
        <v>0</v>
      </c>
      <c r="AM10" s="487">
        <f t="shared" si="1"/>
        <v>0</v>
      </c>
      <c r="AN10" s="487">
        <f t="shared" si="1"/>
        <v>0</v>
      </c>
      <c r="AO10" s="487">
        <f t="shared" si="1"/>
        <v>0</v>
      </c>
      <c r="AP10" s="488">
        <f t="shared" si="1"/>
        <v>0</v>
      </c>
      <c r="AQ10" s="22"/>
      <c r="AR10" s="6"/>
      <c r="AS10" s="6"/>
      <c r="AT10" s="2323"/>
    </row>
    <row r="11" spans="1:89" ht="10.5" hidden="1" customHeight="1">
      <c r="A11" s="20"/>
      <c r="B11" s="1927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1927"/>
      <c r="AQ11" s="20"/>
      <c r="AT11" s="2323"/>
    </row>
    <row r="12" spans="1:89" ht="8.1" customHeight="1">
      <c r="A12" s="1929" t="s">
        <v>618</v>
      </c>
      <c r="B12" s="1920"/>
      <c r="C12" s="1921"/>
      <c r="D12" s="1921"/>
      <c r="E12" s="1921"/>
      <c r="F12" s="1921"/>
      <c r="G12" s="1921"/>
      <c r="H12" s="1921"/>
      <c r="I12" s="1439"/>
      <c r="J12" s="1439"/>
      <c r="K12" s="1439"/>
      <c r="L12" s="1439"/>
      <c r="M12" s="1439"/>
      <c r="N12" s="1439"/>
      <c r="O12" s="1439"/>
      <c r="P12" s="1439"/>
      <c r="Q12" s="1439"/>
      <c r="R12" s="1439"/>
      <c r="S12" s="1439"/>
      <c r="T12" s="1439"/>
      <c r="U12" s="1439"/>
      <c r="V12" s="1439"/>
      <c r="W12" s="1439"/>
      <c r="X12" s="1439"/>
      <c r="Y12" s="1439"/>
      <c r="Z12" s="1439"/>
      <c r="AA12" s="1439"/>
      <c r="AB12" s="1439"/>
      <c r="AC12" s="1439"/>
      <c r="AD12" s="1439"/>
      <c r="AE12" s="1439"/>
      <c r="AF12" s="1439"/>
      <c r="AG12" s="1439"/>
      <c r="AH12" s="1439"/>
      <c r="AI12" s="1439"/>
      <c r="AJ12" s="1439"/>
      <c r="AK12" s="1439"/>
      <c r="AL12" s="1439"/>
      <c r="AM12" s="1439"/>
      <c r="AN12" s="1439"/>
      <c r="AO12" s="1439"/>
      <c r="AP12" s="1924"/>
      <c r="AQ12" s="1439"/>
      <c r="AT12" s="2323"/>
    </row>
    <row r="13" spans="1:89" ht="6.95" customHeight="1">
      <c r="A13" s="2332" t="s">
        <v>744</v>
      </c>
      <c r="B13" s="2333"/>
      <c r="C13" s="2334"/>
      <c r="D13" s="2334"/>
      <c r="E13" s="2334"/>
      <c r="F13" s="2334"/>
      <c r="G13" s="2334"/>
      <c r="H13" s="2334"/>
      <c r="I13" s="2334"/>
      <c r="J13" s="2334"/>
      <c r="K13" s="2334"/>
      <c r="L13" s="2334"/>
      <c r="M13" s="2334"/>
      <c r="N13" s="2334"/>
      <c r="O13" s="2334"/>
      <c r="P13" s="2334"/>
      <c r="Q13" s="2334"/>
      <c r="R13" s="2334"/>
      <c r="S13" s="2334"/>
      <c r="T13" s="2334"/>
      <c r="U13" s="2334"/>
      <c r="V13" s="2334"/>
      <c r="W13" s="2334"/>
      <c r="X13" s="2334"/>
      <c r="Y13" s="2334"/>
      <c r="Z13" s="2334"/>
      <c r="AA13" s="2334"/>
      <c r="AB13" s="2334"/>
      <c r="AC13" s="2334"/>
      <c r="AD13" s="2334"/>
      <c r="AE13" s="2334"/>
      <c r="AF13" s="2334"/>
      <c r="AG13" s="2334"/>
      <c r="AH13" s="2334"/>
      <c r="AI13" s="2334"/>
      <c r="AJ13" s="2334"/>
      <c r="AK13" s="2334"/>
      <c r="AL13" s="2334"/>
      <c r="AM13" s="2334"/>
      <c r="AN13" s="2334"/>
      <c r="AO13" s="2334"/>
      <c r="AP13" s="2333"/>
      <c r="AQ13" s="2334"/>
      <c r="AT13" s="2323"/>
    </row>
    <row r="14" spans="1:89" ht="6.95" customHeight="1">
      <c r="A14" s="2332" t="s">
        <v>745</v>
      </c>
      <c r="B14" s="2333"/>
      <c r="C14" s="2334"/>
      <c r="D14" s="2334"/>
      <c r="E14" s="2334"/>
      <c r="F14" s="2334"/>
      <c r="G14" s="2334"/>
      <c r="H14" s="2334"/>
      <c r="I14" s="2334"/>
      <c r="J14" s="2334"/>
      <c r="K14" s="2334"/>
      <c r="L14" s="2334"/>
      <c r="M14" s="2334"/>
      <c r="N14" s="2334"/>
      <c r="O14" s="2334"/>
      <c r="P14" s="2334"/>
      <c r="Q14" s="2334"/>
      <c r="R14" s="2334"/>
      <c r="S14" s="2334"/>
      <c r="T14" s="2334"/>
      <c r="U14" s="2334"/>
      <c r="V14" s="2334"/>
      <c r="W14" s="2334"/>
      <c r="X14" s="2334"/>
      <c r="Y14" s="2334"/>
      <c r="Z14" s="2334"/>
      <c r="AA14" s="2334"/>
      <c r="AB14" s="2334"/>
      <c r="AC14" s="2334"/>
      <c r="AD14" s="2334"/>
      <c r="AE14" s="2334"/>
      <c r="AF14" s="2334"/>
      <c r="AG14" s="2334"/>
      <c r="AH14" s="2334"/>
      <c r="AI14" s="2334"/>
      <c r="AJ14" s="2334"/>
      <c r="AK14" s="2334"/>
      <c r="AL14" s="2334"/>
      <c r="AM14" s="2334"/>
      <c r="AN14" s="2334"/>
      <c r="AO14" s="2334"/>
      <c r="AP14" s="2333"/>
      <c r="AQ14" s="2334"/>
      <c r="AT14" s="2323"/>
    </row>
    <row r="15" spans="1:89" ht="8.1" customHeight="1">
      <c r="A15" s="1929" t="s">
        <v>621</v>
      </c>
      <c r="B15" s="1930">
        <f>SUM(B16:B21)</f>
        <v>22</v>
      </c>
      <c r="C15" s="1921"/>
      <c r="D15" s="1932">
        <f>SUM(D16:D21)</f>
        <v>17</v>
      </c>
      <c r="E15" s="1932">
        <f>SUM(E16:E21)</f>
        <v>0</v>
      </c>
      <c r="F15" s="1932">
        <f>SUM(F16:F21)</f>
        <v>5</v>
      </c>
      <c r="G15" s="1932">
        <f>SUM(G16:G21)</f>
        <v>20</v>
      </c>
      <c r="H15" s="1932">
        <f>SUM(H16:H21)</f>
        <v>17</v>
      </c>
      <c r="I15" s="1921"/>
      <c r="J15" s="1932">
        <f t="shared" ref="J15:O15" si="2">SUM(J16:J21)</f>
        <v>3</v>
      </c>
      <c r="K15" s="1932">
        <f t="shared" si="2"/>
        <v>0</v>
      </c>
      <c r="L15" s="1932">
        <f t="shared" si="2"/>
        <v>0</v>
      </c>
      <c r="M15" s="1932">
        <f t="shared" si="2"/>
        <v>0</v>
      </c>
      <c r="N15" s="1932">
        <f t="shared" si="2"/>
        <v>2</v>
      </c>
      <c r="O15" s="1932">
        <f t="shared" si="2"/>
        <v>0</v>
      </c>
      <c r="P15" s="1921"/>
      <c r="Q15" s="1932">
        <f t="shared" ref="Q15:AP15" si="3">SUM(Q16:Q21)</f>
        <v>0</v>
      </c>
      <c r="R15" s="1932">
        <f t="shared" si="3"/>
        <v>0</v>
      </c>
      <c r="S15" s="1932">
        <f t="shared" si="3"/>
        <v>0</v>
      </c>
      <c r="T15" s="1932">
        <f t="shared" si="3"/>
        <v>0</v>
      </c>
      <c r="U15" s="1932">
        <f t="shared" si="3"/>
        <v>0</v>
      </c>
      <c r="V15" s="1932">
        <f t="shared" si="3"/>
        <v>0</v>
      </c>
      <c r="W15" s="1932">
        <f t="shared" si="3"/>
        <v>0</v>
      </c>
      <c r="X15" s="1932">
        <f t="shared" si="3"/>
        <v>0</v>
      </c>
      <c r="Y15" s="1932">
        <f t="shared" si="3"/>
        <v>0</v>
      </c>
      <c r="Z15" s="1932">
        <f t="shared" si="3"/>
        <v>0</v>
      </c>
      <c r="AA15" s="1932">
        <f t="shared" si="3"/>
        <v>0</v>
      </c>
      <c r="AB15" s="1932">
        <f t="shared" si="3"/>
        <v>0</v>
      </c>
      <c r="AC15" s="1932">
        <f t="shared" si="3"/>
        <v>0</v>
      </c>
      <c r="AD15" s="1932">
        <f t="shared" si="3"/>
        <v>0</v>
      </c>
      <c r="AE15" s="1932">
        <f t="shared" si="3"/>
        <v>0</v>
      </c>
      <c r="AF15" s="1932">
        <f t="shared" si="3"/>
        <v>0</v>
      </c>
      <c r="AG15" s="1932">
        <f t="shared" si="3"/>
        <v>0</v>
      </c>
      <c r="AH15" s="1932">
        <f t="shared" si="3"/>
        <v>0</v>
      </c>
      <c r="AI15" s="1932">
        <f t="shared" si="3"/>
        <v>0</v>
      </c>
      <c r="AJ15" s="1932">
        <f t="shared" si="3"/>
        <v>0</v>
      </c>
      <c r="AK15" s="1932">
        <f t="shared" si="3"/>
        <v>0</v>
      </c>
      <c r="AL15" s="1932">
        <f t="shared" si="3"/>
        <v>0</v>
      </c>
      <c r="AM15" s="1932">
        <f t="shared" si="3"/>
        <v>0</v>
      </c>
      <c r="AN15" s="1932">
        <f t="shared" si="3"/>
        <v>0</v>
      </c>
      <c r="AO15" s="1932">
        <f t="shared" si="3"/>
        <v>0</v>
      </c>
      <c r="AP15" s="1930">
        <f t="shared" si="3"/>
        <v>0</v>
      </c>
      <c r="AQ15" s="2334"/>
      <c r="AR15" s="2323"/>
      <c r="AS15" s="2323"/>
      <c r="AT15" s="2323"/>
    </row>
    <row r="16" spans="1:89" ht="6.95" customHeight="1">
      <c r="A16" s="2332" t="s">
        <v>744</v>
      </c>
      <c r="B16" s="2333"/>
      <c r="C16" s="2334"/>
      <c r="D16" s="2334"/>
      <c r="E16" s="2334"/>
      <c r="F16" s="2334"/>
      <c r="G16" s="2334"/>
      <c r="H16" s="2334"/>
      <c r="I16" s="2334"/>
      <c r="J16" s="2334"/>
      <c r="K16" s="2334"/>
      <c r="L16" s="2334"/>
      <c r="M16" s="2334"/>
      <c r="N16" s="2334"/>
      <c r="O16" s="2334"/>
      <c r="P16" s="2334"/>
      <c r="Q16" s="2334"/>
      <c r="R16" s="2334"/>
      <c r="S16" s="2334"/>
      <c r="T16" s="2334"/>
      <c r="U16" s="2334"/>
      <c r="V16" s="2334"/>
      <c r="W16" s="2334"/>
      <c r="X16" s="2334"/>
      <c r="Y16" s="2334"/>
      <c r="Z16" s="2334"/>
      <c r="AA16" s="2334"/>
      <c r="AB16" s="2334"/>
      <c r="AC16" s="2334"/>
      <c r="AD16" s="2334"/>
      <c r="AE16" s="2334"/>
      <c r="AF16" s="2334"/>
      <c r="AG16" s="2334"/>
      <c r="AH16" s="2334"/>
      <c r="AI16" s="2334"/>
      <c r="AJ16" s="2334"/>
      <c r="AK16" s="2334"/>
      <c r="AL16" s="2334"/>
      <c r="AM16" s="2334"/>
      <c r="AN16" s="2334"/>
      <c r="AO16" s="2334"/>
      <c r="AP16" s="2333"/>
      <c r="AQ16" s="2334"/>
      <c r="AR16" s="2323"/>
      <c r="AS16" s="2323"/>
      <c r="AT16" s="2323"/>
    </row>
    <row r="17" spans="1:46" ht="6.95" customHeight="1">
      <c r="A17" s="2332" t="s">
        <v>622</v>
      </c>
      <c r="B17" s="2335">
        <f>SUM(D17:F17)</f>
        <v>6</v>
      </c>
      <c r="C17" s="2334"/>
      <c r="D17" s="2336">
        <f>SUM(H17+L17+P17+T17+X17+AB17+AF17+AJ17+AN17)</f>
        <v>1</v>
      </c>
      <c r="E17" s="2336">
        <f>SUM(I17+M17+Q17+U17+Y17+AC17+AG17+AK17+AO17)</f>
        <v>0</v>
      </c>
      <c r="F17" s="2336">
        <f>SUM(J17+N17+R17+V17+Z17+AD17+AH17+AL17+AP17)</f>
        <v>5</v>
      </c>
      <c r="G17" s="2336">
        <f>SUM(H17:J17)</f>
        <v>4</v>
      </c>
      <c r="H17" s="2336">
        <v>1</v>
      </c>
      <c r="I17" s="2334"/>
      <c r="J17" s="2336">
        <v>3</v>
      </c>
      <c r="K17" s="2334"/>
      <c r="L17" s="2334"/>
      <c r="M17" s="2334"/>
      <c r="N17" s="2336">
        <v>2</v>
      </c>
      <c r="O17" s="2334"/>
      <c r="P17" s="2334"/>
      <c r="Q17" s="2334"/>
      <c r="R17" s="2334"/>
      <c r="S17" s="2334"/>
      <c r="T17" s="2334"/>
      <c r="U17" s="2334"/>
      <c r="V17" s="2334"/>
      <c r="W17" s="2334"/>
      <c r="X17" s="2334"/>
      <c r="Y17" s="2334"/>
      <c r="Z17" s="2334"/>
      <c r="AA17" s="2334"/>
      <c r="AB17" s="2334"/>
      <c r="AC17" s="2334"/>
      <c r="AD17" s="2334"/>
      <c r="AE17" s="2334"/>
      <c r="AF17" s="2334"/>
      <c r="AG17" s="2334"/>
      <c r="AH17" s="2334"/>
      <c r="AI17" s="2334"/>
      <c r="AJ17" s="2334"/>
      <c r="AK17" s="2334"/>
      <c r="AL17" s="2334"/>
      <c r="AM17" s="2334"/>
      <c r="AN17" s="2334"/>
      <c r="AO17" s="2334"/>
      <c r="AP17" s="2333"/>
      <c r="AQ17" s="2334"/>
      <c r="AR17" s="2323"/>
      <c r="AS17" s="2323"/>
      <c r="AT17" s="2323"/>
    </row>
    <row r="18" spans="1:46" ht="6.95" customHeight="1">
      <c r="A18" s="2332" t="s">
        <v>745</v>
      </c>
      <c r="B18" s="2333"/>
      <c r="C18" s="2334"/>
      <c r="D18" s="2334"/>
      <c r="E18" s="2334"/>
      <c r="F18" s="2334"/>
      <c r="G18" s="2334"/>
      <c r="H18" s="2334"/>
      <c r="I18" s="2334"/>
      <c r="J18" s="2334"/>
      <c r="K18" s="2334"/>
      <c r="L18" s="2334"/>
      <c r="M18" s="2334"/>
      <c r="N18" s="2334"/>
      <c r="O18" s="2334"/>
      <c r="P18" s="2334"/>
      <c r="Q18" s="2334"/>
      <c r="R18" s="2334"/>
      <c r="S18" s="2334"/>
      <c r="T18" s="2334"/>
      <c r="U18" s="2334"/>
      <c r="V18" s="2334"/>
      <c r="W18" s="2334"/>
      <c r="X18" s="2334"/>
      <c r="Y18" s="2334"/>
      <c r="Z18" s="2334"/>
      <c r="AA18" s="2334"/>
      <c r="AB18" s="2334"/>
      <c r="AC18" s="2334"/>
      <c r="AD18" s="2334"/>
      <c r="AE18" s="2334"/>
      <c r="AF18" s="2334"/>
      <c r="AG18" s="2334"/>
      <c r="AH18" s="2334"/>
      <c r="AI18" s="2334"/>
      <c r="AJ18" s="2334"/>
      <c r="AK18" s="2334"/>
      <c r="AL18" s="2334"/>
      <c r="AM18" s="2334"/>
      <c r="AN18" s="2334"/>
      <c r="AO18" s="2334"/>
      <c r="AP18" s="2333"/>
      <c r="AQ18" s="2334"/>
      <c r="AR18" s="2323"/>
      <c r="AS18" s="2323"/>
      <c r="AT18" s="2323"/>
    </row>
    <row r="19" spans="1:46" ht="6.95" customHeight="1">
      <c r="A19" s="2332" t="s">
        <v>623</v>
      </c>
      <c r="B19" s="2335">
        <f>SUM(D19:F19)</f>
        <v>16</v>
      </c>
      <c r="C19" s="2334"/>
      <c r="D19" s="2336">
        <f>SUM(H19+L19+P19+T19+X19+AB19+AF19+AJ19+AN19)</f>
        <v>16</v>
      </c>
      <c r="E19" s="2334"/>
      <c r="F19" s="2334"/>
      <c r="G19" s="2336">
        <f>SUM(H19:J19)</f>
        <v>16</v>
      </c>
      <c r="H19" s="2336">
        <v>16</v>
      </c>
      <c r="I19" s="2334"/>
      <c r="J19" s="2334"/>
      <c r="K19" s="2334"/>
      <c r="L19" s="2334"/>
      <c r="M19" s="2334"/>
      <c r="N19" s="2334"/>
      <c r="O19" s="2334"/>
      <c r="P19" s="2334"/>
      <c r="Q19" s="2334"/>
      <c r="R19" s="2334"/>
      <c r="S19" s="2334"/>
      <c r="T19" s="2334"/>
      <c r="U19" s="2334"/>
      <c r="V19" s="2334"/>
      <c r="W19" s="2334"/>
      <c r="X19" s="2334"/>
      <c r="Y19" s="2334"/>
      <c r="Z19" s="2334"/>
      <c r="AA19" s="2334"/>
      <c r="AB19" s="2334"/>
      <c r="AC19" s="2334"/>
      <c r="AD19" s="2334"/>
      <c r="AE19" s="2334"/>
      <c r="AF19" s="2334"/>
      <c r="AG19" s="2334"/>
      <c r="AH19" s="2334"/>
      <c r="AI19" s="2334"/>
      <c r="AJ19" s="2334"/>
      <c r="AK19" s="2334"/>
      <c r="AL19" s="2334"/>
      <c r="AM19" s="2334"/>
      <c r="AN19" s="2334"/>
      <c r="AO19" s="2334"/>
      <c r="AP19" s="2333"/>
      <c r="AQ19" s="2334"/>
      <c r="AR19" s="2323"/>
      <c r="AS19" s="2323"/>
      <c r="AT19" s="2323"/>
    </row>
    <row r="20" spans="1:46" ht="6.95" customHeight="1">
      <c r="A20" s="2332" t="s">
        <v>746</v>
      </c>
      <c r="B20" s="2333"/>
      <c r="C20" s="2334"/>
      <c r="D20" s="2334"/>
      <c r="E20" s="2334"/>
      <c r="F20" s="2334"/>
      <c r="G20" s="2334"/>
      <c r="H20" s="2334"/>
      <c r="I20" s="2334"/>
      <c r="J20" s="2334"/>
      <c r="K20" s="2334"/>
      <c r="L20" s="2334"/>
      <c r="M20" s="2334"/>
      <c r="N20" s="2334"/>
      <c r="O20" s="2334"/>
      <c r="P20" s="2334"/>
      <c r="Q20" s="2334"/>
      <c r="R20" s="2334"/>
      <c r="S20" s="2334"/>
      <c r="T20" s="2334"/>
      <c r="U20" s="2334"/>
      <c r="V20" s="2334"/>
      <c r="W20" s="2334"/>
      <c r="X20" s="2334"/>
      <c r="Y20" s="2334"/>
      <c r="Z20" s="2334"/>
      <c r="AA20" s="2334"/>
      <c r="AB20" s="2334"/>
      <c r="AC20" s="2334"/>
      <c r="AD20" s="2334"/>
      <c r="AE20" s="2334"/>
      <c r="AF20" s="2334"/>
      <c r="AG20" s="2334"/>
      <c r="AH20" s="2334"/>
      <c r="AI20" s="2334"/>
      <c r="AJ20" s="2334"/>
      <c r="AK20" s="2334"/>
      <c r="AL20" s="2334"/>
      <c r="AM20" s="2334"/>
      <c r="AN20" s="2334"/>
      <c r="AO20" s="2334"/>
      <c r="AP20" s="2333"/>
      <c r="AQ20" s="2334"/>
      <c r="AR20" s="2323"/>
      <c r="AS20" s="2323"/>
      <c r="AT20" s="2323"/>
    </row>
    <row r="21" spans="1:46" ht="6.95" customHeight="1">
      <c r="A21" s="2332" t="s">
        <v>813</v>
      </c>
      <c r="B21" s="2333"/>
      <c r="C21" s="2334"/>
      <c r="D21" s="2334"/>
      <c r="E21" s="2334"/>
      <c r="F21" s="2334"/>
      <c r="G21" s="2334"/>
      <c r="H21" s="2334"/>
      <c r="I21" s="2334"/>
      <c r="J21" s="2334"/>
      <c r="K21" s="2334"/>
      <c r="L21" s="2334"/>
      <c r="M21" s="2334"/>
      <c r="N21" s="2334"/>
      <c r="O21" s="2334"/>
      <c r="P21" s="2334"/>
      <c r="Q21" s="2334"/>
      <c r="R21" s="2334"/>
      <c r="S21" s="2334"/>
      <c r="T21" s="2334"/>
      <c r="U21" s="2334"/>
      <c r="V21" s="2334"/>
      <c r="W21" s="2334"/>
      <c r="X21" s="2334"/>
      <c r="Y21" s="2334"/>
      <c r="Z21" s="2334"/>
      <c r="AA21" s="2334"/>
      <c r="AB21" s="2334"/>
      <c r="AC21" s="2334"/>
      <c r="AD21" s="2334"/>
      <c r="AE21" s="2334"/>
      <c r="AF21" s="2334"/>
      <c r="AG21" s="2334"/>
      <c r="AH21" s="2334"/>
      <c r="AI21" s="2334"/>
      <c r="AJ21" s="2334"/>
      <c r="AK21" s="2334"/>
      <c r="AL21" s="2334"/>
      <c r="AM21" s="2334"/>
      <c r="AN21" s="2334"/>
      <c r="AO21" s="2334"/>
      <c r="AP21" s="2333"/>
      <c r="AQ21" s="2334"/>
      <c r="AR21" s="2323"/>
      <c r="AS21" s="2323"/>
      <c r="AT21" s="2323"/>
    </row>
    <row r="22" spans="1:46" ht="8.1" customHeight="1">
      <c r="A22" s="1929" t="s">
        <v>626</v>
      </c>
      <c r="B22" s="1930">
        <f>SUM(B23:B24)</f>
        <v>13</v>
      </c>
      <c r="C22" s="1921"/>
      <c r="D22" s="1932">
        <f t="shared" ref="D22:AQ22" si="4">SUM(D23:D24)</f>
        <v>9</v>
      </c>
      <c r="E22" s="1932">
        <f t="shared" si="4"/>
        <v>0</v>
      </c>
      <c r="F22" s="1932">
        <f t="shared" si="4"/>
        <v>4</v>
      </c>
      <c r="G22" s="1932">
        <f t="shared" si="4"/>
        <v>2</v>
      </c>
      <c r="H22" s="1932">
        <f t="shared" si="4"/>
        <v>1</v>
      </c>
      <c r="I22" s="1932">
        <f t="shared" si="4"/>
        <v>0</v>
      </c>
      <c r="J22" s="1932">
        <f t="shared" si="4"/>
        <v>1</v>
      </c>
      <c r="K22" s="1932">
        <f t="shared" si="4"/>
        <v>0</v>
      </c>
      <c r="L22" s="1932">
        <f t="shared" si="4"/>
        <v>0</v>
      </c>
      <c r="M22" s="1932">
        <f t="shared" si="4"/>
        <v>0</v>
      </c>
      <c r="N22" s="1932">
        <f t="shared" si="4"/>
        <v>0</v>
      </c>
      <c r="O22" s="1932">
        <f t="shared" si="4"/>
        <v>7</v>
      </c>
      <c r="P22" s="1932">
        <f t="shared" si="4"/>
        <v>4</v>
      </c>
      <c r="Q22" s="1932">
        <f t="shared" si="4"/>
        <v>0</v>
      </c>
      <c r="R22" s="1932">
        <f t="shared" si="4"/>
        <v>3</v>
      </c>
      <c r="S22" s="1932">
        <f t="shared" si="4"/>
        <v>4</v>
      </c>
      <c r="T22" s="1932">
        <f t="shared" si="4"/>
        <v>4</v>
      </c>
      <c r="U22" s="1932">
        <f t="shared" si="4"/>
        <v>0</v>
      </c>
      <c r="V22" s="1932">
        <f t="shared" si="4"/>
        <v>0</v>
      </c>
      <c r="W22" s="1932">
        <f t="shared" si="4"/>
        <v>0</v>
      </c>
      <c r="X22" s="1932">
        <f t="shared" si="4"/>
        <v>0</v>
      </c>
      <c r="Y22" s="1932">
        <f t="shared" si="4"/>
        <v>0</v>
      </c>
      <c r="Z22" s="1932">
        <f t="shared" si="4"/>
        <v>0</v>
      </c>
      <c r="AA22" s="1932">
        <f t="shared" si="4"/>
        <v>0</v>
      </c>
      <c r="AB22" s="1932">
        <f t="shared" si="4"/>
        <v>0</v>
      </c>
      <c r="AC22" s="1932">
        <f t="shared" si="4"/>
        <v>0</v>
      </c>
      <c r="AD22" s="1932">
        <f t="shared" si="4"/>
        <v>0</v>
      </c>
      <c r="AE22" s="1932">
        <f t="shared" si="4"/>
        <v>0</v>
      </c>
      <c r="AF22" s="1932">
        <f t="shared" si="4"/>
        <v>0</v>
      </c>
      <c r="AG22" s="1932">
        <f t="shared" si="4"/>
        <v>0</v>
      </c>
      <c r="AH22" s="1932">
        <f t="shared" si="4"/>
        <v>0</v>
      </c>
      <c r="AI22" s="1932">
        <f t="shared" si="4"/>
        <v>0</v>
      </c>
      <c r="AJ22" s="1932">
        <f t="shared" si="4"/>
        <v>0</v>
      </c>
      <c r="AK22" s="1932">
        <f t="shared" si="4"/>
        <v>0</v>
      </c>
      <c r="AL22" s="1932">
        <f t="shared" si="4"/>
        <v>0</v>
      </c>
      <c r="AM22" s="1932">
        <f t="shared" si="4"/>
        <v>0</v>
      </c>
      <c r="AN22" s="1932">
        <f t="shared" si="4"/>
        <v>0</v>
      </c>
      <c r="AO22" s="1932">
        <f t="shared" si="4"/>
        <v>0</v>
      </c>
      <c r="AP22" s="1930">
        <f t="shared" si="4"/>
        <v>0</v>
      </c>
      <c r="AQ22" s="1451">
        <f t="shared" si="4"/>
        <v>0</v>
      </c>
      <c r="AR22" s="2323"/>
      <c r="AS22" s="2323"/>
      <c r="AT22" s="2323"/>
    </row>
    <row r="23" spans="1:46" ht="6.95" customHeight="1">
      <c r="A23" s="2332" t="s">
        <v>814</v>
      </c>
      <c r="B23" s="2335">
        <f>SUM(D23:F23)</f>
        <v>2</v>
      </c>
      <c r="C23" s="2334"/>
      <c r="D23" s="2334"/>
      <c r="E23" s="2334"/>
      <c r="F23" s="2336">
        <f>SUM(J23+N23+R23+V23+Z23+AD23+AH23+AL23+AP23)</f>
        <v>2</v>
      </c>
      <c r="G23" s="2334"/>
      <c r="H23" s="2334"/>
      <c r="I23" s="2334"/>
      <c r="J23" s="2334"/>
      <c r="K23" s="2334"/>
      <c r="L23" s="2334"/>
      <c r="M23" s="2334"/>
      <c r="N23" s="2334"/>
      <c r="O23" s="2336">
        <f>SUM(P23:R23)</f>
        <v>2</v>
      </c>
      <c r="P23" s="2334"/>
      <c r="Q23" s="2334"/>
      <c r="R23" s="2336">
        <v>2</v>
      </c>
      <c r="S23" s="2334"/>
      <c r="T23" s="2334"/>
      <c r="U23" s="2334"/>
      <c r="V23" s="2334"/>
      <c r="W23" s="2334"/>
      <c r="X23" s="2334"/>
      <c r="Y23" s="2334"/>
      <c r="Z23" s="2334"/>
      <c r="AA23" s="2334"/>
      <c r="AB23" s="2334"/>
      <c r="AC23" s="2334"/>
      <c r="AD23" s="2334"/>
      <c r="AE23" s="2334"/>
      <c r="AF23" s="2334"/>
      <c r="AG23" s="2334"/>
      <c r="AH23" s="2334"/>
      <c r="AI23" s="2334"/>
      <c r="AJ23" s="2334"/>
      <c r="AK23" s="2334"/>
      <c r="AL23" s="2334"/>
      <c r="AM23" s="2334"/>
      <c r="AN23" s="2334"/>
      <c r="AO23" s="2334"/>
      <c r="AP23" s="2333"/>
      <c r="AQ23" s="2334"/>
      <c r="AR23" s="2323"/>
      <c r="AS23" s="2323"/>
      <c r="AT23" s="2323"/>
    </row>
    <row r="24" spans="1:46" ht="6.95" customHeight="1">
      <c r="A24" s="2332" t="s">
        <v>628</v>
      </c>
      <c r="B24" s="2335">
        <f>SUM(D24:F24)</f>
        <v>11</v>
      </c>
      <c r="C24" s="2334"/>
      <c r="D24" s="2336">
        <f>SUM(H24+L24+P24+T24+X24+AB24+AF24+AJ24+AN24)</f>
        <v>9</v>
      </c>
      <c r="E24" s="2334"/>
      <c r="F24" s="2336">
        <f>SUM(J24+N24+R24+V24+Z24+AD24+AH24+AL24+AP24)</f>
        <v>2</v>
      </c>
      <c r="G24" s="2336">
        <f>SUM(H24:J24)</f>
        <v>2</v>
      </c>
      <c r="H24" s="2336">
        <v>1</v>
      </c>
      <c r="I24" s="2334"/>
      <c r="J24" s="2336">
        <v>1</v>
      </c>
      <c r="K24" s="2334"/>
      <c r="L24" s="2334"/>
      <c r="M24" s="2334"/>
      <c r="N24" s="2334"/>
      <c r="O24" s="2336">
        <f>SUM(P24:R24)</f>
        <v>5</v>
      </c>
      <c r="P24" s="2336">
        <v>4</v>
      </c>
      <c r="Q24" s="2334"/>
      <c r="R24" s="2336">
        <v>1</v>
      </c>
      <c r="S24" s="2336">
        <f>SUM(T24:V24)</f>
        <v>4</v>
      </c>
      <c r="T24" s="2336">
        <v>4</v>
      </c>
      <c r="U24" s="2334"/>
      <c r="V24" s="2334"/>
      <c r="W24" s="2334"/>
      <c r="X24" s="2334"/>
      <c r="Y24" s="2334"/>
      <c r="Z24" s="2334"/>
      <c r="AA24" s="2334"/>
      <c r="AB24" s="2334"/>
      <c r="AC24" s="2334"/>
      <c r="AD24" s="2334"/>
      <c r="AE24" s="2334"/>
      <c r="AF24" s="2334"/>
      <c r="AG24" s="2334"/>
      <c r="AH24" s="2334"/>
      <c r="AI24" s="2334"/>
      <c r="AJ24" s="2334"/>
      <c r="AK24" s="2334"/>
      <c r="AL24" s="2334"/>
      <c r="AM24" s="2334"/>
      <c r="AN24" s="2334"/>
      <c r="AO24" s="2334"/>
      <c r="AP24" s="2333"/>
      <c r="AQ24" s="2334"/>
      <c r="AR24" s="2323"/>
      <c r="AS24" s="2323"/>
      <c r="AT24" s="2323"/>
    </row>
    <row r="25" spans="1:46" ht="0.95" customHeight="1">
      <c r="B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6" ht="9" customHeight="1">
      <c r="A26" s="18" t="s">
        <v>21</v>
      </c>
      <c r="B26" s="488">
        <f>SUM(B27+B28+B29+B36+B40+B41+B45+B46+B52+B53+B54+B55+B56)</f>
        <v>583</v>
      </c>
      <c r="C26" s="17"/>
      <c r="D26" s="487">
        <f>SUM(H26+L26+P26+T26+X26+AB26+AF26+AJ26+AN26)</f>
        <v>400</v>
      </c>
      <c r="E26" s="487">
        <f>SUM(E27+E28+E29+E36+E40+E41+E45+E46+E52+E53+E54+E55+E56)</f>
        <v>40</v>
      </c>
      <c r="F26" s="487">
        <f>SUM(J26+N26+R26+V26+Z26+AD26+AH26+AL26+AP26)</f>
        <v>143</v>
      </c>
      <c r="G26" s="487">
        <f t="shared" ref="G26:AD26" si="5">SUM(G27+G28+G29+G36+G40+G41+G45+G46+G52+G53+G54+G55+G56)</f>
        <v>11</v>
      </c>
      <c r="H26" s="487">
        <f t="shared" si="5"/>
        <v>11</v>
      </c>
      <c r="I26" s="487">
        <f t="shared" si="5"/>
        <v>0</v>
      </c>
      <c r="J26" s="487">
        <f t="shared" si="5"/>
        <v>0</v>
      </c>
      <c r="K26" s="487">
        <f t="shared" si="5"/>
        <v>57</v>
      </c>
      <c r="L26" s="487">
        <f t="shared" si="5"/>
        <v>47</v>
      </c>
      <c r="M26" s="487">
        <f t="shared" si="5"/>
        <v>1</v>
      </c>
      <c r="N26" s="487">
        <f t="shared" si="5"/>
        <v>9</v>
      </c>
      <c r="O26" s="487">
        <f t="shared" si="5"/>
        <v>122</v>
      </c>
      <c r="P26" s="487">
        <f t="shared" si="5"/>
        <v>50</v>
      </c>
      <c r="Q26" s="487">
        <f t="shared" si="5"/>
        <v>15</v>
      </c>
      <c r="R26" s="487">
        <f t="shared" si="5"/>
        <v>57</v>
      </c>
      <c r="S26" s="487">
        <f t="shared" si="5"/>
        <v>341</v>
      </c>
      <c r="T26" s="487">
        <f t="shared" si="5"/>
        <v>257</v>
      </c>
      <c r="U26" s="487">
        <f t="shared" si="5"/>
        <v>18</v>
      </c>
      <c r="V26" s="487">
        <f t="shared" si="5"/>
        <v>66</v>
      </c>
      <c r="W26" s="487">
        <f t="shared" si="5"/>
        <v>38</v>
      </c>
      <c r="X26" s="487">
        <f t="shared" si="5"/>
        <v>27</v>
      </c>
      <c r="Y26" s="487">
        <f t="shared" si="5"/>
        <v>3</v>
      </c>
      <c r="Z26" s="487">
        <f t="shared" si="5"/>
        <v>8</v>
      </c>
      <c r="AA26" s="487">
        <f t="shared" si="5"/>
        <v>2</v>
      </c>
      <c r="AB26" s="487">
        <f t="shared" si="5"/>
        <v>0</v>
      </c>
      <c r="AC26" s="487">
        <f t="shared" si="5"/>
        <v>0</v>
      </c>
      <c r="AD26" s="487">
        <f t="shared" si="5"/>
        <v>2</v>
      </c>
      <c r="AE26" s="17"/>
      <c r="AF26" s="17"/>
      <c r="AG26" s="17"/>
      <c r="AH26" s="17"/>
      <c r="AI26" s="487">
        <f>SUM(AI27+AI28+AI29+AI36+AI40+AI41+AI45+AI46+AI52+AI53+AI54+AI55+AI56)</f>
        <v>8</v>
      </c>
      <c r="AJ26" s="487">
        <f>SUM(AJ27+AJ28+AJ29+AJ36+AJ40+AJ41+AJ45+AJ46+AJ52+AJ53+AJ54+AJ55+AJ56)</f>
        <v>7</v>
      </c>
      <c r="AK26" s="17"/>
      <c r="AL26" s="487">
        <f>SUM(AL27+AL28+AL29+AL36+AL40+AL41+AL45+AL46+AL52+AL53+AL54+AL55+AL56)</f>
        <v>0</v>
      </c>
      <c r="AM26" s="487">
        <f>SUM(AM27+AM28+AM29+AM36+AM40+AM41+AM45+AM46+AM52+AM53+AM54+AM55+AM56)</f>
        <v>4</v>
      </c>
      <c r="AN26" s="487">
        <f>SUM(AN27+AN28+AN29+AN36+AN40+AN41+AN45+AN46+AN52+AN53+AN54+AN55+AN56)</f>
        <v>1</v>
      </c>
      <c r="AO26" s="17"/>
      <c r="AP26" s="488">
        <f>SUM(AP27+AP28+AP29+AP36+AP40+AP41+AP45+AP46+AP52+AP53+AP54+AP55+AP56)</f>
        <v>1</v>
      </c>
      <c r="AQ26" s="20"/>
    </row>
    <row r="27" spans="1:46" ht="6.95" customHeight="1">
      <c r="A27" s="2332" t="s">
        <v>747</v>
      </c>
      <c r="B27" s="2335">
        <f>SUM(G27+K27+O27+S27+W27+AA27+AE27+AI27+AM27)</f>
        <v>52</v>
      </c>
      <c r="C27" s="2334"/>
      <c r="D27" s="2336">
        <f>SUM(H27+L27+P27+T27+X27+AB27+AF27+AJ27+AN27)</f>
        <v>50</v>
      </c>
      <c r="E27" s="2336">
        <f>SUM(I27+M27+Q27+U27+Y27+AC27+AG27+AK27+AO27)</f>
        <v>2</v>
      </c>
      <c r="F27" s="2336">
        <f>SUM(J27+N27+R27+V27+Z27+AD27+AH27+AL27+AP27)</f>
        <v>0</v>
      </c>
      <c r="G27" s="2336">
        <f>SUM(H27:J27)</f>
        <v>6</v>
      </c>
      <c r="H27" s="2336">
        <v>6</v>
      </c>
      <c r="I27" s="2334"/>
      <c r="J27" s="2334"/>
      <c r="K27" s="2336">
        <f>SUM(L27:N27)</f>
        <v>17</v>
      </c>
      <c r="L27" s="2336">
        <v>17</v>
      </c>
      <c r="M27" s="2334"/>
      <c r="N27" s="2334"/>
      <c r="O27" s="2334"/>
      <c r="P27" s="2334"/>
      <c r="Q27" s="2334"/>
      <c r="R27" s="2334"/>
      <c r="S27" s="2336">
        <f>SUM(T27:V27)</f>
        <v>21</v>
      </c>
      <c r="T27" s="2336">
        <v>19</v>
      </c>
      <c r="U27" s="2336">
        <v>2</v>
      </c>
      <c r="V27" s="2334"/>
      <c r="W27" s="2336">
        <f>SUM(X27:Z27)</f>
        <v>8</v>
      </c>
      <c r="X27" s="2336">
        <v>8</v>
      </c>
      <c r="Y27" s="2334"/>
      <c r="Z27" s="2334"/>
      <c r="AA27" s="2334"/>
      <c r="AB27" s="2334"/>
      <c r="AC27" s="2334"/>
      <c r="AD27" s="2334"/>
      <c r="AE27" s="2334"/>
      <c r="AF27" s="2334"/>
      <c r="AG27" s="2334"/>
      <c r="AH27" s="2334"/>
      <c r="AI27" s="2334"/>
      <c r="AJ27" s="2334"/>
      <c r="AK27" s="2334"/>
      <c r="AL27" s="2334"/>
      <c r="AM27" s="2334"/>
      <c r="AN27" s="2334"/>
      <c r="AO27" s="2334"/>
      <c r="AP27" s="2333"/>
      <c r="AQ27" s="2334"/>
    </row>
    <row r="28" spans="1:46" ht="6.95" customHeight="1">
      <c r="A28" s="2332" t="s">
        <v>252</v>
      </c>
      <c r="B28" s="2335">
        <f>SUM(G28+K28+O28+S28+W28+AA28+AE28+AI28+AM28)</f>
        <v>11</v>
      </c>
      <c r="C28" s="2334"/>
      <c r="D28" s="2336">
        <f>SUM(H28+L28+P28+T28+X28+AB28+AF28+AJ28+AN28)</f>
        <v>4</v>
      </c>
      <c r="E28" s="2336">
        <f>SUM(I28+M28+Q28+U28+Y28+AC28+AG28+AK28+AO28)</f>
        <v>0</v>
      </c>
      <c r="F28" s="2336">
        <f>SUM(J28+N28+R28+V28+Z28+AD28+AH28+AL28+AP28)</f>
        <v>7</v>
      </c>
      <c r="G28" s="2334"/>
      <c r="H28" s="2334"/>
      <c r="I28" s="2334"/>
      <c r="J28" s="2334"/>
      <c r="K28" s="2336">
        <f>SUM(L28:N28)</f>
        <v>3</v>
      </c>
      <c r="L28" s="2336">
        <v>1</v>
      </c>
      <c r="M28" s="2334"/>
      <c r="N28" s="2336">
        <v>2</v>
      </c>
      <c r="O28" s="2334"/>
      <c r="P28" s="2334"/>
      <c r="Q28" s="2334"/>
      <c r="R28" s="2334"/>
      <c r="S28" s="2336">
        <f>SUM(T28:V28)</f>
        <v>4</v>
      </c>
      <c r="T28" s="2336">
        <v>2</v>
      </c>
      <c r="U28" s="2334"/>
      <c r="V28" s="2336">
        <v>2</v>
      </c>
      <c r="W28" s="2336">
        <f>SUM(X28:Z28)</f>
        <v>1</v>
      </c>
      <c r="X28" s="2334"/>
      <c r="Y28" s="2334"/>
      <c r="Z28" s="2336">
        <v>1</v>
      </c>
      <c r="AA28" s="2336">
        <f>SUM(AB28:AD28)</f>
        <v>2</v>
      </c>
      <c r="AB28" s="2334"/>
      <c r="AC28" s="2334"/>
      <c r="AD28" s="2336">
        <v>2</v>
      </c>
      <c r="AE28" s="2334"/>
      <c r="AF28" s="2334"/>
      <c r="AG28" s="2334"/>
      <c r="AH28" s="2334"/>
      <c r="AI28" s="2336">
        <f>SUM(AJ28:AL28)</f>
        <v>1</v>
      </c>
      <c r="AJ28" s="2336">
        <v>1</v>
      </c>
      <c r="AK28" s="2334"/>
      <c r="AL28" s="2334"/>
      <c r="AM28" s="2334"/>
      <c r="AN28" s="2334"/>
      <c r="AO28" s="2334"/>
      <c r="AP28" s="2333"/>
      <c r="AQ28" s="2334"/>
    </row>
    <row r="29" spans="1:46" ht="6.95" customHeight="1">
      <c r="A29" s="2332" t="s">
        <v>253</v>
      </c>
      <c r="B29" s="2335">
        <f>SUM(B30:B35)</f>
        <v>60</v>
      </c>
      <c r="C29" s="2334"/>
      <c r="D29" s="2336">
        <f>SUM(D30:D35)</f>
        <v>35</v>
      </c>
      <c r="E29" s="2336">
        <f>SUM(E30:E35)</f>
        <v>5</v>
      </c>
      <c r="F29" s="2336">
        <f>SUM(F30:F35)</f>
        <v>20</v>
      </c>
      <c r="G29" s="2334"/>
      <c r="H29" s="2334"/>
      <c r="I29" s="2334"/>
      <c r="J29" s="2334"/>
      <c r="K29" s="2336">
        <f t="shared" ref="K29:P29" si="6">SUM(K30:K35)</f>
        <v>5</v>
      </c>
      <c r="L29" s="2336">
        <f t="shared" si="6"/>
        <v>3</v>
      </c>
      <c r="M29" s="2336">
        <f t="shared" si="6"/>
        <v>1</v>
      </c>
      <c r="N29" s="2336">
        <f t="shared" si="6"/>
        <v>1</v>
      </c>
      <c r="O29" s="2336">
        <f t="shared" si="6"/>
        <v>4</v>
      </c>
      <c r="P29" s="2336">
        <f t="shared" si="6"/>
        <v>1</v>
      </c>
      <c r="Q29" s="2334"/>
      <c r="R29" s="2336">
        <f t="shared" ref="R29:X29" si="7">SUM(R30:R35)</f>
        <v>3</v>
      </c>
      <c r="S29" s="2336">
        <f t="shared" si="7"/>
        <v>39</v>
      </c>
      <c r="T29" s="2336">
        <f t="shared" si="7"/>
        <v>23</v>
      </c>
      <c r="U29" s="2336">
        <f t="shared" si="7"/>
        <v>3</v>
      </c>
      <c r="V29" s="2336">
        <f t="shared" si="7"/>
        <v>13</v>
      </c>
      <c r="W29" s="2336">
        <f t="shared" si="7"/>
        <v>11</v>
      </c>
      <c r="X29" s="2336">
        <f t="shared" si="7"/>
        <v>8</v>
      </c>
      <c r="Y29" s="2334"/>
      <c r="Z29" s="2336">
        <f>SUM(Z30:Z35)</f>
        <v>3</v>
      </c>
      <c r="AA29" s="2334"/>
      <c r="AB29" s="2334"/>
      <c r="AC29" s="2334"/>
      <c r="AD29" s="2334"/>
      <c r="AE29" s="2334"/>
      <c r="AF29" s="2334"/>
      <c r="AG29" s="2334"/>
      <c r="AH29" s="2334"/>
      <c r="AI29" s="2336">
        <f>SUM(AI30:AI35)</f>
        <v>1</v>
      </c>
      <c r="AJ29" s="2334"/>
      <c r="AK29" s="2336">
        <f>SUM(AK30:AK35)</f>
        <v>1</v>
      </c>
      <c r="AL29" s="2334"/>
      <c r="AM29" s="2334"/>
      <c r="AN29" s="2334"/>
      <c r="AO29" s="2334"/>
      <c r="AP29" s="2333"/>
      <c r="AQ29" s="2334"/>
    </row>
    <row r="30" spans="1:46" ht="6.95" customHeight="1">
      <c r="A30" s="2337" t="s">
        <v>815</v>
      </c>
      <c r="B30" s="2338">
        <f>SUM(G30+K30+O30+S30+W30+AA30+AE30+AI30+AM30)</f>
        <v>60</v>
      </c>
      <c r="C30" s="2339"/>
      <c r="D30" s="2340">
        <f>SUM(H30+L30+P30+T30+X30+AB30+AF30+AJ30+AN30)</f>
        <v>35</v>
      </c>
      <c r="E30" s="2340">
        <f>SUM(I30+M30+Q30+U30+Y30+AC30+AG30+AK30+AO30)</f>
        <v>5</v>
      </c>
      <c r="F30" s="2340">
        <f>SUM(J30+N30+R30+V30+Z30+AD30+AH30+AL30+AP30)</f>
        <v>20</v>
      </c>
      <c r="G30" s="2339"/>
      <c r="H30" s="2339"/>
      <c r="I30" s="2339"/>
      <c r="J30" s="2339"/>
      <c r="K30" s="2340">
        <f>SUM(L30:N30)</f>
        <v>5</v>
      </c>
      <c r="L30" s="2340">
        <v>3</v>
      </c>
      <c r="M30" s="2340">
        <v>1</v>
      </c>
      <c r="N30" s="2340">
        <v>1</v>
      </c>
      <c r="O30" s="2340">
        <f>SUM(P30:R30)</f>
        <v>4</v>
      </c>
      <c r="P30" s="2340">
        <v>1</v>
      </c>
      <c r="Q30" s="2339"/>
      <c r="R30" s="2340">
        <v>3</v>
      </c>
      <c r="S30" s="2340">
        <f>SUM(T30:V30)</f>
        <v>39</v>
      </c>
      <c r="T30" s="2340">
        <v>23</v>
      </c>
      <c r="U30" s="2340">
        <v>3</v>
      </c>
      <c r="V30" s="2340">
        <v>13</v>
      </c>
      <c r="W30" s="2340">
        <f>SUM(X30:Z30)</f>
        <v>11</v>
      </c>
      <c r="X30" s="2340">
        <v>8</v>
      </c>
      <c r="Y30" s="2339"/>
      <c r="Z30" s="2340">
        <v>3</v>
      </c>
      <c r="AA30" s="2339"/>
      <c r="AB30" s="2339"/>
      <c r="AC30" s="2339"/>
      <c r="AD30" s="2339"/>
      <c r="AE30" s="2339"/>
      <c r="AF30" s="2339"/>
      <c r="AG30" s="2339"/>
      <c r="AH30" s="2339"/>
      <c r="AI30" s="2340">
        <f>SUM(AJ30:AL30)</f>
        <v>1</v>
      </c>
      <c r="AJ30" s="2339"/>
      <c r="AK30" s="2340">
        <v>1</v>
      </c>
      <c r="AL30" s="2339"/>
      <c r="AM30" s="2339"/>
      <c r="AN30" s="2339"/>
      <c r="AO30" s="2339"/>
      <c r="AP30" s="2341"/>
      <c r="AQ30" s="2342"/>
    </row>
    <row r="31" spans="1:46" ht="6.95" customHeight="1">
      <c r="A31" s="2337" t="s">
        <v>816</v>
      </c>
      <c r="B31" s="2341"/>
      <c r="C31" s="2339"/>
      <c r="D31" s="2339"/>
      <c r="E31" s="2339"/>
      <c r="F31" s="2339"/>
      <c r="G31" s="2339"/>
      <c r="H31" s="2339"/>
      <c r="I31" s="2339"/>
      <c r="J31" s="2339"/>
      <c r="K31" s="2339"/>
      <c r="L31" s="2339"/>
      <c r="M31" s="2339"/>
      <c r="N31" s="2339"/>
      <c r="O31" s="2339"/>
      <c r="P31" s="2339"/>
      <c r="Q31" s="2339"/>
      <c r="R31" s="2339"/>
      <c r="S31" s="2339"/>
      <c r="T31" s="2339"/>
      <c r="U31" s="2339"/>
      <c r="V31" s="2339"/>
      <c r="W31" s="2339"/>
      <c r="X31" s="2339"/>
      <c r="Y31" s="2339"/>
      <c r="Z31" s="2339"/>
      <c r="AA31" s="2339"/>
      <c r="AB31" s="2339"/>
      <c r="AC31" s="2339"/>
      <c r="AD31" s="2339"/>
      <c r="AE31" s="2339"/>
      <c r="AF31" s="2339"/>
      <c r="AG31" s="2339"/>
      <c r="AH31" s="2339"/>
      <c r="AI31" s="2339"/>
      <c r="AJ31" s="2339"/>
      <c r="AK31" s="2339"/>
      <c r="AL31" s="2339"/>
      <c r="AM31" s="2339"/>
      <c r="AN31" s="2339"/>
      <c r="AO31" s="2339"/>
      <c r="AP31" s="2341"/>
      <c r="AQ31" s="2342"/>
    </row>
    <row r="32" spans="1:46" ht="6.95" customHeight="1">
      <c r="A32" s="2337" t="s">
        <v>817</v>
      </c>
      <c r="B32" s="2341"/>
      <c r="C32" s="2339"/>
      <c r="D32" s="2339"/>
      <c r="E32" s="2339"/>
      <c r="F32" s="2339"/>
      <c r="G32" s="2339"/>
      <c r="H32" s="2339"/>
      <c r="I32" s="2339"/>
      <c r="J32" s="2339"/>
      <c r="K32" s="2339"/>
      <c r="L32" s="2339"/>
      <c r="M32" s="2339"/>
      <c r="N32" s="2339"/>
      <c r="O32" s="2339"/>
      <c r="P32" s="2339"/>
      <c r="Q32" s="2339"/>
      <c r="R32" s="2339"/>
      <c r="S32" s="2339"/>
      <c r="T32" s="2339"/>
      <c r="U32" s="2339"/>
      <c r="V32" s="2339"/>
      <c r="W32" s="2339"/>
      <c r="X32" s="2339"/>
      <c r="Y32" s="2339"/>
      <c r="Z32" s="2339"/>
      <c r="AA32" s="2339"/>
      <c r="AB32" s="2339"/>
      <c r="AC32" s="2339"/>
      <c r="AD32" s="2339"/>
      <c r="AE32" s="2339"/>
      <c r="AF32" s="2339"/>
      <c r="AG32" s="2339"/>
      <c r="AH32" s="2339"/>
      <c r="AI32" s="2339"/>
      <c r="AJ32" s="2339"/>
      <c r="AK32" s="2339"/>
      <c r="AL32" s="2339"/>
      <c r="AM32" s="2339"/>
      <c r="AN32" s="2339"/>
      <c r="AO32" s="2339"/>
      <c r="AP32" s="2341"/>
      <c r="AQ32" s="2342"/>
    </row>
    <row r="33" spans="1:43" ht="6.95" customHeight="1">
      <c r="A33" s="2337" t="s">
        <v>818</v>
      </c>
      <c r="B33" s="2341"/>
      <c r="C33" s="2339"/>
      <c r="D33" s="2339"/>
      <c r="E33" s="2339"/>
      <c r="F33" s="2339"/>
      <c r="G33" s="2339"/>
      <c r="H33" s="2339"/>
      <c r="I33" s="2339"/>
      <c r="J33" s="2339"/>
      <c r="K33" s="2339"/>
      <c r="L33" s="2339"/>
      <c r="M33" s="2339"/>
      <c r="N33" s="2339"/>
      <c r="O33" s="2339"/>
      <c r="P33" s="2339"/>
      <c r="Q33" s="2339"/>
      <c r="R33" s="2339"/>
      <c r="S33" s="2339"/>
      <c r="T33" s="2339"/>
      <c r="U33" s="2339"/>
      <c r="V33" s="2339"/>
      <c r="W33" s="2339"/>
      <c r="X33" s="2339"/>
      <c r="Y33" s="2339"/>
      <c r="Z33" s="2339"/>
      <c r="AA33" s="2339"/>
      <c r="AB33" s="2339"/>
      <c r="AC33" s="2339"/>
      <c r="AD33" s="2339"/>
      <c r="AE33" s="2339"/>
      <c r="AF33" s="2339"/>
      <c r="AG33" s="2339"/>
      <c r="AH33" s="2339"/>
      <c r="AI33" s="2339"/>
      <c r="AJ33" s="2339"/>
      <c r="AK33" s="2339"/>
      <c r="AL33" s="2339"/>
      <c r="AM33" s="2339"/>
      <c r="AN33" s="2339"/>
      <c r="AO33" s="2339"/>
      <c r="AP33" s="2341"/>
      <c r="AQ33" s="2342"/>
    </row>
    <row r="34" spans="1:43" ht="6.95" customHeight="1">
      <c r="A34" s="2337" t="s">
        <v>819</v>
      </c>
      <c r="B34" s="2341"/>
      <c r="C34" s="2339"/>
      <c r="D34" s="2339"/>
      <c r="E34" s="2339"/>
      <c r="F34" s="2339"/>
      <c r="G34" s="2339"/>
      <c r="H34" s="2339"/>
      <c r="I34" s="2339"/>
      <c r="J34" s="2339"/>
      <c r="K34" s="2339"/>
      <c r="L34" s="2339"/>
      <c r="M34" s="2339"/>
      <c r="N34" s="2339"/>
      <c r="O34" s="2339"/>
      <c r="P34" s="2339"/>
      <c r="Q34" s="2339"/>
      <c r="R34" s="2339"/>
      <c r="S34" s="2339"/>
      <c r="T34" s="2339"/>
      <c r="U34" s="2339"/>
      <c r="V34" s="2339"/>
      <c r="W34" s="2339"/>
      <c r="X34" s="2339"/>
      <c r="Y34" s="2339"/>
      <c r="Z34" s="2339"/>
      <c r="AA34" s="2339"/>
      <c r="AB34" s="2339"/>
      <c r="AC34" s="2339"/>
      <c r="AD34" s="2339"/>
      <c r="AE34" s="2339"/>
      <c r="AF34" s="2339"/>
      <c r="AG34" s="2339"/>
      <c r="AH34" s="2339"/>
      <c r="AI34" s="2339"/>
      <c r="AJ34" s="2339"/>
      <c r="AK34" s="2339"/>
      <c r="AL34" s="2339"/>
      <c r="AM34" s="2339"/>
      <c r="AN34" s="2339"/>
      <c r="AO34" s="2339"/>
      <c r="AP34" s="2341"/>
      <c r="AQ34" s="2342"/>
    </row>
    <row r="35" spans="1:43" ht="6.95" customHeight="1">
      <c r="A35" s="2337" t="s">
        <v>820</v>
      </c>
      <c r="B35" s="2341"/>
      <c r="C35" s="2339"/>
      <c r="D35" s="2339"/>
      <c r="E35" s="2339"/>
      <c r="F35" s="2339"/>
      <c r="G35" s="2339"/>
      <c r="H35" s="2339"/>
      <c r="I35" s="2339"/>
      <c r="J35" s="2339"/>
      <c r="K35" s="2339"/>
      <c r="L35" s="2339"/>
      <c r="M35" s="2339"/>
      <c r="N35" s="2339"/>
      <c r="O35" s="2339"/>
      <c r="P35" s="2339"/>
      <c r="Q35" s="2339"/>
      <c r="R35" s="2339"/>
      <c r="S35" s="2339"/>
      <c r="T35" s="2339"/>
      <c r="U35" s="2339"/>
      <c r="V35" s="2339"/>
      <c r="W35" s="2339"/>
      <c r="X35" s="2339"/>
      <c r="Y35" s="2339"/>
      <c r="Z35" s="2339"/>
      <c r="AA35" s="2339"/>
      <c r="AB35" s="2339"/>
      <c r="AC35" s="2339"/>
      <c r="AD35" s="2339"/>
      <c r="AE35" s="2339"/>
      <c r="AF35" s="2339"/>
      <c r="AG35" s="2339"/>
      <c r="AH35" s="2339"/>
      <c r="AI35" s="2339"/>
      <c r="AJ35" s="2339"/>
      <c r="AK35" s="2339"/>
      <c r="AL35" s="2339"/>
      <c r="AM35" s="2339"/>
      <c r="AN35" s="2339"/>
      <c r="AO35" s="2339"/>
      <c r="AP35" s="2341"/>
      <c r="AQ35" s="2342"/>
    </row>
    <row r="36" spans="1:43" ht="6.95" customHeight="1">
      <c r="A36" s="2343" t="s">
        <v>260</v>
      </c>
      <c r="B36" s="2344">
        <f>SUM(G36+K36+O36+S36+W36+AA36+AM36)</f>
        <v>90</v>
      </c>
      <c r="C36" s="2345"/>
      <c r="D36" s="2346">
        <f>SUM(H36+L36+P36+T36+X36+AB36+AF36+AJ36+AN36)</f>
        <v>89</v>
      </c>
      <c r="E36" s="2346">
        <f>SUM(I36+M36+Q36+U36+Y36+AC36+AG36+AK36+AO36)</f>
        <v>1</v>
      </c>
      <c r="F36" s="2345"/>
      <c r="G36" s="2345"/>
      <c r="H36" s="2345"/>
      <c r="I36" s="2345"/>
      <c r="J36" s="2345"/>
      <c r="K36" s="2346">
        <f>SUM(K37:K39)</f>
        <v>1</v>
      </c>
      <c r="L36" s="2346">
        <f>SUM(L37:L39)</f>
        <v>1</v>
      </c>
      <c r="M36" s="2345"/>
      <c r="N36" s="2345"/>
      <c r="O36" s="2345"/>
      <c r="P36" s="2345"/>
      <c r="Q36" s="2345"/>
      <c r="R36" s="2345"/>
      <c r="S36" s="2346">
        <f t="shared" ref="S36:S42" si="8">SUM(T36:V36)</f>
        <v>89</v>
      </c>
      <c r="T36" s="2346">
        <f>SUM(T37:T39)</f>
        <v>88</v>
      </c>
      <c r="U36" s="2346">
        <f>SUM(U37:U39)</f>
        <v>1</v>
      </c>
      <c r="V36" s="2345"/>
      <c r="W36" s="2345"/>
      <c r="X36" s="2345"/>
      <c r="Y36" s="2345"/>
      <c r="Z36" s="2345"/>
      <c r="AA36" s="2345"/>
      <c r="AB36" s="2345"/>
      <c r="AC36" s="2345"/>
      <c r="AD36" s="2345"/>
      <c r="AE36" s="2345"/>
      <c r="AF36" s="2345"/>
      <c r="AG36" s="2345"/>
      <c r="AH36" s="2345"/>
      <c r="AI36" s="2345"/>
      <c r="AJ36" s="2345"/>
      <c r="AK36" s="2345"/>
      <c r="AL36" s="2345"/>
      <c r="AM36" s="2345"/>
      <c r="AN36" s="2345"/>
      <c r="AO36" s="2345"/>
      <c r="AP36" s="2347"/>
      <c r="AQ36" s="2334"/>
    </row>
    <row r="37" spans="1:43" ht="6.95" customHeight="1">
      <c r="A37" s="2337" t="s">
        <v>308</v>
      </c>
      <c r="B37" s="2338">
        <f>SUM(D37:F37)</f>
        <v>24</v>
      </c>
      <c r="C37" s="2339"/>
      <c r="D37" s="2340">
        <f t="shared" ref="D37:D42" si="9">SUM(H37+L37+P37+T37+X37+AB37+AF37+AJ37+AN37)</f>
        <v>24</v>
      </c>
      <c r="E37" s="2339"/>
      <c r="F37" s="2339"/>
      <c r="G37" s="2339"/>
      <c r="H37" s="2339"/>
      <c r="I37" s="2339"/>
      <c r="J37" s="2339"/>
      <c r="K37" s="2339"/>
      <c r="L37" s="2339"/>
      <c r="M37" s="2339"/>
      <c r="N37" s="2339"/>
      <c r="O37" s="2339"/>
      <c r="P37" s="2339"/>
      <c r="Q37" s="2339"/>
      <c r="R37" s="2339"/>
      <c r="S37" s="2340">
        <f t="shared" si="8"/>
        <v>24</v>
      </c>
      <c r="T37" s="2340">
        <v>24</v>
      </c>
      <c r="U37" s="2339"/>
      <c r="V37" s="2339"/>
      <c r="W37" s="2339"/>
      <c r="X37" s="2339"/>
      <c r="Y37" s="2339"/>
      <c r="Z37" s="2339"/>
      <c r="AA37" s="2339"/>
      <c r="AB37" s="2339"/>
      <c r="AC37" s="2339"/>
      <c r="AD37" s="2339"/>
      <c r="AE37" s="2339"/>
      <c r="AF37" s="2339"/>
      <c r="AG37" s="2339"/>
      <c r="AH37" s="2339"/>
      <c r="AI37" s="2339"/>
      <c r="AJ37" s="2339"/>
      <c r="AK37" s="2339"/>
      <c r="AL37" s="2339"/>
      <c r="AM37" s="2339"/>
      <c r="AN37" s="2339"/>
      <c r="AO37" s="2339"/>
      <c r="AP37" s="2341"/>
      <c r="AQ37" s="2342"/>
    </row>
    <row r="38" spans="1:43" ht="6.95" customHeight="1">
      <c r="A38" s="2337" t="s">
        <v>315</v>
      </c>
      <c r="B38" s="2338">
        <f>SUM(D38:F38)</f>
        <v>51</v>
      </c>
      <c r="C38" s="2339"/>
      <c r="D38" s="2340">
        <f t="shared" si="9"/>
        <v>51</v>
      </c>
      <c r="E38" s="2339"/>
      <c r="F38" s="2339"/>
      <c r="G38" s="2339"/>
      <c r="H38" s="2339"/>
      <c r="I38" s="2339"/>
      <c r="J38" s="2339"/>
      <c r="K38" s="2339"/>
      <c r="L38" s="2339"/>
      <c r="M38" s="2339"/>
      <c r="N38" s="2339"/>
      <c r="O38" s="2339"/>
      <c r="P38" s="2339"/>
      <c r="Q38" s="2339"/>
      <c r="R38" s="2339"/>
      <c r="S38" s="2340">
        <f t="shared" si="8"/>
        <v>51</v>
      </c>
      <c r="T38" s="2340">
        <v>51</v>
      </c>
      <c r="U38" s="2339"/>
      <c r="V38" s="2339"/>
      <c r="W38" s="2339"/>
      <c r="X38" s="2339"/>
      <c r="Y38" s="2339"/>
      <c r="Z38" s="2339"/>
      <c r="AA38" s="2339"/>
      <c r="AB38" s="2339"/>
      <c r="AC38" s="2339"/>
      <c r="AD38" s="2339"/>
      <c r="AE38" s="2339"/>
      <c r="AF38" s="2339"/>
      <c r="AG38" s="2339"/>
      <c r="AH38" s="2339"/>
      <c r="AI38" s="2339"/>
      <c r="AJ38" s="2339"/>
      <c r="AK38" s="2339"/>
      <c r="AL38" s="2339"/>
      <c r="AM38" s="2339"/>
      <c r="AN38" s="2339"/>
      <c r="AO38" s="2339"/>
      <c r="AP38" s="2341"/>
      <c r="AQ38" s="2342"/>
    </row>
    <row r="39" spans="1:43" ht="6.95" customHeight="1">
      <c r="A39" s="2337" t="s">
        <v>314</v>
      </c>
      <c r="B39" s="2338">
        <f>SUM(D39:F39)</f>
        <v>15</v>
      </c>
      <c r="C39" s="2339"/>
      <c r="D39" s="2340">
        <f t="shared" si="9"/>
        <v>14</v>
      </c>
      <c r="E39" s="2340">
        <f>SUM(I39+M39+Q39+U39+Y39+AC39+AO39)</f>
        <v>1</v>
      </c>
      <c r="F39" s="2339"/>
      <c r="G39" s="2339"/>
      <c r="H39" s="2339"/>
      <c r="I39" s="2339"/>
      <c r="J39" s="2339"/>
      <c r="K39" s="2340">
        <f>SUM(L39:N39)</f>
        <v>1</v>
      </c>
      <c r="L39" s="2340">
        <v>1</v>
      </c>
      <c r="M39" s="2339"/>
      <c r="N39" s="2339"/>
      <c r="O39" s="2339"/>
      <c r="P39" s="2339"/>
      <c r="Q39" s="2339"/>
      <c r="R39" s="2339"/>
      <c r="S39" s="2340">
        <f t="shared" si="8"/>
        <v>14</v>
      </c>
      <c r="T39" s="2340">
        <v>13</v>
      </c>
      <c r="U39" s="2340">
        <v>1</v>
      </c>
      <c r="V39" s="2339"/>
      <c r="W39" s="2339"/>
      <c r="X39" s="2339"/>
      <c r="Y39" s="2339"/>
      <c r="Z39" s="2339"/>
      <c r="AA39" s="2339"/>
      <c r="AB39" s="2339"/>
      <c r="AC39" s="2339"/>
      <c r="AD39" s="2339"/>
      <c r="AE39" s="2339"/>
      <c r="AF39" s="2339"/>
      <c r="AG39" s="2339"/>
      <c r="AH39" s="2339"/>
      <c r="AI39" s="2339"/>
      <c r="AJ39" s="2339"/>
      <c r="AK39" s="2339"/>
      <c r="AL39" s="2339"/>
      <c r="AM39" s="2339"/>
      <c r="AN39" s="2339"/>
      <c r="AO39" s="2339"/>
      <c r="AP39" s="2341"/>
      <c r="AQ39" s="2342"/>
    </row>
    <row r="40" spans="1:43" ht="6.95" customHeight="1">
      <c r="A40" s="2332" t="s">
        <v>263</v>
      </c>
      <c r="B40" s="2335">
        <f>SUM(G40+K40+O40+S40+W40+AA40+AE40+AI40+AM40)</f>
        <v>51</v>
      </c>
      <c r="C40" s="2334"/>
      <c r="D40" s="2336">
        <f t="shared" si="9"/>
        <v>24</v>
      </c>
      <c r="E40" s="2336">
        <f>SUM(I40+M40+Q40+U40+Y40+AC40+AO40)</f>
        <v>3</v>
      </c>
      <c r="F40" s="2336">
        <f>SUM(J40+N40+R40+V40+Z40+AD40+AP40)</f>
        <v>24</v>
      </c>
      <c r="G40" s="2334"/>
      <c r="H40" s="2334"/>
      <c r="I40" s="2334"/>
      <c r="J40" s="2334"/>
      <c r="K40" s="2334"/>
      <c r="L40" s="2334"/>
      <c r="M40" s="2334"/>
      <c r="N40" s="2334"/>
      <c r="O40" s="2334"/>
      <c r="P40" s="2334"/>
      <c r="Q40" s="2334"/>
      <c r="R40" s="2334"/>
      <c r="S40" s="2336">
        <f t="shared" si="8"/>
        <v>51</v>
      </c>
      <c r="T40" s="2336">
        <v>24</v>
      </c>
      <c r="U40" s="2336">
        <v>3</v>
      </c>
      <c r="V40" s="2336">
        <v>24</v>
      </c>
      <c r="W40" s="2334"/>
      <c r="X40" s="2334"/>
      <c r="Y40" s="2334"/>
      <c r="Z40" s="2334"/>
      <c r="AA40" s="2334"/>
      <c r="AB40" s="2334"/>
      <c r="AC40" s="2334"/>
      <c r="AD40" s="2334"/>
      <c r="AE40" s="2334"/>
      <c r="AF40" s="2334"/>
      <c r="AG40" s="2334"/>
      <c r="AH40" s="2334"/>
      <c r="AI40" s="2334"/>
      <c r="AJ40" s="2334"/>
      <c r="AK40" s="2334"/>
      <c r="AL40" s="2334"/>
      <c r="AM40" s="2334"/>
      <c r="AN40" s="2334"/>
      <c r="AO40" s="2334"/>
      <c r="AP40" s="2333"/>
      <c r="AQ40" s="2334"/>
    </row>
    <row r="41" spans="1:43" ht="6.95" customHeight="1">
      <c r="A41" s="2343" t="s">
        <v>792</v>
      </c>
      <c r="B41" s="2344">
        <f>SUM(G41+K41+O41+S41+W41+AA41+AE41+AI41+AM41)</f>
        <v>35</v>
      </c>
      <c r="C41" s="2345"/>
      <c r="D41" s="2346">
        <f t="shared" si="9"/>
        <v>25</v>
      </c>
      <c r="E41" s="2346">
        <f>SUM(I41+M41+Q41+U41+Y41+AC41+AO41)</f>
        <v>1</v>
      </c>
      <c r="F41" s="2346">
        <f>SUM(J41+N41+R41+V41+Z41+AD41+AP41)</f>
        <v>9</v>
      </c>
      <c r="G41" s="2346">
        <f>SUM(G42:G44)</f>
        <v>1</v>
      </c>
      <c r="H41" s="2346">
        <v>1</v>
      </c>
      <c r="I41" s="2345"/>
      <c r="J41" s="2345"/>
      <c r="K41" s="2346">
        <f>SUM(L41:N41)</f>
        <v>15</v>
      </c>
      <c r="L41" s="2346">
        <f>SUM(L42:L44)</f>
        <v>13</v>
      </c>
      <c r="M41" s="2345"/>
      <c r="N41" s="2346">
        <f>SUM(N42:N44)</f>
        <v>2</v>
      </c>
      <c r="O41" s="2345"/>
      <c r="P41" s="2345"/>
      <c r="Q41" s="2345"/>
      <c r="R41" s="2345"/>
      <c r="S41" s="2346">
        <f t="shared" si="8"/>
        <v>12</v>
      </c>
      <c r="T41" s="2346">
        <f>SUM(T42:T44)</f>
        <v>8</v>
      </c>
      <c r="U41" s="2345"/>
      <c r="V41" s="2346">
        <f>SUM(V42:V44)</f>
        <v>4</v>
      </c>
      <c r="W41" s="2346">
        <f>SUM(X41:Z41)</f>
        <v>7</v>
      </c>
      <c r="X41" s="2346">
        <f>SUM(X42:X44)</f>
        <v>3</v>
      </c>
      <c r="Y41" s="2346">
        <f>SUM(Y42:Y44)</f>
        <v>1</v>
      </c>
      <c r="Z41" s="2346">
        <f>SUM(Z42:Z44)</f>
        <v>3</v>
      </c>
      <c r="AA41" s="2345"/>
      <c r="AB41" s="2345"/>
      <c r="AC41" s="2345"/>
      <c r="AD41" s="2345"/>
      <c r="AE41" s="2345"/>
      <c r="AF41" s="2345"/>
      <c r="AG41" s="2345"/>
      <c r="AH41" s="2345"/>
      <c r="AI41" s="2345"/>
      <c r="AJ41" s="2345"/>
      <c r="AK41" s="2345"/>
      <c r="AL41" s="2345"/>
      <c r="AM41" s="2345"/>
      <c r="AN41" s="2345"/>
      <c r="AO41" s="2345"/>
      <c r="AP41" s="2347"/>
      <c r="AQ41" s="2334"/>
    </row>
    <row r="42" spans="1:43" ht="6.95" customHeight="1">
      <c r="A42" s="2337" t="s">
        <v>308</v>
      </c>
      <c r="B42" s="2338">
        <f>SUM(G42+K42+O42+S42+W42+AA42+AE42+AI42+AM42)</f>
        <v>35</v>
      </c>
      <c r="C42" s="2339"/>
      <c r="D42" s="2340">
        <f t="shared" si="9"/>
        <v>25</v>
      </c>
      <c r="E42" s="2340">
        <f>SUM(I42+M42+Q42+U42+Y42+AC42+AO42)</f>
        <v>1</v>
      </c>
      <c r="F42" s="2340">
        <f>SUM(J42+N42+R42+V42+Z42+AD42+AP42)</f>
        <v>9</v>
      </c>
      <c r="G42" s="2340">
        <f>SUM(H42:J42)</f>
        <v>1</v>
      </c>
      <c r="H42" s="2340">
        <v>1</v>
      </c>
      <c r="I42" s="2339"/>
      <c r="J42" s="2339"/>
      <c r="K42" s="2340">
        <f>SUM(L42:N42)</f>
        <v>15</v>
      </c>
      <c r="L42" s="2340">
        <v>13</v>
      </c>
      <c r="M42" s="2339"/>
      <c r="N42" s="2340">
        <v>2</v>
      </c>
      <c r="O42" s="2339"/>
      <c r="P42" s="2339"/>
      <c r="Q42" s="2339"/>
      <c r="R42" s="2339"/>
      <c r="S42" s="2340">
        <f t="shared" si="8"/>
        <v>12</v>
      </c>
      <c r="T42" s="2340">
        <v>8</v>
      </c>
      <c r="U42" s="2339"/>
      <c r="V42" s="2340">
        <v>4</v>
      </c>
      <c r="W42" s="2340">
        <f>SUM(X42:Z42)</f>
        <v>7</v>
      </c>
      <c r="X42" s="2340">
        <v>3</v>
      </c>
      <c r="Y42" s="2340">
        <v>1</v>
      </c>
      <c r="Z42" s="2340">
        <v>3</v>
      </c>
      <c r="AA42" s="2339"/>
      <c r="AB42" s="2339"/>
      <c r="AC42" s="2339"/>
      <c r="AD42" s="2339"/>
      <c r="AE42" s="2339"/>
      <c r="AF42" s="2339"/>
      <c r="AG42" s="2339"/>
      <c r="AH42" s="2339"/>
      <c r="AI42" s="2339"/>
      <c r="AJ42" s="2339"/>
      <c r="AK42" s="2339"/>
      <c r="AL42" s="2339"/>
      <c r="AM42" s="2339"/>
      <c r="AN42" s="2339"/>
      <c r="AO42" s="2339"/>
      <c r="AP42" s="2341"/>
      <c r="AQ42" s="2342"/>
    </row>
    <row r="43" spans="1:43" ht="6.95" customHeight="1">
      <c r="A43" s="2337" t="s">
        <v>630</v>
      </c>
      <c r="B43" s="2341"/>
      <c r="C43" s="2339"/>
      <c r="D43" s="2339"/>
      <c r="E43" s="2339"/>
      <c r="F43" s="2339"/>
      <c r="G43" s="2339"/>
      <c r="H43" s="2339"/>
      <c r="I43" s="2339"/>
      <c r="J43" s="2339"/>
      <c r="K43" s="2339"/>
      <c r="L43" s="2339"/>
      <c r="M43" s="2339"/>
      <c r="N43" s="2339"/>
      <c r="O43" s="2339"/>
      <c r="P43" s="2339"/>
      <c r="Q43" s="2339"/>
      <c r="R43" s="2339"/>
      <c r="S43" s="2339"/>
      <c r="T43" s="2339"/>
      <c r="U43" s="2339"/>
      <c r="V43" s="2339"/>
      <c r="W43" s="2339"/>
      <c r="X43" s="2339"/>
      <c r="Y43" s="2339"/>
      <c r="Z43" s="2339"/>
      <c r="AA43" s="2339"/>
      <c r="AB43" s="2339"/>
      <c r="AC43" s="2339"/>
      <c r="AD43" s="2339"/>
      <c r="AE43" s="2339"/>
      <c r="AF43" s="2339"/>
      <c r="AG43" s="2339"/>
      <c r="AH43" s="2339"/>
      <c r="AI43" s="2339"/>
      <c r="AJ43" s="2339"/>
      <c r="AK43" s="2339"/>
      <c r="AL43" s="2339"/>
      <c r="AM43" s="2339"/>
      <c r="AN43" s="2339"/>
      <c r="AO43" s="2339"/>
      <c r="AP43" s="2341"/>
      <c r="AQ43" s="2342"/>
    </row>
    <row r="44" spans="1:43" ht="6.95" customHeight="1">
      <c r="A44" s="2337" t="s">
        <v>631</v>
      </c>
      <c r="B44" s="2341"/>
      <c r="C44" s="2339"/>
      <c r="D44" s="2339"/>
      <c r="E44" s="2339"/>
      <c r="F44" s="2339"/>
      <c r="G44" s="2339"/>
      <c r="H44" s="2339"/>
      <c r="I44" s="2339"/>
      <c r="J44" s="2339"/>
      <c r="K44" s="2339"/>
      <c r="L44" s="2339"/>
      <c r="M44" s="2339"/>
      <c r="N44" s="2339"/>
      <c r="O44" s="2339"/>
      <c r="P44" s="2339"/>
      <c r="Q44" s="2339"/>
      <c r="R44" s="2339"/>
      <c r="S44" s="2339"/>
      <c r="T44" s="2339"/>
      <c r="U44" s="2339"/>
      <c r="V44" s="2339"/>
      <c r="W44" s="2339"/>
      <c r="X44" s="2339"/>
      <c r="Y44" s="2339"/>
      <c r="Z44" s="2339"/>
      <c r="AA44" s="2339"/>
      <c r="AB44" s="2339"/>
      <c r="AC44" s="2339"/>
      <c r="AD44" s="2339"/>
      <c r="AE44" s="2339"/>
      <c r="AF44" s="2339"/>
      <c r="AG44" s="2339"/>
      <c r="AH44" s="2339"/>
      <c r="AI44" s="2339"/>
      <c r="AJ44" s="2339"/>
      <c r="AK44" s="2339"/>
      <c r="AL44" s="2339"/>
      <c r="AM44" s="2339"/>
      <c r="AN44" s="2339"/>
      <c r="AO44" s="2339"/>
      <c r="AP44" s="2341"/>
      <c r="AQ44" s="2342"/>
    </row>
    <row r="45" spans="1:43" ht="6.95" customHeight="1">
      <c r="A45" s="2332" t="s">
        <v>182</v>
      </c>
      <c r="B45" s="2335">
        <f>SUM(G45+K45+O45+S45+W45+AA45+AE45+AI45+AM45)</f>
        <v>0</v>
      </c>
      <c r="C45" s="2334"/>
      <c r="D45" s="2336">
        <f>SUM(H45+L45+P45+T45+X45+AB45+AF45+AJ45+AN45)</f>
        <v>0</v>
      </c>
      <c r="E45" s="2336">
        <f t="shared" ref="E45:F47" si="10">SUM(I45+M45+Q45+U45+Y45+AC45+AO45)</f>
        <v>0</v>
      </c>
      <c r="F45" s="2336">
        <f t="shared" si="10"/>
        <v>0</v>
      </c>
      <c r="G45" s="2334"/>
      <c r="H45" s="2334"/>
      <c r="I45" s="2334"/>
      <c r="J45" s="2334"/>
      <c r="K45" s="2336">
        <f>SUM(L45:N45)</f>
        <v>0</v>
      </c>
      <c r="L45" s="2334"/>
      <c r="M45" s="2334"/>
      <c r="N45" s="2334"/>
      <c r="O45" s="2336">
        <f>SUM(P45:R45)</f>
        <v>0</v>
      </c>
      <c r="P45" s="2334"/>
      <c r="Q45" s="2334"/>
      <c r="R45" s="2334"/>
      <c r="S45" s="2336">
        <f>SUM(T45:V45)</f>
        <v>0</v>
      </c>
      <c r="T45" s="2334"/>
      <c r="U45" s="2334"/>
      <c r="V45" s="2334"/>
      <c r="W45" s="2336">
        <f>SUM(X45:Z45)</f>
        <v>0</v>
      </c>
      <c r="X45" s="2334"/>
      <c r="Y45" s="2334"/>
      <c r="Z45" s="2334"/>
      <c r="AA45" s="2334"/>
      <c r="AB45" s="2334"/>
      <c r="AC45" s="2334"/>
      <c r="AD45" s="2334"/>
      <c r="AE45" s="2334"/>
      <c r="AF45" s="2334"/>
      <c r="AG45" s="2334"/>
      <c r="AH45" s="2334"/>
      <c r="AI45" s="2336">
        <f>SUM(AJ45:AL45)</f>
        <v>0</v>
      </c>
      <c r="AJ45" s="2334"/>
      <c r="AK45" s="2334"/>
      <c r="AL45" s="2334"/>
      <c r="AM45" s="2336">
        <f>SUM(AN45:AP45)</f>
        <v>0</v>
      </c>
      <c r="AN45" s="2334"/>
      <c r="AO45" s="2334"/>
      <c r="AP45" s="2333"/>
      <c r="AQ45" s="2334"/>
    </row>
    <row r="46" spans="1:43" ht="6.95" customHeight="1">
      <c r="A46" s="2332" t="s">
        <v>248</v>
      </c>
      <c r="B46" s="2335">
        <f>SUM(G46+K46+O46+S46+W46+AA46+AE46+AI46+AM46)</f>
        <v>21</v>
      </c>
      <c r="C46" s="2334"/>
      <c r="D46" s="2336">
        <f>SUM(H46+L46+P46+T46+X46+AB46+AF46+AJ46+AN46)</f>
        <v>20</v>
      </c>
      <c r="E46" s="2336">
        <f t="shared" si="10"/>
        <v>0</v>
      </c>
      <c r="F46" s="2336">
        <f t="shared" si="10"/>
        <v>1</v>
      </c>
      <c r="G46" s="2336">
        <f>SUM(G47:G51)</f>
        <v>2</v>
      </c>
      <c r="H46" s="2336">
        <f>SUM(H47:H51)</f>
        <v>2</v>
      </c>
      <c r="I46" s="2334"/>
      <c r="J46" s="2334"/>
      <c r="K46" s="2336">
        <f>SUM(K47:K51)</f>
        <v>3</v>
      </c>
      <c r="L46" s="2336">
        <f>SUM(L47:L51)</f>
        <v>2</v>
      </c>
      <c r="M46" s="2334"/>
      <c r="N46" s="2336">
        <f>SUM(N47:N51)</f>
        <v>1</v>
      </c>
      <c r="O46" s="2334"/>
      <c r="P46" s="2334"/>
      <c r="Q46" s="2334"/>
      <c r="R46" s="2334"/>
      <c r="S46" s="2336">
        <f>SUM(S47:S51)</f>
        <v>9</v>
      </c>
      <c r="T46" s="2336">
        <f>SUM(T47:T51)</f>
        <v>9</v>
      </c>
      <c r="U46" s="2334"/>
      <c r="V46" s="2334"/>
      <c r="W46" s="2336">
        <f>SUM(W47:W51)</f>
        <v>1</v>
      </c>
      <c r="X46" s="2336">
        <f>SUM(X47:X51)</f>
        <v>1</v>
      </c>
      <c r="Y46" s="2334"/>
      <c r="Z46" s="2334"/>
      <c r="AA46" s="2334"/>
      <c r="AB46" s="2334"/>
      <c r="AC46" s="2334"/>
      <c r="AD46" s="2334"/>
      <c r="AE46" s="2334"/>
      <c r="AF46" s="2334"/>
      <c r="AG46" s="2334"/>
      <c r="AH46" s="2334"/>
      <c r="AI46" s="2336">
        <f>SUM(AI47:AI51)</f>
        <v>6</v>
      </c>
      <c r="AJ46" s="2336">
        <f>SUM(AJ47:AJ51)</f>
        <v>6</v>
      </c>
      <c r="AK46" s="2334"/>
      <c r="AL46" s="2334"/>
      <c r="AM46" s="2334"/>
      <c r="AN46" s="2334"/>
      <c r="AO46" s="2334"/>
      <c r="AP46" s="2333"/>
      <c r="AQ46" s="2334"/>
    </row>
    <row r="47" spans="1:43" ht="6.95" customHeight="1">
      <c r="A47" s="2337" t="s">
        <v>815</v>
      </c>
      <c r="B47" s="2338">
        <f>SUM(G47+K47+O47+S47+W47+AA47+AE47+AI47+AM47)</f>
        <v>21</v>
      </c>
      <c r="C47" s="2339"/>
      <c r="D47" s="2340">
        <f>SUM(H47+L47+P47+T47+X47+AB47+AF47+AJ47+AN47)</f>
        <v>20</v>
      </c>
      <c r="E47" s="2340">
        <f t="shared" si="10"/>
        <v>0</v>
      </c>
      <c r="F47" s="2340">
        <f t="shared" si="10"/>
        <v>1</v>
      </c>
      <c r="G47" s="2340">
        <f>SUM(H47:J47)</f>
        <v>2</v>
      </c>
      <c r="H47" s="2340">
        <v>2</v>
      </c>
      <c r="I47" s="2339"/>
      <c r="J47" s="2339"/>
      <c r="K47" s="2340">
        <f>SUM(L47:N47)</f>
        <v>3</v>
      </c>
      <c r="L47" s="2340">
        <v>2</v>
      </c>
      <c r="M47" s="2339"/>
      <c r="N47" s="2340">
        <v>1</v>
      </c>
      <c r="O47" s="2339"/>
      <c r="P47" s="2339"/>
      <c r="Q47" s="2339"/>
      <c r="R47" s="2339"/>
      <c r="S47" s="2340">
        <f>SUM(T47:V47)</f>
        <v>9</v>
      </c>
      <c r="T47" s="2340">
        <v>9</v>
      </c>
      <c r="U47" s="2339"/>
      <c r="V47" s="2339"/>
      <c r="W47" s="2340">
        <f>SUM(X47:Z47)</f>
        <v>1</v>
      </c>
      <c r="X47" s="2340">
        <v>1</v>
      </c>
      <c r="Y47" s="2339"/>
      <c r="Z47" s="2339"/>
      <c r="AA47" s="2339"/>
      <c r="AB47" s="2339"/>
      <c r="AC47" s="2339"/>
      <c r="AD47" s="2339"/>
      <c r="AE47" s="2339"/>
      <c r="AF47" s="2339"/>
      <c r="AG47" s="2339"/>
      <c r="AH47" s="2339"/>
      <c r="AI47" s="2340">
        <f>SUM(AJ47:AL47)</f>
        <v>6</v>
      </c>
      <c r="AJ47" s="2340">
        <v>6</v>
      </c>
      <c r="AK47" s="2339"/>
      <c r="AL47" s="2339"/>
      <c r="AM47" s="2339"/>
      <c r="AN47" s="2339"/>
      <c r="AO47" s="2339"/>
      <c r="AP47" s="2341"/>
      <c r="AQ47" s="2342"/>
    </row>
    <row r="48" spans="1:43" ht="6.95" customHeight="1">
      <c r="A48" s="2337" t="s">
        <v>821</v>
      </c>
      <c r="B48" s="2341"/>
      <c r="C48" s="2339"/>
      <c r="D48" s="2339"/>
      <c r="E48" s="2339"/>
      <c r="F48" s="2339"/>
      <c r="G48" s="2339"/>
      <c r="H48" s="2339"/>
      <c r="I48" s="2339"/>
      <c r="J48" s="2339"/>
      <c r="K48" s="2339"/>
      <c r="L48" s="2339"/>
      <c r="M48" s="2339"/>
      <c r="N48" s="2339"/>
      <c r="O48" s="2339"/>
      <c r="P48" s="2339"/>
      <c r="Q48" s="2339"/>
      <c r="R48" s="2339"/>
      <c r="S48" s="2339"/>
      <c r="T48" s="2339"/>
      <c r="U48" s="2339"/>
      <c r="V48" s="2339"/>
      <c r="W48" s="2339"/>
      <c r="X48" s="2339"/>
      <c r="Y48" s="2339"/>
      <c r="Z48" s="2339"/>
      <c r="AA48" s="2339"/>
      <c r="AB48" s="2339"/>
      <c r="AC48" s="2339"/>
      <c r="AD48" s="2339"/>
      <c r="AE48" s="2339"/>
      <c r="AF48" s="2339"/>
      <c r="AG48" s="2339"/>
      <c r="AH48" s="2339"/>
      <c r="AI48" s="2339"/>
      <c r="AJ48" s="2339"/>
      <c r="AK48" s="2339"/>
      <c r="AL48" s="2339"/>
      <c r="AM48" s="2339"/>
      <c r="AN48" s="2339"/>
      <c r="AO48" s="2339"/>
      <c r="AP48" s="2341"/>
      <c r="AQ48" s="2342"/>
    </row>
    <row r="49" spans="1:55" ht="6.95" customHeight="1">
      <c r="A49" s="2337" t="s">
        <v>822</v>
      </c>
      <c r="B49" s="2341"/>
      <c r="C49" s="2339"/>
      <c r="D49" s="2339"/>
      <c r="E49" s="2339"/>
      <c r="F49" s="2339"/>
      <c r="G49" s="2339"/>
      <c r="H49" s="2339"/>
      <c r="I49" s="2339"/>
      <c r="J49" s="2339"/>
      <c r="K49" s="2339"/>
      <c r="L49" s="2339"/>
      <c r="M49" s="2339"/>
      <c r="N49" s="2339"/>
      <c r="O49" s="2339"/>
      <c r="P49" s="2339"/>
      <c r="Q49" s="2339"/>
      <c r="R49" s="2339"/>
      <c r="S49" s="2339"/>
      <c r="T49" s="2339"/>
      <c r="U49" s="2339"/>
      <c r="V49" s="2339"/>
      <c r="W49" s="2339"/>
      <c r="X49" s="2339"/>
      <c r="Y49" s="2339"/>
      <c r="Z49" s="2339"/>
      <c r="AA49" s="2339"/>
      <c r="AB49" s="2339"/>
      <c r="AC49" s="2339"/>
      <c r="AD49" s="2339"/>
      <c r="AE49" s="2339"/>
      <c r="AF49" s="2339"/>
      <c r="AG49" s="2339"/>
      <c r="AH49" s="2339"/>
      <c r="AI49" s="2339"/>
      <c r="AJ49" s="2339"/>
      <c r="AK49" s="2339"/>
      <c r="AL49" s="2339"/>
      <c r="AM49" s="2339"/>
      <c r="AN49" s="2339"/>
      <c r="AO49" s="2339"/>
      <c r="AP49" s="2341"/>
      <c r="AQ49" s="2342"/>
    </row>
    <row r="50" spans="1:55" ht="6.95" customHeight="1">
      <c r="A50" s="2337" t="s">
        <v>823</v>
      </c>
      <c r="B50" s="2341"/>
      <c r="C50" s="2339"/>
      <c r="D50" s="2339"/>
      <c r="E50" s="2339"/>
      <c r="F50" s="2339"/>
      <c r="G50" s="2339"/>
      <c r="H50" s="2339"/>
      <c r="I50" s="2339"/>
      <c r="J50" s="2339"/>
      <c r="K50" s="2339"/>
      <c r="L50" s="2339"/>
      <c r="M50" s="2339"/>
      <c r="N50" s="2339"/>
      <c r="O50" s="2339"/>
      <c r="P50" s="2339"/>
      <c r="Q50" s="2339"/>
      <c r="R50" s="2339"/>
      <c r="S50" s="2339"/>
      <c r="T50" s="2339"/>
      <c r="U50" s="2339"/>
      <c r="V50" s="2339"/>
      <c r="W50" s="2339"/>
      <c r="X50" s="2339"/>
      <c r="Y50" s="2339"/>
      <c r="Z50" s="2339"/>
      <c r="AA50" s="2339"/>
      <c r="AB50" s="2339"/>
      <c r="AC50" s="2339"/>
      <c r="AD50" s="2339"/>
      <c r="AE50" s="2339"/>
      <c r="AF50" s="2339"/>
      <c r="AG50" s="2339"/>
      <c r="AH50" s="2339"/>
      <c r="AI50" s="2339"/>
      <c r="AJ50" s="2339"/>
      <c r="AK50" s="2339"/>
      <c r="AL50" s="2339"/>
      <c r="AM50" s="2339"/>
      <c r="AN50" s="2339"/>
      <c r="AO50" s="2339"/>
      <c r="AP50" s="2341"/>
      <c r="AQ50" s="2342"/>
    </row>
    <row r="51" spans="1:55" ht="6.95" customHeight="1">
      <c r="A51" s="2337" t="s">
        <v>824</v>
      </c>
      <c r="B51" s="2341"/>
      <c r="C51" s="2339"/>
      <c r="D51" s="2339"/>
      <c r="E51" s="2339"/>
      <c r="F51" s="2339"/>
      <c r="G51" s="2339"/>
      <c r="H51" s="2339"/>
      <c r="I51" s="2339"/>
      <c r="J51" s="2339"/>
      <c r="K51" s="2339"/>
      <c r="L51" s="2339"/>
      <c r="M51" s="2339"/>
      <c r="N51" s="2339"/>
      <c r="O51" s="2339"/>
      <c r="P51" s="2339"/>
      <c r="Q51" s="2339"/>
      <c r="R51" s="2339"/>
      <c r="S51" s="2339"/>
      <c r="T51" s="2339"/>
      <c r="U51" s="2339"/>
      <c r="V51" s="2339"/>
      <c r="W51" s="2339"/>
      <c r="X51" s="2339"/>
      <c r="Y51" s="2339"/>
      <c r="Z51" s="2339"/>
      <c r="AA51" s="2339"/>
      <c r="AB51" s="2339"/>
      <c r="AC51" s="2339"/>
      <c r="AD51" s="2339"/>
      <c r="AE51" s="2339"/>
      <c r="AF51" s="2339"/>
      <c r="AG51" s="2339"/>
      <c r="AH51" s="2339"/>
      <c r="AI51" s="2339"/>
      <c r="AJ51" s="2339"/>
      <c r="AK51" s="2339"/>
      <c r="AL51" s="2339"/>
      <c r="AM51" s="2339"/>
      <c r="AN51" s="2339"/>
      <c r="AO51" s="2339"/>
      <c r="AP51" s="2341"/>
      <c r="AQ51" s="2342"/>
    </row>
    <row r="52" spans="1:55" ht="6.95" customHeight="1">
      <c r="A52" s="2332" t="s">
        <v>271</v>
      </c>
      <c r="B52" s="2335">
        <f>SUM(G52+K52+O52+S52+W52+AA52+AE52+AI52+AM52)</f>
        <v>9</v>
      </c>
      <c r="C52" s="2334"/>
      <c r="D52" s="2336">
        <f>SUM(H52+L52+P52+T52+X52+AB52+AF52+AJ52+AN52)</f>
        <v>7</v>
      </c>
      <c r="E52" s="2336">
        <f t="shared" ref="E52:F56" si="11">SUM(I52+M52+Q52+U52+Y52+AC52+AO52)</f>
        <v>1</v>
      </c>
      <c r="F52" s="2336">
        <f t="shared" si="11"/>
        <v>1</v>
      </c>
      <c r="G52" s="2334"/>
      <c r="H52" s="2334"/>
      <c r="I52" s="2334"/>
      <c r="J52" s="2334"/>
      <c r="K52" s="2336">
        <f>SUM(L52:N52)</f>
        <v>2</v>
      </c>
      <c r="L52" s="2336">
        <v>2</v>
      </c>
      <c r="M52" s="2334"/>
      <c r="N52" s="2334"/>
      <c r="O52" s="2334"/>
      <c r="P52" s="2334"/>
      <c r="Q52" s="2334"/>
      <c r="R52" s="2334"/>
      <c r="S52" s="2336">
        <f>SUM(T52:V52)</f>
        <v>3</v>
      </c>
      <c r="T52" s="2336">
        <v>2</v>
      </c>
      <c r="U52" s="2336">
        <v>1</v>
      </c>
      <c r="V52" s="2334"/>
      <c r="W52" s="2336">
        <f>SUM(X52:Z52)</f>
        <v>4</v>
      </c>
      <c r="X52" s="2336">
        <v>3</v>
      </c>
      <c r="Y52" s="2334"/>
      <c r="Z52" s="2336">
        <v>1</v>
      </c>
      <c r="AA52" s="2334"/>
      <c r="AB52" s="2334"/>
      <c r="AC52" s="2334"/>
      <c r="AD52" s="2334"/>
      <c r="AE52" s="2334"/>
      <c r="AF52" s="2334"/>
      <c r="AG52" s="2334"/>
      <c r="AH52" s="2334"/>
      <c r="AI52" s="2334"/>
      <c r="AJ52" s="2334"/>
      <c r="AK52" s="2334"/>
      <c r="AL52" s="2334"/>
      <c r="AM52" s="2334"/>
      <c r="AN52" s="2334"/>
      <c r="AO52" s="2334"/>
      <c r="AP52" s="2333"/>
      <c r="AQ52" s="2334"/>
    </row>
    <row r="53" spans="1:55" ht="6.95" customHeight="1">
      <c r="A53" s="2332" t="s">
        <v>272</v>
      </c>
      <c r="B53" s="2335">
        <f>SUM(G53+K53+O53+S53+W53+AA53+AE53+AI53+AM53)</f>
        <v>132</v>
      </c>
      <c r="C53" s="2334"/>
      <c r="D53" s="2336">
        <f>SUM(H53+L53+P53+T53+X53+AB53+AF53+AJ53+AN53)</f>
        <v>50</v>
      </c>
      <c r="E53" s="2336">
        <f t="shared" si="11"/>
        <v>17</v>
      </c>
      <c r="F53" s="2336">
        <f t="shared" si="11"/>
        <v>65</v>
      </c>
      <c r="G53" s="2334"/>
      <c r="H53" s="2334"/>
      <c r="I53" s="2334"/>
      <c r="J53" s="2334"/>
      <c r="K53" s="2336">
        <f>SUM(L53:N53)</f>
        <v>6</v>
      </c>
      <c r="L53" s="2336">
        <v>3</v>
      </c>
      <c r="M53" s="2334"/>
      <c r="N53" s="2336">
        <v>3</v>
      </c>
      <c r="O53" s="2336">
        <f>SUM(P53:R53)</f>
        <v>92</v>
      </c>
      <c r="P53" s="2336">
        <v>26</v>
      </c>
      <c r="Q53" s="2336">
        <v>14</v>
      </c>
      <c r="R53" s="2336">
        <v>52</v>
      </c>
      <c r="S53" s="2336">
        <f>SUM(T53:V53)</f>
        <v>32</v>
      </c>
      <c r="T53" s="2336">
        <v>20</v>
      </c>
      <c r="U53" s="2336">
        <v>2</v>
      </c>
      <c r="V53" s="2336">
        <v>10</v>
      </c>
      <c r="W53" s="2334"/>
      <c r="X53" s="2334"/>
      <c r="Y53" s="2334"/>
      <c r="Z53" s="2334"/>
      <c r="AA53" s="2334"/>
      <c r="AB53" s="2334"/>
      <c r="AC53" s="2334"/>
      <c r="AD53" s="2334"/>
      <c r="AE53" s="2334"/>
      <c r="AF53" s="2334"/>
      <c r="AG53" s="2334"/>
      <c r="AH53" s="2334"/>
      <c r="AI53" s="2334"/>
      <c r="AJ53" s="2334"/>
      <c r="AK53" s="2334"/>
      <c r="AL53" s="2334"/>
      <c r="AM53" s="2336">
        <f>SUM(AN53:AP53)</f>
        <v>2</v>
      </c>
      <c r="AN53" s="2336">
        <v>1</v>
      </c>
      <c r="AO53" s="2336">
        <v>1</v>
      </c>
      <c r="AP53" s="2333"/>
      <c r="AQ53" s="2334"/>
    </row>
    <row r="54" spans="1:55" ht="6.95" customHeight="1">
      <c r="A54" s="2332" t="s">
        <v>273</v>
      </c>
      <c r="B54" s="2335">
        <f>SUM(G54+K54+O54+S54+W54+AA54+AE54+AI54+AM54)</f>
        <v>33</v>
      </c>
      <c r="C54" s="2334"/>
      <c r="D54" s="2336">
        <f>SUM(H54+L54+P54+T54+X54+AB54+AF54+AJ54+AN54)</f>
        <v>31</v>
      </c>
      <c r="E54" s="2336">
        <f t="shared" si="11"/>
        <v>2</v>
      </c>
      <c r="F54" s="2336">
        <f t="shared" si="11"/>
        <v>0</v>
      </c>
      <c r="G54" s="2336">
        <f>SUM(H54:J54)</f>
        <v>2</v>
      </c>
      <c r="H54" s="2336">
        <v>2</v>
      </c>
      <c r="I54" s="2334"/>
      <c r="J54" s="2334"/>
      <c r="K54" s="2336">
        <f>SUM(L54:N54)</f>
        <v>3</v>
      </c>
      <c r="L54" s="2336">
        <v>3</v>
      </c>
      <c r="M54" s="2334"/>
      <c r="N54" s="2334"/>
      <c r="O54" s="2336">
        <f>SUM(P54:R54)</f>
        <v>6</v>
      </c>
      <c r="P54" s="2336">
        <v>6</v>
      </c>
      <c r="Q54" s="2334"/>
      <c r="R54" s="2334"/>
      <c r="S54" s="2336">
        <f>SUM(T54:V54)</f>
        <v>19</v>
      </c>
      <c r="T54" s="2336">
        <v>19</v>
      </c>
      <c r="U54" s="2334"/>
      <c r="V54" s="2334"/>
      <c r="W54" s="2336">
        <f>SUM(X54:Z54)</f>
        <v>3</v>
      </c>
      <c r="X54" s="2336">
        <v>1</v>
      </c>
      <c r="Y54" s="2336">
        <v>2</v>
      </c>
      <c r="Z54" s="2334"/>
      <c r="AA54" s="2334"/>
      <c r="AB54" s="2334"/>
      <c r="AC54" s="2334"/>
      <c r="AD54" s="2334"/>
      <c r="AE54" s="2334"/>
      <c r="AF54" s="2334"/>
      <c r="AG54" s="2334"/>
      <c r="AH54" s="2334"/>
      <c r="AI54" s="2334"/>
      <c r="AJ54" s="2334"/>
      <c r="AK54" s="2334"/>
      <c r="AL54" s="2334"/>
      <c r="AM54" s="2334"/>
      <c r="AN54" s="2334"/>
      <c r="AO54" s="2334"/>
      <c r="AP54" s="2333"/>
      <c r="AQ54" s="2334"/>
    </row>
    <row r="55" spans="1:55" ht="6.95" customHeight="1">
      <c r="A55" s="2332" t="s">
        <v>274</v>
      </c>
      <c r="B55" s="2335">
        <f>SUM(G55+K55+O55+S55+W55+AA55+AE55+AI55+AM55)</f>
        <v>34</v>
      </c>
      <c r="C55" s="2334"/>
      <c r="D55" s="2336">
        <f>SUM(H55+L55+P55+T55+X55+AB55+AF55+AJ55+AN55)</f>
        <v>28</v>
      </c>
      <c r="E55" s="2336">
        <f t="shared" si="11"/>
        <v>2</v>
      </c>
      <c r="F55" s="2336">
        <f t="shared" si="11"/>
        <v>4</v>
      </c>
      <c r="G55" s="2334"/>
      <c r="H55" s="2334"/>
      <c r="I55" s="2334"/>
      <c r="J55" s="2334"/>
      <c r="K55" s="2336">
        <f>SUM(L55:N55)</f>
        <v>2</v>
      </c>
      <c r="L55" s="2336">
        <v>2</v>
      </c>
      <c r="M55" s="2334"/>
      <c r="N55" s="2334"/>
      <c r="O55" s="2336">
        <f>SUM(P55:R55)</f>
        <v>20</v>
      </c>
      <c r="P55" s="2336">
        <v>17</v>
      </c>
      <c r="Q55" s="2336">
        <v>1</v>
      </c>
      <c r="R55" s="2336">
        <v>2</v>
      </c>
      <c r="S55" s="2336">
        <f>SUM(T55:V55)</f>
        <v>10</v>
      </c>
      <c r="T55" s="2336">
        <v>9</v>
      </c>
      <c r="U55" s="2334"/>
      <c r="V55" s="2336">
        <v>1</v>
      </c>
      <c r="W55" s="2334"/>
      <c r="X55" s="2334"/>
      <c r="Y55" s="2334"/>
      <c r="Z55" s="2334"/>
      <c r="AA55" s="2334"/>
      <c r="AB55" s="2334"/>
      <c r="AC55" s="2334"/>
      <c r="AD55" s="2334"/>
      <c r="AE55" s="2334"/>
      <c r="AF55" s="2334"/>
      <c r="AG55" s="2334"/>
      <c r="AH55" s="2334"/>
      <c r="AI55" s="2334"/>
      <c r="AJ55" s="2334"/>
      <c r="AK55" s="2334"/>
      <c r="AL55" s="2334"/>
      <c r="AM55" s="2336">
        <f>SUM(AN55:AP55)</f>
        <v>2</v>
      </c>
      <c r="AN55" s="2334"/>
      <c r="AO55" s="2336">
        <v>1</v>
      </c>
      <c r="AP55" s="2335">
        <v>1</v>
      </c>
      <c r="AQ55" s="2334"/>
    </row>
    <row r="56" spans="1:55" ht="6.95" customHeight="1">
      <c r="A56" s="2332" t="s">
        <v>275</v>
      </c>
      <c r="B56" s="2335">
        <f>SUM(G56+K56+O56+S56+W56+AA56+AE56+AI56+AM56)</f>
        <v>55</v>
      </c>
      <c r="C56" s="2334"/>
      <c r="D56" s="2336">
        <f>SUM(H56+L56+P56+T56+X56+AB56+AF56+AJ56+AN56)</f>
        <v>37</v>
      </c>
      <c r="E56" s="2336">
        <f t="shared" si="11"/>
        <v>6</v>
      </c>
      <c r="F56" s="2336">
        <f t="shared" si="11"/>
        <v>12</v>
      </c>
      <c r="G56" s="2334"/>
      <c r="H56" s="2334"/>
      <c r="I56" s="2334"/>
      <c r="J56" s="2334"/>
      <c r="K56" s="2334"/>
      <c r="L56" s="2334"/>
      <c r="M56" s="2334"/>
      <c r="N56" s="2334"/>
      <c r="O56" s="2334"/>
      <c r="P56" s="2334"/>
      <c r="Q56" s="2334"/>
      <c r="R56" s="2334"/>
      <c r="S56" s="2336">
        <f>SUM(T56:V56)</f>
        <v>52</v>
      </c>
      <c r="T56" s="2336">
        <v>34</v>
      </c>
      <c r="U56" s="2336">
        <v>6</v>
      </c>
      <c r="V56" s="2336">
        <v>12</v>
      </c>
      <c r="W56" s="2336">
        <f>SUM(X56:Z56)</f>
        <v>3</v>
      </c>
      <c r="X56" s="2336">
        <v>3</v>
      </c>
      <c r="Y56" s="2334"/>
      <c r="Z56" s="2334"/>
      <c r="AA56" s="2334"/>
      <c r="AB56" s="2334"/>
      <c r="AC56" s="2334"/>
      <c r="AD56" s="2334"/>
      <c r="AE56" s="2334"/>
      <c r="AF56" s="2334"/>
      <c r="AG56" s="2334"/>
      <c r="AH56" s="2334"/>
      <c r="AI56" s="2334"/>
      <c r="AJ56" s="2334"/>
      <c r="AK56" s="2334"/>
      <c r="AL56" s="2334"/>
      <c r="AM56" s="2334"/>
      <c r="AN56" s="2334"/>
      <c r="AO56" s="2334"/>
      <c r="AP56" s="2333"/>
      <c r="AQ56" s="2334"/>
    </row>
    <row r="57" spans="1:55" ht="3.95" customHeight="1">
      <c r="B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55" ht="9" customHeight="1">
      <c r="A58" s="18" t="s">
        <v>49</v>
      </c>
      <c r="B58" s="488">
        <f>SUM(B59:B75)</f>
        <v>626</v>
      </c>
      <c r="C58" s="17"/>
      <c r="D58" s="487">
        <f>SUM(D59:D75)</f>
        <v>319</v>
      </c>
      <c r="E58" s="487">
        <f>SUM(E59:E75)</f>
        <v>93</v>
      </c>
      <c r="F58" s="487">
        <f>SUM(F59:F75)</f>
        <v>214</v>
      </c>
      <c r="G58" s="17"/>
      <c r="H58" s="17"/>
      <c r="I58" s="17"/>
      <c r="J58" s="17"/>
      <c r="K58" s="487">
        <f>SUM(K59:K75)</f>
        <v>6</v>
      </c>
      <c r="L58" s="487">
        <f>SUM(L59:L75)</f>
        <v>5</v>
      </c>
      <c r="M58" s="487">
        <f>SUM(M59:M74)</f>
        <v>1</v>
      </c>
      <c r="N58" s="17"/>
      <c r="O58" s="487">
        <f t="shared" ref="O58:AP58" si="12">SUM(O59:O75)</f>
        <v>4</v>
      </c>
      <c r="P58" s="487">
        <f t="shared" si="12"/>
        <v>2</v>
      </c>
      <c r="Q58" s="487">
        <f t="shared" si="12"/>
        <v>1</v>
      </c>
      <c r="R58" s="487">
        <f t="shared" si="12"/>
        <v>1</v>
      </c>
      <c r="S58" s="487">
        <f t="shared" si="12"/>
        <v>241</v>
      </c>
      <c r="T58" s="487">
        <f t="shared" si="12"/>
        <v>128</v>
      </c>
      <c r="U58" s="487">
        <f t="shared" si="12"/>
        <v>31</v>
      </c>
      <c r="V58" s="487">
        <f t="shared" si="12"/>
        <v>82</v>
      </c>
      <c r="W58" s="487">
        <f t="shared" si="12"/>
        <v>214</v>
      </c>
      <c r="X58" s="487">
        <f t="shared" si="12"/>
        <v>121</v>
      </c>
      <c r="Y58" s="487">
        <f t="shared" si="12"/>
        <v>27</v>
      </c>
      <c r="Z58" s="487">
        <f t="shared" si="12"/>
        <v>66</v>
      </c>
      <c r="AA58" s="487">
        <f t="shared" si="12"/>
        <v>102</v>
      </c>
      <c r="AB58" s="487">
        <f t="shared" si="12"/>
        <v>47</v>
      </c>
      <c r="AC58" s="487">
        <f t="shared" si="12"/>
        <v>24</v>
      </c>
      <c r="AD58" s="487">
        <f t="shared" si="12"/>
        <v>31</v>
      </c>
      <c r="AE58" s="487">
        <f t="shared" si="12"/>
        <v>10</v>
      </c>
      <c r="AF58" s="487">
        <f t="shared" si="12"/>
        <v>5</v>
      </c>
      <c r="AG58" s="487">
        <f t="shared" si="12"/>
        <v>3</v>
      </c>
      <c r="AH58" s="487">
        <f t="shared" si="12"/>
        <v>2</v>
      </c>
      <c r="AI58" s="487">
        <f t="shared" si="12"/>
        <v>30</v>
      </c>
      <c r="AJ58" s="487">
        <f t="shared" si="12"/>
        <v>9</v>
      </c>
      <c r="AK58" s="487">
        <f t="shared" si="12"/>
        <v>5</v>
      </c>
      <c r="AL58" s="487">
        <f t="shared" si="12"/>
        <v>16</v>
      </c>
      <c r="AM58" s="487">
        <f t="shared" si="12"/>
        <v>19</v>
      </c>
      <c r="AN58" s="487">
        <f t="shared" si="12"/>
        <v>2</v>
      </c>
      <c r="AO58" s="487">
        <f t="shared" si="12"/>
        <v>1</v>
      </c>
      <c r="AP58" s="488">
        <f t="shared" si="12"/>
        <v>16</v>
      </c>
      <c r="AQ58" s="20"/>
    </row>
    <row r="59" spans="1:55" ht="6.95" customHeight="1">
      <c r="A59" s="2332" t="s">
        <v>167</v>
      </c>
      <c r="B59" s="2335">
        <f t="shared" ref="B59:B75" si="13">SUM(D59:F59)</f>
        <v>148</v>
      </c>
      <c r="C59" s="2334"/>
      <c r="D59" s="2336">
        <f t="shared" ref="D59:D75" si="14">SUM(H59+L59+P59+T59+X59+AB59+AF59+AJ59+AN59)</f>
        <v>67</v>
      </c>
      <c r="E59" s="2336">
        <f>(I59+M59+Q59+U59+Y59+AC59+AG59+AK59+AO59)</f>
        <v>32</v>
      </c>
      <c r="F59" s="2336">
        <f t="shared" ref="F59:F68" si="15">(J59+N59+V59+Z59+AD59+AH59+AL59+AP59)</f>
        <v>49</v>
      </c>
      <c r="G59" s="2334"/>
      <c r="H59" s="2334"/>
      <c r="I59" s="2334"/>
      <c r="J59" s="2334"/>
      <c r="K59" s="2336">
        <f>SUM(L59:N59)</f>
        <v>2</v>
      </c>
      <c r="L59" s="2336">
        <v>2</v>
      </c>
      <c r="M59" s="2334"/>
      <c r="N59" s="2334"/>
      <c r="O59" s="2336">
        <f>SUM(P59:R59)</f>
        <v>1</v>
      </c>
      <c r="P59" s="2336">
        <v>1</v>
      </c>
      <c r="Q59" s="2334"/>
      <c r="R59" s="2334"/>
      <c r="S59" s="2336">
        <f t="shared" ref="S59:S72" si="16">SUM(T59:V59)</f>
        <v>50</v>
      </c>
      <c r="T59" s="2336">
        <v>22</v>
      </c>
      <c r="U59" s="2336">
        <v>7</v>
      </c>
      <c r="V59" s="2336">
        <v>21</v>
      </c>
      <c r="W59" s="2336">
        <f t="shared" ref="W59:W74" si="17">SUM(X59:Z59)</f>
        <v>48</v>
      </c>
      <c r="X59" s="2336">
        <v>22</v>
      </c>
      <c r="Y59" s="2336">
        <v>15</v>
      </c>
      <c r="Z59" s="2336">
        <v>11</v>
      </c>
      <c r="AA59" s="2336">
        <f t="shared" ref="AA59:AA66" si="18">SUM(AB59:AD59)</f>
        <v>30</v>
      </c>
      <c r="AB59" s="2336">
        <v>12</v>
      </c>
      <c r="AC59" s="2336">
        <v>7</v>
      </c>
      <c r="AD59" s="2336">
        <v>11</v>
      </c>
      <c r="AE59" s="2336">
        <f>SUM(AF59:AH59)</f>
        <v>9</v>
      </c>
      <c r="AF59" s="2336">
        <v>5</v>
      </c>
      <c r="AG59" s="2336">
        <v>3</v>
      </c>
      <c r="AH59" s="2336">
        <v>1</v>
      </c>
      <c r="AI59" s="2336">
        <f>SUM(AJ59:AL59)</f>
        <v>8</v>
      </c>
      <c r="AJ59" s="2336">
        <v>3</v>
      </c>
      <c r="AK59" s="2334"/>
      <c r="AL59" s="2336">
        <v>5</v>
      </c>
      <c r="AM59" s="2336">
        <f t="shared" ref="AM59:AM75" si="19">SUM(AN59:AP59)</f>
        <v>0</v>
      </c>
      <c r="AN59" s="2334"/>
      <c r="AO59" s="2334"/>
      <c r="AP59" s="2333"/>
      <c r="AQ59" s="2334"/>
    </row>
    <row r="60" spans="1:55" ht="6.95" customHeight="1">
      <c r="A60" s="2332" t="s">
        <v>168</v>
      </c>
      <c r="B60" s="2335">
        <f t="shared" si="13"/>
        <v>33</v>
      </c>
      <c r="C60" s="2334"/>
      <c r="D60" s="2336">
        <f t="shared" si="14"/>
        <v>13</v>
      </c>
      <c r="E60" s="2334"/>
      <c r="F60" s="2336">
        <f t="shared" si="15"/>
        <v>20</v>
      </c>
      <c r="G60" s="2334"/>
      <c r="H60" s="2334"/>
      <c r="I60" s="2334"/>
      <c r="J60" s="2334"/>
      <c r="K60" s="2334"/>
      <c r="L60" s="2334"/>
      <c r="M60" s="2334"/>
      <c r="N60" s="2334"/>
      <c r="O60" s="2334"/>
      <c r="P60" s="2334"/>
      <c r="Q60" s="2334"/>
      <c r="R60" s="2334"/>
      <c r="S60" s="2336">
        <f t="shared" si="16"/>
        <v>14</v>
      </c>
      <c r="T60" s="2336">
        <v>4</v>
      </c>
      <c r="U60" s="2334"/>
      <c r="V60" s="2336">
        <v>10</v>
      </c>
      <c r="W60" s="2336">
        <f t="shared" si="17"/>
        <v>5</v>
      </c>
      <c r="X60" s="2336">
        <v>3</v>
      </c>
      <c r="Y60" s="2334"/>
      <c r="Z60" s="2336">
        <v>2</v>
      </c>
      <c r="AA60" s="2336">
        <f t="shared" si="18"/>
        <v>8</v>
      </c>
      <c r="AB60" s="2336">
        <v>5</v>
      </c>
      <c r="AC60" s="2334"/>
      <c r="AD60" s="2336">
        <v>3</v>
      </c>
      <c r="AE60" s="2336">
        <f>SUM(AF60:AH60)</f>
        <v>1</v>
      </c>
      <c r="AF60" s="2334"/>
      <c r="AG60" s="2334"/>
      <c r="AH60" s="2336">
        <v>1</v>
      </c>
      <c r="AI60" s="2336">
        <f>SUM(AJ60:AL60)</f>
        <v>5</v>
      </c>
      <c r="AJ60" s="2336">
        <v>1</v>
      </c>
      <c r="AK60" s="2334"/>
      <c r="AL60" s="2336">
        <v>4</v>
      </c>
      <c r="AM60" s="2336">
        <f t="shared" si="19"/>
        <v>0</v>
      </c>
      <c r="AN60" s="2334"/>
      <c r="AO60" s="2334"/>
      <c r="AP60" s="2333"/>
      <c r="AQ60" s="2334"/>
    </row>
    <row r="61" spans="1:55" ht="6.95" customHeight="1">
      <c r="A61" s="2332" t="s">
        <v>169</v>
      </c>
      <c r="B61" s="2335">
        <f t="shared" si="13"/>
        <v>34</v>
      </c>
      <c r="C61" s="2334"/>
      <c r="D61" s="2336">
        <f t="shared" si="14"/>
        <v>16</v>
      </c>
      <c r="E61" s="2336">
        <f t="shared" ref="E61:E68" si="20">(I61+M61+Q61+U61+Y61+AC61+AG61+AK61+AO61)</f>
        <v>2</v>
      </c>
      <c r="F61" s="2336">
        <f t="shared" si="15"/>
        <v>16</v>
      </c>
      <c r="G61" s="2334"/>
      <c r="H61" s="2334"/>
      <c r="I61" s="2334"/>
      <c r="J61" s="2334"/>
      <c r="K61" s="2334"/>
      <c r="L61" s="2334"/>
      <c r="M61" s="2334"/>
      <c r="N61" s="2334"/>
      <c r="O61" s="2334"/>
      <c r="P61" s="2334"/>
      <c r="Q61" s="2334"/>
      <c r="R61" s="2334"/>
      <c r="S61" s="2336">
        <f t="shared" si="16"/>
        <v>14</v>
      </c>
      <c r="T61" s="2336">
        <v>8</v>
      </c>
      <c r="U61" s="2336">
        <v>1</v>
      </c>
      <c r="V61" s="2336">
        <v>5</v>
      </c>
      <c r="W61" s="2336">
        <f t="shared" si="17"/>
        <v>13</v>
      </c>
      <c r="X61" s="2336">
        <v>6</v>
      </c>
      <c r="Y61" s="2336">
        <v>1</v>
      </c>
      <c r="Z61" s="2336">
        <v>6</v>
      </c>
      <c r="AA61" s="2336">
        <f t="shared" si="18"/>
        <v>7</v>
      </c>
      <c r="AB61" s="2336">
        <v>2</v>
      </c>
      <c r="AC61" s="2334"/>
      <c r="AD61" s="2336">
        <v>5</v>
      </c>
      <c r="AE61" s="2334"/>
      <c r="AF61" s="2334"/>
      <c r="AG61" s="2334"/>
      <c r="AH61" s="2334"/>
      <c r="AI61" s="2334"/>
      <c r="AJ61" s="2334"/>
      <c r="AK61" s="2334"/>
      <c r="AL61" s="2334"/>
      <c r="AM61" s="2336">
        <f t="shared" si="19"/>
        <v>0</v>
      </c>
      <c r="AN61" s="2334"/>
      <c r="AO61" s="2334"/>
      <c r="AP61" s="2333"/>
      <c r="AQ61" s="2334"/>
    </row>
    <row r="62" spans="1:55" ht="6.95" customHeight="1">
      <c r="A62" s="2332" t="s">
        <v>170</v>
      </c>
      <c r="B62" s="2335">
        <f t="shared" si="13"/>
        <v>33</v>
      </c>
      <c r="C62" s="2334"/>
      <c r="D62" s="2336">
        <f t="shared" si="14"/>
        <v>20</v>
      </c>
      <c r="E62" s="2336">
        <f t="shared" si="20"/>
        <v>4</v>
      </c>
      <c r="F62" s="2336">
        <f t="shared" si="15"/>
        <v>9</v>
      </c>
      <c r="G62" s="2334"/>
      <c r="H62" s="2334"/>
      <c r="I62" s="2334"/>
      <c r="J62" s="2334"/>
      <c r="K62" s="2334"/>
      <c r="L62" s="2334"/>
      <c r="M62" s="2334"/>
      <c r="N62" s="2334"/>
      <c r="O62" s="2334"/>
      <c r="P62" s="2334"/>
      <c r="Q62" s="2334"/>
      <c r="R62" s="2334"/>
      <c r="S62" s="2336">
        <f t="shared" si="16"/>
        <v>19</v>
      </c>
      <c r="T62" s="2336">
        <v>11</v>
      </c>
      <c r="U62" s="2336">
        <v>1</v>
      </c>
      <c r="V62" s="2336">
        <v>7</v>
      </c>
      <c r="W62" s="2336">
        <f t="shared" si="17"/>
        <v>7</v>
      </c>
      <c r="X62" s="2336">
        <v>3</v>
      </c>
      <c r="Y62" s="2336">
        <v>2</v>
      </c>
      <c r="Z62" s="2336">
        <v>2</v>
      </c>
      <c r="AA62" s="2336">
        <f t="shared" si="18"/>
        <v>5</v>
      </c>
      <c r="AB62" s="2336">
        <v>5</v>
      </c>
      <c r="AC62" s="2334"/>
      <c r="AD62" s="2334"/>
      <c r="AE62" s="2334"/>
      <c r="AF62" s="2334"/>
      <c r="AG62" s="2334"/>
      <c r="AH62" s="2334"/>
      <c r="AI62" s="2336">
        <f t="shared" ref="AI62:AI75" si="21">SUM(AJ62:AL62)</f>
        <v>2</v>
      </c>
      <c r="AJ62" s="2336">
        <v>1</v>
      </c>
      <c r="AK62" s="2336">
        <v>1</v>
      </c>
      <c r="AL62" s="2334"/>
      <c r="AM62" s="2336">
        <f t="shared" si="19"/>
        <v>0</v>
      </c>
      <c r="AN62" s="2334"/>
      <c r="AO62" s="2334"/>
      <c r="AP62" s="2333"/>
      <c r="AQ62" s="2334"/>
    </row>
    <row r="63" spans="1:55" ht="6.95" customHeight="1">
      <c r="A63" s="2332" t="s">
        <v>171</v>
      </c>
      <c r="B63" s="2335">
        <f t="shared" si="13"/>
        <v>56</v>
      </c>
      <c r="C63" s="2334"/>
      <c r="D63" s="2336">
        <f t="shared" si="14"/>
        <v>28</v>
      </c>
      <c r="E63" s="2336">
        <f t="shared" si="20"/>
        <v>11</v>
      </c>
      <c r="F63" s="2336">
        <f t="shared" si="15"/>
        <v>17</v>
      </c>
      <c r="G63" s="2334"/>
      <c r="H63" s="2334"/>
      <c r="I63" s="2334"/>
      <c r="J63" s="2334"/>
      <c r="K63" s="2334"/>
      <c r="L63" s="2334"/>
      <c r="M63" s="2334"/>
      <c r="N63" s="2334"/>
      <c r="O63" s="2334"/>
      <c r="P63" s="2334"/>
      <c r="Q63" s="2334"/>
      <c r="R63" s="2334"/>
      <c r="S63" s="2336">
        <f t="shared" si="16"/>
        <v>12</v>
      </c>
      <c r="T63" s="2336">
        <v>9</v>
      </c>
      <c r="U63" s="2334"/>
      <c r="V63" s="2336">
        <v>3</v>
      </c>
      <c r="W63" s="2336">
        <f t="shared" si="17"/>
        <v>24</v>
      </c>
      <c r="X63" s="2336">
        <v>12</v>
      </c>
      <c r="Y63" s="2336">
        <v>4</v>
      </c>
      <c r="Z63" s="2336">
        <v>8</v>
      </c>
      <c r="AA63" s="2336">
        <f t="shared" si="18"/>
        <v>17</v>
      </c>
      <c r="AB63" s="2336">
        <v>7</v>
      </c>
      <c r="AC63" s="2336">
        <v>7</v>
      </c>
      <c r="AD63" s="2336">
        <v>3</v>
      </c>
      <c r="AE63" s="2336">
        <f>SUM(AF63:AH63)</f>
        <v>0</v>
      </c>
      <c r="AF63" s="2334"/>
      <c r="AG63" s="2334"/>
      <c r="AH63" s="2334"/>
      <c r="AI63" s="2336">
        <f t="shared" si="21"/>
        <v>3</v>
      </c>
      <c r="AJ63" s="2334"/>
      <c r="AK63" s="2334"/>
      <c r="AL63" s="2336">
        <v>3</v>
      </c>
      <c r="AM63" s="2336">
        <f t="shared" si="19"/>
        <v>0</v>
      </c>
      <c r="AN63" s="2334"/>
      <c r="AO63" s="2334"/>
      <c r="AP63" s="2333"/>
      <c r="AQ63" s="2334"/>
      <c r="BC63" s="595"/>
    </row>
    <row r="64" spans="1:55" ht="6.95" customHeight="1">
      <c r="A64" s="2332" t="s">
        <v>172</v>
      </c>
      <c r="B64" s="2335">
        <f t="shared" si="13"/>
        <v>31</v>
      </c>
      <c r="C64" s="2334"/>
      <c r="D64" s="2336">
        <f t="shared" si="14"/>
        <v>9</v>
      </c>
      <c r="E64" s="2336">
        <f t="shared" si="20"/>
        <v>9</v>
      </c>
      <c r="F64" s="2336">
        <f t="shared" si="15"/>
        <v>13</v>
      </c>
      <c r="G64" s="2334"/>
      <c r="H64" s="2334"/>
      <c r="I64" s="2334"/>
      <c r="J64" s="2334"/>
      <c r="K64" s="2334"/>
      <c r="L64" s="2334"/>
      <c r="M64" s="2334"/>
      <c r="N64" s="2334"/>
      <c r="O64" s="2334"/>
      <c r="P64" s="2334"/>
      <c r="Q64" s="2334"/>
      <c r="R64" s="2334"/>
      <c r="S64" s="2336">
        <f t="shared" si="16"/>
        <v>12</v>
      </c>
      <c r="T64" s="2336">
        <v>4</v>
      </c>
      <c r="U64" s="2336">
        <v>5</v>
      </c>
      <c r="V64" s="2336">
        <v>3</v>
      </c>
      <c r="W64" s="2336">
        <f t="shared" si="17"/>
        <v>8</v>
      </c>
      <c r="X64" s="2336">
        <v>3</v>
      </c>
      <c r="Y64" s="2334"/>
      <c r="Z64" s="2336">
        <v>5</v>
      </c>
      <c r="AA64" s="2336">
        <f t="shared" si="18"/>
        <v>6</v>
      </c>
      <c r="AB64" s="2336">
        <v>2</v>
      </c>
      <c r="AC64" s="2336">
        <v>3</v>
      </c>
      <c r="AD64" s="2336">
        <v>1</v>
      </c>
      <c r="AE64" s="2334"/>
      <c r="AF64" s="2334"/>
      <c r="AG64" s="2334"/>
      <c r="AH64" s="2334"/>
      <c r="AI64" s="2336">
        <f t="shared" si="21"/>
        <v>0</v>
      </c>
      <c r="AJ64" s="2334"/>
      <c r="AK64" s="2334"/>
      <c r="AL64" s="2334"/>
      <c r="AM64" s="2336">
        <f t="shared" si="19"/>
        <v>5</v>
      </c>
      <c r="AN64" s="2334"/>
      <c r="AO64" s="2336">
        <v>1</v>
      </c>
      <c r="AP64" s="2335">
        <v>4</v>
      </c>
      <c r="AQ64" s="2334"/>
    </row>
    <row r="65" spans="1:86" ht="6.95" customHeight="1">
      <c r="A65" s="2332" t="s">
        <v>173</v>
      </c>
      <c r="B65" s="2335">
        <f t="shared" si="13"/>
        <v>24</v>
      </c>
      <c r="C65" s="2334"/>
      <c r="D65" s="2336">
        <f t="shared" si="14"/>
        <v>12</v>
      </c>
      <c r="E65" s="2336">
        <f t="shared" si="20"/>
        <v>3</v>
      </c>
      <c r="F65" s="2336">
        <f t="shared" si="15"/>
        <v>9</v>
      </c>
      <c r="G65" s="2334"/>
      <c r="H65" s="2334"/>
      <c r="I65" s="2334"/>
      <c r="J65" s="2334"/>
      <c r="K65" s="2336">
        <f>SUM(L65:N65)</f>
        <v>1</v>
      </c>
      <c r="L65" s="2336">
        <v>1</v>
      </c>
      <c r="M65" s="2334"/>
      <c r="N65" s="2334"/>
      <c r="O65" s="2334"/>
      <c r="P65" s="2334"/>
      <c r="Q65" s="2334"/>
      <c r="R65" s="2334"/>
      <c r="S65" s="2336">
        <f t="shared" si="16"/>
        <v>10</v>
      </c>
      <c r="T65" s="2336">
        <v>6</v>
      </c>
      <c r="U65" s="2334"/>
      <c r="V65" s="2336">
        <v>4</v>
      </c>
      <c r="W65" s="2336">
        <f t="shared" si="17"/>
        <v>4</v>
      </c>
      <c r="X65" s="2336">
        <v>3</v>
      </c>
      <c r="Y65" s="2334"/>
      <c r="Z65" s="2336">
        <v>1</v>
      </c>
      <c r="AA65" s="2336">
        <f t="shared" si="18"/>
        <v>5</v>
      </c>
      <c r="AB65" s="2336">
        <v>1</v>
      </c>
      <c r="AC65" s="2336">
        <v>2</v>
      </c>
      <c r="AD65" s="2336">
        <v>2</v>
      </c>
      <c r="AE65" s="2334"/>
      <c r="AF65" s="2334"/>
      <c r="AG65" s="2334"/>
      <c r="AH65" s="2334"/>
      <c r="AI65" s="2336">
        <f t="shared" si="21"/>
        <v>4</v>
      </c>
      <c r="AJ65" s="2336">
        <v>1</v>
      </c>
      <c r="AK65" s="2336">
        <v>1</v>
      </c>
      <c r="AL65" s="2336">
        <v>2</v>
      </c>
      <c r="AM65" s="2336">
        <f t="shared" si="19"/>
        <v>0</v>
      </c>
      <c r="AN65" s="2334"/>
      <c r="AO65" s="2334"/>
      <c r="AP65" s="2333"/>
      <c r="AQ65" s="2334"/>
      <c r="BC65" s="595"/>
    </row>
    <row r="66" spans="1:86" ht="6.95" customHeight="1">
      <c r="A66" s="2332" t="s">
        <v>174</v>
      </c>
      <c r="B66" s="2335">
        <f t="shared" si="13"/>
        <v>19</v>
      </c>
      <c r="C66" s="2334"/>
      <c r="D66" s="2336">
        <f t="shared" si="14"/>
        <v>9</v>
      </c>
      <c r="E66" s="2336">
        <f t="shared" si="20"/>
        <v>4</v>
      </c>
      <c r="F66" s="2336">
        <f t="shared" si="15"/>
        <v>6</v>
      </c>
      <c r="G66" s="2334"/>
      <c r="H66" s="2334"/>
      <c r="I66" s="2334"/>
      <c r="J66" s="2334"/>
      <c r="K66" s="2334"/>
      <c r="L66" s="2334"/>
      <c r="M66" s="2334"/>
      <c r="N66" s="2334"/>
      <c r="O66" s="2334"/>
      <c r="P66" s="2334"/>
      <c r="Q66" s="2334"/>
      <c r="R66" s="2334"/>
      <c r="S66" s="2336">
        <f t="shared" si="16"/>
        <v>10</v>
      </c>
      <c r="T66" s="2336">
        <v>5</v>
      </c>
      <c r="U66" s="2336">
        <v>2</v>
      </c>
      <c r="V66" s="2336">
        <v>3</v>
      </c>
      <c r="W66" s="2336">
        <f t="shared" si="17"/>
        <v>3</v>
      </c>
      <c r="X66" s="2336">
        <v>2</v>
      </c>
      <c r="Y66" s="2334"/>
      <c r="Z66" s="2336">
        <v>1</v>
      </c>
      <c r="AA66" s="2336">
        <f t="shared" si="18"/>
        <v>4</v>
      </c>
      <c r="AB66" s="2336">
        <v>1</v>
      </c>
      <c r="AC66" s="2336">
        <v>2</v>
      </c>
      <c r="AD66" s="2336">
        <v>1</v>
      </c>
      <c r="AE66" s="2336">
        <f>SUM(AF66:AH66)</f>
        <v>0</v>
      </c>
      <c r="AF66" s="2334"/>
      <c r="AG66" s="2334"/>
      <c r="AH66" s="2334"/>
      <c r="AI66" s="2336">
        <f t="shared" si="21"/>
        <v>2</v>
      </c>
      <c r="AJ66" s="2336">
        <v>1</v>
      </c>
      <c r="AK66" s="2334"/>
      <c r="AL66" s="2336">
        <v>1</v>
      </c>
      <c r="AM66" s="2336">
        <f t="shared" si="19"/>
        <v>0</v>
      </c>
      <c r="AN66" s="2334"/>
      <c r="AO66" s="2334"/>
      <c r="AP66" s="2333"/>
      <c r="AQ66" s="2334"/>
      <c r="BC66" s="595"/>
    </row>
    <row r="67" spans="1:86" ht="6.95" customHeight="1">
      <c r="A67" s="2332" t="s">
        <v>175</v>
      </c>
      <c r="B67" s="2335">
        <f t="shared" si="13"/>
        <v>15</v>
      </c>
      <c r="C67" s="2334"/>
      <c r="D67" s="2336">
        <f t="shared" si="14"/>
        <v>5</v>
      </c>
      <c r="E67" s="2336">
        <f t="shared" si="20"/>
        <v>1</v>
      </c>
      <c r="F67" s="2336">
        <f t="shared" si="15"/>
        <v>9</v>
      </c>
      <c r="G67" s="2334"/>
      <c r="H67" s="2334"/>
      <c r="I67" s="2334"/>
      <c r="J67" s="2334"/>
      <c r="K67" s="2334"/>
      <c r="L67" s="2334"/>
      <c r="M67" s="2334"/>
      <c r="N67" s="2334"/>
      <c r="O67" s="2334"/>
      <c r="P67" s="2334"/>
      <c r="Q67" s="2334"/>
      <c r="R67" s="2334"/>
      <c r="S67" s="2336">
        <f t="shared" si="16"/>
        <v>11</v>
      </c>
      <c r="T67" s="2336">
        <v>2</v>
      </c>
      <c r="U67" s="2336">
        <v>1</v>
      </c>
      <c r="V67" s="2336">
        <v>8</v>
      </c>
      <c r="W67" s="2336">
        <f t="shared" si="17"/>
        <v>4</v>
      </c>
      <c r="X67" s="2336">
        <v>3</v>
      </c>
      <c r="Y67" s="2334"/>
      <c r="Z67" s="2336">
        <v>1</v>
      </c>
      <c r="AA67" s="2334"/>
      <c r="AB67" s="2334"/>
      <c r="AC67" s="2334"/>
      <c r="AD67" s="2334"/>
      <c r="AE67" s="2334"/>
      <c r="AF67" s="2334"/>
      <c r="AG67" s="2334"/>
      <c r="AH67" s="2334"/>
      <c r="AI67" s="2336">
        <f t="shared" si="21"/>
        <v>0</v>
      </c>
      <c r="AJ67" s="2334"/>
      <c r="AK67" s="2334"/>
      <c r="AL67" s="2334"/>
      <c r="AM67" s="2336">
        <f t="shared" si="19"/>
        <v>0</v>
      </c>
      <c r="AN67" s="2334"/>
      <c r="AO67" s="2334"/>
      <c r="AP67" s="2333"/>
      <c r="AQ67" s="2334"/>
      <c r="BC67" s="595"/>
    </row>
    <row r="68" spans="1:86" ht="6.95" customHeight="1">
      <c r="A68" s="2332" t="s">
        <v>176</v>
      </c>
      <c r="B68" s="2335">
        <f t="shared" si="13"/>
        <v>19</v>
      </c>
      <c r="C68" s="2334"/>
      <c r="D68" s="2336">
        <f t="shared" si="14"/>
        <v>7</v>
      </c>
      <c r="E68" s="2336">
        <f t="shared" si="20"/>
        <v>8</v>
      </c>
      <c r="F68" s="2336">
        <f t="shared" si="15"/>
        <v>4</v>
      </c>
      <c r="G68" s="2334"/>
      <c r="H68" s="2334"/>
      <c r="I68" s="2334"/>
      <c r="J68" s="2334"/>
      <c r="K68" s="2334"/>
      <c r="L68" s="2334"/>
      <c r="M68" s="2334"/>
      <c r="N68" s="2334"/>
      <c r="O68" s="2334"/>
      <c r="P68" s="2334"/>
      <c r="Q68" s="2334"/>
      <c r="R68" s="2334"/>
      <c r="S68" s="2336">
        <f t="shared" si="16"/>
        <v>5</v>
      </c>
      <c r="T68" s="2336">
        <v>1</v>
      </c>
      <c r="U68" s="2336">
        <v>4</v>
      </c>
      <c r="V68" s="2334"/>
      <c r="W68" s="2336">
        <f t="shared" si="17"/>
        <v>4</v>
      </c>
      <c r="X68" s="2336">
        <v>2</v>
      </c>
      <c r="Y68" s="2336">
        <v>1</v>
      </c>
      <c r="Z68" s="2336">
        <v>1</v>
      </c>
      <c r="AA68" s="2336">
        <f>SUM(AB68:AD68)</f>
        <v>6</v>
      </c>
      <c r="AB68" s="2336">
        <v>2</v>
      </c>
      <c r="AC68" s="2336">
        <v>3</v>
      </c>
      <c r="AD68" s="2336">
        <v>1</v>
      </c>
      <c r="AE68" s="2334"/>
      <c r="AF68" s="2334"/>
      <c r="AG68" s="2334"/>
      <c r="AH68" s="2334"/>
      <c r="AI68" s="2336">
        <f t="shared" si="21"/>
        <v>0</v>
      </c>
      <c r="AJ68" s="2334"/>
      <c r="AK68" s="2334"/>
      <c r="AL68" s="2334"/>
      <c r="AM68" s="2336">
        <f t="shared" si="19"/>
        <v>4</v>
      </c>
      <c r="AN68" s="2336">
        <v>2</v>
      </c>
      <c r="AO68" s="2334"/>
      <c r="AP68" s="2335">
        <v>2</v>
      </c>
      <c r="AQ68" s="2334"/>
    </row>
    <row r="69" spans="1:86" ht="6.95" customHeight="1">
      <c r="A69" s="2332" t="s">
        <v>177</v>
      </c>
      <c r="B69" s="2335">
        <f t="shared" si="13"/>
        <v>22</v>
      </c>
      <c r="C69" s="2334"/>
      <c r="D69" s="2336">
        <f t="shared" si="14"/>
        <v>11</v>
      </c>
      <c r="E69" s="2334"/>
      <c r="F69" s="2336">
        <f>(J69+N69+R69+V69+Z69+AD69+AH69+AL69+AP69)</f>
        <v>11</v>
      </c>
      <c r="G69" s="2334"/>
      <c r="H69" s="2334"/>
      <c r="I69" s="2334"/>
      <c r="J69" s="2334"/>
      <c r="K69" s="2334"/>
      <c r="L69" s="2334"/>
      <c r="M69" s="2334"/>
      <c r="N69" s="2334"/>
      <c r="O69" s="2334"/>
      <c r="P69" s="2334"/>
      <c r="Q69" s="2334"/>
      <c r="R69" s="2334"/>
      <c r="S69" s="2336">
        <f t="shared" si="16"/>
        <v>5</v>
      </c>
      <c r="T69" s="2336">
        <v>4</v>
      </c>
      <c r="U69" s="2334"/>
      <c r="V69" s="2336">
        <v>1</v>
      </c>
      <c r="W69" s="2336">
        <f t="shared" si="17"/>
        <v>12</v>
      </c>
      <c r="X69" s="2336">
        <v>4</v>
      </c>
      <c r="Y69" s="2334"/>
      <c r="Z69" s="2336">
        <v>8</v>
      </c>
      <c r="AA69" s="2336">
        <f>SUM(AB69:AD69)</f>
        <v>3</v>
      </c>
      <c r="AB69" s="2336">
        <v>1</v>
      </c>
      <c r="AC69" s="2334"/>
      <c r="AD69" s="2336">
        <v>2</v>
      </c>
      <c r="AE69" s="2334"/>
      <c r="AF69" s="2334"/>
      <c r="AG69" s="2334"/>
      <c r="AH69" s="2334"/>
      <c r="AI69" s="2336">
        <f t="shared" si="21"/>
        <v>2</v>
      </c>
      <c r="AJ69" s="2336">
        <v>2</v>
      </c>
      <c r="AK69" s="2334"/>
      <c r="AL69" s="2334"/>
      <c r="AM69" s="2336">
        <f t="shared" si="19"/>
        <v>0</v>
      </c>
      <c r="AN69" s="2334"/>
      <c r="AO69" s="2334"/>
      <c r="AP69" s="2333"/>
      <c r="AQ69" s="2334"/>
    </row>
    <row r="70" spans="1:86" ht="6.95" customHeight="1">
      <c r="A70" s="2332" t="s">
        <v>178</v>
      </c>
      <c r="B70" s="2335">
        <f t="shared" si="13"/>
        <v>13</v>
      </c>
      <c r="C70" s="2334"/>
      <c r="D70" s="2336">
        <f t="shared" si="14"/>
        <v>5</v>
      </c>
      <c r="E70" s="2336">
        <f>(I70+M70+Q70+U70+Y70+AC70+AG70+AK70+AO70)</f>
        <v>5</v>
      </c>
      <c r="F70" s="2336">
        <f>(J70+N70+V70+Z70+AD70+AH70+AL70+AP70)</f>
        <v>3</v>
      </c>
      <c r="G70" s="2334"/>
      <c r="H70" s="2334"/>
      <c r="I70" s="2334"/>
      <c r="J70" s="2334"/>
      <c r="K70" s="2336">
        <f>SUM(L70:N70)</f>
        <v>1</v>
      </c>
      <c r="L70" s="2334"/>
      <c r="M70" s="2336">
        <v>1</v>
      </c>
      <c r="N70" s="2334"/>
      <c r="O70" s="2334"/>
      <c r="P70" s="2334"/>
      <c r="Q70" s="2334"/>
      <c r="R70" s="2334"/>
      <c r="S70" s="2336">
        <f t="shared" si="16"/>
        <v>4</v>
      </c>
      <c r="T70" s="2336">
        <v>3</v>
      </c>
      <c r="U70" s="2336">
        <v>1</v>
      </c>
      <c r="V70" s="2334"/>
      <c r="W70" s="2336">
        <f t="shared" si="17"/>
        <v>5</v>
      </c>
      <c r="X70" s="2336">
        <v>2</v>
      </c>
      <c r="Y70" s="2334"/>
      <c r="Z70" s="2336">
        <v>3</v>
      </c>
      <c r="AA70" s="2334"/>
      <c r="AB70" s="2334"/>
      <c r="AC70" s="2334"/>
      <c r="AD70" s="2334"/>
      <c r="AE70" s="2334"/>
      <c r="AF70" s="2334"/>
      <c r="AG70" s="2334"/>
      <c r="AH70" s="2334"/>
      <c r="AI70" s="2336">
        <f t="shared" si="21"/>
        <v>3</v>
      </c>
      <c r="AJ70" s="2334"/>
      <c r="AK70" s="2336">
        <v>3</v>
      </c>
      <c r="AL70" s="2334"/>
      <c r="AM70" s="2336">
        <f t="shared" si="19"/>
        <v>0</v>
      </c>
      <c r="AN70" s="2334"/>
      <c r="AO70" s="2334"/>
      <c r="AP70" s="2333"/>
      <c r="AQ70" s="2334"/>
      <c r="BC70" s="595"/>
    </row>
    <row r="71" spans="1:86" ht="6.95" customHeight="1">
      <c r="A71" s="2332" t="s">
        <v>179</v>
      </c>
      <c r="B71" s="2335">
        <f t="shared" si="13"/>
        <v>73</v>
      </c>
      <c r="C71" s="2334"/>
      <c r="D71" s="2336">
        <f t="shared" si="14"/>
        <v>62</v>
      </c>
      <c r="E71" s="2336">
        <f>(I71+M71+Q71+U71+Y71+AC71+AG71+AK71+AO71)</f>
        <v>3</v>
      </c>
      <c r="F71" s="2336">
        <f>(J71+N71+R71+V71+Z71+AD71+AH71+AL71+AP71)</f>
        <v>8</v>
      </c>
      <c r="G71" s="2334"/>
      <c r="H71" s="2334"/>
      <c r="I71" s="2334"/>
      <c r="J71" s="2334"/>
      <c r="K71" s="2334"/>
      <c r="L71" s="2334"/>
      <c r="M71" s="2334"/>
      <c r="N71" s="2334"/>
      <c r="O71" s="2334"/>
      <c r="P71" s="2334"/>
      <c r="Q71" s="2334"/>
      <c r="R71" s="2334"/>
      <c r="S71" s="2336">
        <f t="shared" si="16"/>
        <v>14</v>
      </c>
      <c r="T71" s="2336">
        <v>14</v>
      </c>
      <c r="U71" s="2334"/>
      <c r="V71" s="2334"/>
      <c r="W71" s="2336">
        <f t="shared" si="17"/>
        <v>50</v>
      </c>
      <c r="X71" s="2336">
        <v>39</v>
      </c>
      <c r="Y71" s="2336">
        <v>3</v>
      </c>
      <c r="Z71" s="2336">
        <v>8</v>
      </c>
      <c r="AA71" s="2336">
        <f>SUM(AB71:AD71)</f>
        <v>9</v>
      </c>
      <c r="AB71" s="2336">
        <v>9</v>
      </c>
      <c r="AC71" s="2334"/>
      <c r="AD71" s="2334"/>
      <c r="AE71" s="2334"/>
      <c r="AF71" s="2334"/>
      <c r="AG71" s="2334"/>
      <c r="AH71" s="2334"/>
      <c r="AI71" s="2336">
        <f t="shared" si="21"/>
        <v>0</v>
      </c>
      <c r="AJ71" s="2334"/>
      <c r="AK71" s="2334"/>
      <c r="AL71" s="2334"/>
      <c r="AM71" s="2336">
        <f t="shared" si="19"/>
        <v>0</v>
      </c>
      <c r="AN71" s="2334"/>
      <c r="AO71" s="2334"/>
      <c r="AP71" s="2333"/>
      <c r="AQ71" s="2334"/>
    </row>
    <row r="72" spans="1:86" ht="6.95" customHeight="1">
      <c r="A72" s="2332" t="s">
        <v>180</v>
      </c>
      <c r="B72" s="2335">
        <f t="shared" si="13"/>
        <v>26</v>
      </c>
      <c r="C72" s="2334"/>
      <c r="D72" s="2336">
        <f t="shared" si="14"/>
        <v>14</v>
      </c>
      <c r="E72" s="2334"/>
      <c r="F72" s="2336">
        <f>(J72+N72+V72+Z72+AD72+AH72+AL72+AP72)</f>
        <v>12</v>
      </c>
      <c r="G72" s="2334"/>
      <c r="H72" s="2334"/>
      <c r="I72" s="2334"/>
      <c r="J72" s="2334"/>
      <c r="K72" s="2336">
        <f>SUM(L72:N72)</f>
        <v>1</v>
      </c>
      <c r="L72" s="2336">
        <v>1</v>
      </c>
      <c r="M72" s="2334"/>
      <c r="N72" s="2334"/>
      <c r="O72" s="2334"/>
      <c r="P72" s="2334"/>
      <c r="Q72" s="2334"/>
      <c r="R72" s="2334"/>
      <c r="S72" s="2336">
        <f t="shared" si="16"/>
        <v>10</v>
      </c>
      <c r="T72" s="2336">
        <v>5</v>
      </c>
      <c r="U72" s="2334"/>
      <c r="V72" s="2336">
        <v>5</v>
      </c>
      <c r="W72" s="2336">
        <f t="shared" si="17"/>
        <v>15</v>
      </c>
      <c r="X72" s="2336">
        <v>8</v>
      </c>
      <c r="Y72" s="2334"/>
      <c r="Z72" s="2336">
        <v>7</v>
      </c>
      <c r="AA72" s="2334"/>
      <c r="AB72" s="2334"/>
      <c r="AC72" s="2334"/>
      <c r="AD72" s="2334"/>
      <c r="AE72" s="2334"/>
      <c r="AF72" s="2334"/>
      <c r="AG72" s="2334"/>
      <c r="AH72" s="2334"/>
      <c r="AI72" s="2336">
        <f t="shared" si="21"/>
        <v>0</v>
      </c>
      <c r="AJ72" s="2334"/>
      <c r="AK72" s="2334"/>
      <c r="AL72" s="2334"/>
      <c r="AM72" s="2336">
        <f t="shared" si="19"/>
        <v>0</v>
      </c>
      <c r="AN72" s="2334"/>
      <c r="AO72" s="2334"/>
      <c r="AP72" s="2333"/>
      <c r="AQ72" s="2334"/>
    </row>
    <row r="73" spans="1:86" ht="6.95" customHeight="1">
      <c r="A73" s="2332" t="s">
        <v>181</v>
      </c>
      <c r="B73" s="2335">
        <f t="shared" si="13"/>
        <v>6</v>
      </c>
      <c r="C73" s="2334"/>
      <c r="D73" s="2336">
        <f t="shared" si="14"/>
        <v>5</v>
      </c>
      <c r="E73" s="2334"/>
      <c r="F73" s="2336">
        <f>(J73+N73+V73+Z73+AD73+AH73+AL73+AP73)</f>
        <v>1</v>
      </c>
      <c r="G73" s="2334"/>
      <c r="H73" s="2334"/>
      <c r="I73" s="2334"/>
      <c r="J73" s="2334"/>
      <c r="K73" s="2334"/>
      <c r="L73" s="2334"/>
      <c r="M73" s="2334"/>
      <c r="N73" s="2334"/>
      <c r="O73" s="2334"/>
      <c r="P73" s="2334"/>
      <c r="Q73" s="2334"/>
      <c r="R73" s="2334"/>
      <c r="S73" s="2334"/>
      <c r="T73" s="2334"/>
      <c r="U73" s="2334"/>
      <c r="V73" s="2334"/>
      <c r="W73" s="2336">
        <f t="shared" si="17"/>
        <v>6</v>
      </c>
      <c r="X73" s="2336">
        <v>5</v>
      </c>
      <c r="Y73" s="2334"/>
      <c r="Z73" s="2336">
        <v>1</v>
      </c>
      <c r="AA73" s="2334"/>
      <c r="AB73" s="2334"/>
      <c r="AC73" s="2334"/>
      <c r="AD73" s="2334"/>
      <c r="AE73" s="2334"/>
      <c r="AF73" s="2334"/>
      <c r="AG73" s="2334"/>
      <c r="AH73" s="2334"/>
      <c r="AI73" s="2336">
        <f t="shared" si="21"/>
        <v>0</v>
      </c>
      <c r="AJ73" s="2334"/>
      <c r="AK73" s="2334"/>
      <c r="AL73" s="2334"/>
      <c r="AM73" s="2336">
        <f t="shared" si="19"/>
        <v>0</v>
      </c>
      <c r="AN73" s="2334"/>
      <c r="AO73" s="2334"/>
      <c r="AP73" s="2333"/>
      <c r="AQ73" s="2334"/>
    </row>
    <row r="74" spans="1:86" ht="6.95" customHeight="1">
      <c r="A74" s="2332" t="s">
        <v>760</v>
      </c>
      <c r="B74" s="2335">
        <f t="shared" si="13"/>
        <v>65</v>
      </c>
      <c r="C74" s="2334"/>
      <c r="D74" s="2336">
        <f t="shared" si="14"/>
        <v>35</v>
      </c>
      <c r="E74" s="2336">
        <f>(I74+M74+Q74+U74+Y74+AC74+AG74+AK74+AO74)</f>
        <v>11</v>
      </c>
      <c r="F74" s="2336">
        <f>(J74+N74+R74+V74+Z74+AD74+AH74+AL74+AP74)</f>
        <v>19</v>
      </c>
      <c r="G74" s="2334"/>
      <c r="H74" s="2334"/>
      <c r="I74" s="2334"/>
      <c r="J74" s="2334"/>
      <c r="K74" s="2336">
        <f>SUM(L74:N74)</f>
        <v>1</v>
      </c>
      <c r="L74" s="2336">
        <v>1</v>
      </c>
      <c r="M74" s="2334"/>
      <c r="N74" s="2334"/>
      <c r="O74" s="2336">
        <f>SUM(P74:R74)</f>
        <v>2</v>
      </c>
      <c r="P74" s="2336">
        <v>1</v>
      </c>
      <c r="Q74" s="2336">
        <v>1</v>
      </c>
      <c r="R74" s="2334"/>
      <c r="S74" s="2336">
        <f>SUM(T74:V74)</f>
        <v>49</v>
      </c>
      <c r="T74" s="2336">
        <v>29</v>
      </c>
      <c r="U74" s="2336">
        <v>9</v>
      </c>
      <c r="V74" s="2336">
        <v>11</v>
      </c>
      <c r="W74" s="2336">
        <f t="shared" si="17"/>
        <v>6</v>
      </c>
      <c r="X74" s="2336">
        <v>4</v>
      </c>
      <c r="Y74" s="2336">
        <v>1</v>
      </c>
      <c r="Z74" s="2336">
        <v>1</v>
      </c>
      <c r="AA74" s="2336">
        <f>SUM(AB74:AD74)</f>
        <v>2</v>
      </c>
      <c r="AB74" s="2334"/>
      <c r="AC74" s="2334"/>
      <c r="AD74" s="2336">
        <v>2</v>
      </c>
      <c r="AE74" s="2334"/>
      <c r="AF74" s="2334"/>
      <c r="AG74" s="2334"/>
      <c r="AH74" s="2334"/>
      <c r="AI74" s="2336">
        <f t="shared" si="21"/>
        <v>1</v>
      </c>
      <c r="AJ74" s="2334"/>
      <c r="AK74" s="2334"/>
      <c r="AL74" s="2336">
        <v>1</v>
      </c>
      <c r="AM74" s="2336">
        <f t="shared" si="19"/>
        <v>4</v>
      </c>
      <c r="AN74" s="2334"/>
      <c r="AO74" s="2334"/>
      <c r="AP74" s="2335">
        <v>4</v>
      </c>
      <c r="AQ74" s="2334"/>
      <c r="BC74" s="595"/>
      <c r="BU74" s="595"/>
      <c r="BV74" s="595"/>
      <c r="BW74" s="595"/>
      <c r="BX74" s="595"/>
      <c r="BY74" s="595"/>
      <c r="BZ74" s="595"/>
      <c r="CA74" s="595"/>
      <c r="CB74" s="595"/>
      <c r="CC74" s="595"/>
      <c r="CD74" s="595"/>
      <c r="CE74" s="595"/>
      <c r="CF74" s="595"/>
      <c r="CG74" s="595"/>
      <c r="CH74" s="595"/>
    </row>
    <row r="75" spans="1:86" ht="6.95" customHeight="1">
      <c r="A75" s="2332" t="s">
        <v>598</v>
      </c>
      <c r="B75" s="2335">
        <f t="shared" si="13"/>
        <v>9</v>
      </c>
      <c r="C75" s="2334"/>
      <c r="D75" s="2336">
        <f t="shared" si="14"/>
        <v>1</v>
      </c>
      <c r="E75" s="2334"/>
      <c r="F75" s="2336">
        <f>(J75+N75+R75+V75+Z75+AD75+AH75+AL75+AP75)</f>
        <v>8</v>
      </c>
      <c r="G75" s="2334"/>
      <c r="H75" s="2334"/>
      <c r="I75" s="2334"/>
      <c r="J75" s="2334"/>
      <c r="K75" s="2334"/>
      <c r="L75" s="2334"/>
      <c r="M75" s="2334"/>
      <c r="N75" s="2334"/>
      <c r="O75" s="2336">
        <f>SUM(P75:R75)</f>
        <v>1</v>
      </c>
      <c r="P75" s="2334"/>
      <c r="Q75" s="2334"/>
      <c r="R75" s="2336">
        <v>1</v>
      </c>
      <c r="S75" s="2336">
        <f>SUM(T75:V75)</f>
        <v>2</v>
      </c>
      <c r="T75" s="2336">
        <v>1</v>
      </c>
      <c r="U75" s="2334"/>
      <c r="V75" s="2336">
        <v>1</v>
      </c>
      <c r="W75" s="2334"/>
      <c r="X75" s="2334"/>
      <c r="Y75" s="2334"/>
      <c r="Z75" s="2334"/>
      <c r="AA75" s="2334"/>
      <c r="AB75" s="2334"/>
      <c r="AC75" s="2334"/>
      <c r="AD75" s="2334"/>
      <c r="AE75" s="2334"/>
      <c r="AF75" s="2334"/>
      <c r="AG75" s="2334"/>
      <c r="AH75" s="2334"/>
      <c r="AI75" s="2336">
        <f t="shared" si="21"/>
        <v>0</v>
      </c>
      <c r="AJ75" s="2334"/>
      <c r="AK75" s="2334"/>
      <c r="AL75" s="2334"/>
      <c r="AM75" s="2336">
        <f t="shared" si="19"/>
        <v>6</v>
      </c>
      <c r="AN75" s="2334"/>
      <c r="AO75" s="2334"/>
      <c r="AP75" s="2335">
        <v>6</v>
      </c>
      <c r="AQ75" s="2334"/>
    </row>
    <row r="76" spans="1:86" ht="2.1" customHeight="1">
      <c r="A76" s="2323"/>
      <c r="B76" s="2323"/>
      <c r="C76" s="2323"/>
      <c r="D76" s="2323"/>
      <c r="E76" s="2323"/>
      <c r="F76" s="2323"/>
      <c r="G76" s="2323"/>
      <c r="H76" s="2323"/>
      <c r="I76" s="2323"/>
      <c r="J76" s="2323"/>
      <c r="K76" s="2323"/>
      <c r="L76" s="2323"/>
      <c r="M76" s="2323"/>
      <c r="N76" s="2323"/>
      <c r="O76" s="2323"/>
      <c r="P76" s="2323"/>
      <c r="Q76" s="2323"/>
      <c r="R76" s="2323"/>
      <c r="S76" s="2323"/>
      <c r="T76" s="2323"/>
      <c r="U76" s="2323"/>
      <c r="V76" s="2323"/>
      <c r="W76" s="2323"/>
      <c r="X76" s="2323"/>
      <c r="Y76" s="2323"/>
      <c r="Z76" s="2323"/>
      <c r="AA76" s="2323"/>
      <c r="AB76" s="2323"/>
      <c r="AC76" s="2323"/>
      <c r="AD76" s="2323"/>
      <c r="AE76" s="2323"/>
      <c r="AF76" s="2323"/>
      <c r="AG76" s="2323"/>
      <c r="AH76" s="2323"/>
      <c r="AI76" s="2323"/>
      <c r="AJ76" s="2323"/>
      <c r="AK76" s="2323"/>
      <c r="AL76" s="2323"/>
      <c r="AM76" s="2323"/>
      <c r="AN76" s="2323"/>
      <c r="AO76" s="2323"/>
      <c r="AP76" s="2323"/>
      <c r="AQ76" s="2323"/>
    </row>
    <row r="77" spans="1:86" ht="6.95" customHeight="1">
      <c r="A77" s="2323"/>
      <c r="B77" s="2323"/>
      <c r="C77" s="2323"/>
      <c r="D77" s="2323"/>
      <c r="E77" s="2323"/>
      <c r="F77" s="2323"/>
      <c r="G77" s="2323"/>
      <c r="H77" s="2323"/>
      <c r="I77" s="2323"/>
      <c r="J77" s="2323"/>
      <c r="K77" s="2323"/>
      <c r="L77" s="2323"/>
      <c r="M77" s="2323"/>
      <c r="N77" s="2323"/>
      <c r="O77" s="2323"/>
      <c r="P77" s="2323"/>
      <c r="Q77" s="2323"/>
      <c r="R77" s="2323"/>
      <c r="S77" s="2323"/>
      <c r="T77" s="2323"/>
      <c r="U77" s="2323"/>
      <c r="V77" s="2323"/>
      <c r="W77" s="2323"/>
      <c r="X77" s="2323"/>
      <c r="Y77" s="2323"/>
      <c r="Z77" s="2323"/>
      <c r="AA77" s="2323"/>
      <c r="AB77" s="2323"/>
      <c r="AC77" s="2323"/>
      <c r="AD77" s="2323"/>
      <c r="AE77" s="2323"/>
      <c r="AF77" s="2323"/>
      <c r="AG77" s="2323"/>
      <c r="AH77" s="2323"/>
      <c r="AI77" s="2323"/>
      <c r="AJ77" s="2323"/>
      <c r="AK77" s="2323"/>
      <c r="AL77" s="2323"/>
      <c r="AO77" s="2348" t="s">
        <v>210</v>
      </c>
      <c r="AP77" s="2323"/>
      <c r="AQ77" s="2323"/>
    </row>
    <row r="78" spans="1:86" ht="6.95" customHeight="1">
      <c r="A78" s="2323"/>
      <c r="B78" s="2323"/>
      <c r="C78" s="2323"/>
      <c r="D78" s="2323"/>
      <c r="E78" s="2323"/>
      <c r="F78" s="2323"/>
      <c r="G78" s="2323"/>
      <c r="H78" s="2323"/>
      <c r="I78" s="2323"/>
      <c r="J78" s="2323"/>
      <c r="K78" s="2323"/>
      <c r="L78" s="2323"/>
      <c r="M78" s="2323"/>
      <c r="N78" s="2323"/>
      <c r="O78" s="2323"/>
      <c r="P78" s="2323"/>
      <c r="Q78" s="2323"/>
      <c r="R78" s="2323"/>
      <c r="S78" s="2323"/>
      <c r="T78" s="2323"/>
      <c r="U78" s="2323"/>
      <c r="V78" s="2323"/>
      <c r="W78" s="2323"/>
      <c r="X78" s="2323"/>
      <c r="Y78" s="2323"/>
      <c r="Z78" s="2323"/>
      <c r="AA78" s="2323"/>
      <c r="AB78" s="2323"/>
      <c r="AC78" s="2323"/>
      <c r="AD78" s="2323"/>
      <c r="AE78" s="2323"/>
      <c r="AF78" s="2323"/>
      <c r="AG78" s="2323"/>
      <c r="AH78" s="2323"/>
      <c r="AI78" s="2323"/>
      <c r="AJ78" s="2323"/>
      <c r="AK78" s="2323"/>
      <c r="AL78" s="2323"/>
      <c r="AM78" s="2323"/>
      <c r="AN78" s="2323"/>
      <c r="AO78" s="2323"/>
      <c r="AP78" s="2323"/>
      <c r="AQ78" s="2323"/>
    </row>
    <row r="79" spans="1:86" ht="6.95" customHeight="1">
      <c r="A79" s="2323"/>
      <c r="B79" s="2323"/>
      <c r="C79" s="2323"/>
      <c r="D79" s="2323"/>
      <c r="E79" s="2323"/>
      <c r="F79" s="2323"/>
      <c r="G79" s="2323"/>
      <c r="H79" s="2323"/>
      <c r="I79" s="2323"/>
      <c r="J79" s="2323"/>
      <c r="K79" s="2323"/>
      <c r="L79" s="2323"/>
      <c r="M79" s="2323"/>
      <c r="N79" s="2323"/>
      <c r="O79" s="2323"/>
      <c r="P79" s="2323"/>
      <c r="Q79" s="2323"/>
      <c r="R79" s="2323"/>
      <c r="S79" s="2323"/>
      <c r="T79" s="2323"/>
      <c r="U79" s="2323"/>
      <c r="V79" s="2323"/>
      <c r="W79" s="2323"/>
      <c r="X79" s="2323"/>
      <c r="Y79" s="2323"/>
      <c r="Z79" s="2323"/>
      <c r="AA79" s="2323"/>
      <c r="AB79" s="2323"/>
      <c r="AC79" s="2323"/>
      <c r="AD79" s="2323"/>
      <c r="AE79" s="2323"/>
      <c r="AF79" s="2323"/>
      <c r="AG79" s="2323"/>
      <c r="AH79" s="2323"/>
      <c r="AI79" s="2323"/>
      <c r="AJ79" s="2323"/>
      <c r="AK79" s="2323"/>
      <c r="AL79" s="2323"/>
      <c r="AM79" s="2323"/>
      <c r="AN79" s="2323"/>
      <c r="AO79" s="2323"/>
      <c r="AP79" s="2323"/>
      <c r="AQ79" s="2323"/>
    </row>
    <row r="80" spans="1:86" ht="6.95" customHeight="1">
      <c r="A80" s="2323"/>
      <c r="B80" s="2323"/>
      <c r="C80" s="2323"/>
      <c r="D80" s="2323"/>
      <c r="E80" s="2323"/>
      <c r="F80" s="2323"/>
      <c r="G80" s="2323"/>
      <c r="H80" s="2323"/>
      <c r="I80" s="2323"/>
      <c r="J80" s="2323"/>
      <c r="K80" s="2323"/>
      <c r="L80" s="2323"/>
      <c r="M80" s="2323"/>
      <c r="N80" s="2323"/>
      <c r="O80" s="2323"/>
      <c r="P80" s="2323"/>
      <c r="Q80" s="2323"/>
      <c r="R80" s="2323"/>
      <c r="S80" s="2323"/>
      <c r="T80" s="2323"/>
      <c r="U80" s="2323"/>
      <c r="V80" s="2323"/>
      <c r="W80" s="2323"/>
      <c r="X80" s="2323"/>
      <c r="Y80" s="2323"/>
      <c r="Z80" s="2323"/>
      <c r="AA80" s="2323"/>
      <c r="AB80" s="2323"/>
      <c r="AC80" s="2323"/>
      <c r="AD80" s="2323"/>
      <c r="AE80" s="2323"/>
      <c r="AF80" s="2323"/>
      <c r="AG80" s="2323"/>
      <c r="AH80" s="2323"/>
      <c r="AI80" s="2323"/>
      <c r="AJ80" s="2323"/>
      <c r="AK80" s="2323"/>
      <c r="AL80" s="2323"/>
      <c r="AM80" s="2323"/>
      <c r="AN80" s="2323"/>
      <c r="AO80" s="2323"/>
      <c r="AP80" s="2323"/>
      <c r="AQ80" s="2323"/>
    </row>
    <row r="81" spans="1:69">
      <c r="A81" s="2323"/>
      <c r="B81" s="2323"/>
      <c r="C81" s="2323"/>
      <c r="D81" s="2323"/>
      <c r="E81" s="2323"/>
      <c r="F81" s="2323"/>
      <c r="G81" s="2323"/>
      <c r="H81" s="2323"/>
      <c r="I81" s="2323"/>
      <c r="J81" s="2323"/>
      <c r="K81" s="2323"/>
      <c r="L81" s="2323"/>
      <c r="M81" s="2323"/>
      <c r="N81" s="2323"/>
      <c r="O81" s="2323"/>
      <c r="P81" s="2323"/>
      <c r="Q81" s="2323"/>
      <c r="R81" s="2323"/>
      <c r="S81" s="2323"/>
      <c r="T81" s="2323"/>
      <c r="U81" s="2323"/>
      <c r="V81" s="2323"/>
      <c r="W81" s="2323"/>
      <c r="X81" s="2323"/>
      <c r="Y81" s="2323"/>
      <c r="Z81" s="2323"/>
      <c r="AA81" s="2323"/>
      <c r="AB81" s="2323"/>
      <c r="AC81" s="2323"/>
      <c r="AD81" s="2323"/>
      <c r="AE81" s="2323"/>
      <c r="AF81" s="2323"/>
      <c r="AG81" s="2323"/>
      <c r="AH81" s="2323"/>
      <c r="AI81" s="2323"/>
      <c r="AJ81" s="2323"/>
      <c r="AK81" s="2323"/>
      <c r="AL81" s="2323"/>
      <c r="AM81" s="2323"/>
      <c r="AN81" s="2323"/>
      <c r="AO81" s="2323"/>
      <c r="AP81" s="2323"/>
      <c r="AQ81" s="2323"/>
      <c r="BC81" s="595"/>
    </row>
    <row r="82" spans="1:69">
      <c r="A82" s="2323"/>
      <c r="B82" s="2323"/>
      <c r="C82" s="2323"/>
      <c r="D82" s="2323"/>
      <c r="E82" s="2323"/>
      <c r="F82" s="2323"/>
      <c r="G82" s="2323"/>
      <c r="H82" s="2323"/>
      <c r="I82" s="2323"/>
      <c r="J82" s="2323"/>
      <c r="K82" s="2323"/>
      <c r="L82" s="2323"/>
      <c r="M82" s="2323"/>
      <c r="N82" s="2323"/>
      <c r="O82" s="2323"/>
      <c r="P82" s="2323"/>
      <c r="Q82" s="2323"/>
      <c r="R82" s="2323"/>
      <c r="S82" s="2323"/>
      <c r="T82" s="2323"/>
      <c r="U82" s="2323"/>
      <c r="V82" s="2323"/>
      <c r="W82" s="2323"/>
      <c r="X82" s="2323"/>
      <c r="Y82" s="2323"/>
      <c r="Z82" s="2323"/>
      <c r="AA82" s="2323"/>
      <c r="AB82" s="2323"/>
      <c r="AC82" s="2323"/>
      <c r="AD82" s="2323"/>
      <c r="AE82" s="2323"/>
      <c r="AF82" s="2323"/>
      <c r="AG82" s="2323"/>
      <c r="AH82" s="2323"/>
      <c r="AI82" s="2323"/>
      <c r="AJ82" s="2323"/>
      <c r="AK82" s="2323"/>
      <c r="AL82" s="2323"/>
      <c r="AM82" s="2323"/>
      <c r="AN82" s="2323"/>
      <c r="AO82" s="2323"/>
      <c r="AP82" s="2323"/>
      <c r="AQ82" s="2323"/>
    </row>
    <row r="83" spans="1:69">
      <c r="A83" s="2323"/>
      <c r="B83" s="2323"/>
      <c r="C83" s="2323"/>
      <c r="D83" s="2323"/>
      <c r="E83" s="2323"/>
      <c r="F83" s="2323"/>
      <c r="G83" s="2323"/>
      <c r="H83" s="2323"/>
      <c r="I83" s="2323"/>
      <c r="J83" s="2323"/>
      <c r="K83" s="2323"/>
      <c r="L83" s="2323"/>
      <c r="M83" s="2323"/>
      <c r="N83" s="2323"/>
      <c r="O83" s="2323"/>
      <c r="P83" s="2323"/>
      <c r="Q83" s="2323"/>
      <c r="R83" s="2323"/>
      <c r="S83" s="2323"/>
      <c r="T83" s="2323"/>
      <c r="U83" s="2323"/>
      <c r="V83" s="2323"/>
      <c r="W83" s="2323"/>
      <c r="X83" s="2323"/>
      <c r="Y83" s="2323"/>
      <c r="Z83" s="2323"/>
      <c r="AA83" s="2323"/>
      <c r="AB83" s="2323"/>
      <c r="AC83" s="2323"/>
      <c r="AD83" s="2323"/>
      <c r="AE83" s="2323"/>
      <c r="AF83" s="2323"/>
      <c r="AG83" s="2323"/>
      <c r="AH83" s="2323"/>
      <c r="AI83" s="2323"/>
      <c r="AJ83" s="2323"/>
      <c r="AK83" s="2323"/>
      <c r="AL83" s="2323"/>
      <c r="AM83" s="2323"/>
      <c r="AN83" s="2323"/>
      <c r="AO83" s="2323"/>
      <c r="AP83" s="2323"/>
      <c r="AQ83" s="2323"/>
    </row>
    <row r="84" spans="1:69">
      <c r="A84" s="2323"/>
      <c r="B84" s="2323"/>
      <c r="C84" s="2323"/>
      <c r="D84" s="2323"/>
      <c r="E84" s="2323"/>
      <c r="F84" s="2323"/>
      <c r="G84" s="2323"/>
      <c r="H84" s="2323"/>
      <c r="I84" s="2323"/>
      <c r="J84" s="2323"/>
      <c r="K84" s="2323"/>
      <c r="L84" s="2323"/>
      <c r="M84" s="2323"/>
      <c r="N84" s="2323"/>
      <c r="O84" s="2323"/>
      <c r="P84" s="2323"/>
      <c r="Q84" s="2323"/>
      <c r="R84" s="2323"/>
      <c r="S84" s="2323"/>
      <c r="T84" s="2323"/>
      <c r="U84" s="2323"/>
      <c r="V84" s="2323"/>
      <c r="W84" s="2323"/>
      <c r="X84" s="2323"/>
      <c r="Y84" s="2323"/>
      <c r="Z84" s="2323"/>
      <c r="AA84" s="2323"/>
      <c r="AB84" s="2323"/>
      <c r="AC84" s="2323"/>
      <c r="AD84" s="2323"/>
      <c r="AE84" s="2323"/>
      <c r="AF84" s="2323"/>
      <c r="AG84" s="2323"/>
      <c r="AH84" s="2323"/>
      <c r="AI84" s="2323"/>
      <c r="AJ84" s="2323"/>
      <c r="AK84" s="2323"/>
      <c r="AL84" s="2323"/>
      <c r="AM84" s="2323"/>
      <c r="AN84" s="2323"/>
      <c r="AO84" s="2323"/>
      <c r="AP84" s="2323"/>
      <c r="AQ84" s="2323"/>
      <c r="BQ84" s="1" t="s">
        <v>49</v>
      </c>
    </row>
    <row r="85" spans="1:69">
      <c r="A85" s="2323"/>
      <c r="B85" s="2323"/>
      <c r="C85" s="2323"/>
      <c r="D85" s="2323"/>
      <c r="E85" s="2323"/>
      <c r="F85" s="2323"/>
      <c r="G85" s="2323"/>
      <c r="H85" s="2323"/>
      <c r="I85" s="2323"/>
      <c r="J85" s="2323"/>
      <c r="K85" s="2323"/>
      <c r="L85" s="2323"/>
      <c r="M85" s="2323"/>
      <c r="N85" s="2323"/>
      <c r="O85" s="2323"/>
      <c r="P85" s="2323"/>
      <c r="Q85" s="2323"/>
      <c r="R85" s="2323"/>
      <c r="S85" s="2323"/>
      <c r="T85" s="2323"/>
      <c r="U85" s="2323"/>
      <c r="V85" s="2323"/>
      <c r="W85" s="2323"/>
      <c r="X85" s="2323"/>
      <c r="Y85" s="2323"/>
      <c r="Z85" s="2323"/>
      <c r="AA85" s="2323"/>
      <c r="AB85" s="2323"/>
      <c r="AC85" s="2323"/>
      <c r="AD85" s="2323"/>
      <c r="AE85" s="2323"/>
      <c r="AF85" s="2323"/>
      <c r="AG85" s="2323"/>
      <c r="AH85" s="2323"/>
      <c r="AI85" s="2323"/>
      <c r="AJ85" s="2323"/>
      <c r="AK85" s="2323"/>
      <c r="AL85" s="2323"/>
      <c r="AM85" s="2323"/>
      <c r="AN85" s="2323"/>
      <c r="AO85" s="2323"/>
      <c r="AP85" s="2323"/>
      <c r="AQ85" s="2323"/>
    </row>
    <row r="86" spans="1:69">
      <c r="A86" s="2323"/>
      <c r="B86" s="2323"/>
      <c r="C86" s="2323"/>
      <c r="D86" s="2323"/>
      <c r="E86" s="2323"/>
      <c r="F86" s="2323"/>
      <c r="G86" s="2323"/>
      <c r="H86" s="2323"/>
      <c r="I86" s="2323"/>
      <c r="J86" s="2323"/>
      <c r="K86" s="2323"/>
      <c r="L86" s="2323"/>
      <c r="M86" s="2323"/>
      <c r="N86" s="2323"/>
      <c r="O86" s="2323"/>
      <c r="P86" s="2323"/>
      <c r="Q86" s="2323"/>
      <c r="R86" s="2323"/>
      <c r="S86" s="2323"/>
      <c r="T86" s="2323"/>
      <c r="U86" s="2323"/>
      <c r="V86" s="2323"/>
      <c r="W86" s="2323"/>
      <c r="X86" s="2323"/>
      <c r="Y86" s="2323"/>
      <c r="Z86" s="2323"/>
      <c r="AA86" s="2323"/>
      <c r="AB86" s="2323"/>
      <c r="AC86" s="2323"/>
      <c r="AD86" s="2323"/>
      <c r="AE86" s="2323"/>
      <c r="AF86" s="2323"/>
      <c r="AG86" s="2323"/>
      <c r="AH86" s="2323"/>
      <c r="AI86" s="2323"/>
      <c r="AJ86" s="2323"/>
      <c r="AK86" s="2323"/>
      <c r="AL86" s="2323"/>
      <c r="AM86" s="2323"/>
      <c r="AN86" s="2323"/>
      <c r="AO86" s="2323"/>
      <c r="AP86" s="2323"/>
      <c r="AQ86" s="2323"/>
      <c r="BQ86" s="1" t="s">
        <v>167</v>
      </c>
    </row>
    <row r="87" spans="1:69">
      <c r="BC87" s="595"/>
      <c r="BQ87" s="1" t="s">
        <v>168</v>
      </c>
    </row>
    <row r="88" spans="1:69">
      <c r="BQ88" s="1" t="s">
        <v>169</v>
      </c>
    </row>
    <row r="89" spans="1:69">
      <c r="BQ89" s="1" t="s">
        <v>170</v>
      </c>
    </row>
    <row r="90" spans="1:69">
      <c r="BQ90" s="1" t="s">
        <v>171</v>
      </c>
    </row>
    <row r="91" spans="1:69">
      <c r="BQ91" s="1" t="s">
        <v>172</v>
      </c>
    </row>
    <row r="92" spans="1:69">
      <c r="BQ92" s="1" t="s">
        <v>173</v>
      </c>
    </row>
    <row r="93" spans="1:69">
      <c r="BQ93" s="1" t="s">
        <v>174</v>
      </c>
    </row>
    <row r="94" spans="1:69">
      <c r="BQ94" s="1" t="s">
        <v>175</v>
      </c>
    </row>
    <row r="95" spans="1:69">
      <c r="BQ95" s="1" t="s">
        <v>597</v>
      </c>
    </row>
    <row r="96" spans="1:69">
      <c r="BQ96" s="1" t="s">
        <v>177</v>
      </c>
    </row>
    <row r="97" spans="69:69">
      <c r="BQ97" s="1" t="s">
        <v>178</v>
      </c>
    </row>
    <row r="98" spans="69:69">
      <c r="BQ98" s="1" t="s">
        <v>179</v>
      </c>
    </row>
    <row r="99" spans="69:69">
      <c r="BQ99" s="1" t="s">
        <v>825</v>
      </c>
    </row>
    <row r="100" spans="69:69">
      <c r="BQ100" s="1" t="s">
        <v>826</v>
      </c>
    </row>
    <row r="101" spans="69:69">
      <c r="BQ101" s="1" t="s">
        <v>182</v>
      </c>
    </row>
    <row r="104" spans="69:69">
      <c r="BQ104" s="1" t="s">
        <v>827</v>
      </c>
    </row>
    <row r="105" spans="69:69">
      <c r="BQ105" s="1" t="s">
        <v>828</v>
      </c>
    </row>
  </sheetData>
  <sheetProtection password="CA55" sheet="1" objects="1" scenarios="1"/>
  <pageMargins left="0.4" right="0.1" top="0.4" bottom="0.1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Q169"/>
  <sheetViews>
    <sheetView showGridLines="0" workbookViewId="0">
      <selection sqref="A1:IV65536"/>
    </sheetView>
  </sheetViews>
  <sheetFormatPr baseColWidth="10" defaultColWidth="8" defaultRowHeight="10.5"/>
  <cols>
    <col min="1" max="1" width="1.83203125" style="151" customWidth="1"/>
    <col min="2" max="2" width="33.83203125" style="151" customWidth="1"/>
    <col min="3" max="3" width="7.5" style="151" customWidth="1"/>
    <col min="4" max="4" width="2.83203125" style="151" customWidth="1"/>
    <col min="5" max="5" width="7.5" style="151" customWidth="1"/>
    <col min="6" max="6" width="0" style="151" hidden="1" customWidth="1"/>
    <col min="7" max="7" width="7.33203125" style="151" customWidth="1"/>
    <col min="8" max="9" width="7.5" style="151" customWidth="1"/>
    <col min="10" max="10" width="0" style="151" hidden="1" customWidth="1"/>
    <col min="11" max="11" width="7.5" style="151" customWidth="1"/>
    <col min="12" max="12" width="7.6640625" style="151" customWidth="1"/>
    <col min="13" max="13" width="0.83203125" style="151" customWidth="1"/>
    <col min="14" max="14" width="6.6640625" style="151" customWidth="1"/>
    <col min="15" max="15" width="0" style="151" hidden="1" customWidth="1"/>
    <col min="16" max="16" width="6.83203125" style="151" customWidth="1"/>
    <col min="17" max="17" width="7.83203125" style="151" customWidth="1"/>
    <col min="18" max="18" width="6.5" style="151" customWidth="1"/>
    <col min="19" max="19" width="0" style="151" hidden="1" customWidth="1"/>
    <col min="20" max="20" width="6.83203125" style="151" customWidth="1"/>
    <col min="21" max="21" width="7.5" style="151" customWidth="1"/>
    <col min="22" max="22" width="6.83203125" style="151" customWidth="1"/>
    <col min="23" max="23" width="0.1640625" style="151" hidden="1" customWidth="1"/>
    <col min="24" max="24" width="6.5" style="151" customWidth="1"/>
    <col min="25" max="25" width="6.83203125" style="151" customWidth="1"/>
    <col min="26" max="26" width="6.6640625" style="151" customWidth="1"/>
    <col min="27" max="27" width="0" style="151" hidden="1" customWidth="1"/>
    <col min="28" max="28" width="6.6640625" style="151" customWidth="1"/>
    <col min="29" max="29" width="0" style="151" hidden="1" customWidth="1"/>
    <col min="30" max="30" width="1.83203125" style="151" customWidth="1"/>
    <col min="31" max="36" width="8" style="151" customWidth="1"/>
    <col min="37" max="37" width="5.83203125" style="151" customWidth="1"/>
    <col min="38" max="38" width="37.83203125" style="151" customWidth="1"/>
    <col min="39" max="16384" width="8" style="151"/>
  </cols>
  <sheetData>
    <row r="1" spans="1:43" ht="9.9499999999999993" customHeight="1">
      <c r="A1" s="150" t="s">
        <v>0</v>
      </c>
      <c r="C1" s="152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</row>
    <row r="2" spans="1:43" ht="2.1" customHeight="1">
      <c r="A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</row>
    <row r="3" spans="1:43" ht="10.5" customHeight="1">
      <c r="A3" s="150" t="s">
        <v>134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</row>
    <row r="4" spans="1:43" ht="9" customHeight="1">
      <c r="A4" s="154" t="s">
        <v>135</v>
      </c>
      <c r="C4" s="150" t="s">
        <v>136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</row>
    <row r="5" spans="1:43" ht="0.95" customHeight="1">
      <c r="B5" s="150" t="s">
        <v>72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D5" s="155" t="s">
        <v>72</v>
      </c>
    </row>
    <row r="6" spans="1:43" ht="11.1" customHeight="1">
      <c r="A6" s="156"/>
      <c r="B6" s="157"/>
      <c r="C6" s="158"/>
      <c r="D6" s="159"/>
      <c r="E6" s="160"/>
      <c r="F6" s="160"/>
      <c r="G6" s="161"/>
      <c r="H6" s="162"/>
      <c r="I6" s="161"/>
      <c r="J6" s="163" t="s">
        <v>137</v>
      </c>
      <c r="K6" s="161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4"/>
      <c r="AD6" s="165"/>
      <c r="AE6" s="165"/>
    </row>
    <row r="7" spans="1:43" ht="0.95" customHeight="1">
      <c r="A7" s="166"/>
      <c r="B7" s="167" t="s">
        <v>72</v>
      </c>
      <c r="C7" s="168"/>
      <c r="D7" s="169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70"/>
      <c r="AD7" s="165"/>
      <c r="AE7" s="165"/>
    </row>
    <row r="8" spans="1:43" ht="9.9499999999999993" customHeight="1">
      <c r="A8" s="166"/>
      <c r="B8" s="171" t="s">
        <v>5</v>
      </c>
      <c r="C8" s="172"/>
      <c r="D8" s="173"/>
      <c r="E8" s="174" t="s">
        <v>138</v>
      </c>
      <c r="F8" s="172"/>
      <c r="G8" s="173"/>
      <c r="H8" s="174" t="s">
        <v>139</v>
      </c>
      <c r="I8" s="175"/>
      <c r="J8" s="172"/>
      <c r="K8" s="173"/>
      <c r="L8" s="174" t="s">
        <v>140</v>
      </c>
      <c r="M8" s="175"/>
      <c r="N8" s="175"/>
      <c r="O8" s="172"/>
      <c r="P8" s="173"/>
      <c r="Q8" s="174" t="s">
        <v>141</v>
      </c>
      <c r="R8" s="175"/>
      <c r="S8" s="172"/>
      <c r="T8" s="173"/>
      <c r="U8" s="174" t="s">
        <v>142</v>
      </c>
      <c r="V8" s="175"/>
      <c r="W8" s="172"/>
      <c r="X8" s="173"/>
      <c r="Y8" s="174" t="s">
        <v>143</v>
      </c>
      <c r="Z8" s="175"/>
      <c r="AA8" s="172"/>
      <c r="AB8" s="172"/>
      <c r="AC8" s="170"/>
      <c r="AD8" s="165"/>
      <c r="AE8" s="165"/>
    </row>
    <row r="9" spans="1:43" ht="10.5" hidden="1" customHeight="1">
      <c r="A9" s="166"/>
      <c r="B9" s="169"/>
      <c r="C9" s="172"/>
      <c r="D9" s="173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0"/>
      <c r="AD9" s="165"/>
      <c r="AE9" s="165"/>
    </row>
    <row r="10" spans="1:43" ht="9.9499999999999993" customHeight="1">
      <c r="A10" s="176"/>
      <c r="B10" s="177" t="s">
        <v>72</v>
      </c>
      <c r="C10" s="178" t="s">
        <v>144</v>
      </c>
      <c r="D10" s="179"/>
      <c r="E10" s="180" t="s">
        <v>145</v>
      </c>
      <c r="F10" s="181"/>
      <c r="G10" s="180" t="s">
        <v>146</v>
      </c>
      <c r="H10" s="180" t="s">
        <v>147</v>
      </c>
      <c r="I10" s="180" t="s">
        <v>148</v>
      </c>
      <c r="J10" s="181"/>
      <c r="K10" s="180" t="s">
        <v>149</v>
      </c>
      <c r="L10" s="182" t="s">
        <v>147</v>
      </c>
      <c r="M10" s="181"/>
      <c r="N10" s="180" t="s">
        <v>148</v>
      </c>
      <c r="O10" s="181"/>
      <c r="P10" s="180" t="s">
        <v>149</v>
      </c>
      <c r="Q10" s="180" t="s">
        <v>147</v>
      </c>
      <c r="R10" s="180" t="s">
        <v>148</v>
      </c>
      <c r="S10" s="181"/>
      <c r="T10" s="180" t="s">
        <v>149</v>
      </c>
      <c r="U10" s="180" t="s">
        <v>147</v>
      </c>
      <c r="V10" s="180" t="s">
        <v>150</v>
      </c>
      <c r="W10" s="181"/>
      <c r="X10" s="180" t="s">
        <v>151</v>
      </c>
      <c r="Y10" s="180" t="s">
        <v>147</v>
      </c>
      <c r="Z10" s="180" t="s">
        <v>148</v>
      </c>
      <c r="AA10" s="181"/>
      <c r="AB10" s="180" t="s">
        <v>151</v>
      </c>
      <c r="AC10" s="183"/>
      <c r="AD10" s="165"/>
      <c r="AE10" s="165"/>
    </row>
    <row r="11" spans="1:43" ht="10.5" hidden="1" customHeight="1">
      <c r="A11" s="184"/>
      <c r="B11" s="185"/>
      <c r="C11" s="186"/>
      <c r="D11" s="185"/>
      <c r="E11" s="185"/>
      <c r="F11" s="185"/>
      <c r="G11" s="185"/>
      <c r="H11" s="185"/>
      <c r="I11" s="185"/>
      <c r="J11" s="185"/>
      <c r="K11" s="185"/>
      <c r="L11" s="186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7"/>
      <c r="AD11" s="165"/>
      <c r="AE11" s="165"/>
      <c r="AO11" s="188"/>
      <c r="AQ11" s="188"/>
    </row>
    <row r="12" spans="1:43" ht="11.1" customHeight="1">
      <c r="A12" s="189"/>
      <c r="B12" s="190" t="s">
        <v>9</v>
      </c>
      <c r="C12" s="191">
        <f>SUM(C14+C18+C26)</f>
        <v>114</v>
      </c>
      <c r="D12" s="192"/>
      <c r="E12" s="193">
        <f>SUM(E14+E18+E26)</f>
        <v>95</v>
      </c>
      <c r="F12" s="192"/>
      <c r="G12" s="193">
        <f>SUM(G14+G18+G26)</f>
        <v>19</v>
      </c>
      <c r="H12" s="193">
        <f>SUM(H14+H18+H26)</f>
        <v>101</v>
      </c>
      <c r="I12" s="193">
        <f>SUM(I14+I18+I26)</f>
        <v>57</v>
      </c>
      <c r="J12" s="192"/>
      <c r="K12" s="193">
        <f>SUM(K14+K18+K26)</f>
        <v>14</v>
      </c>
      <c r="L12" s="191">
        <f>SUM(L14+L18+L26)</f>
        <v>13</v>
      </c>
      <c r="M12" s="192"/>
      <c r="N12" s="193">
        <f>SUM(N14+N18+N26)</f>
        <v>11</v>
      </c>
      <c r="O12" s="192"/>
      <c r="P12" s="193">
        <f>SUM(P14+P18+P26)</f>
        <v>2</v>
      </c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/>
      <c r="AD12" s="165"/>
      <c r="AE12" s="165"/>
    </row>
    <row r="13" spans="1:43" ht="10.5" hidden="1" customHeight="1">
      <c r="A13" s="189"/>
      <c r="B13" s="196"/>
      <c r="C13" s="197"/>
      <c r="D13" s="194"/>
      <c r="E13" s="194"/>
      <c r="F13" s="194"/>
      <c r="G13" s="194"/>
      <c r="H13" s="194"/>
      <c r="I13" s="194"/>
      <c r="J13" s="194"/>
      <c r="K13" s="194"/>
      <c r="L13" s="197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5"/>
      <c r="AD13" s="165"/>
      <c r="AE13" s="165"/>
    </row>
    <row r="14" spans="1:43" ht="9" customHeight="1">
      <c r="A14" s="189"/>
      <c r="B14" s="198" t="s">
        <v>10</v>
      </c>
      <c r="C14" s="199">
        <f>SUM(C15+C16)</f>
        <v>12</v>
      </c>
      <c r="D14" s="200"/>
      <c r="E14" s="201">
        <f>SUM(E15+E16)</f>
        <v>12</v>
      </c>
      <c r="F14" s="200"/>
      <c r="G14" s="200"/>
      <c r="H14" s="201">
        <f>SUM(H15+H16)</f>
        <v>7</v>
      </c>
      <c r="I14" s="201">
        <f>SUM(I15+I16)</f>
        <v>7</v>
      </c>
      <c r="J14" s="200"/>
      <c r="K14" s="200"/>
      <c r="L14" s="199">
        <f>SUM(L15+L16)</f>
        <v>5</v>
      </c>
      <c r="M14" s="200"/>
      <c r="N14" s="201">
        <f>SUM(N15+N16)</f>
        <v>5</v>
      </c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195"/>
      <c r="AD14" s="165"/>
      <c r="AE14" s="165"/>
    </row>
    <row r="15" spans="1:43" ht="9" customHeight="1">
      <c r="A15" s="189"/>
      <c r="B15" s="202" t="s">
        <v>11</v>
      </c>
      <c r="C15" s="203">
        <f>SUM(E15:G15)</f>
        <v>7</v>
      </c>
      <c r="D15" s="204"/>
      <c r="E15" s="205">
        <f>SUM(I15+N15+R15+V15+Z15)</f>
        <v>7</v>
      </c>
      <c r="F15" s="204"/>
      <c r="G15" s="204"/>
      <c r="H15" s="206">
        <f>SUM(I15:K15)</f>
        <v>7</v>
      </c>
      <c r="I15" s="206">
        <v>7</v>
      </c>
      <c r="J15" s="204"/>
      <c r="K15" s="204"/>
      <c r="L15" s="207"/>
      <c r="M15" s="204"/>
      <c r="N15" s="204"/>
      <c r="O15" s="204"/>
      <c r="P15" s="204"/>
      <c r="Q15" s="204"/>
      <c r="R15" s="208"/>
      <c r="S15" s="208"/>
      <c r="T15" s="208"/>
      <c r="U15" s="194"/>
      <c r="V15" s="194"/>
      <c r="W15" s="194"/>
      <c r="X15" s="194"/>
      <c r="Y15" s="194"/>
      <c r="Z15" s="194"/>
      <c r="AA15" s="194"/>
      <c r="AB15" s="194"/>
      <c r="AC15" s="209"/>
      <c r="AD15" s="165"/>
      <c r="AE15" s="165"/>
    </row>
    <row r="16" spans="1:43" ht="9" customHeight="1">
      <c r="A16" s="189"/>
      <c r="B16" s="202" t="s">
        <v>12</v>
      </c>
      <c r="C16" s="203">
        <f>SUM(E16:G16)</f>
        <v>5</v>
      </c>
      <c r="D16" s="204"/>
      <c r="E16" s="205">
        <f>SUM(I16+N16+R16+V16+Z16)</f>
        <v>5</v>
      </c>
      <c r="F16" s="204"/>
      <c r="G16" s="205"/>
      <c r="H16" s="204"/>
      <c r="I16" s="204"/>
      <c r="J16" s="204"/>
      <c r="K16" s="204"/>
      <c r="L16" s="203">
        <f>SUM(N16:P16)</f>
        <v>5</v>
      </c>
      <c r="M16" s="204"/>
      <c r="N16" s="206">
        <v>5</v>
      </c>
      <c r="O16" s="204"/>
      <c r="P16" s="204"/>
      <c r="Q16" s="204"/>
      <c r="R16" s="204"/>
      <c r="S16" s="204"/>
      <c r="T16" s="204"/>
      <c r="U16" s="200"/>
      <c r="V16" s="200"/>
      <c r="W16" s="200"/>
      <c r="X16" s="200"/>
      <c r="Y16" s="194"/>
      <c r="Z16" s="194"/>
      <c r="AA16" s="194"/>
      <c r="AB16" s="194"/>
      <c r="AC16" s="195"/>
      <c r="AD16" s="165"/>
      <c r="AE16" s="165"/>
    </row>
    <row r="17" spans="1:43" ht="10.5" hidden="1" customHeight="1">
      <c r="A17" s="189"/>
      <c r="B17" s="196"/>
      <c r="C17" s="210"/>
      <c r="D17" s="200"/>
      <c r="E17" s="200"/>
      <c r="F17" s="200"/>
      <c r="G17" s="200"/>
      <c r="H17" s="200"/>
      <c r="I17" s="200"/>
      <c r="J17" s="200"/>
      <c r="K17" s="200"/>
      <c r="L17" s="210"/>
      <c r="M17" s="200"/>
      <c r="N17" s="200"/>
      <c r="O17" s="200"/>
      <c r="P17" s="200"/>
      <c r="Q17" s="200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5"/>
      <c r="AD17" s="165"/>
      <c r="AE17" s="165"/>
    </row>
    <row r="18" spans="1:43" ht="9" customHeight="1">
      <c r="A18" s="189"/>
      <c r="B18" s="198" t="s">
        <v>13</v>
      </c>
      <c r="C18" s="199">
        <f>SUM(C19:C24)</f>
        <v>90</v>
      </c>
      <c r="D18" s="200"/>
      <c r="E18" s="201">
        <f>SUM(E19:E24)</f>
        <v>76</v>
      </c>
      <c r="F18" s="200"/>
      <c r="G18" s="201">
        <f>SUM(G19:G24)</f>
        <v>14</v>
      </c>
      <c r="H18" s="201">
        <f>SUM(H19:H24)</f>
        <v>82</v>
      </c>
      <c r="I18" s="201">
        <f>SUM(I19:I23)</f>
        <v>43</v>
      </c>
      <c r="J18" s="200"/>
      <c r="K18" s="201">
        <f>SUM(K19:K23)</f>
        <v>9</v>
      </c>
      <c r="L18" s="199">
        <f>SUM(L20:L23)</f>
        <v>8</v>
      </c>
      <c r="M18" s="200"/>
      <c r="N18" s="201">
        <f>SUM(N21:N23)</f>
        <v>6</v>
      </c>
      <c r="O18" s="200"/>
      <c r="P18" s="201">
        <f>SUM(P21:P23)</f>
        <v>2</v>
      </c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195"/>
      <c r="AD18" s="165"/>
      <c r="AE18" s="165"/>
    </row>
    <row r="19" spans="1:43" ht="9" customHeight="1">
      <c r="A19" s="189"/>
      <c r="B19" s="202" t="s">
        <v>11</v>
      </c>
      <c r="C19" s="203">
        <f t="shared" ref="C19:C24" si="0">SUM(E19:G19)</f>
        <v>3</v>
      </c>
      <c r="D19" s="204"/>
      <c r="E19" s="205">
        <f t="shared" ref="E19:E24" si="1">SUM(I19+N19+R19+V19+Z19)</f>
        <v>2</v>
      </c>
      <c r="F19" s="204"/>
      <c r="G19" s="205">
        <f>SUM(K19+P19+T19+X19+AB19)</f>
        <v>1</v>
      </c>
      <c r="H19" s="206">
        <f>SUM(I19:K19)</f>
        <v>3</v>
      </c>
      <c r="I19" s="206">
        <v>2</v>
      </c>
      <c r="J19" s="204"/>
      <c r="K19" s="206">
        <v>1</v>
      </c>
      <c r="L19" s="207"/>
      <c r="M19" s="204"/>
      <c r="N19" s="204"/>
      <c r="O19" s="204"/>
      <c r="P19" s="204"/>
      <c r="Q19" s="204"/>
      <c r="R19" s="204"/>
      <c r="S19" s="204"/>
      <c r="T19" s="204"/>
      <c r="U19" s="204"/>
      <c r="V19" s="200"/>
      <c r="W19" s="200"/>
      <c r="X19" s="200"/>
      <c r="Y19" s="200"/>
      <c r="Z19" s="200"/>
      <c r="AA19" s="194"/>
      <c r="AB19" s="194"/>
      <c r="AC19" s="195"/>
      <c r="AD19" s="165"/>
      <c r="AE19" s="165"/>
    </row>
    <row r="20" spans="1:43" ht="9" customHeight="1">
      <c r="A20" s="189"/>
      <c r="B20" s="202" t="s">
        <v>14</v>
      </c>
      <c r="C20" s="203">
        <f t="shared" si="0"/>
        <v>4</v>
      </c>
      <c r="D20" s="204"/>
      <c r="E20" s="205">
        <f t="shared" si="1"/>
        <v>2</v>
      </c>
      <c r="F20" s="204"/>
      <c r="G20" s="205">
        <f>SUM(K20+P20+T20+X20+AB20)</f>
        <v>2</v>
      </c>
      <c r="H20" s="206">
        <f>SUM(I20:K20)</f>
        <v>4</v>
      </c>
      <c r="I20" s="206">
        <v>2</v>
      </c>
      <c r="J20" s="204"/>
      <c r="K20" s="206">
        <v>2</v>
      </c>
      <c r="L20" s="207"/>
      <c r="M20" s="204"/>
      <c r="N20" s="204"/>
      <c r="O20" s="204"/>
      <c r="P20" s="204"/>
      <c r="Q20" s="204"/>
      <c r="R20" s="204"/>
      <c r="S20" s="204"/>
      <c r="T20" s="204"/>
      <c r="U20" s="204"/>
      <c r="V20" s="200"/>
      <c r="W20" s="200"/>
      <c r="X20" s="200"/>
      <c r="Y20" s="200"/>
      <c r="Z20" s="200"/>
      <c r="AA20" s="194"/>
      <c r="AB20" s="194"/>
      <c r="AC20" s="195"/>
      <c r="AD20" s="165"/>
      <c r="AE20" s="165"/>
    </row>
    <row r="21" spans="1:43" ht="9" customHeight="1">
      <c r="A21" s="189"/>
      <c r="B21" s="202" t="s">
        <v>12</v>
      </c>
      <c r="C21" s="203">
        <f t="shared" si="0"/>
        <v>2</v>
      </c>
      <c r="D21" s="204"/>
      <c r="E21" s="205">
        <f t="shared" si="1"/>
        <v>2</v>
      </c>
      <c r="F21" s="204"/>
      <c r="G21" s="205"/>
      <c r="H21" s="204"/>
      <c r="I21" s="204"/>
      <c r="J21" s="204"/>
      <c r="K21" s="204"/>
      <c r="L21" s="203">
        <f>SUM(N21:P21)</f>
        <v>2</v>
      </c>
      <c r="M21" s="204"/>
      <c r="N21" s="206">
        <v>2</v>
      </c>
      <c r="O21" s="204"/>
      <c r="P21" s="204"/>
      <c r="Q21" s="204"/>
      <c r="R21" s="204"/>
      <c r="S21" s="204"/>
      <c r="T21" s="204"/>
      <c r="U21" s="204"/>
      <c r="V21" s="200"/>
      <c r="W21" s="200"/>
      <c r="X21" s="200"/>
      <c r="Y21" s="200"/>
      <c r="Z21" s="200"/>
      <c r="AA21" s="194"/>
      <c r="AB21" s="194"/>
      <c r="AC21" s="195"/>
      <c r="AD21" s="165"/>
      <c r="AE21" s="165"/>
    </row>
    <row r="22" spans="1:43" ht="9" customHeight="1">
      <c r="A22" s="189"/>
      <c r="B22" s="202" t="s">
        <v>15</v>
      </c>
      <c r="C22" s="203">
        <f t="shared" si="0"/>
        <v>42</v>
      </c>
      <c r="D22" s="204"/>
      <c r="E22" s="205">
        <f t="shared" si="1"/>
        <v>37</v>
      </c>
      <c r="F22" s="204"/>
      <c r="G22" s="205">
        <f>SUM(K22+P22+T22+X22+AB22)</f>
        <v>5</v>
      </c>
      <c r="H22" s="206">
        <f>SUM(I22:K22)</f>
        <v>42</v>
      </c>
      <c r="I22" s="206">
        <v>37</v>
      </c>
      <c r="J22" s="204"/>
      <c r="K22" s="206">
        <v>5</v>
      </c>
      <c r="L22" s="207"/>
      <c r="M22" s="204"/>
      <c r="N22" s="204"/>
      <c r="O22" s="204"/>
      <c r="P22" s="204"/>
      <c r="Q22" s="204"/>
      <c r="R22" s="204"/>
      <c r="S22" s="204"/>
      <c r="T22" s="204"/>
      <c r="U22" s="204"/>
      <c r="V22" s="200"/>
      <c r="W22" s="200"/>
      <c r="X22" s="200"/>
      <c r="Y22" s="200"/>
      <c r="Z22" s="200"/>
      <c r="AA22" s="194"/>
      <c r="AB22" s="194"/>
      <c r="AC22" s="195"/>
      <c r="AD22" s="165"/>
      <c r="AE22" s="165"/>
    </row>
    <row r="23" spans="1:43" ht="9" customHeight="1">
      <c r="A23" s="189"/>
      <c r="B23" s="202" t="s">
        <v>16</v>
      </c>
      <c r="C23" s="203">
        <f t="shared" si="0"/>
        <v>9</v>
      </c>
      <c r="D23" s="204"/>
      <c r="E23" s="205">
        <f t="shared" si="1"/>
        <v>6</v>
      </c>
      <c r="F23" s="204"/>
      <c r="G23" s="205">
        <f>SUM(K23+P23+T23+X23+AB23)</f>
        <v>3</v>
      </c>
      <c r="H23" s="206">
        <f>SUM(I23:K23)</f>
        <v>3</v>
      </c>
      <c r="I23" s="206">
        <v>2</v>
      </c>
      <c r="J23" s="204"/>
      <c r="K23" s="206">
        <v>1</v>
      </c>
      <c r="L23" s="203">
        <f>SUM(N23:P23)</f>
        <v>6</v>
      </c>
      <c r="M23" s="204"/>
      <c r="N23" s="206">
        <v>4</v>
      </c>
      <c r="O23" s="204"/>
      <c r="P23" s="206">
        <v>2</v>
      </c>
      <c r="Q23" s="204"/>
      <c r="R23" s="204"/>
      <c r="S23" s="204"/>
      <c r="T23" s="204"/>
      <c r="U23" s="204"/>
      <c r="V23" s="204"/>
      <c r="W23" s="200"/>
      <c r="X23" s="200"/>
      <c r="Y23" s="200"/>
      <c r="Z23" s="200"/>
      <c r="AA23" s="194"/>
      <c r="AB23" s="194"/>
      <c r="AC23" s="195"/>
      <c r="AD23" s="165"/>
      <c r="AE23" s="165"/>
    </row>
    <row r="24" spans="1:43">
      <c r="A24" s="189"/>
      <c r="B24" s="202" t="s">
        <v>17</v>
      </c>
      <c r="C24" s="203">
        <f t="shared" si="0"/>
        <v>30</v>
      </c>
      <c r="D24" s="204"/>
      <c r="E24" s="205">
        <f t="shared" si="1"/>
        <v>27</v>
      </c>
      <c r="F24" s="204"/>
      <c r="G24" s="205">
        <f>SUM(K24+P24+T24+X24+AB24)</f>
        <v>3</v>
      </c>
      <c r="H24" s="206">
        <f>SUM(I24:K24)</f>
        <v>30</v>
      </c>
      <c r="I24" s="206">
        <v>27</v>
      </c>
      <c r="J24" s="204"/>
      <c r="K24" s="206">
        <v>3</v>
      </c>
      <c r="L24" s="207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0"/>
      <c r="X24" s="200"/>
      <c r="Y24" s="200"/>
      <c r="Z24" s="200"/>
      <c r="AA24" s="194"/>
      <c r="AB24" s="194"/>
      <c r="AC24" s="195"/>
      <c r="AD24" s="165"/>
      <c r="AE24" s="165"/>
    </row>
    <row r="25" spans="1:43" ht="10.5" hidden="1" customHeight="1">
      <c r="A25" s="189"/>
      <c r="B25" s="196"/>
      <c r="C25" s="210"/>
      <c r="D25" s="200"/>
      <c r="E25" s="200"/>
      <c r="F25" s="200"/>
      <c r="G25" s="200"/>
      <c r="H25" s="200"/>
      <c r="I25" s="200"/>
      <c r="J25" s="200"/>
      <c r="K25" s="200"/>
      <c r="L25" s="21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194"/>
      <c r="AB25" s="194"/>
      <c r="AC25" s="195"/>
      <c r="AD25" s="165"/>
      <c r="AE25" s="165"/>
    </row>
    <row r="26" spans="1:43" ht="9" customHeight="1">
      <c r="A26" s="189"/>
      <c r="B26" s="198" t="s">
        <v>18</v>
      </c>
      <c r="C26" s="199">
        <f>SUM(E26:G26)</f>
        <v>12</v>
      </c>
      <c r="D26" s="200"/>
      <c r="E26" s="201">
        <f>SUM(E27:E28)</f>
        <v>7</v>
      </c>
      <c r="F26" s="200"/>
      <c r="G26" s="201">
        <f>SUM(G27:G28)</f>
        <v>5</v>
      </c>
      <c r="H26" s="201">
        <f>SUM(I26:K26)</f>
        <v>12</v>
      </c>
      <c r="I26" s="201">
        <f>SUM(I27:I28)</f>
        <v>7</v>
      </c>
      <c r="J26" s="200"/>
      <c r="K26" s="201">
        <f>SUM(K27:K28)</f>
        <v>5</v>
      </c>
      <c r="L26" s="21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195"/>
      <c r="AD26" s="165"/>
      <c r="AE26" s="165"/>
      <c r="AO26" s="188"/>
      <c r="AQ26" s="188"/>
    </row>
    <row r="27" spans="1:43" ht="9" customHeight="1">
      <c r="A27" s="189"/>
      <c r="B27" s="202" t="s">
        <v>19</v>
      </c>
      <c r="C27" s="203">
        <f>SUM(E27:G27)</f>
        <v>7</v>
      </c>
      <c r="D27" s="204"/>
      <c r="E27" s="205">
        <f>SUM(I27+N27+R27+V27+Z27)</f>
        <v>2</v>
      </c>
      <c r="F27" s="204"/>
      <c r="G27" s="205">
        <f>SUM(K27+P27+T27+X27+AB27)</f>
        <v>5</v>
      </c>
      <c r="H27" s="206">
        <f>SUM(I27:K27)</f>
        <v>7</v>
      </c>
      <c r="I27" s="206">
        <v>2</v>
      </c>
      <c r="J27" s="204"/>
      <c r="K27" s="206">
        <v>5</v>
      </c>
      <c r="L27" s="207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195"/>
      <c r="AD27" s="165"/>
      <c r="AE27" s="165"/>
      <c r="AO27" s="188"/>
      <c r="AQ27" s="188"/>
    </row>
    <row r="28" spans="1:43" ht="9" customHeight="1">
      <c r="A28" s="189"/>
      <c r="B28" s="202" t="s">
        <v>20</v>
      </c>
      <c r="C28" s="203">
        <f>SUM(E28:G28)</f>
        <v>5</v>
      </c>
      <c r="D28" s="204"/>
      <c r="E28" s="205">
        <f>SUM(I28+N28+R28+V28+Z28)</f>
        <v>5</v>
      </c>
      <c r="F28" s="204"/>
      <c r="G28" s="205"/>
      <c r="H28" s="206">
        <f>SUM(I28:K28)</f>
        <v>5</v>
      </c>
      <c r="I28" s="206">
        <v>5</v>
      </c>
      <c r="J28" s="204"/>
      <c r="K28" s="204"/>
      <c r="L28" s="207"/>
      <c r="M28" s="204"/>
      <c r="N28" s="204"/>
      <c r="O28" s="204"/>
      <c r="P28" s="204"/>
      <c r="Q28" s="204"/>
      <c r="R28" s="204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195"/>
      <c r="AD28" s="165"/>
      <c r="AE28" s="165"/>
      <c r="AO28" s="188"/>
      <c r="AQ28" s="188"/>
    </row>
    <row r="29" spans="1:43" ht="10.5" hidden="1" customHeight="1">
      <c r="A29" s="189"/>
      <c r="B29" s="211"/>
      <c r="C29" s="210"/>
      <c r="D29" s="200"/>
      <c r="E29" s="200"/>
      <c r="F29" s="200"/>
      <c r="G29" s="200"/>
      <c r="H29" s="200"/>
      <c r="I29" s="200"/>
      <c r="J29" s="200"/>
      <c r="K29" s="200"/>
      <c r="L29" s="21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195"/>
      <c r="AD29" s="165"/>
      <c r="AE29" s="165"/>
      <c r="AO29" s="188"/>
      <c r="AQ29" s="188"/>
    </row>
    <row r="30" spans="1:43" ht="11.1" customHeight="1">
      <c r="A30" s="189"/>
      <c r="B30" s="190" t="s">
        <v>21</v>
      </c>
      <c r="C30" s="212">
        <f>SUM(E30:G30)</f>
        <v>7528</v>
      </c>
      <c r="D30" s="194"/>
      <c r="E30" s="213">
        <f>SUM(E32+E33+E34+E41+E45+E46+E50+E51+E57+E58+E59+E60+E61)</f>
        <v>3439</v>
      </c>
      <c r="F30" s="194"/>
      <c r="G30" s="213">
        <f>SUM(G32+G33+G34+G41+G45+G46+G50+G51+G57+G58+G59+G60+G61)</f>
        <v>4089</v>
      </c>
      <c r="H30" s="213">
        <f>SUM(H32+H33+H34+H41+H45+H46+H50+H51+H57+H58+H59+H60+H61)</f>
        <v>2205</v>
      </c>
      <c r="I30" s="213">
        <f>SUM(I32+I33+I34+I41+I45+I46+I50+I51+I57+I58+I59+I60+I61)</f>
        <v>1065</v>
      </c>
      <c r="J30" s="194"/>
      <c r="K30" s="213">
        <f>SUM(K32+K33+K34+K41+K45+K46+K50+K51+K57+K58+K59+K60+K61)</f>
        <v>1140</v>
      </c>
      <c r="L30" s="212">
        <f>SUM(L32+L33+L34+L41+L45+L46+L50+L51+L57+L58+L59+L60+L61)</f>
        <v>1293</v>
      </c>
      <c r="M30" s="194"/>
      <c r="N30" s="213">
        <f>SUM(N32+N33+N34+N41+N45+N46+N50+N51+N57+N58+N59+N60+N61)</f>
        <v>785</v>
      </c>
      <c r="O30" s="194"/>
      <c r="P30" s="213">
        <f>SUM(P32+P33+P34+P41+P45+P46+P50+P51+P57+P58+P59+P60+P61)</f>
        <v>848</v>
      </c>
      <c r="Q30" s="213">
        <f>SUM(Q32+Q33+Q34+Q41+Q45+Q46+Q50+Q51+Q57+Q58+Q59+Q60+Q61)</f>
        <v>1483</v>
      </c>
      <c r="R30" s="213">
        <f>SUM(R32+R33+R34+R41+R45+R46+R50+R51+R57+R58+R59+R60+R61)</f>
        <v>701</v>
      </c>
      <c r="S30" s="194"/>
      <c r="T30" s="213">
        <f>SUM(T32+T33+T34+T41+T45+T46+T50+T51+T57+T58+T59+T60+T61)</f>
        <v>782</v>
      </c>
      <c r="U30" s="213">
        <f>SUM(U32+U33+U34+U41+U45+U46+U50+U51+U57+U58+U59+U60+U61)</f>
        <v>1167</v>
      </c>
      <c r="V30" s="213">
        <f>SUM(V32+V33+V34+V41+V45+V46+V50+V51+V57+V58+V59+V60+V61)</f>
        <v>471</v>
      </c>
      <c r="W30" s="194"/>
      <c r="X30" s="213">
        <f>SUM(X32+X33+X34+X41+X45+X46+X50+X51+X57+X58+X59+X60+X61)</f>
        <v>696</v>
      </c>
      <c r="Y30" s="213">
        <f>SUM(Y32+Y33+Y34+Y41+Y45+Y46+Y50+Y51+Y57+Y58+Y59+Y60+Y61)</f>
        <v>992</v>
      </c>
      <c r="Z30" s="213">
        <f>SUM(Z32+Z33+Z34+Z41+Z45+Z46+Z50+Z51+Z57+Z58+Z59+Z60+Z61)</f>
        <v>417</v>
      </c>
      <c r="AA30" s="194"/>
      <c r="AB30" s="213">
        <f>SUM(AB32+AB33+AB34+AB41+AB45+AB46+AB50+AB51+AB57+AB58+AB59+AB60+AB61)</f>
        <v>575</v>
      </c>
      <c r="AC30" s="209"/>
      <c r="AD30" s="165"/>
      <c r="AE30" s="165"/>
      <c r="AO30" s="188"/>
      <c r="AQ30" s="188"/>
    </row>
    <row r="31" spans="1:43" ht="10.5" hidden="1" customHeight="1">
      <c r="A31" s="189"/>
      <c r="B31" s="214"/>
      <c r="C31" s="207"/>
      <c r="D31" s="204"/>
      <c r="E31" s="204"/>
      <c r="F31" s="204"/>
      <c r="G31" s="204"/>
      <c r="H31" s="204"/>
      <c r="I31" s="204"/>
      <c r="J31" s="204"/>
      <c r="K31" s="204"/>
      <c r="L31" s="207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195"/>
      <c r="AD31" s="165"/>
      <c r="AE31" s="165"/>
    </row>
    <row r="32" spans="1:43" ht="9" customHeight="1">
      <c r="A32" s="189"/>
      <c r="B32" s="202" t="s">
        <v>152</v>
      </c>
      <c r="C32" s="203">
        <f t="shared" ref="C32:C50" si="2">SUM(E32:G32)</f>
        <v>109</v>
      </c>
      <c r="D32" s="204"/>
      <c r="E32" s="205">
        <f>SUM(I32+N32+R32+V32+Z32)</f>
        <v>96</v>
      </c>
      <c r="F32" s="204"/>
      <c r="G32" s="205">
        <f>SUM(K32+P32+T32+X32+AB32)</f>
        <v>13</v>
      </c>
      <c r="H32" s="206">
        <f>SUM(I32:K32)</f>
        <v>56</v>
      </c>
      <c r="I32" s="206">
        <v>48</v>
      </c>
      <c r="J32" s="204"/>
      <c r="K32" s="206">
        <v>8</v>
      </c>
      <c r="L32" s="203">
        <f>SUM(N32:P32)</f>
        <v>18</v>
      </c>
      <c r="M32" s="204"/>
      <c r="N32" s="206">
        <v>14</v>
      </c>
      <c r="O32" s="204"/>
      <c r="P32" s="206">
        <v>4</v>
      </c>
      <c r="Q32" s="206">
        <f>SUM(R32:T32)</f>
        <v>14</v>
      </c>
      <c r="R32" s="206">
        <v>14</v>
      </c>
      <c r="S32" s="204"/>
      <c r="T32" s="204"/>
      <c r="U32" s="206">
        <f>SUM(V32:X32)</f>
        <v>12</v>
      </c>
      <c r="V32" s="206">
        <v>11</v>
      </c>
      <c r="W32" s="204"/>
      <c r="X32" s="206">
        <v>1</v>
      </c>
      <c r="Y32" s="206">
        <f>SUM(Z32:AB32)</f>
        <v>9</v>
      </c>
      <c r="Z32" s="206">
        <v>9</v>
      </c>
      <c r="AA32" s="204"/>
      <c r="AB32" s="204"/>
      <c r="AC32" s="195"/>
      <c r="AD32" s="165"/>
      <c r="AE32" s="165"/>
    </row>
    <row r="33" spans="1:43" ht="9" customHeight="1">
      <c r="A33" s="189"/>
      <c r="B33" s="202" t="s">
        <v>23</v>
      </c>
      <c r="C33" s="203">
        <f t="shared" si="2"/>
        <v>103</v>
      </c>
      <c r="D33" s="204"/>
      <c r="E33" s="205">
        <f>SUM(I33+N33+R33+V33+Z33)</f>
        <v>42</v>
      </c>
      <c r="F33" s="204"/>
      <c r="G33" s="205">
        <f>SUM(K33+P33+T33+X33+AB33)</f>
        <v>61</v>
      </c>
      <c r="H33" s="206">
        <f>SUM(I33:K33)</f>
        <v>46</v>
      </c>
      <c r="I33" s="206">
        <v>23</v>
      </c>
      <c r="J33" s="204"/>
      <c r="K33" s="206">
        <v>23</v>
      </c>
      <c r="L33" s="203">
        <f>SUM(N33:P33)</f>
        <v>25</v>
      </c>
      <c r="M33" s="204"/>
      <c r="N33" s="206">
        <v>8</v>
      </c>
      <c r="O33" s="204"/>
      <c r="P33" s="206">
        <v>17</v>
      </c>
      <c r="Q33" s="206">
        <f>SUM(R33:T33)</f>
        <v>19</v>
      </c>
      <c r="R33" s="206">
        <v>7</v>
      </c>
      <c r="S33" s="204"/>
      <c r="T33" s="206">
        <v>12</v>
      </c>
      <c r="U33" s="206">
        <f>SUM(V33:X33)</f>
        <v>13</v>
      </c>
      <c r="V33" s="206">
        <v>4</v>
      </c>
      <c r="W33" s="204"/>
      <c r="X33" s="206">
        <v>9</v>
      </c>
      <c r="Y33" s="204"/>
      <c r="Z33" s="204"/>
      <c r="AA33" s="204"/>
      <c r="AB33" s="204"/>
      <c r="AC33" s="195"/>
      <c r="AD33" s="165"/>
      <c r="AE33" s="165"/>
    </row>
    <row r="34" spans="1:43" ht="9" customHeight="1">
      <c r="A34" s="189"/>
      <c r="B34" s="198" t="s">
        <v>24</v>
      </c>
      <c r="C34" s="199">
        <f t="shared" si="2"/>
        <v>554</v>
      </c>
      <c r="D34" s="200"/>
      <c r="E34" s="201">
        <f>SUM(E35:E40)</f>
        <v>363</v>
      </c>
      <c r="F34" s="200"/>
      <c r="G34" s="201">
        <f>SUM(G35:G40)</f>
        <v>191</v>
      </c>
      <c r="H34" s="201">
        <f>SUM(I34:K34)</f>
        <v>285</v>
      </c>
      <c r="I34" s="201">
        <f>SUM(I35:I40)</f>
        <v>210</v>
      </c>
      <c r="J34" s="200"/>
      <c r="K34" s="201">
        <f>SUM(K35:K40)</f>
        <v>75</v>
      </c>
      <c r="L34" s="199">
        <f>SUM(N34:P34)</f>
        <v>152</v>
      </c>
      <c r="M34" s="200"/>
      <c r="N34" s="201">
        <f>SUM(N35:N40)</f>
        <v>88</v>
      </c>
      <c r="O34" s="200"/>
      <c r="P34" s="201">
        <f>SUM(P35:P40)</f>
        <v>64</v>
      </c>
      <c r="Q34" s="201">
        <f>SUM(R34:T34)</f>
        <v>52</v>
      </c>
      <c r="R34" s="201">
        <f>SUM(R35:R40)</f>
        <v>52</v>
      </c>
      <c r="S34" s="200"/>
      <c r="T34" s="200"/>
      <c r="U34" s="201">
        <f>SUM(V34:X34)</f>
        <v>6</v>
      </c>
      <c r="V34" s="201">
        <f>SUM(V35:V40)</f>
        <v>6</v>
      </c>
      <c r="W34" s="200"/>
      <c r="X34" s="200"/>
      <c r="Y34" s="201">
        <f>SUM(Z34:AB34)</f>
        <v>11</v>
      </c>
      <c r="Z34" s="201">
        <f>SUM(Z35:Z40)</f>
        <v>7</v>
      </c>
      <c r="AA34" s="200"/>
      <c r="AB34" s="201">
        <f>SUM(AB35:AB40)</f>
        <v>4</v>
      </c>
      <c r="AC34" s="195"/>
      <c r="AD34" s="165"/>
      <c r="AE34" s="165"/>
    </row>
    <row r="35" spans="1:43" ht="9" customHeight="1">
      <c r="A35" s="215"/>
      <c r="B35" s="216" t="s">
        <v>25</v>
      </c>
      <c r="C35" s="217">
        <f t="shared" si="2"/>
        <v>285</v>
      </c>
      <c r="D35" s="218" t="s">
        <v>26</v>
      </c>
      <c r="E35" s="219">
        <f t="shared" ref="E35:E40" si="3">SUM(I35+N35+R35+V35+Z35)</f>
        <v>210</v>
      </c>
      <c r="F35" s="220"/>
      <c r="G35" s="219">
        <f>SUM(K35+P35+T35+X35+AB35)</f>
        <v>75</v>
      </c>
      <c r="H35" s="218">
        <f>SUM(I35:K35)</f>
        <v>285</v>
      </c>
      <c r="I35" s="218">
        <v>210</v>
      </c>
      <c r="J35" s="220"/>
      <c r="K35" s="218">
        <v>75</v>
      </c>
      <c r="L35" s="221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195"/>
      <c r="AD35" s="165"/>
      <c r="AE35" s="165"/>
    </row>
    <row r="36" spans="1:43" ht="9" customHeight="1">
      <c r="A36" s="215"/>
      <c r="B36" s="216" t="s">
        <v>27</v>
      </c>
      <c r="C36" s="217">
        <f t="shared" si="2"/>
        <v>13</v>
      </c>
      <c r="D36" s="220"/>
      <c r="E36" s="219">
        <f t="shared" si="3"/>
        <v>12</v>
      </c>
      <c r="F36" s="220"/>
      <c r="G36" s="219">
        <f>SUM(K36+P36+T36+X36+AB36)</f>
        <v>1</v>
      </c>
      <c r="H36" s="220"/>
      <c r="I36" s="220"/>
      <c r="J36" s="220"/>
      <c r="K36" s="220"/>
      <c r="L36" s="217">
        <f>SUM(N36:P36)</f>
        <v>11</v>
      </c>
      <c r="M36" s="220"/>
      <c r="N36" s="218">
        <v>10</v>
      </c>
      <c r="O36" s="220"/>
      <c r="P36" s="218">
        <v>1</v>
      </c>
      <c r="Q36" s="218">
        <f t="shared" ref="Q36:Q46" si="4">SUM(R36:T36)</f>
        <v>2</v>
      </c>
      <c r="R36" s="218">
        <v>2</v>
      </c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195"/>
      <c r="AD36" s="165"/>
      <c r="AE36" s="165"/>
    </row>
    <row r="37" spans="1:43" ht="9" customHeight="1">
      <c r="A37" s="215"/>
      <c r="B37" s="216" t="s">
        <v>28</v>
      </c>
      <c r="C37" s="217">
        <f t="shared" si="2"/>
        <v>63</v>
      </c>
      <c r="D37" s="220"/>
      <c r="E37" s="219">
        <f t="shared" si="3"/>
        <v>60</v>
      </c>
      <c r="F37" s="220"/>
      <c r="G37" s="219">
        <f>SUM(K37+P37+T37+X37+AB37)</f>
        <v>3</v>
      </c>
      <c r="H37" s="220"/>
      <c r="I37" s="220"/>
      <c r="J37" s="220"/>
      <c r="K37" s="220"/>
      <c r="L37" s="217">
        <f>SUM(N37:P37)</f>
        <v>40</v>
      </c>
      <c r="M37" s="220"/>
      <c r="N37" s="218">
        <v>39</v>
      </c>
      <c r="O37" s="220"/>
      <c r="P37" s="218">
        <v>1</v>
      </c>
      <c r="Q37" s="218">
        <f t="shared" si="4"/>
        <v>23</v>
      </c>
      <c r="R37" s="218">
        <v>21</v>
      </c>
      <c r="S37" s="220"/>
      <c r="T37" s="218">
        <v>2</v>
      </c>
      <c r="U37" s="220"/>
      <c r="V37" s="220"/>
      <c r="W37" s="220"/>
      <c r="X37" s="220"/>
      <c r="Y37" s="220"/>
      <c r="Z37" s="220"/>
      <c r="AA37" s="220"/>
      <c r="AB37" s="220"/>
      <c r="AC37" s="195"/>
      <c r="AD37" s="165"/>
      <c r="AE37" s="165"/>
    </row>
    <row r="38" spans="1:43" ht="9" customHeight="1">
      <c r="A38" s="215"/>
      <c r="B38" s="216" t="s">
        <v>29</v>
      </c>
      <c r="C38" s="217">
        <f t="shared" si="2"/>
        <v>30</v>
      </c>
      <c r="D38" s="220"/>
      <c r="E38" s="219">
        <f t="shared" si="3"/>
        <v>22</v>
      </c>
      <c r="F38" s="220"/>
      <c r="G38" s="219">
        <f>SUM(K38+P38+T38+X38+AB38)</f>
        <v>8</v>
      </c>
      <c r="H38" s="220"/>
      <c r="I38" s="220"/>
      <c r="J38" s="220"/>
      <c r="K38" s="220"/>
      <c r="L38" s="217">
        <f>SUM(N38:P38)</f>
        <v>7</v>
      </c>
      <c r="M38" s="220"/>
      <c r="N38" s="218">
        <v>4</v>
      </c>
      <c r="O38" s="220"/>
      <c r="P38" s="218">
        <v>3</v>
      </c>
      <c r="Q38" s="218">
        <f t="shared" si="4"/>
        <v>6</v>
      </c>
      <c r="R38" s="218">
        <v>5</v>
      </c>
      <c r="S38" s="220"/>
      <c r="T38" s="218">
        <v>1</v>
      </c>
      <c r="U38" s="218">
        <f>SUM(V38:X38)</f>
        <v>6</v>
      </c>
      <c r="V38" s="218">
        <v>6</v>
      </c>
      <c r="W38" s="220"/>
      <c r="X38" s="220"/>
      <c r="Y38" s="218">
        <f>SUM(Z38:AB38)</f>
        <v>11</v>
      </c>
      <c r="Z38" s="218">
        <v>7</v>
      </c>
      <c r="AA38" s="220"/>
      <c r="AB38" s="218">
        <v>4</v>
      </c>
      <c r="AC38" s="195"/>
      <c r="AD38" s="165"/>
      <c r="AE38" s="165"/>
    </row>
    <row r="39" spans="1:43" ht="9" customHeight="1">
      <c r="A39" s="215"/>
      <c r="B39" s="216" t="s">
        <v>30</v>
      </c>
      <c r="C39" s="217">
        <f t="shared" si="2"/>
        <v>137</v>
      </c>
      <c r="D39" s="220"/>
      <c r="E39" s="219">
        <f t="shared" si="3"/>
        <v>33</v>
      </c>
      <c r="F39" s="220"/>
      <c r="G39" s="219">
        <f>SUM(K39+P39+T39+X39+AB39)</f>
        <v>104</v>
      </c>
      <c r="H39" s="220"/>
      <c r="I39" s="220"/>
      <c r="J39" s="220"/>
      <c r="K39" s="220"/>
      <c r="L39" s="217">
        <f>SUM(N39:P39)</f>
        <v>76</v>
      </c>
      <c r="M39" s="220"/>
      <c r="N39" s="218">
        <v>17</v>
      </c>
      <c r="O39" s="220"/>
      <c r="P39" s="218">
        <v>59</v>
      </c>
      <c r="Q39" s="218">
        <f t="shared" si="4"/>
        <v>61</v>
      </c>
      <c r="R39" s="218">
        <v>16</v>
      </c>
      <c r="S39" s="220"/>
      <c r="T39" s="218">
        <v>45</v>
      </c>
      <c r="U39" s="220"/>
      <c r="V39" s="220"/>
      <c r="W39" s="220"/>
      <c r="X39" s="220"/>
      <c r="Y39" s="220"/>
      <c r="Z39" s="220"/>
      <c r="AA39" s="220"/>
      <c r="AB39" s="220"/>
      <c r="AC39" s="195"/>
      <c r="AD39" s="165"/>
      <c r="AE39" s="165"/>
      <c r="AO39" s="188"/>
      <c r="AQ39" s="188"/>
    </row>
    <row r="40" spans="1:43" ht="9" customHeight="1">
      <c r="A40" s="215"/>
      <c r="B40" s="216" t="s">
        <v>31</v>
      </c>
      <c r="C40" s="217">
        <f t="shared" si="2"/>
        <v>26</v>
      </c>
      <c r="D40" s="220"/>
      <c r="E40" s="219">
        <f t="shared" si="3"/>
        <v>26</v>
      </c>
      <c r="F40" s="220"/>
      <c r="G40" s="219"/>
      <c r="H40" s="220"/>
      <c r="I40" s="220"/>
      <c r="J40" s="220"/>
      <c r="K40" s="220"/>
      <c r="L40" s="217">
        <f>SUM(N40:P40)</f>
        <v>18</v>
      </c>
      <c r="M40" s="220"/>
      <c r="N40" s="218">
        <v>18</v>
      </c>
      <c r="O40" s="220"/>
      <c r="P40" s="220"/>
      <c r="Q40" s="218">
        <f t="shared" si="4"/>
        <v>8</v>
      </c>
      <c r="R40" s="218">
        <v>8</v>
      </c>
      <c r="S40" s="220"/>
      <c r="T40" s="220"/>
      <c r="U40" s="220"/>
      <c r="V40" s="222"/>
      <c r="W40" s="222"/>
      <c r="X40" s="222"/>
      <c r="Y40" s="222"/>
      <c r="Z40" s="222"/>
      <c r="AA40" s="222"/>
      <c r="AB40" s="222"/>
      <c r="AC40" s="209"/>
      <c r="AE40" s="165"/>
      <c r="AO40" s="188"/>
      <c r="AQ40" s="188"/>
    </row>
    <row r="41" spans="1:43" ht="9" customHeight="1">
      <c r="A41" s="189"/>
      <c r="B41" s="198" t="s">
        <v>32</v>
      </c>
      <c r="C41" s="199">
        <f t="shared" si="2"/>
        <v>2692</v>
      </c>
      <c r="D41" s="200"/>
      <c r="E41" s="223">
        <f>SUM(E42:E44)</f>
        <v>938</v>
      </c>
      <c r="F41" s="223"/>
      <c r="G41" s="223">
        <f>SUM(G42:G44)</f>
        <v>1754</v>
      </c>
      <c r="H41" s="201">
        <f>SUM(I41:K41)</f>
        <v>575</v>
      </c>
      <c r="I41" s="223">
        <f>SUM(I42:I44)</f>
        <v>196</v>
      </c>
      <c r="J41" s="223"/>
      <c r="K41" s="223">
        <f>SUM(K42:K44)</f>
        <v>379</v>
      </c>
      <c r="L41" s="199">
        <f>SUM(M41:O41)</f>
        <v>183</v>
      </c>
      <c r="M41" s="200"/>
      <c r="N41" s="223">
        <f>SUM(N42:N44)</f>
        <v>183</v>
      </c>
      <c r="O41" s="223"/>
      <c r="P41" s="223">
        <f>SUM(P42:P44)</f>
        <v>340</v>
      </c>
      <c r="Q41" s="201">
        <f t="shared" si="4"/>
        <v>601</v>
      </c>
      <c r="R41" s="223">
        <f>SUM(R42:R44)</f>
        <v>240</v>
      </c>
      <c r="S41" s="223"/>
      <c r="T41" s="223">
        <f>SUM(T42:T44)</f>
        <v>361</v>
      </c>
      <c r="U41" s="201">
        <f>SUM(V41:X41)</f>
        <v>499</v>
      </c>
      <c r="V41" s="223">
        <f>SUM(V42:V44)</f>
        <v>149</v>
      </c>
      <c r="W41" s="223"/>
      <c r="X41" s="223">
        <f>SUM(X42:X44)</f>
        <v>350</v>
      </c>
      <c r="Y41" s="201">
        <f>SUM(Z41:AB41)</f>
        <v>494</v>
      </c>
      <c r="Z41" s="223">
        <f>SUM(Z42:Z44)</f>
        <v>170</v>
      </c>
      <c r="AA41" s="223"/>
      <c r="AB41" s="223">
        <f>SUM(AB42:AB44)</f>
        <v>324</v>
      </c>
      <c r="AC41" s="224"/>
      <c r="AD41" s="165"/>
      <c r="AE41" s="165"/>
      <c r="AO41" s="188"/>
      <c r="AQ41" s="188"/>
    </row>
    <row r="42" spans="1:43" ht="9" customHeight="1">
      <c r="A42" s="215"/>
      <c r="B42" s="216" t="s">
        <v>25</v>
      </c>
      <c r="C42" s="217">
        <f t="shared" si="2"/>
        <v>575</v>
      </c>
      <c r="D42" s="218" t="s">
        <v>26</v>
      </c>
      <c r="E42" s="219">
        <f>SUM(I42+N42+R42+V42+Z42)</f>
        <v>196</v>
      </c>
      <c r="F42" s="220"/>
      <c r="G42" s="219">
        <f>SUM(K42+P42+T42+X42+AB42)</f>
        <v>379</v>
      </c>
      <c r="H42" s="218">
        <f>SUM(I42:K42)</f>
        <v>575</v>
      </c>
      <c r="I42" s="219">
        <v>196</v>
      </c>
      <c r="J42" s="220"/>
      <c r="K42" s="219">
        <v>379</v>
      </c>
      <c r="L42" s="221"/>
      <c r="M42" s="220"/>
      <c r="N42" s="220"/>
      <c r="O42" s="220"/>
      <c r="P42" s="220"/>
      <c r="Q42" s="218">
        <f t="shared" si="4"/>
        <v>0</v>
      </c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195"/>
      <c r="AD42" s="165"/>
      <c r="AE42" s="165"/>
      <c r="AO42" s="188"/>
      <c r="AQ42" s="188"/>
    </row>
    <row r="43" spans="1:43" ht="9" customHeight="1">
      <c r="A43" s="215"/>
      <c r="B43" s="216" t="s">
        <v>33</v>
      </c>
      <c r="C43" s="217">
        <f t="shared" si="2"/>
        <v>357</v>
      </c>
      <c r="D43" s="220"/>
      <c r="E43" s="219">
        <f>SUM(I43+N43+R43+V43+Z43)</f>
        <v>143</v>
      </c>
      <c r="F43" s="220"/>
      <c r="G43" s="219">
        <f>SUM(K43+P43+T43+X43+AB43)</f>
        <v>214</v>
      </c>
      <c r="H43" s="220"/>
      <c r="I43" s="220"/>
      <c r="J43" s="220"/>
      <c r="K43" s="220"/>
      <c r="L43" s="217">
        <f>SUM(N43:P43)</f>
        <v>89</v>
      </c>
      <c r="M43" s="220"/>
      <c r="N43" s="218">
        <v>39</v>
      </c>
      <c r="O43" s="220"/>
      <c r="P43" s="218">
        <v>50</v>
      </c>
      <c r="Q43" s="218">
        <f t="shared" si="4"/>
        <v>81</v>
      </c>
      <c r="R43" s="218">
        <v>30</v>
      </c>
      <c r="S43" s="220"/>
      <c r="T43" s="218">
        <v>51</v>
      </c>
      <c r="U43" s="218">
        <f>SUM(V43:X43)</f>
        <v>91</v>
      </c>
      <c r="V43" s="218">
        <v>36</v>
      </c>
      <c r="W43" s="220"/>
      <c r="X43" s="218">
        <v>55</v>
      </c>
      <c r="Y43" s="218">
        <f>SUM(Z43:AB43)</f>
        <v>96</v>
      </c>
      <c r="Z43" s="218">
        <v>38</v>
      </c>
      <c r="AA43" s="220"/>
      <c r="AB43" s="218">
        <v>58</v>
      </c>
      <c r="AC43" s="195"/>
      <c r="AD43" s="165"/>
      <c r="AE43" s="165"/>
      <c r="AO43" s="188"/>
      <c r="AQ43" s="188"/>
    </row>
    <row r="44" spans="1:43" ht="9" customHeight="1">
      <c r="A44" s="215"/>
      <c r="B44" s="216" t="s">
        <v>34</v>
      </c>
      <c r="C44" s="217">
        <f t="shared" si="2"/>
        <v>1760</v>
      </c>
      <c r="D44" s="220"/>
      <c r="E44" s="219">
        <f>SUM(I44+N44+R44+V44+Z44)</f>
        <v>599</v>
      </c>
      <c r="F44" s="220"/>
      <c r="G44" s="219">
        <f>SUM(K44+P44+T44+X44+AB44)</f>
        <v>1161</v>
      </c>
      <c r="H44" s="220"/>
      <c r="I44" s="220"/>
      <c r="J44" s="220"/>
      <c r="K44" s="220"/>
      <c r="L44" s="217">
        <f>SUM(N44:P44)</f>
        <v>434</v>
      </c>
      <c r="M44" s="220"/>
      <c r="N44" s="218">
        <v>144</v>
      </c>
      <c r="O44" s="225"/>
      <c r="P44" s="218">
        <v>290</v>
      </c>
      <c r="Q44" s="226">
        <f t="shared" si="4"/>
        <v>520</v>
      </c>
      <c r="R44" s="226">
        <v>210</v>
      </c>
      <c r="S44" s="227"/>
      <c r="T44" s="226">
        <v>310</v>
      </c>
      <c r="U44" s="226">
        <f>SUM(V44:X44)</f>
        <v>408</v>
      </c>
      <c r="V44" s="226">
        <v>113</v>
      </c>
      <c r="W44" s="227"/>
      <c r="X44" s="226">
        <v>295</v>
      </c>
      <c r="Y44" s="226">
        <f>SUM(Z44:AB44)</f>
        <v>398</v>
      </c>
      <c r="Z44" s="226">
        <v>132</v>
      </c>
      <c r="AA44" s="227"/>
      <c r="AB44" s="226">
        <v>266</v>
      </c>
      <c r="AC44" s="195"/>
      <c r="AD44" s="165"/>
      <c r="AE44" s="165"/>
    </row>
    <row r="45" spans="1:43" ht="9" customHeight="1">
      <c r="A45" s="189"/>
      <c r="B45" s="202" t="s">
        <v>35</v>
      </c>
      <c r="C45" s="203">
        <f t="shared" si="2"/>
        <v>1319</v>
      </c>
      <c r="D45" s="204"/>
      <c r="E45" s="205">
        <f>SUM(I45+N45+R45+V45+Z45)</f>
        <v>747</v>
      </c>
      <c r="F45" s="204"/>
      <c r="G45" s="205">
        <f>SUM(K45+P45+T45+X45+AB45)</f>
        <v>572</v>
      </c>
      <c r="H45" s="206">
        <f>SUM(I45:K45)</f>
        <v>387</v>
      </c>
      <c r="I45" s="206">
        <v>208</v>
      </c>
      <c r="J45" s="204"/>
      <c r="K45" s="206">
        <v>179</v>
      </c>
      <c r="L45" s="203">
        <f>SUM(N45:P45)</f>
        <v>318</v>
      </c>
      <c r="M45" s="204"/>
      <c r="N45" s="206">
        <v>192</v>
      </c>
      <c r="O45" s="204"/>
      <c r="P45" s="206">
        <v>126</v>
      </c>
      <c r="Q45" s="206">
        <f t="shared" si="4"/>
        <v>263</v>
      </c>
      <c r="R45" s="206">
        <v>143</v>
      </c>
      <c r="S45" s="204"/>
      <c r="T45" s="206">
        <v>120</v>
      </c>
      <c r="U45" s="206">
        <f>SUM(V45:X45)</f>
        <v>190</v>
      </c>
      <c r="V45" s="206">
        <v>111</v>
      </c>
      <c r="W45" s="204"/>
      <c r="X45" s="206">
        <v>79</v>
      </c>
      <c r="Y45" s="206">
        <f>SUM(Z45:AB45)</f>
        <v>161</v>
      </c>
      <c r="Z45" s="206">
        <v>93</v>
      </c>
      <c r="AA45" s="204"/>
      <c r="AB45" s="206">
        <v>68</v>
      </c>
      <c r="AC45" s="195"/>
      <c r="AD45" s="165"/>
      <c r="AE45" s="165"/>
      <c r="AO45" s="188"/>
      <c r="AQ45" s="188"/>
    </row>
    <row r="46" spans="1:43" ht="9" customHeight="1">
      <c r="A46" s="189"/>
      <c r="B46" s="198" t="s">
        <v>36</v>
      </c>
      <c r="C46" s="199">
        <f t="shared" si="2"/>
        <v>577</v>
      </c>
      <c r="D46" s="200"/>
      <c r="E46" s="201">
        <f>SUM(E47:E49)</f>
        <v>309</v>
      </c>
      <c r="F46" s="200"/>
      <c r="G46" s="201">
        <f>SUM(G47:G49)</f>
        <v>268</v>
      </c>
      <c r="H46" s="201">
        <f>SUM(I46:K46)</f>
        <v>234</v>
      </c>
      <c r="I46" s="201">
        <f>SUM(I47:I49)</f>
        <v>127</v>
      </c>
      <c r="J46" s="200"/>
      <c r="K46" s="201">
        <f>SUM(K47:K49)</f>
        <v>107</v>
      </c>
      <c r="L46" s="199">
        <f>SUM(N46:P46)</f>
        <v>121</v>
      </c>
      <c r="M46" s="200"/>
      <c r="N46" s="201">
        <f>SUM(N47:N49)</f>
        <v>75</v>
      </c>
      <c r="O46" s="200"/>
      <c r="P46" s="201">
        <f>SUM(P47:P49)</f>
        <v>46</v>
      </c>
      <c r="Q46" s="201">
        <f t="shared" si="4"/>
        <v>125</v>
      </c>
      <c r="R46" s="201">
        <f>SUM(R47:R49)</f>
        <v>60</v>
      </c>
      <c r="S46" s="200"/>
      <c r="T46" s="201">
        <f>SUM(T47:T49)</f>
        <v>65</v>
      </c>
      <c r="U46" s="201">
        <f>SUM(V46:X46)</f>
        <v>97</v>
      </c>
      <c r="V46" s="201">
        <f>SUM(V47:V49)</f>
        <v>47</v>
      </c>
      <c r="W46" s="200"/>
      <c r="X46" s="201">
        <f>SUM(X47:X49)</f>
        <v>50</v>
      </c>
      <c r="Y46" s="200"/>
      <c r="Z46" s="200"/>
      <c r="AA46" s="200"/>
      <c r="AB46" s="200"/>
      <c r="AC46" s="224"/>
      <c r="AD46" s="165"/>
      <c r="AE46" s="165"/>
      <c r="AO46" s="188"/>
      <c r="AQ46" s="188"/>
    </row>
    <row r="47" spans="1:43" ht="9" customHeight="1">
      <c r="A47" s="215"/>
      <c r="B47" s="216" t="s">
        <v>25</v>
      </c>
      <c r="C47" s="217">
        <f t="shared" si="2"/>
        <v>234</v>
      </c>
      <c r="D47" s="218" t="s">
        <v>26</v>
      </c>
      <c r="E47" s="219">
        <f>SUM(I47+N47+R47+V47+Z47)</f>
        <v>127</v>
      </c>
      <c r="F47" s="220"/>
      <c r="G47" s="219">
        <f>SUM(K47+P47+T47+X47+AB47)</f>
        <v>107</v>
      </c>
      <c r="H47" s="218">
        <f>SUM(I47:K47)</f>
        <v>234</v>
      </c>
      <c r="I47" s="218">
        <v>127</v>
      </c>
      <c r="J47" s="220"/>
      <c r="K47" s="218">
        <v>107</v>
      </c>
      <c r="L47" s="221"/>
      <c r="M47" s="220"/>
      <c r="N47" s="220"/>
      <c r="O47" s="220"/>
      <c r="P47" s="220"/>
      <c r="Q47" s="220"/>
      <c r="R47" s="220"/>
      <c r="S47" s="220"/>
      <c r="T47" s="220"/>
      <c r="U47" s="222"/>
      <c r="V47" s="222"/>
      <c r="W47" s="222"/>
      <c r="X47" s="222"/>
      <c r="Y47" s="222"/>
      <c r="Z47" s="222"/>
      <c r="AA47" s="222"/>
      <c r="AB47" s="222"/>
      <c r="AC47" s="195"/>
      <c r="AD47" s="165"/>
      <c r="AE47" s="165"/>
      <c r="AO47" s="188"/>
      <c r="AQ47" s="188"/>
    </row>
    <row r="48" spans="1:43" ht="9" customHeight="1">
      <c r="A48" s="215"/>
      <c r="B48" s="216" t="s">
        <v>37</v>
      </c>
      <c r="C48" s="217">
        <f t="shared" si="2"/>
        <v>79</v>
      </c>
      <c r="D48" s="220"/>
      <c r="E48" s="219">
        <f>SUM(I48+N48+R48+V48+Z48)</f>
        <v>43</v>
      </c>
      <c r="F48" s="220"/>
      <c r="G48" s="219">
        <f>SUM(K48+P48+T48+X48+AB48)</f>
        <v>36</v>
      </c>
      <c r="H48" s="220"/>
      <c r="I48" s="219"/>
      <c r="J48" s="220"/>
      <c r="K48" s="219"/>
      <c r="L48" s="217">
        <f>SUM(N48:P48)</f>
        <v>30</v>
      </c>
      <c r="M48" s="220"/>
      <c r="N48" s="218">
        <v>20</v>
      </c>
      <c r="O48" s="220"/>
      <c r="P48" s="218">
        <v>10</v>
      </c>
      <c r="Q48" s="218">
        <f>SUM(R48:T48)</f>
        <v>28</v>
      </c>
      <c r="R48" s="218">
        <v>11</v>
      </c>
      <c r="S48" s="220"/>
      <c r="T48" s="218">
        <v>17</v>
      </c>
      <c r="U48" s="218">
        <f>SUM(V48:X48)</f>
        <v>21</v>
      </c>
      <c r="V48" s="218">
        <v>12</v>
      </c>
      <c r="W48" s="220"/>
      <c r="X48" s="218">
        <v>9</v>
      </c>
      <c r="Y48" s="220"/>
      <c r="Z48" s="220"/>
      <c r="AA48" s="220"/>
      <c r="AB48" s="220"/>
      <c r="AC48" s="195"/>
      <c r="AD48" s="165"/>
      <c r="AE48" s="165"/>
      <c r="AO48" s="188"/>
      <c r="AQ48" s="188"/>
    </row>
    <row r="49" spans="1:43" ht="9" customHeight="1">
      <c r="A49" s="215"/>
      <c r="B49" s="216" t="s">
        <v>38</v>
      </c>
      <c r="C49" s="217">
        <f t="shared" si="2"/>
        <v>264</v>
      </c>
      <c r="D49" s="220"/>
      <c r="E49" s="219">
        <f>SUM(I49+N49+R49+V49+Z49)</f>
        <v>139</v>
      </c>
      <c r="F49" s="220"/>
      <c r="G49" s="219">
        <f>SUM(K49+P49+T49+X49+AB49)</f>
        <v>125</v>
      </c>
      <c r="H49" s="220"/>
      <c r="I49" s="220"/>
      <c r="J49" s="220"/>
      <c r="K49" s="220"/>
      <c r="L49" s="217">
        <f>SUM(N49:P49)</f>
        <v>91</v>
      </c>
      <c r="M49" s="220"/>
      <c r="N49" s="218">
        <v>55</v>
      </c>
      <c r="O49" s="220"/>
      <c r="P49" s="218">
        <v>36</v>
      </c>
      <c r="Q49" s="218">
        <f>SUM(R49:T49)</f>
        <v>97</v>
      </c>
      <c r="R49" s="218">
        <v>49</v>
      </c>
      <c r="S49" s="220"/>
      <c r="T49" s="218">
        <v>48</v>
      </c>
      <c r="U49" s="218">
        <f>SUM(V49:X49)</f>
        <v>76</v>
      </c>
      <c r="V49" s="218">
        <v>35</v>
      </c>
      <c r="W49" s="220"/>
      <c r="X49" s="218">
        <v>41</v>
      </c>
      <c r="Y49" s="220"/>
      <c r="Z49" s="220"/>
      <c r="AA49" s="220"/>
      <c r="AB49" s="220"/>
      <c r="AC49" s="195"/>
      <c r="AD49" s="165"/>
      <c r="AE49" s="165"/>
      <c r="AO49" s="188"/>
      <c r="AQ49" s="188"/>
    </row>
    <row r="50" spans="1:43" ht="9" customHeight="1">
      <c r="A50" s="189"/>
      <c r="B50" s="202" t="s">
        <v>153</v>
      </c>
      <c r="C50" s="203">
        <f t="shared" si="2"/>
        <v>229</v>
      </c>
      <c r="D50" s="204"/>
      <c r="E50" s="205">
        <f>SUM(I50+N50+R50+V50+Z50)</f>
        <v>16</v>
      </c>
      <c r="F50" s="204"/>
      <c r="G50" s="205">
        <f>SUM(K50+P50+T50+X50+AB50)</f>
        <v>213</v>
      </c>
      <c r="H50" s="206">
        <f>SUM(I50:K50)</f>
        <v>117</v>
      </c>
      <c r="I50" s="206">
        <v>7</v>
      </c>
      <c r="J50" s="204"/>
      <c r="K50" s="206">
        <v>110</v>
      </c>
      <c r="L50" s="203">
        <f>SUM(N50:P50)</f>
        <v>46</v>
      </c>
      <c r="M50" s="204"/>
      <c r="N50" s="206">
        <v>6</v>
      </c>
      <c r="O50" s="204"/>
      <c r="P50" s="206">
        <v>40</v>
      </c>
      <c r="Q50" s="206">
        <f>SUM(R50:T50)</f>
        <v>36</v>
      </c>
      <c r="R50" s="206">
        <v>3</v>
      </c>
      <c r="S50" s="204"/>
      <c r="T50" s="206">
        <v>33</v>
      </c>
      <c r="U50" s="206">
        <f>SUM(V50:X50)</f>
        <v>30</v>
      </c>
      <c r="V50" s="204"/>
      <c r="W50" s="204"/>
      <c r="X50" s="206">
        <v>30</v>
      </c>
      <c r="Y50" s="204"/>
      <c r="Z50" s="204"/>
      <c r="AA50" s="204"/>
      <c r="AB50" s="204"/>
      <c r="AC50" s="209"/>
      <c r="AD50" s="165"/>
      <c r="AE50" s="165"/>
      <c r="AO50" s="188"/>
      <c r="AQ50" s="188"/>
    </row>
    <row r="51" spans="1:43" ht="9" customHeight="1">
      <c r="A51" s="189"/>
      <c r="B51" s="198" t="s">
        <v>17</v>
      </c>
      <c r="C51" s="199">
        <f>SUM(C52:C56)</f>
        <v>85</v>
      </c>
      <c r="D51" s="200"/>
      <c r="E51" s="201">
        <f>SUM(E52:E56)</f>
        <v>66</v>
      </c>
      <c r="F51" s="200"/>
      <c r="G51" s="201">
        <f>SUM(G52:G56)</f>
        <v>19</v>
      </c>
      <c r="H51" s="201">
        <f>SUM(H52:H56)</f>
        <v>30</v>
      </c>
      <c r="I51" s="201">
        <f>SUM(I52:I56)</f>
        <v>21</v>
      </c>
      <c r="J51" s="200"/>
      <c r="K51" s="201">
        <f>SUM(K52:K56)</f>
        <v>9</v>
      </c>
      <c r="L51" s="199">
        <f>SUM(L52:L56)</f>
        <v>27</v>
      </c>
      <c r="M51" s="200"/>
      <c r="N51" s="201">
        <f>SUM(N52:N56)</f>
        <v>23</v>
      </c>
      <c r="O51" s="200"/>
      <c r="P51" s="201">
        <f>SUM(P52:P56)</f>
        <v>4</v>
      </c>
      <c r="Q51" s="201">
        <f>SUM(Q52:Q56)</f>
        <v>18</v>
      </c>
      <c r="R51" s="201">
        <f>SUM(R52:R56)</f>
        <v>13</v>
      </c>
      <c r="S51" s="200"/>
      <c r="T51" s="201">
        <f>SUM(T52:T56)</f>
        <v>5</v>
      </c>
      <c r="U51" s="201">
        <f>SUM(U52:U56)</f>
        <v>10</v>
      </c>
      <c r="V51" s="201">
        <f>SUM(V52:V56)</f>
        <v>9</v>
      </c>
      <c r="W51" s="200"/>
      <c r="X51" s="201">
        <f>SUM(X52:X56)</f>
        <v>1</v>
      </c>
      <c r="Y51" s="200"/>
      <c r="Z51" s="200"/>
      <c r="AA51" s="200"/>
      <c r="AB51" s="223"/>
      <c r="AC51" s="209"/>
      <c r="AD51" s="165"/>
      <c r="AE51" s="165"/>
      <c r="AO51" s="188"/>
      <c r="AQ51" s="188"/>
    </row>
    <row r="52" spans="1:43" ht="9" customHeight="1">
      <c r="A52" s="228"/>
      <c r="B52" s="229" t="s">
        <v>25</v>
      </c>
      <c r="C52" s="230">
        <f t="shared" ref="C52:C61" si="5">SUM(E52:G52)</f>
        <v>57</v>
      </c>
      <c r="D52" s="231" t="s">
        <v>26</v>
      </c>
      <c r="E52" s="232">
        <f t="shared" ref="E52:E61" si="6">SUM(I52+N52+R52+V52+Z52)</f>
        <v>44</v>
      </c>
      <c r="F52" s="233"/>
      <c r="G52" s="232">
        <f>SUM(K52+P52+T52+X52+AB52)</f>
        <v>13</v>
      </c>
      <c r="H52" s="231">
        <f>SUM(I52:K52)</f>
        <v>30</v>
      </c>
      <c r="I52" s="231">
        <v>21</v>
      </c>
      <c r="J52" s="233"/>
      <c r="K52" s="231">
        <v>9</v>
      </c>
      <c r="L52" s="230">
        <f>SUM(N52:P52)</f>
        <v>27</v>
      </c>
      <c r="M52" s="233"/>
      <c r="N52" s="231">
        <v>23</v>
      </c>
      <c r="O52" s="233"/>
      <c r="P52" s="231">
        <v>4</v>
      </c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195"/>
      <c r="AD52" s="165"/>
      <c r="AE52" s="165"/>
      <c r="AO52" s="188"/>
      <c r="AQ52" s="188"/>
    </row>
    <row r="53" spans="1:43" ht="9" customHeight="1">
      <c r="A53" s="228"/>
      <c r="B53" s="229" t="s">
        <v>154</v>
      </c>
      <c r="C53" s="230">
        <f t="shared" si="5"/>
        <v>10</v>
      </c>
      <c r="D53" s="233"/>
      <c r="E53" s="232">
        <f t="shared" si="6"/>
        <v>9</v>
      </c>
      <c r="F53" s="233"/>
      <c r="G53" s="232">
        <f>SUM(K53+P53+T53+X53+AB53)</f>
        <v>1</v>
      </c>
      <c r="H53" s="233"/>
      <c r="I53" s="233"/>
      <c r="J53" s="233"/>
      <c r="K53" s="233"/>
      <c r="L53" s="234"/>
      <c r="M53" s="233"/>
      <c r="N53" s="233"/>
      <c r="O53" s="233"/>
      <c r="P53" s="233"/>
      <c r="Q53" s="233"/>
      <c r="R53" s="233"/>
      <c r="S53" s="233"/>
      <c r="T53" s="233"/>
      <c r="U53" s="231">
        <f>SUM(V53:X53)</f>
        <v>10</v>
      </c>
      <c r="V53" s="231">
        <v>9</v>
      </c>
      <c r="W53" s="233"/>
      <c r="X53" s="231">
        <v>1</v>
      </c>
      <c r="Y53" s="233"/>
      <c r="Z53" s="233"/>
      <c r="AA53" s="233"/>
      <c r="AB53" s="233"/>
      <c r="AC53" s="195"/>
      <c r="AD53" s="165"/>
      <c r="AE53" s="165"/>
      <c r="AO53" s="188"/>
      <c r="AQ53" s="188"/>
    </row>
    <row r="54" spans="1:43" ht="9" customHeight="1">
      <c r="A54" s="228"/>
      <c r="B54" s="229" t="s">
        <v>155</v>
      </c>
      <c r="C54" s="230">
        <f t="shared" si="5"/>
        <v>7</v>
      </c>
      <c r="D54" s="233"/>
      <c r="E54" s="232">
        <f t="shared" si="6"/>
        <v>7</v>
      </c>
      <c r="F54" s="233"/>
      <c r="G54" s="232"/>
      <c r="H54" s="233"/>
      <c r="I54" s="233"/>
      <c r="J54" s="233"/>
      <c r="K54" s="233"/>
      <c r="L54" s="234"/>
      <c r="M54" s="233"/>
      <c r="N54" s="233"/>
      <c r="O54" s="233"/>
      <c r="P54" s="233"/>
      <c r="Q54" s="231">
        <f t="shared" ref="Q54:Q61" si="7">SUM(R54:T54)</f>
        <v>7</v>
      </c>
      <c r="R54" s="231">
        <v>7</v>
      </c>
      <c r="S54" s="233"/>
      <c r="T54" s="233"/>
      <c r="U54" s="233"/>
      <c r="V54" s="233"/>
      <c r="W54" s="233"/>
      <c r="X54" s="233"/>
      <c r="Y54" s="233"/>
      <c r="Z54" s="233"/>
      <c r="AA54" s="235"/>
      <c r="AB54" s="235"/>
      <c r="AC54" s="236"/>
      <c r="AD54" s="165"/>
      <c r="AE54" s="165"/>
    </row>
    <row r="55" spans="1:43" ht="9" customHeight="1">
      <c r="A55" s="228"/>
      <c r="B55" s="229" t="s">
        <v>42</v>
      </c>
      <c r="C55" s="230">
        <f t="shared" si="5"/>
        <v>9</v>
      </c>
      <c r="D55" s="233"/>
      <c r="E55" s="232">
        <f t="shared" si="6"/>
        <v>5</v>
      </c>
      <c r="F55" s="233"/>
      <c r="G55" s="232">
        <f t="shared" ref="G55:G61" si="8">SUM(K55+P55+T55+X55+AB55)</f>
        <v>4</v>
      </c>
      <c r="H55" s="233"/>
      <c r="I55" s="233"/>
      <c r="J55" s="233"/>
      <c r="K55" s="233"/>
      <c r="L55" s="234"/>
      <c r="M55" s="233"/>
      <c r="N55" s="233"/>
      <c r="O55" s="233"/>
      <c r="P55" s="233"/>
      <c r="Q55" s="231">
        <f t="shared" si="7"/>
        <v>9</v>
      </c>
      <c r="R55" s="231">
        <v>5</v>
      </c>
      <c r="S55" s="233"/>
      <c r="T55" s="231">
        <v>4</v>
      </c>
      <c r="U55" s="233"/>
      <c r="V55" s="233"/>
      <c r="W55" s="233"/>
      <c r="X55" s="233"/>
      <c r="Y55" s="233"/>
      <c r="Z55" s="233"/>
      <c r="AA55" s="235"/>
      <c r="AB55" s="235"/>
      <c r="AC55" s="236"/>
      <c r="AD55" s="165"/>
      <c r="AE55" s="165"/>
    </row>
    <row r="56" spans="1:43" ht="9" customHeight="1">
      <c r="A56" s="228"/>
      <c r="B56" s="229" t="s">
        <v>156</v>
      </c>
      <c r="C56" s="230">
        <f t="shared" si="5"/>
        <v>2</v>
      </c>
      <c r="D56" s="233"/>
      <c r="E56" s="232">
        <f t="shared" si="6"/>
        <v>1</v>
      </c>
      <c r="F56" s="233"/>
      <c r="G56" s="232">
        <f t="shared" si="8"/>
        <v>1</v>
      </c>
      <c r="H56" s="233"/>
      <c r="I56" s="233"/>
      <c r="J56" s="233"/>
      <c r="K56" s="233"/>
      <c r="L56" s="234"/>
      <c r="M56" s="233"/>
      <c r="N56" s="233"/>
      <c r="O56" s="233"/>
      <c r="P56" s="233"/>
      <c r="Q56" s="231">
        <f t="shared" si="7"/>
        <v>2</v>
      </c>
      <c r="R56" s="231">
        <v>1</v>
      </c>
      <c r="S56" s="233"/>
      <c r="T56" s="231">
        <v>1</v>
      </c>
      <c r="U56" s="233"/>
      <c r="V56" s="233"/>
      <c r="W56" s="233"/>
      <c r="X56" s="233"/>
      <c r="Y56" s="233"/>
      <c r="Z56" s="233"/>
      <c r="AA56" s="235"/>
      <c r="AB56" s="235"/>
      <c r="AC56" s="236"/>
      <c r="AD56" s="165"/>
      <c r="AE56" s="165"/>
    </row>
    <row r="57" spans="1:43" ht="9" customHeight="1">
      <c r="A57" s="189"/>
      <c r="B57" s="202" t="s">
        <v>44</v>
      </c>
      <c r="C57" s="203">
        <f t="shared" si="5"/>
        <v>102</v>
      </c>
      <c r="D57" s="204"/>
      <c r="E57" s="205">
        <f t="shared" si="6"/>
        <v>76</v>
      </c>
      <c r="F57" s="204"/>
      <c r="G57" s="205">
        <f t="shared" si="8"/>
        <v>26</v>
      </c>
      <c r="H57" s="206">
        <f>SUM(I57:K57)</f>
        <v>51</v>
      </c>
      <c r="I57" s="205">
        <v>33</v>
      </c>
      <c r="J57" s="204"/>
      <c r="K57" s="206">
        <v>18</v>
      </c>
      <c r="L57" s="203">
        <f>SUM(N57:P57)</f>
        <v>36</v>
      </c>
      <c r="M57" s="204"/>
      <c r="N57" s="206">
        <v>30</v>
      </c>
      <c r="O57" s="204"/>
      <c r="P57" s="206">
        <v>6</v>
      </c>
      <c r="Q57" s="206">
        <f t="shared" si="7"/>
        <v>10</v>
      </c>
      <c r="R57" s="206">
        <v>9</v>
      </c>
      <c r="S57" s="204"/>
      <c r="T57" s="206">
        <v>1</v>
      </c>
      <c r="U57" s="206">
        <f>SUM(V57:X57)</f>
        <v>1</v>
      </c>
      <c r="V57" s="206">
        <v>1</v>
      </c>
      <c r="W57" s="204"/>
      <c r="X57" s="204"/>
      <c r="Y57" s="206">
        <f>SUM(Z57:AB57)</f>
        <v>4</v>
      </c>
      <c r="Z57" s="206">
        <v>3</v>
      </c>
      <c r="AA57" s="208"/>
      <c r="AB57" s="237">
        <v>1</v>
      </c>
      <c r="AC57" s="209"/>
      <c r="AD57" s="165"/>
      <c r="AE57" s="165"/>
      <c r="AO57" s="188"/>
      <c r="AQ57" s="188"/>
    </row>
    <row r="58" spans="1:43" ht="9" customHeight="1">
      <c r="A58" s="189"/>
      <c r="B58" s="202" t="s">
        <v>45</v>
      </c>
      <c r="C58" s="203">
        <f t="shared" si="5"/>
        <v>678</v>
      </c>
      <c r="D58" s="204"/>
      <c r="E58" s="205">
        <f t="shared" si="6"/>
        <v>317</v>
      </c>
      <c r="F58" s="204"/>
      <c r="G58" s="205">
        <f t="shared" si="8"/>
        <v>361</v>
      </c>
      <c r="H58" s="206">
        <f>SUM(I58:K58)</f>
        <v>200</v>
      </c>
      <c r="I58" s="205">
        <v>89</v>
      </c>
      <c r="J58" s="204"/>
      <c r="K58" s="205">
        <v>111</v>
      </c>
      <c r="L58" s="203">
        <f>SUM(N58:P58)</f>
        <v>155</v>
      </c>
      <c r="M58" s="204"/>
      <c r="N58" s="206">
        <v>70</v>
      </c>
      <c r="O58" s="204"/>
      <c r="P58" s="206">
        <v>85</v>
      </c>
      <c r="Q58" s="206">
        <f t="shared" si="7"/>
        <v>136</v>
      </c>
      <c r="R58" s="206">
        <v>70</v>
      </c>
      <c r="S58" s="204"/>
      <c r="T58" s="206">
        <v>66</v>
      </c>
      <c r="U58" s="206">
        <f>SUM(V58:X58)</f>
        <v>113</v>
      </c>
      <c r="V58" s="206">
        <v>49</v>
      </c>
      <c r="W58" s="204"/>
      <c r="X58" s="206">
        <v>64</v>
      </c>
      <c r="Y58" s="206">
        <f>SUM(Z58:AB58)</f>
        <v>74</v>
      </c>
      <c r="Z58" s="206">
        <v>39</v>
      </c>
      <c r="AA58" s="204"/>
      <c r="AB58" s="206">
        <v>35</v>
      </c>
      <c r="AC58" s="195"/>
      <c r="AD58" s="165"/>
      <c r="AE58" s="165"/>
      <c r="AO58" s="188"/>
      <c r="AQ58" s="188"/>
    </row>
    <row r="59" spans="1:43" ht="9" customHeight="1">
      <c r="A59" s="189"/>
      <c r="B59" s="202" t="s">
        <v>46</v>
      </c>
      <c r="C59" s="203">
        <f t="shared" si="5"/>
        <v>200</v>
      </c>
      <c r="D59" s="204"/>
      <c r="E59" s="205">
        <f t="shared" si="6"/>
        <v>172</v>
      </c>
      <c r="F59" s="204"/>
      <c r="G59" s="205">
        <f t="shared" si="8"/>
        <v>28</v>
      </c>
      <c r="H59" s="206">
        <f>SUM(I59:K59)</f>
        <v>44</v>
      </c>
      <c r="I59" s="205">
        <v>34</v>
      </c>
      <c r="J59" s="204"/>
      <c r="K59" s="205">
        <v>10</v>
      </c>
      <c r="L59" s="203">
        <f>SUM(N59:P59)</f>
        <v>35</v>
      </c>
      <c r="M59" s="204"/>
      <c r="N59" s="206">
        <v>32</v>
      </c>
      <c r="O59" s="204"/>
      <c r="P59" s="206">
        <v>3</v>
      </c>
      <c r="Q59" s="206">
        <f t="shared" si="7"/>
        <v>32</v>
      </c>
      <c r="R59" s="206">
        <v>24</v>
      </c>
      <c r="S59" s="204"/>
      <c r="T59" s="206">
        <v>8</v>
      </c>
      <c r="U59" s="206">
        <f>SUM(V59:X59)</f>
        <v>41</v>
      </c>
      <c r="V59" s="206">
        <v>37</v>
      </c>
      <c r="W59" s="204"/>
      <c r="X59" s="206">
        <v>4</v>
      </c>
      <c r="Y59" s="206">
        <f>SUM(Z59:AB59)</f>
        <v>48</v>
      </c>
      <c r="Z59" s="206">
        <v>45</v>
      </c>
      <c r="AA59" s="204"/>
      <c r="AB59" s="206">
        <v>3</v>
      </c>
      <c r="AC59" s="195"/>
      <c r="AD59" s="165"/>
      <c r="AE59" s="165"/>
      <c r="AO59" s="188"/>
      <c r="AQ59" s="188"/>
    </row>
    <row r="60" spans="1:43" ht="9" customHeight="1">
      <c r="A60" s="189"/>
      <c r="B60" s="202" t="s">
        <v>47</v>
      </c>
      <c r="C60" s="203">
        <f t="shared" si="5"/>
        <v>340</v>
      </c>
      <c r="D60" s="204"/>
      <c r="E60" s="205">
        <f t="shared" si="6"/>
        <v>141</v>
      </c>
      <c r="F60" s="204"/>
      <c r="G60" s="205">
        <f t="shared" si="8"/>
        <v>199</v>
      </c>
      <c r="H60" s="206">
        <f>SUM(I60:K60)</f>
        <v>71</v>
      </c>
      <c r="I60" s="205">
        <v>34</v>
      </c>
      <c r="J60" s="204"/>
      <c r="K60" s="205">
        <v>37</v>
      </c>
      <c r="L60" s="203">
        <f>SUM(N60:P60)</f>
        <v>67</v>
      </c>
      <c r="M60" s="204"/>
      <c r="N60" s="206">
        <v>28</v>
      </c>
      <c r="O60" s="204"/>
      <c r="P60" s="206">
        <v>39</v>
      </c>
      <c r="Q60" s="206">
        <f t="shared" si="7"/>
        <v>65</v>
      </c>
      <c r="R60" s="206">
        <v>32</v>
      </c>
      <c r="S60" s="204"/>
      <c r="T60" s="206">
        <v>33</v>
      </c>
      <c r="U60" s="206">
        <f>SUM(V60:X60)</f>
        <v>64</v>
      </c>
      <c r="V60" s="206">
        <v>23</v>
      </c>
      <c r="W60" s="204"/>
      <c r="X60" s="206">
        <v>41</v>
      </c>
      <c r="Y60" s="206">
        <f>SUM(Z60:AB60)</f>
        <v>73</v>
      </c>
      <c r="Z60" s="206">
        <v>24</v>
      </c>
      <c r="AA60" s="204"/>
      <c r="AB60" s="206">
        <v>49</v>
      </c>
      <c r="AC60" s="195"/>
      <c r="AD60" s="165"/>
      <c r="AE60" s="165"/>
      <c r="AO60" s="188"/>
      <c r="AQ60" s="188"/>
    </row>
    <row r="61" spans="1:43" ht="9" customHeight="1">
      <c r="A61" s="238"/>
      <c r="B61" s="239" t="s">
        <v>48</v>
      </c>
      <c r="C61" s="240">
        <f t="shared" si="5"/>
        <v>540</v>
      </c>
      <c r="D61" s="241"/>
      <c r="E61" s="242">
        <f t="shared" si="6"/>
        <v>156</v>
      </c>
      <c r="F61" s="241"/>
      <c r="G61" s="242">
        <f t="shared" si="8"/>
        <v>384</v>
      </c>
      <c r="H61" s="243">
        <f>SUM(I61:K61)</f>
        <v>109</v>
      </c>
      <c r="I61" s="243">
        <v>35</v>
      </c>
      <c r="J61" s="241"/>
      <c r="K61" s="243">
        <v>74</v>
      </c>
      <c r="L61" s="240">
        <f>SUM(N61:P61)</f>
        <v>110</v>
      </c>
      <c r="M61" s="241"/>
      <c r="N61" s="242">
        <v>36</v>
      </c>
      <c r="O61" s="241"/>
      <c r="P61" s="242">
        <v>74</v>
      </c>
      <c r="Q61" s="243">
        <f t="shared" si="7"/>
        <v>112</v>
      </c>
      <c r="R61" s="243">
        <v>34</v>
      </c>
      <c r="S61" s="241"/>
      <c r="T61" s="243">
        <v>78</v>
      </c>
      <c r="U61" s="243">
        <f>SUM(V61:X61)</f>
        <v>91</v>
      </c>
      <c r="V61" s="243">
        <v>24</v>
      </c>
      <c r="W61" s="241"/>
      <c r="X61" s="243">
        <v>67</v>
      </c>
      <c r="Y61" s="243">
        <f>SUM(Z61:AB61)</f>
        <v>118</v>
      </c>
      <c r="Z61" s="243">
        <v>27</v>
      </c>
      <c r="AA61" s="241"/>
      <c r="AB61" s="243">
        <v>91</v>
      </c>
      <c r="AC61" s="195"/>
      <c r="AD61" s="165"/>
      <c r="AE61" s="165"/>
      <c r="AO61" s="188"/>
      <c r="AQ61" s="188"/>
    </row>
    <row r="62" spans="1:43" ht="0.75" customHeight="1">
      <c r="A62" s="189"/>
      <c r="B62" s="214"/>
      <c r="C62" s="207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14"/>
      <c r="AD62" s="165"/>
      <c r="AE62" s="165"/>
    </row>
    <row r="63" spans="1:43" ht="11.25" customHeight="1">
      <c r="A63" s="244" t="s">
        <v>157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</row>
    <row r="64" spans="1:43" ht="8.1" customHeight="1">
      <c r="A64" s="244" t="s">
        <v>158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</row>
    <row r="65" spans="1:43" ht="8.1" customHeight="1">
      <c r="A65" s="244" t="s">
        <v>159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</row>
    <row r="66" spans="1:43" ht="8.1" customHeight="1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</row>
    <row r="67" spans="1:43" ht="8.1" customHeight="1"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</row>
    <row r="68" spans="1:43" ht="8.1" customHeight="1"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</row>
    <row r="69" spans="1:43" ht="8.1" customHeight="1"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</row>
    <row r="70" spans="1:43" ht="8.1" customHeight="1"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</row>
    <row r="71" spans="1:43" ht="8.1" customHeight="1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65"/>
      <c r="AE71" s="165"/>
    </row>
    <row r="72" spans="1:43" ht="8.1" customHeight="1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65"/>
      <c r="AE72" s="165"/>
    </row>
    <row r="73" spans="1:43" ht="8.1" customHeight="1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65"/>
      <c r="AE73" s="165"/>
    </row>
    <row r="74" spans="1:43" ht="8.1" customHeight="1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65"/>
      <c r="AE74" s="165"/>
    </row>
    <row r="75" spans="1:43" ht="8.1" customHeight="1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65"/>
      <c r="AE75" s="165"/>
    </row>
    <row r="76" spans="1:43" ht="8.1" customHeight="1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65"/>
      <c r="AE76" s="165"/>
    </row>
    <row r="77" spans="1:43" ht="8.1" customHeight="1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65"/>
      <c r="AE77" s="165"/>
    </row>
    <row r="78" spans="1:43" ht="8.1" customHeight="1">
      <c r="AD78" s="165"/>
      <c r="AE78" s="165"/>
    </row>
    <row r="79" spans="1:43" ht="8.1" customHeight="1">
      <c r="B79" s="165"/>
      <c r="C79" s="165"/>
      <c r="D79" s="165"/>
      <c r="E79" s="245"/>
      <c r="F79" s="165"/>
      <c r="G79" s="245"/>
      <c r="H79" s="165"/>
      <c r="I79" s="245"/>
      <c r="J79" s="165"/>
      <c r="K79" s="24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O79" s="188"/>
      <c r="AQ79" s="188"/>
    </row>
    <row r="80" spans="1:43" ht="9" customHeight="1"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AC80" s="165"/>
      <c r="AD80" s="165"/>
      <c r="AE80" s="165"/>
      <c r="AO80" s="188"/>
      <c r="AQ80" s="188"/>
    </row>
    <row r="81" spans="2:43" ht="11.1" customHeight="1"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O81" s="188"/>
      <c r="AQ81" s="188"/>
    </row>
    <row r="82" spans="2:43" ht="11.1" customHeight="1">
      <c r="B82" s="165"/>
      <c r="C82" s="165"/>
      <c r="D82" s="165"/>
      <c r="E82" s="165"/>
      <c r="F82" s="165"/>
      <c r="G82" s="165"/>
      <c r="H82" s="165"/>
      <c r="I82" s="245"/>
      <c r="J82" s="165"/>
      <c r="K82" s="24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O82" s="188"/>
      <c r="AQ82" s="188"/>
    </row>
    <row r="83" spans="2:43" ht="11.1" customHeight="1">
      <c r="B83" s="165"/>
      <c r="C83" s="165"/>
      <c r="D83" s="165"/>
      <c r="E83" s="165"/>
      <c r="F83" s="165"/>
      <c r="G83" s="165"/>
      <c r="H83" s="165"/>
      <c r="I83" s="245"/>
      <c r="J83" s="165"/>
      <c r="K83" s="24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O83" s="188"/>
      <c r="AQ83" s="188"/>
    </row>
    <row r="84" spans="2:43" ht="11.1" customHeight="1">
      <c r="B84" s="165"/>
      <c r="C84" s="165"/>
      <c r="D84" s="165"/>
      <c r="E84" s="165"/>
      <c r="F84" s="165"/>
      <c r="G84" s="165"/>
      <c r="H84" s="165"/>
      <c r="I84" s="245"/>
      <c r="J84" s="165"/>
      <c r="K84" s="24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O84" s="188"/>
      <c r="AQ84" s="188"/>
    </row>
    <row r="85" spans="2:43" ht="11.1" customHeight="1">
      <c r="B85" s="165"/>
      <c r="C85" s="165"/>
      <c r="D85" s="165"/>
      <c r="E85" s="165"/>
      <c r="F85" s="165"/>
      <c r="G85" s="165"/>
      <c r="H85" s="165"/>
      <c r="I85" s="245"/>
      <c r="J85" s="165"/>
      <c r="K85" s="24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O85" s="188"/>
      <c r="AQ85" s="188"/>
    </row>
    <row r="86" spans="2:43" ht="11.1" customHeight="1"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245"/>
      <c r="Q86" s="165"/>
      <c r="R86" s="24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O86" s="188"/>
      <c r="AQ86" s="188"/>
    </row>
    <row r="87" spans="2:43" ht="11.1" customHeight="1">
      <c r="B87" s="165"/>
      <c r="C87" s="165"/>
      <c r="D87" s="165"/>
      <c r="E87" s="165"/>
      <c r="F87" s="165"/>
      <c r="G87" s="165"/>
      <c r="H87" s="165"/>
      <c r="I87" s="245"/>
      <c r="J87" s="165"/>
      <c r="K87" s="24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O87" s="188"/>
      <c r="AQ87" s="188"/>
    </row>
    <row r="88" spans="2:43" ht="11.1" customHeight="1">
      <c r="B88" s="165"/>
      <c r="C88" s="165"/>
      <c r="D88" s="165"/>
      <c r="E88" s="165"/>
      <c r="F88" s="165"/>
      <c r="G88" s="165"/>
      <c r="H88" s="165"/>
      <c r="I88" s="245"/>
      <c r="J88" s="165"/>
      <c r="K88" s="24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O88" s="188"/>
      <c r="AQ88" s="188"/>
    </row>
    <row r="89" spans="2:43" ht="11.1" customHeight="1">
      <c r="B89" s="165"/>
      <c r="C89" s="165"/>
      <c r="D89" s="165"/>
      <c r="E89" s="165"/>
      <c r="F89" s="165"/>
      <c r="G89" s="165"/>
      <c r="H89" s="165"/>
      <c r="I89" s="245"/>
      <c r="J89" s="165"/>
      <c r="K89" s="24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O89" s="188"/>
      <c r="AQ89" s="188"/>
    </row>
    <row r="90" spans="2:43" ht="11.1" customHeight="1">
      <c r="B90" s="165"/>
      <c r="C90" s="165"/>
      <c r="D90" s="165"/>
      <c r="E90" s="165"/>
      <c r="F90" s="165"/>
      <c r="G90" s="165"/>
      <c r="H90" s="165"/>
      <c r="I90" s="245"/>
      <c r="J90" s="165"/>
      <c r="K90" s="24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O90" s="188"/>
      <c r="AQ90" s="188"/>
    </row>
    <row r="91" spans="2:43" ht="11.1" customHeight="1">
      <c r="B91" s="165"/>
      <c r="C91" s="165"/>
      <c r="D91" s="165"/>
      <c r="E91" s="165"/>
      <c r="F91" s="165"/>
      <c r="G91" s="165"/>
      <c r="H91" s="165"/>
      <c r="I91" s="245"/>
      <c r="J91" s="165"/>
      <c r="K91" s="24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O91" s="188"/>
      <c r="AQ91" s="188"/>
    </row>
    <row r="92" spans="2:43" ht="11.1" customHeight="1">
      <c r="B92" s="165"/>
      <c r="C92" s="165"/>
      <c r="D92" s="165"/>
      <c r="E92" s="165"/>
      <c r="F92" s="165"/>
      <c r="G92" s="165"/>
      <c r="H92" s="165"/>
      <c r="I92" s="245"/>
      <c r="J92" s="165"/>
      <c r="K92" s="24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</row>
    <row r="93" spans="2:43" ht="11.1" customHeight="1">
      <c r="B93" s="165"/>
      <c r="C93" s="165"/>
      <c r="D93" s="165"/>
      <c r="E93" s="165"/>
      <c r="F93" s="165"/>
      <c r="G93" s="165"/>
      <c r="H93" s="165"/>
      <c r="I93" s="245"/>
      <c r="J93" s="165"/>
      <c r="K93" s="24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O93" s="188"/>
      <c r="AQ93" s="188"/>
    </row>
    <row r="94" spans="2:43" ht="11.1" customHeight="1">
      <c r="B94" s="165"/>
      <c r="C94" s="165"/>
      <c r="D94" s="165"/>
      <c r="E94" s="165"/>
      <c r="F94" s="165"/>
      <c r="G94" s="165"/>
      <c r="H94" s="165"/>
      <c r="I94" s="245"/>
      <c r="J94" s="165"/>
      <c r="K94" s="24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</row>
    <row r="95" spans="2:43" ht="11.1" customHeight="1"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245"/>
      <c r="Q95" s="165"/>
      <c r="R95" s="24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O95" s="188"/>
      <c r="AQ95" s="188"/>
    </row>
    <row r="96" spans="2:43" ht="11.1" customHeight="1"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AO96" s="188"/>
      <c r="AQ96" s="188"/>
    </row>
    <row r="97" spans="1:43" ht="11.1" customHeight="1">
      <c r="B97" s="165"/>
      <c r="C97" s="165"/>
      <c r="D97" s="165"/>
      <c r="E97" s="165"/>
      <c r="F97" s="165"/>
      <c r="G97" s="165"/>
      <c r="H97" s="165"/>
      <c r="I97" s="245"/>
      <c r="J97" s="165"/>
      <c r="K97" s="24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O97" s="188"/>
      <c r="AQ97" s="188"/>
    </row>
    <row r="98" spans="1:43" ht="11.1" customHeight="1"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O98" s="188"/>
      <c r="AQ98" s="188"/>
    </row>
    <row r="99" spans="1:43" ht="6" customHeight="1"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AC99" s="165"/>
      <c r="AD99" s="165"/>
      <c r="AO99" s="188"/>
      <c r="AQ99" s="188"/>
    </row>
    <row r="100" spans="1:43" ht="8.1" customHeight="1">
      <c r="A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Z100" s="154" t="s">
        <v>160</v>
      </c>
      <c r="AC100" s="165"/>
      <c r="AD100" s="165"/>
      <c r="AO100" s="188"/>
      <c r="AQ100" s="188"/>
    </row>
    <row r="101" spans="1:43" ht="8.1" customHeight="1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O101" s="188"/>
      <c r="AQ101" s="188"/>
    </row>
    <row r="102" spans="1:43" ht="8.1" customHeight="1">
      <c r="A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O102" s="188"/>
      <c r="AQ102" s="188"/>
    </row>
    <row r="103" spans="1:43">
      <c r="AO103" s="188"/>
      <c r="AQ103" s="188"/>
    </row>
    <row r="104" spans="1:43">
      <c r="AO104" s="188"/>
      <c r="AQ104" s="188"/>
    </row>
    <row r="105" spans="1:43">
      <c r="AO105" s="188"/>
      <c r="AQ105" s="188"/>
    </row>
    <row r="106" spans="1:43">
      <c r="AO106" s="188"/>
      <c r="AQ106" s="188"/>
    </row>
    <row r="107" spans="1:43">
      <c r="AO107" s="188"/>
      <c r="AQ107" s="188"/>
    </row>
    <row r="108" spans="1:43">
      <c r="AO108" s="188"/>
      <c r="AQ108" s="188"/>
    </row>
    <row r="109" spans="1:43">
      <c r="AO109" s="188"/>
      <c r="AQ109" s="188"/>
    </row>
    <row r="110" spans="1:43">
      <c r="AO110" s="188"/>
      <c r="AQ110" s="188"/>
    </row>
    <row r="111" spans="1:43">
      <c r="AO111" s="188"/>
      <c r="AQ111" s="188"/>
    </row>
    <row r="125" spans="2:2">
      <c r="B125" s="155" t="s">
        <v>72</v>
      </c>
    </row>
    <row r="169" spans="43:43">
      <c r="AQ169" s="155" t="s">
        <v>72</v>
      </c>
    </row>
  </sheetData>
  <sheetProtection password="CA55" sheet="1" objects="1" scenarios="1"/>
  <pageMargins left="0.59055118110236227" right="0.19685039370078741" top="0.59055118110236227" bottom="0.31496062992125984" header="0" footer="0"/>
  <pageSetup paperSize="5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CK56"/>
  <sheetViews>
    <sheetView showGridLines="0" workbookViewId="0">
      <selection sqref="A1:IV65536"/>
    </sheetView>
  </sheetViews>
  <sheetFormatPr baseColWidth="10" defaultColWidth="9.83203125" defaultRowHeight="10.5"/>
  <cols>
    <col min="1" max="1" width="29.83203125" customWidth="1"/>
    <col min="2" max="2" width="6.1640625" customWidth="1"/>
    <col min="3" max="3" width="0.33203125" customWidth="1"/>
    <col min="4" max="4" width="6.33203125" customWidth="1"/>
    <col min="5" max="6" width="5.83203125" customWidth="1"/>
    <col min="7" max="7" width="4.83203125" customWidth="1"/>
    <col min="8" max="10" width="3.83203125" customWidth="1"/>
    <col min="11" max="11" width="4.83203125" customWidth="1"/>
    <col min="12" max="14" width="3.83203125" customWidth="1"/>
    <col min="15" max="15" width="4.83203125" customWidth="1"/>
    <col min="16" max="18" width="3.83203125" customWidth="1"/>
    <col min="19" max="19" width="4.83203125" customWidth="1"/>
    <col min="20" max="20" width="5" customWidth="1"/>
    <col min="21" max="21" width="3.83203125" customWidth="1"/>
    <col min="22" max="22" width="5" customWidth="1"/>
    <col min="23" max="23" width="4.83203125" customWidth="1"/>
    <col min="24" max="24" width="5" customWidth="1"/>
    <col min="25" max="26" width="3.83203125" customWidth="1"/>
    <col min="27" max="27" width="4.83203125" customWidth="1"/>
    <col min="28" max="30" width="3.83203125" customWidth="1"/>
    <col min="31" max="31" width="4.83203125" customWidth="1"/>
    <col min="32" max="34" width="3.83203125" customWidth="1"/>
    <col min="35" max="35" width="4.83203125" customWidth="1"/>
    <col min="36" max="38" width="3.83203125" customWidth="1"/>
    <col min="39" max="39" width="4.83203125" customWidth="1"/>
    <col min="40" max="42" width="3.83203125" customWidth="1"/>
    <col min="43" max="44" width="1.83203125" customWidth="1"/>
    <col min="51" max="51" width="38.83203125" customWidth="1"/>
  </cols>
  <sheetData>
    <row r="1" spans="1:89" ht="12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89" ht="12" customHeight="1">
      <c r="A2" s="2" t="s">
        <v>797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89" ht="12" customHeight="1">
      <c r="A3" s="4" t="s">
        <v>829</v>
      </c>
      <c r="B3" s="3"/>
      <c r="C3" s="3"/>
      <c r="D3" s="3"/>
      <c r="E3" s="2" t="s">
        <v>72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89" ht="12" customHeight="1">
      <c r="A4" s="477"/>
      <c r="B4" s="2318"/>
      <c r="C4" s="2319" t="s">
        <v>799</v>
      </c>
      <c r="D4" s="2320"/>
      <c r="E4" s="2320"/>
      <c r="F4" s="2321"/>
      <c r="G4" s="2319" t="s">
        <v>800</v>
      </c>
      <c r="H4" s="2320"/>
      <c r="I4" s="2320"/>
      <c r="J4" s="2321"/>
      <c r="K4" s="2319" t="s">
        <v>801</v>
      </c>
      <c r="L4" s="2320"/>
      <c r="M4" s="2320"/>
      <c r="N4" s="2321"/>
      <c r="O4" s="2319" t="s">
        <v>802</v>
      </c>
      <c r="P4" s="2320"/>
      <c r="Q4" s="2320"/>
      <c r="R4" s="2321"/>
      <c r="S4" s="2319" t="s">
        <v>803</v>
      </c>
      <c r="T4" s="2320"/>
      <c r="U4" s="2320"/>
      <c r="V4" s="2321"/>
      <c r="W4" s="2319" t="s">
        <v>804</v>
      </c>
      <c r="X4" s="2320"/>
      <c r="Y4" s="2320"/>
      <c r="Z4" s="2321"/>
      <c r="AA4" s="2319" t="s">
        <v>805</v>
      </c>
      <c r="AB4" s="2320"/>
      <c r="AC4" s="2320"/>
      <c r="AD4" s="2321"/>
      <c r="AE4" s="2319" t="s">
        <v>806</v>
      </c>
      <c r="AF4" s="2320"/>
      <c r="AG4" s="2320"/>
      <c r="AH4" s="2321"/>
      <c r="AI4" s="2319" t="s">
        <v>807</v>
      </c>
      <c r="AJ4" s="2320"/>
      <c r="AK4" s="2320"/>
      <c r="AL4" s="2321"/>
      <c r="AM4" s="2318"/>
      <c r="AN4" s="2322" t="s">
        <v>808</v>
      </c>
      <c r="AO4" s="2320"/>
      <c r="AP4" s="2320"/>
      <c r="AQ4" s="2321"/>
      <c r="AR4" s="6"/>
      <c r="AS4" s="6"/>
      <c r="AT4" s="2323"/>
      <c r="CK4" s="1" t="s">
        <v>72</v>
      </c>
    </row>
    <row r="5" spans="1:89" ht="10.5" customHeight="1">
      <c r="A5" s="1909" t="s">
        <v>809</v>
      </c>
      <c r="B5" s="2324"/>
      <c r="C5" s="2324"/>
      <c r="D5" s="2324"/>
      <c r="E5" s="2324"/>
      <c r="F5" s="2325"/>
      <c r="G5" s="2324"/>
      <c r="H5" s="2324"/>
      <c r="I5" s="2324"/>
      <c r="J5" s="2325"/>
      <c r="K5" s="2324"/>
      <c r="L5" s="2324"/>
      <c r="M5" s="2324"/>
      <c r="N5" s="2325"/>
      <c r="O5" s="2324"/>
      <c r="P5" s="2324"/>
      <c r="Q5" s="2324"/>
      <c r="R5" s="2325"/>
      <c r="S5" s="2324"/>
      <c r="T5" s="2324"/>
      <c r="U5" s="2324"/>
      <c r="V5" s="2325"/>
      <c r="W5" s="2324"/>
      <c r="X5" s="2324"/>
      <c r="Y5" s="2324"/>
      <c r="Z5" s="2325"/>
      <c r="AA5" s="2324"/>
      <c r="AB5" s="2324"/>
      <c r="AC5" s="2324"/>
      <c r="AD5" s="2325"/>
      <c r="AE5" s="2324"/>
      <c r="AF5" s="2324"/>
      <c r="AG5" s="2324"/>
      <c r="AH5" s="2325"/>
      <c r="AI5" s="2324"/>
      <c r="AJ5" s="2324"/>
      <c r="AK5" s="2324"/>
      <c r="AL5" s="2325"/>
      <c r="AM5" s="2324"/>
      <c r="AN5" s="2324"/>
      <c r="AO5" s="2324"/>
      <c r="AP5" s="2324"/>
      <c r="AQ5" s="2325"/>
      <c r="AR5" s="6"/>
      <c r="AS5" s="6"/>
      <c r="AT5" s="2323"/>
    </row>
    <row r="6" spans="1:89">
      <c r="A6" s="508"/>
      <c r="B6" s="2326" t="s">
        <v>238</v>
      </c>
      <c r="C6" s="2327"/>
      <c r="D6" s="2328" t="s">
        <v>810</v>
      </c>
      <c r="E6" s="2328" t="s">
        <v>811</v>
      </c>
      <c r="F6" s="2328" t="s">
        <v>812</v>
      </c>
      <c r="G6" s="2328" t="s">
        <v>238</v>
      </c>
      <c r="H6" s="2328" t="s">
        <v>810</v>
      </c>
      <c r="I6" s="2328" t="s">
        <v>811</v>
      </c>
      <c r="J6" s="2328" t="s">
        <v>812</v>
      </c>
      <c r="K6" s="2328" t="s">
        <v>238</v>
      </c>
      <c r="L6" s="2328" t="s">
        <v>810</v>
      </c>
      <c r="M6" s="2328" t="s">
        <v>811</v>
      </c>
      <c r="N6" s="2328" t="s">
        <v>812</v>
      </c>
      <c r="O6" s="2328" t="s">
        <v>238</v>
      </c>
      <c r="P6" s="2328" t="s">
        <v>810</v>
      </c>
      <c r="Q6" s="2328" t="s">
        <v>811</v>
      </c>
      <c r="R6" s="2328" t="s">
        <v>812</v>
      </c>
      <c r="S6" s="2328" t="s">
        <v>238</v>
      </c>
      <c r="T6" s="2328" t="s">
        <v>810</v>
      </c>
      <c r="U6" s="2328" t="s">
        <v>811</v>
      </c>
      <c r="V6" s="2328" t="s">
        <v>812</v>
      </c>
      <c r="W6" s="2328" t="s">
        <v>238</v>
      </c>
      <c r="X6" s="2328" t="s">
        <v>810</v>
      </c>
      <c r="Y6" s="2328" t="s">
        <v>811</v>
      </c>
      <c r="Z6" s="2328" t="s">
        <v>812</v>
      </c>
      <c r="AA6" s="2328" t="s">
        <v>238</v>
      </c>
      <c r="AB6" s="2328" t="s">
        <v>810</v>
      </c>
      <c r="AC6" s="2328" t="s">
        <v>811</v>
      </c>
      <c r="AD6" s="2328" t="s">
        <v>812</v>
      </c>
      <c r="AE6" s="2328" t="s">
        <v>238</v>
      </c>
      <c r="AF6" s="2328" t="s">
        <v>810</v>
      </c>
      <c r="AG6" s="2328" t="s">
        <v>811</v>
      </c>
      <c r="AH6" s="2328" t="s">
        <v>812</v>
      </c>
      <c r="AI6" s="2328" t="s">
        <v>238</v>
      </c>
      <c r="AJ6" s="2328" t="s">
        <v>810</v>
      </c>
      <c r="AK6" s="2328" t="s">
        <v>811</v>
      </c>
      <c r="AL6" s="2328" t="s">
        <v>812</v>
      </c>
      <c r="AM6" s="2328" t="s">
        <v>238</v>
      </c>
      <c r="AN6" s="2328" t="s">
        <v>810</v>
      </c>
      <c r="AO6" s="2328" t="s">
        <v>811</v>
      </c>
      <c r="AP6" s="2326" t="s">
        <v>812</v>
      </c>
      <c r="AQ6" s="2329"/>
      <c r="AR6" s="6"/>
      <c r="AS6" s="6"/>
      <c r="AT6" s="2323"/>
    </row>
    <row r="7" spans="1:89" ht="0.95" customHeight="1">
      <c r="A7" s="2330"/>
      <c r="B7" s="2331"/>
      <c r="C7" s="2330"/>
      <c r="D7" s="2330"/>
      <c r="E7" s="2330"/>
      <c r="F7" s="2330"/>
      <c r="G7" s="2330"/>
      <c r="H7" s="2330"/>
      <c r="I7" s="2330"/>
      <c r="J7" s="2330"/>
      <c r="K7" s="2330"/>
      <c r="L7" s="2330"/>
      <c r="M7" s="2330"/>
      <c r="N7" s="2330"/>
      <c r="O7" s="2330"/>
      <c r="P7" s="2330"/>
      <c r="Q7" s="2330"/>
      <c r="R7" s="2330"/>
      <c r="S7" s="2330"/>
      <c r="T7" s="2330"/>
      <c r="U7" s="2330"/>
      <c r="V7" s="2330"/>
      <c r="W7" s="2330"/>
      <c r="X7" s="2330"/>
      <c r="Y7" s="2330"/>
      <c r="Z7" s="2330"/>
      <c r="AA7" s="2330"/>
      <c r="AB7" s="2330"/>
      <c r="AC7" s="2330"/>
      <c r="AD7" s="2330"/>
      <c r="AE7" s="2330"/>
      <c r="AF7" s="2330"/>
      <c r="AG7" s="2330"/>
      <c r="AH7" s="2330"/>
      <c r="AI7" s="2330"/>
      <c r="AJ7" s="2330"/>
      <c r="AK7" s="2330"/>
      <c r="AL7" s="2330"/>
      <c r="AM7" s="2330"/>
      <c r="AN7" s="2330"/>
      <c r="AO7" s="2330"/>
      <c r="AP7" s="2331"/>
      <c r="AQ7" s="2330"/>
      <c r="AR7" s="6"/>
      <c r="AS7" s="6"/>
      <c r="AT7" s="2323"/>
    </row>
    <row r="8" spans="1:89" ht="15" customHeight="1">
      <c r="B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89" ht="15" customHeight="1">
      <c r="A9" s="18" t="s">
        <v>49</v>
      </c>
      <c r="B9" s="488">
        <f>SUM(B10:B26)</f>
        <v>626</v>
      </c>
      <c r="C9" s="17"/>
      <c r="D9" s="487">
        <f>SUM(D10:D26)</f>
        <v>319</v>
      </c>
      <c r="E9" s="487">
        <f>SUM(E10:E26)</f>
        <v>93</v>
      </c>
      <c r="F9" s="487">
        <f>SUM(F10:F26)</f>
        <v>214</v>
      </c>
      <c r="G9" s="17"/>
      <c r="H9" s="17"/>
      <c r="I9" s="17"/>
      <c r="J9" s="17"/>
      <c r="K9" s="487">
        <f>SUM(K10:K26)</f>
        <v>6</v>
      </c>
      <c r="L9" s="487">
        <f>SUM(L10:L26)</f>
        <v>5</v>
      </c>
      <c r="M9" s="487">
        <f>SUM(M10:M25)</f>
        <v>1</v>
      </c>
      <c r="N9" s="17"/>
      <c r="O9" s="487">
        <f t="shared" ref="O9:AP9" si="0">SUM(O10:O26)</f>
        <v>4</v>
      </c>
      <c r="P9" s="487">
        <f t="shared" si="0"/>
        <v>2</v>
      </c>
      <c r="Q9" s="487">
        <f t="shared" si="0"/>
        <v>1</v>
      </c>
      <c r="R9" s="487">
        <f t="shared" si="0"/>
        <v>1</v>
      </c>
      <c r="S9" s="487">
        <f t="shared" si="0"/>
        <v>241</v>
      </c>
      <c r="T9" s="487">
        <f t="shared" si="0"/>
        <v>128</v>
      </c>
      <c r="U9" s="487">
        <f t="shared" si="0"/>
        <v>31</v>
      </c>
      <c r="V9" s="487">
        <f t="shared" si="0"/>
        <v>82</v>
      </c>
      <c r="W9" s="487">
        <f t="shared" si="0"/>
        <v>214</v>
      </c>
      <c r="X9" s="487">
        <f t="shared" si="0"/>
        <v>121</v>
      </c>
      <c r="Y9" s="487">
        <f t="shared" si="0"/>
        <v>27</v>
      </c>
      <c r="Z9" s="487">
        <f t="shared" si="0"/>
        <v>66</v>
      </c>
      <c r="AA9" s="487">
        <f t="shared" si="0"/>
        <v>102</v>
      </c>
      <c r="AB9" s="487">
        <f t="shared" si="0"/>
        <v>47</v>
      </c>
      <c r="AC9" s="487">
        <f t="shared" si="0"/>
        <v>24</v>
      </c>
      <c r="AD9" s="487">
        <f t="shared" si="0"/>
        <v>31</v>
      </c>
      <c r="AE9" s="487">
        <f t="shared" si="0"/>
        <v>10</v>
      </c>
      <c r="AF9" s="487">
        <f t="shared" si="0"/>
        <v>5</v>
      </c>
      <c r="AG9" s="487">
        <f t="shared" si="0"/>
        <v>3</v>
      </c>
      <c r="AH9" s="487">
        <f t="shared" si="0"/>
        <v>2</v>
      </c>
      <c r="AI9" s="487">
        <f t="shared" si="0"/>
        <v>30</v>
      </c>
      <c r="AJ9" s="487">
        <f t="shared" si="0"/>
        <v>9</v>
      </c>
      <c r="AK9" s="487">
        <f t="shared" si="0"/>
        <v>5</v>
      </c>
      <c r="AL9" s="487">
        <f t="shared" si="0"/>
        <v>16</v>
      </c>
      <c r="AM9" s="487">
        <f t="shared" si="0"/>
        <v>19</v>
      </c>
      <c r="AN9" s="487">
        <f t="shared" si="0"/>
        <v>2</v>
      </c>
      <c r="AO9" s="487">
        <f t="shared" si="0"/>
        <v>1</v>
      </c>
      <c r="AP9" s="488">
        <f t="shared" si="0"/>
        <v>16</v>
      </c>
      <c r="AQ9" s="20"/>
    </row>
    <row r="10" spans="1:89" ht="15" customHeight="1">
      <c r="A10" s="2332" t="s">
        <v>167</v>
      </c>
      <c r="B10" s="2335">
        <f t="shared" ref="B10:B26" si="1">SUM(D10:F10)</f>
        <v>148</v>
      </c>
      <c r="C10" s="2334"/>
      <c r="D10" s="2336">
        <f t="shared" ref="D10:D26" si="2">SUM(H10+L10+P10+T10+X10+AB10+AF10+AJ10+AN10)</f>
        <v>67</v>
      </c>
      <c r="E10" s="2336">
        <f>(I10+M10+Q10+U10+Y10+AC10+AG10+AK10+AO10)</f>
        <v>32</v>
      </c>
      <c r="F10" s="2336">
        <f t="shared" ref="F10:F19" si="3">(J10+N10+V10+Z10+AD10+AH10+AL10+AP10)</f>
        <v>49</v>
      </c>
      <c r="G10" s="2334"/>
      <c r="H10" s="2334"/>
      <c r="I10" s="2334"/>
      <c r="J10" s="2334"/>
      <c r="K10" s="2336">
        <f>SUM(L10:N10)</f>
        <v>2</v>
      </c>
      <c r="L10" s="2336">
        <v>2</v>
      </c>
      <c r="M10" s="2334"/>
      <c r="N10" s="2334"/>
      <c r="O10" s="2336">
        <f>SUM(P10:R10)</f>
        <v>1</v>
      </c>
      <c r="P10" s="2336">
        <v>1</v>
      </c>
      <c r="Q10" s="2334"/>
      <c r="R10" s="2334"/>
      <c r="S10" s="2336">
        <f t="shared" ref="S10:S23" si="4">SUM(T10:V10)</f>
        <v>50</v>
      </c>
      <c r="T10" s="2336">
        <v>22</v>
      </c>
      <c r="U10" s="2336">
        <v>7</v>
      </c>
      <c r="V10" s="2336">
        <v>21</v>
      </c>
      <c r="W10" s="2336">
        <f t="shared" ref="W10:W25" si="5">SUM(X10:Z10)</f>
        <v>48</v>
      </c>
      <c r="X10" s="2336">
        <v>22</v>
      </c>
      <c r="Y10" s="2336">
        <v>15</v>
      </c>
      <c r="Z10" s="2336">
        <v>11</v>
      </c>
      <c r="AA10" s="2336">
        <f t="shared" ref="AA10:AA17" si="6">SUM(AB10:AD10)</f>
        <v>30</v>
      </c>
      <c r="AB10" s="2336">
        <v>12</v>
      </c>
      <c r="AC10" s="2336">
        <v>7</v>
      </c>
      <c r="AD10" s="2336">
        <v>11</v>
      </c>
      <c r="AE10" s="2336">
        <f>SUM(AF10:AH10)</f>
        <v>9</v>
      </c>
      <c r="AF10" s="2336">
        <v>5</v>
      </c>
      <c r="AG10" s="2336">
        <v>3</v>
      </c>
      <c r="AH10" s="2336">
        <v>1</v>
      </c>
      <c r="AI10" s="2336">
        <f>SUM(AJ10:AL10)</f>
        <v>8</v>
      </c>
      <c r="AJ10" s="2336">
        <v>3</v>
      </c>
      <c r="AK10" s="2334"/>
      <c r="AL10" s="2336">
        <v>5</v>
      </c>
      <c r="AM10" s="2336">
        <f t="shared" ref="AM10:AM26" si="7">SUM(AN10:AP10)</f>
        <v>0</v>
      </c>
      <c r="AN10" s="2334"/>
      <c r="AO10" s="2334"/>
      <c r="AP10" s="2333"/>
      <c r="AQ10" s="2334"/>
    </row>
    <row r="11" spans="1:89" ht="15" customHeight="1">
      <c r="A11" s="2332" t="s">
        <v>168</v>
      </c>
      <c r="B11" s="2335">
        <f t="shared" si="1"/>
        <v>33</v>
      </c>
      <c r="C11" s="2334"/>
      <c r="D11" s="2336">
        <f t="shared" si="2"/>
        <v>13</v>
      </c>
      <c r="E11" s="2334"/>
      <c r="F11" s="2336">
        <f t="shared" si="3"/>
        <v>20</v>
      </c>
      <c r="G11" s="2334"/>
      <c r="H11" s="2334"/>
      <c r="I11" s="2334"/>
      <c r="J11" s="2334"/>
      <c r="K11" s="2334"/>
      <c r="L11" s="2334"/>
      <c r="M11" s="2334"/>
      <c r="N11" s="2334"/>
      <c r="O11" s="2334"/>
      <c r="P11" s="2334"/>
      <c r="Q11" s="2334"/>
      <c r="R11" s="2334"/>
      <c r="S11" s="2336">
        <f t="shared" si="4"/>
        <v>14</v>
      </c>
      <c r="T11" s="2336">
        <v>4</v>
      </c>
      <c r="U11" s="2334"/>
      <c r="V11" s="2336">
        <v>10</v>
      </c>
      <c r="W11" s="2336">
        <f t="shared" si="5"/>
        <v>5</v>
      </c>
      <c r="X11" s="2336">
        <v>3</v>
      </c>
      <c r="Y11" s="2334"/>
      <c r="Z11" s="2336">
        <v>2</v>
      </c>
      <c r="AA11" s="2336">
        <f t="shared" si="6"/>
        <v>8</v>
      </c>
      <c r="AB11" s="2336">
        <v>5</v>
      </c>
      <c r="AC11" s="2334"/>
      <c r="AD11" s="2336">
        <v>3</v>
      </c>
      <c r="AE11" s="2336">
        <f>SUM(AF11:AH11)</f>
        <v>1</v>
      </c>
      <c r="AF11" s="2334"/>
      <c r="AG11" s="2334"/>
      <c r="AH11" s="2336">
        <v>1</v>
      </c>
      <c r="AI11" s="2336">
        <f>SUM(AJ11:AL11)</f>
        <v>5</v>
      </c>
      <c r="AJ11" s="2336">
        <v>1</v>
      </c>
      <c r="AK11" s="2334"/>
      <c r="AL11" s="2336">
        <v>4</v>
      </c>
      <c r="AM11" s="2336">
        <f t="shared" si="7"/>
        <v>0</v>
      </c>
      <c r="AN11" s="2334"/>
      <c r="AO11" s="2334"/>
      <c r="AP11" s="2333"/>
      <c r="AQ11" s="2334"/>
    </row>
    <row r="12" spans="1:89" ht="15" customHeight="1">
      <c r="A12" s="2332" t="s">
        <v>169</v>
      </c>
      <c r="B12" s="2335">
        <f t="shared" si="1"/>
        <v>34</v>
      </c>
      <c r="C12" s="2334"/>
      <c r="D12" s="2336">
        <f t="shared" si="2"/>
        <v>16</v>
      </c>
      <c r="E12" s="2336">
        <f t="shared" ref="E12:E19" si="8">(I12+M12+Q12+U12+Y12+AC12+AG12+AK12+AO12)</f>
        <v>2</v>
      </c>
      <c r="F12" s="2336">
        <f t="shared" si="3"/>
        <v>16</v>
      </c>
      <c r="G12" s="2334"/>
      <c r="H12" s="2334"/>
      <c r="I12" s="2334"/>
      <c r="J12" s="2334"/>
      <c r="K12" s="2334"/>
      <c r="L12" s="2334"/>
      <c r="M12" s="2334"/>
      <c r="N12" s="2334"/>
      <c r="O12" s="2334"/>
      <c r="P12" s="2334"/>
      <c r="Q12" s="2334"/>
      <c r="R12" s="2334"/>
      <c r="S12" s="2336">
        <f t="shared" si="4"/>
        <v>14</v>
      </c>
      <c r="T12" s="2336">
        <v>8</v>
      </c>
      <c r="U12" s="2336">
        <v>1</v>
      </c>
      <c r="V12" s="2336">
        <v>5</v>
      </c>
      <c r="W12" s="2336">
        <f t="shared" si="5"/>
        <v>13</v>
      </c>
      <c r="X12" s="2336">
        <v>6</v>
      </c>
      <c r="Y12" s="2336">
        <v>1</v>
      </c>
      <c r="Z12" s="2336">
        <v>6</v>
      </c>
      <c r="AA12" s="2336">
        <f t="shared" si="6"/>
        <v>7</v>
      </c>
      <c r="AB12" s="2336">
        <v>2</v>
      </c>
      <c r="AC12" s="2334"/>
      <c r="AD12" s="2336">
        <v>5</v>
      </c>
      <c r="AE12" s="2334"/>
      <c r="AF12" s="2334"/>
      <c r="AG12" s="2334"/>
      <c r="AH12" s="2334"/>
      <c r="AI12" s="2334"/>
      <c r="AJ12" s="2334"/>
      <c r="AK12" s="2334"/>
      <c r="AL12" s="2334"/>
      <c r="AM12" s="2336">
        <f t="shared" si="7"/>
        <v>0</v>
      </c>
      <c r="AN12" s="2334"/>
      <c r="AO12" s="2334"/>
      <c r="AP12" s="2333"/>
      <c r="AQ12" s="2334"/>
    </row>
    <row r="13" spans="1:89" ht="15" customHeight="1">
      <c r="A13" s="2332" t="s">
        <v>170</v>
      </c>
      <c r="B13" s="2335">
        <f t="shared" si="1"/>
        <v>33</v>
      </c>
      <c r="C13" s="2334"/>
      <c r="D13" s="2336">
        <f t="shared" si="2"/>
        <v>20</v>
      </c>
      <c r="E13" s="2336">
        <f t="shared" si="8"/>
        <v>4</v>
      </c>
      <c r="F13" s="2336">
        <f t="shared" si="3"/>
        <v>9</v>
      </c>
      <c r="G13" s="2334"/>
      <c r="H13" s="2334"/>
      <c r="I13" s="2334"/>
      <c r="J13" s="2334"/>
      <c r="K13" s="2334"/>
      <c r="L13" s="2334"/>
      <c r="M13" s="2334"/>
      <c r="N13" s="2334"/>
      <c r="O13" s="2334"/>
      <c r="P13" s="2334"/>
      <c r="Q13" s="2334"/>
      <c r="R13" s="2334"/>
      <c r="S13" s="2336">
        <f t="shared" si="4"/>
        <v>19</v>
      </c>
      <c r="T13" s="2336">
        <v>11</v>
      </c>
      <c r="U13" s="2336">
        <v>1</v>
      </c>
      <c r="V13" s="2336">
        <v>7</v>
      </c>
      <c r="W13" s="2336">
        <f t="shared" si="5"/>
        <v>7</v>
      </c>
      <c r="X13" s="2336">
        <v>3</v>
      </c>
      <c r="Y13" s="2336">
        <v>2</v>
      </c>
      <c r="Z13" s="2336">
        <v>2</v>
      </c>
      <c r="AA13" s="2336">
        <f t="shared" si="6"/>
        <v>5</v>
      </c>
      <c r="AB13" s="2336">
        <v>5</v>
      </c>
      <c r="AC13" s="2334"/>
      <c r="AD13" s="2334"/>
      <c r="AE13" s="2334"/>
      <c r="AF13" s="2334"/>
      <c r="AG13" s="2334"/>
      <c r="AH13" s="2334"/>
      <c r="AI13" s="2336">
        <f t="shared" ref="AI13:AI26" si="9">SUM(AJ13:AL13)</f>
        <v>2</v>
      </c>
      <c r="AJ13" s="2336">
        <v>1</v>
      </c>
      <c r="AK13" s="2336">
        <v>1</v>
      </c>
      <c r="AL13" s="2334"/>
      <c r="AM13" s="2336">
        <f t="shared" si="7"/>
        <v>0</v>
      </c>
      <c r="AN13" s="2334"/>
      <c r="AO13" s="2334"/>
      <c r="AP13" s="2333"/>
      <c r="AQ13" s="2334"/>
    </row>
    <row r="14" spans="1:89" ht="15" customHeight="1">
      <c r="A14" s="2332" t="s">
        <v>171</v>
      </c>
      <c r="B14" s="2335">
        <f t="shared" si="1"/>
        <v>56</v>
      </c>
      <c r="C14" s="2334"/>
      <c r="D14" s="2336">
        <f t="shared" si="2"/>
        <v>28</v>
      </c>
      <c r="E14" s="2336">
        <f t="shared" si="8"/>
        <v>11</v>
      </c>
      <c r="F14" s="2336">
        <f t="shared" si="3"/>
        <v>17</v>
      </c>
      <c r="G14" s="2334"/>
      <c r="H14" s="2334"/>
      <c r="I14" s="2334"/>
      <c r="J14" s="2334"/>
      <c r="K14" s="2334"/>
      <c r="L14" s="2334"/>
      <c r="M14" s="2334"/>
      <c r="N14" s="2334"/>
      <c r="O14" s="2334"/>
      <c r="P14" s="2334"/>
      <c r="Q14" s="2334"/>
      <c r="R14" s="2334"/>
      <c r="S14" s="2336">
        <f t="shared" si="4"/>
        <v>12</v>
      </c>
      <c r="T14" s="2336">
        <v>9</v>
      </c>
      <c r="U14" s="2334"/>
      <c r="V14" s="2336">
        <v>3</v>
      </c>
      <c r="W14" s="2336">
        <f t="shared" si="5"/>
        <v>24</v>
      </c>
      <c r="X14" s="2336">
        <v>12</v>
      </c>
      <c r="Y14" s="2336">
        <v>4</v>
      </c>
      <c r="Z14" s="2336">
        <v>8</v>
      </c>
      <c r="AA14" s="2336">
        <f t="shared" si="6"/>
        <v>17</v>
      </c>
      <c r="AB14" s="2336">
        <v>7</v>
      </c>
      <c r="AC14" s="2336">
        <v>7</v>
      </c>
      <c r="AD14" s="2336">
        <v>3</v>
      </c>
      <c r="AE14" s="2336">
        <f>SUM(AF14:AH14)</f>
        <v>0</v>
      </c>
      <c r="AF14" s="2334"/>
      <c r="AG14" s="2334"/>
      <c r="AH14" s="2334"/>
      <c r="AI14" s="2336">
        <f t="shared" si="9"/>
        <v>3</v>
      </c>
      <c r="AJ14" s="2334"/>
      <c r="AK14" s="2334"/>
      <c r="AL14" s="2336">
        <v>3</v>
      </c>
      <c r="AM14" s="2336">
        <f t="shared" si="7"/>
        <v>0</v>
      </c>
      <c r="AN14" s="2334"/>
      <c r="AO14" s="2334"/>
      <c r="AP14" s="2333"/>
      <c r="AQ14" s="2334"/>
      <c r="BC14" s="595"/>
    </row>
    <row r="15" spans="1:89" ht="15" customHeight="1">
      <c r="A15" s="2332" t="s">
        <v>172</v>
      </c>
      <c r="B15" s="2335">
        <f t="shared" si="1"/>
        <v>31</v>
      </c>
      <c r="C15" s="2334"/>
      <c r="D15" s="2336">
        <f t="shared" si="2"/>
        <v>9</v>
      </c>
      <c r="E15" s="2336">
        <f t="shared" si="8"/>
        <v>9</v>
      </c>
      <c r="F15" s="2336">
        <f t="shared" si="3"/>
        <v>13</v>
      </c>
      <c r="G15" s="2334"/>
      <c r="H15" s="2334"/>
      <c r="I15" s="2334"/>
      <c r="J15" s="2334"/>
      <c r="K15" s="2334"/>
      <c r="L15" s="2334"/>
      <c r="M15" s="2334"/>
      <c r="N15" s="2334"/>
      <c r="O15" s="2334"/>
      <c r="P15" s="2334"/>
      <c r="Q15" s="2334"/>
      <c r="R15" s="2334"/>
      <c r="S15" s="2336">
        <f t="shared" si="4"/>
        <v>12</v>
      </c>
      <c r="T15" s="2336">
        <v>4</v>
      </c>
      <c r="U15" s="2336">
        <v>5</v>
      </c>
      <c r="V15" s="2336">
        <v>3</v>
      </c>
      <c r="W15" s="2336">
        <f t="shared" si="5"/>
        <v>8</v>
      </c>
      <c r="X15" s="2336">
        <v>3</v>
      </c>
      <c r="Y15" s="2334"/>
      <c r="Z15" s="2336">
        <v>5</v>
      </c>
      <c r="AA15" s="2336">
        <f t="shared" si="6"/>
        <v>6</v>
      </c>
      <c r="AB15" s="2336">
        <v>2</v>
      </c>
      <c r="AC15" s="2336">
        <v>3</v>
      </c>
      <c r="AD15" s="2336">
        <v>1</v>
      </c>
      <c r="AE15" s="2334"/>
      <c r="AF15" s="2334"/>
      <c r="AG15" s="2334"/>
      <c r="AH15" s="2334"/>
      <c r="AI15" s="2336">
        <f t="shared" si="9"/>
        <v>0</v>
      </c>
      <c r="AJ15" s="2334"/>
      <c r="AK15" s="2334"/>
      <c r="AL15" s="2334"/>
      <c r="AM15" s="2336">
        <f t="shared" si="7"/>
        <v>5</v>
      </c>
      <c r="AN15" s="2334"/>
      <c r="AO15" s="2336">
        <v>1</v>
      </c>
      <c r="AP15" s="2335">
        <v>4</v>
      </c>
      <c r="AQ15" s="2334"/>
    </row>
    <row r="16" spans="1:89" ht="15" customHeight="1">
      <c r="A16" s="2332" t="s">
        <v>173</v>
      </c>
      <c r="B16" s="2335">
        <f t="shared" si="1"/>
        <v>24</v>
      </c>
      <c r="C16" s="2334"/>
      <c r="D16" s="2336">
        <f t="shared" si="2"/>
        <v>12</v>
      </c>
      <c r="E16" s="2336">
        <f t="shared" si="8"/>
        <v>3</v>
      </c>
      <c r="F16" s="2336">
        <f t="shared" si="3"/>
        <v>9</v>
      </c>
      <c r="G16" s="2334"/>
      <c r="H16" s="2334"/>
      <c r="I16" s="2334"/>
      <c r="J16" s="2334"/>
      <c r="K16" s="2336">
        <f>SUM(L16:N16)</f>
        <v>1</v>
      </c>
      <c r="L16" s="2336">
        <v>1</v>
      </c>
      <c r="M16" s="2334"/>
      <c r="N16" s="2334"/>
      <c r="O16" s="2334"/>
      <c r="P16" s="2334"/>
      <c r="Q16" s="2334"/>
      <c r="R16" s="2334"/>
      <c r="S16" s="2336">
        <f t="shared" si="4"/>
        <v>10</v>
      </c>
      <c r="T16" s="2336">
        <v>6</v>
      </c>
      <c r="U16" s="2334"/>
      <c r="V16" s="2336">
        <v>4</v>
      </c>
      <c r="W16" s="2336">
        <f t="shared" si="5"/>
        <v>4</v>
      </c>
      <c r="X16" s="2336">
        <v>3</v>
      </c>
      <c r="Y16" s="2334"/>
      <c r="Z16" s="2336">
        <v>1</v>
      </c>
      <c r="AA16" s="2336">
        <f t="shared" si="6"/>
        <v>5</v>
      </c>
      <c r="AB16" s="2336">
        <v>1</v>
      </c>
      <c r="AC16" s="2336">
        <v>2</v>
      </c>
      <c r="AD16" s="2336">
        <v>2</v>
      </c>
      <c r="AE16" s="2334"/>
      <c r="AF16" s="2334"/>
      <c r="AG16" s="2334"/>
      <c r="AH16" s="2334"/>
      <c r="AI16" s="2336">
        <f t="shared" si="9"/>
        <v>4</v>
      </c>
      <c r="AJ16" s="2336">
        <v>1</v>
      </c>
      <c r="AK16" s="2336">
        <v>1</v>
      </c>
      <c r="AL16" s="2336">
        <v>2</v>
      </c>
      <c r="AM16" s="2336">
        <f t="shared" si="7"/>
        <v>0</v>
      </c>
      <c r="AN16" s="2334"/>
      <c r="AO16" s="2334"/>
      <c r="AP16" s="2333"/>
      <c r="AQ16" s="2334"/>
      <c r="BC16" s="595"/>
    </row>
    <row r="17" spans="1:86" ht="15" customHeight="1">
      <c r="A17" s="2332" t="s">
        <v>174</v>
      </c>
      <c r="B17" s="2335">
        <f t="shared" si="1"/>
        <v>19</v>
      </c>
      <c r="C17" s="2334"/>
      <c r="D17" s="2336">
        <f t="shared" si="2"/>
        <v>9</v>
      </c>
      <c r="E17" s="2336">
        <f t="shared" si="8"/>
        <v>4</v>
      </c>
      <c r="F17" s="2336">
        <f t="shared" si="3"/>
        <v>6</v>
      </c>
      <c r="G17" s="2334"/>
      <c r="H17" s="2334"/>
      <c r="I17" s="2334"/>
      <c r="J17" s="2334"/>
      <c r="K17" s="2334"/>
      <c r="L17" s="2334"/>
      <c r="M17" s="2334"/>
      <c r="N17" s="2334"/>
      <c r="O17" s="2334"/>
      <c r="P17" s="2334"/>
      <c r="Q17" s="2334"/>
      <c r="R17" s="2334"/>
      <c r="S17" s="2336">
        <f t="shared" si="4"/>
        <v>10</v>
      </c>
      <c r="T17" s="2336">
        <v>5</v>
      </c>
      <c r="U17" s="2336">
        <v>2</v>
      </c>
      <c r="V17" s="2336">
        <v>3</v>
      </c>
      <c r="W17" s="2336">
        <f t="shared" si="5"/>
        <v>3</v>
      </c>
      <c r="X17" s="2336">
        <v>2</v>
      </c>
      <c r="Y17" s="2334"/>
      <c r="Z17" s="2336">
        <v>1</v>
      </c>
      <c r="AA17" s="2336">
        <f t="shared" si="6"/>
        <v>4</v>
      </c>
      <c r="AB17" s="2336">
        <v>1</v>
      </c>
      <c r="AC17" s="2336">
        <v>2</v>
      </c>
      <c r="AD17" s="2336">
        <v>1</v>
      </c>
      <c r="AE17" s="2336">
        <f>SUM(AF17:AH17)</f>
        <v>0</v>
      </c>
      <c r="AF17" s="2334"/>
      <c r="AG17" s="2334"/>
      <c r="AH17" s="2334"/>
      <c r="AI17" s="2336">
        <f t="shared" si="9"/>
        <v>2</v>
      </c>
      <c r="AJ17" s="2336">
        <v>1</v>
      </c>
      <c r="AK17" s="2334"/>
      <c r="AL17" s="2336">
        <v>1</v>
      </c>
      <c r="AM17" s="2336">
        <f t="shared" si="7"/>
        <v>0</v>
      </c>
      <c r="AN17" s="2334"/>
      <c r="AO17" s="2334"/>
      <c r="AP17" s="2333"/>
      <c r="AQ17" s="2334"/>
      <c r="BC17" s="595"/>
    </row>
    <row r="18" spans="1:86" ht="15" customHeight="1">
      <c r="A18" s="2332" t="s">
        <v>175</v>
      </c>
      <c r="B18" s="2335">
        <f t="shared" si="1"/>
        <v>15</v>
      </c>
      <c r="C18" s="2334"/>
      <c r="D18" s="2336">
        <f t="shared" si="2"/>
        <v>5</v>
      </c>
      <c r="E18" s="2336">
        <f t="shared" si="8"/>
        <v>1</v>
      </c>
      <c r="F18" s="2336">
        <f t="shared" si="3"/>
        <v>9</v>
      </c>
      <c r="G18" s="2334"/>
      <c r="H18" s="2334"/>
      <c r="I18" s="2334"/>
      <c r="J18" s="2334"/>
      <c r="K18" s="2334"/>
      <c r="L18" s="2334"/>
      <c r="M18" s="2334"/>
      <c r="N18" s="2334"/>
      <c r="O18" s="2334"/>
      <c r="P18" s="2334"/>
      <c r="Q18" s="2334"/>
      <c r="R18" s="2334"/>
      <c r="S18" s="2336">
        <f t="shared" si="4"/>
        <v>11</v>
      </c>
      <c r="T18" s="2336">
        <v>2</v>
      </c>
      <c r="U18" s="2336">
        <v>1</v>
      </c>
      <c r="V18" s="2336">
        <v>8</v>
      </c>
      <c r="W18" s="2336">
        <f t="shared" si="5"/>
        <v>4</v>
      </c>
      <c r="X18" s="2336">
        <v>3</v>
      </c>
      <c r="Y18" s="2334"/>
      <c r="Z18" s="2336">
        <v>1</v>
      </c>
      <c r="AA18" s="2334"/>
      <c r="AB18" s="2334"/>
      <c r="AC18" s="2334"/>
      <c r="AD18" s="2334"/>
      <c r="AE18" s="2334"/>
      <c r="AF18" s="2334"/>
      <c r="AG18" s="2334"/>
      <c r="AH18" s="2334"/>
      <c r="AI18" s="2336">
        <f t="shared" si="9"/>
        <v>0</v>
      </c>
      <c r="AJ18" s="2334"/>
      <c r="AK18" s="2334"/>
      <c r="AL18" s="2334"/>
      <c r="AM18" s="2336">
        <f t="shared" si="7"/>
        <v>0</v>
      </c>
      <c r="AN18" s="2334"/>
      <c r="AO18" s="2334"/>
      <c r="AP18" s="2333"/>
      <c r="AQ18" s="2334"/>
      <c r="BC18" s="595"/>
    </row>
    <row r="19" spans="1:86" ht="15" customHeight="1">
      <c r="A19" s="2332" t="s">
        <v>176</v>
      </c>
      <c r="B19" s="2335">
        <f t="shared" si="1"/>
        <v>19</v>
      </c>
      <c r="C19" s="2334"/>
      <c r="D19" s="2336">
        <f t="shared" si="2"/>
        <v>7</v>
      </c>
      <c r="E19" s="2336">
        <f t="shared" si="8"/>
        <v>8</v>
      </c>
      <c r="F19" s="2336">
        <f t="shared" si="3"/>
        <v>4</v>
      </c>
      <c r="G19" s="2334"/>
      <c r="H19" s="2334"/>
      <c r="I19" s="2334"/>
      <c r="J19" s="2334"/>
      <c r="K19" s="2334"/>
      <c r="L19" s="2334"/>
      <c r="M19" s="2334"/>
      <c r="N19" s="2334"/>
      <c r="O19" s="2334"/>
      <c r="P19" s="2334"/>
      <c r="Q19" s="2334"/>
      <c r="R19" s="2334"/>
      <c r="S19" s="2336">
        <f t="shared" si="4"/>
        <v>5</v>
      </c>
      <c r="T19" s="2336">
        <v>1</v>
      </c>
      <c r="U19" s="2336">
        <v>4</v>
      </c>
      <c r="V19" s="2334"/>
      <c r="W19" s="2336">
        <f t="shared" si="5"/>
        <v>4</v>
      </c>
      <c r="X19" s="2336">
        <v>2</v>
      </c>
      <c r="Y19" s="2336">
        <v>1</v>
      </c>
      <c r="Z19" s="2336">
        <v>1</v>
      </c>
      <c r="AA19" s="2336">
        <f>SUM(AB19:AD19)</f>
        <v>6</v>
      </c>
      <c r="AB19" s="2336">
        <v>2</v>
      </c>
      <c r="AC19" s="2336">
        <v>3</v>
      </c>
      <c r="AD19" s="2336">
        <v>1</v>
      </c>
      <c r="AE19" s="2334"/>
      <c r="AF19" s="2334"/>
      <c r="AG19" s="2334"/>
      <c r="AH19" s="2334"/>
      <c r="AI19" s="2336">
        <f t="shared" si="9"/>
        <v>0</v>
      </c>
      <c r="AJ19" s="2334"/>
      <c r="AK19" s="2334"/>
      <c r="AL19" s="2334"/>
      <c r="AM19" s="2336">
        <f t="shared" si="7"/>
        <v>4</v>
      </c>
      <c r="AN19" s="2336">
        <v>2</v>
      </c>
      <c r="AO19" s="2334"/>
      <c r="AP19" s="2335">
        <v>2</v>
      </c>
      <c r="AQ19" s="2334"/>
    </row>
    <row r="20" spans="1:86" ht="15" customHeight="1">
      <c r="A20" s="2332" t="s">
        <v>177</v>
      </c>
      <c r="B20" s="2335">
        <f t="shared" si="1"/>
        <v>22</v>
      </c>
      <c r="C20" s="2334"/>
      <c r="D20" s="2336">
        <f t="shared" si="2"/>
        <v>11</v>
      </c>
      <c r="E20" s="2334"/>
      <c r="F20" s="2336">
        <f>(J20+N20+R20+V20+Z20+AD20+AH20+AL20+AP20)</f>
        <v>11</v>
      </c>
      <c r="G20" s="2334"/>
      <c r="H20" s="2334"/>
      <c r="I20" s="2334"/>
      <c r="J20" s="2334"/>
      <c r="K20" s="2334"/>
      <c r="L20" s="2334"/>
      <c r="M20" s="2334"/>
      <c r="N20" s="2334"/>
      <c r="O20" s="2334"/>
      <c r="P20" s="2334"/>
      <c r="Q20" s="2334"/>
      <c r="R20" s="2334"/>
      <c r="S20" s="2336">
        <f t="shared" si="4"/>
        <v>5</v>
      </c>
      <c r="T20" s="2336">
        <v>4</v>
      </c>
      <c r="U20" s="2334"/>
      <c r="V20" s="2336">
        <v>1</v>
      </c>
      <c r="W20" s="2336">
        <f t="shared" si="5"/>
        <v>12</v>
      </c>
      <c r="X20" s="2336">
        <v>4</v>
      </c>
      <c r="Y20" s="2334"/>
      <c r="Z20" s="2336">
        <v>8</v>
      </c>
      <c r="AA20" s="2336">
        <f>SUM(AB20:AD20)</f>
        <v>3</v>
      </c>
      <c r="AB20" s="2336">
        <v>1</v>
      </c>
      <c r="AC20" s="2334"/>
      <c r="AD20" s="2336">
        <v>2</v>
      </c>
      <c r="AE20" s="2334"/>
      <c r="AF20" s="2334"/>
      <c r="AG20" s="2334"/>
      <c r="AH20" s="2334"/>
      <c r="AI20" s="2336">
        <f t="shared" si="9"/>
        <v>2</v>
      </c>
      <c r="AJ20" s="2336">
        <v>2</v>
      </c>
      <c r="AK20" s="2334"/>
      <c r="AL20" s="2334"/>
      <c r="AM20" s="2336">
        <f t="shared" si="7"/>
        <v>0</v>
      </c>
      <c r="AN20" s="2334"/>
      <c r="AO20" s="2334"/>
      <c r="AP20" s="2333"/>
      <c r="AQ20" s="2334"/>
    </row>
    <row r="21" spans="1:86" ht="15" customHeight="1">
      <c r="A21" s="2332" t="s">
        <v>178</v>
      </c>
      <c r="B21" s="2335">
        <f t="shared" si="1"/>
        <v>13</v>
      </c>
      <c r="C21" s="2334"/>
      <c r="D21" s="2336">
        <f t="shared" si="2"/>
        <v>5</v>
      </c>
      <c r="E21" s="2336">
        <f>(I21+M21+Q21+U21+Y21+AC21+AG21+AK21+AO21)</f>
        <v>5</v>
      </c>
      <c r="F21" s="2336">
        <f>(J21+N21+V21+Z21+AD21+AH21+AL21+AP21)</f>
        <v>3</v>
      </c>
      <c r="G21" s="2334"/>
      <c r="H21" s="2334"/>
      <c r="I21" s="2334"/>
      <c r="J21" s="2334"/>
      <c r="K21" s="2336">
        <f>SUM(L21:N21)</f>
        <v>1</v>
      </c>
      <c r="L21" s="2334"/>
      <c r="M21" s="2336">
        <v>1</v>
      </c>
      <c r="N21" s="2334"/>
      <c r="O21" s="2334"/>
      <c r="P21" s="2334"/>
      <c r="Q21" s="2334"/>
      <c r="R21" s="2334"/>
      <c r="S21" s="2336">
        <f t="shared" si="4"/>
        <v>4</v>
      </c>
      <c r="T21" s="2336">
        <v>3</v>
      </c>
      <c r="U21" s="2336">
        <v>1</v>
      </c>
      <c r="V21" s="2334"/>
      <c r="W21" s="2336">
        <f t="shared" si="5"/>
        <v>5</v>
      </c>
      <c r="X21" s="2336">
        <v>2</v>
      </c>
      <c r="Y21" s="2334"/>
      <c r="Z21" s="2336">
        <v>3</v>
      </c>
      <c r="AA21" s="2334"/>
      <c r="AB21" s="2334"/>
      <c r="AC21" s="2334"/>
      <c r="AD21" s="2334"/>
      <c r="AE21" s="2334"/>
      <c r="AF21" s="2334"/>
      <c r="AG21" s="2334"/>
      <c r="AH21" s="2334"/>
      <c r="AI21" s="2336">
        <f t="shared" si="9"/>
        <v>3</v>
      </c>
      <c r="AJ21" s="2334"/>
      <c r="AK21" s="2336">
        <v>3</v>
      </c>
      <c r="AL21" s="2334"/>
      <c r="AM21" s="2336">
        <f t="shared" si="7"/>
        <v>0</v>
      </c>
      <c r="AN21" s="2334"/>
      <c r="AO21" s="2334"/>
      <c r="AP21" s="2333"/>
      <c r="AQ21" s="2334"/>
      <c r="BC21" s="595"/>
    </row>
    <row r="22" spans="1:86" ht="15" customHeight="1">
      <c r="A22" s="2332" t="s">
        <v>179</v>
      </c>
      <c r="B22" s="2335">
        <f t="shared" si="1"/>
        <v>73</v>
      </c>
      <c r="C22" s="2334"/>
      <c r="D22" s="2336">
        <f t="shared" si="2"/>
        <v>62</v>
      </c>
      <c r="E22" s="2336">
        <f>(I22+M22+Q22+U22+Y22+AC22+AG22+AK22+AO22)</f>
        <v>3</v>
      </c>
      <c r="F22" s="2336">
        <f>(J22+N22+R22+V22+Z22+AD22+AH22+AL22+AP22)</f>
        <v>8</v>
      </c>
      <c r="G22" s="2334"/>
      <c r="H22" s="2334"/>
      <c r="I22" s="2334"/>
      <c r="J22" s="2334"/>
      <c r="K22" s="2334"/>
      <c r="L22" s="2334"/>
      <c r="M22" s="2334"/>
      <c r="N22" s="2334"/>
      <c r="O22" s="2334"/>
      <c r="P22" s="2334"/>
      <c r="Q22" s="2334"/>
      <c r="R22" s="2334"/>
      <c r="S22" s="2336">
        <f t="shared" si="4"/>
        <v>14</v>
      </c>
      <c r="T22" s="2336">
        <v>14</v>
      </c>
      <c r="U22" s="2334"/>
      <c r="V22" s="2334"/>
      <c r="W22" s="2336">
        <f t="shared" si="5"/>
        <v>50</v>
      </c>
      <c r="X22" s="2336">
        <v>39</v>
      </c>
      <c r="Y22" s="2336">
        <v>3</v>
      </c>
      <c r="Z22" s="2336">
        <v>8</v>
      </c>
      <c r="AA22" s="2336">
        <f>SUM(AB22:AD22)</f>
        <v>9</v>
      </c>
      <c r="AB22" s="2336">
        <v>9</v>
      </c>
      <c r="AC22" s="2334"/>
      <c r="AD22" s="2334"/>
      <c r="AE22" s="2334"/>
      <c r="AF22" s="2334"/>
      <c r="AG22" s="2334"/>
      <c r="AH22" s="2334"/>
      <c r="AI22" s="2336">
        <f t="shared" si="9"/>
        <v>0</v>
      </c>
      <c r="AJ22" s="2334"/>
      <c r="AK22" s="2334"/>
      <c r="AL22" s="2334"/>
      <c r="AM22" s="2336">
        <f t="shared" si="7"/>
        <v>0</v>
      </c>
      <c r="AN22" s="2334"/>
      <c r="AO22" s="2334"/>
      <c r="AP22" s="2333"/>
      <c r="AQ22" s="2334"/>
    </row>
    <row r="23" spans="1:86" ht="15" customHeight="1">
      <c r="A23" s="2332" t="s">
        <v>180</v>
      </c>
      <c r="B23" s="2335">
        <f t="shared" si="1"/>
        <v>26</v>
      </c>
      <c r="C23" s="2334"/>
      <c r="D23" s="2336">
        <f t="shared" si="2"/>
        <v>14</v>
      </c>
      <c r="E23" s="2334"/>
      <c r="F23" s="2336">
        <f>(J23+N23+V23+Z23+AD23+AH23+AL23+AP23)</f>
        <v>12</v>
      </c>
      <c r="G23" s="2334"/>
      <c r="H23" s="2334"/>
      <c r="I23" s="2334"/>
      <c r="J23" s="2334"/>
      <c r="K23" s="2336">
        <f>SUM(L23:N23)</f>
        <v>1</v>
      </c>
      <c r="L23" s="2336">
        <v>1</v>
      </c>
      <c r="M23" s="2334"/>
      <c r="N23" s="2334"/>
      <c r="O23" s="2334"/>
      <c r="P23" s="2334"/>
      <c r="Q23" s="2334"/>
      <c r="R23" s="2334"/>
      <c r="S23" s="2336">
        <f t="shared" si="4"/>
        <v>10</v>
      </c>
      <c r="T23" s="2336">
        <v>5</v>
      </c>
      <c r="U23" s="2334"/>
      <c r="V23" s="2336">
        <v>5</v>
      </c>
      <c r="W23" s="2336">
        <f t="shared" si="5"/>
        <v>15</v>
      </c>
      <c r="X23" s="2336">
        <v>8</v>
      </c>
      <c r="Y23" s="2334"/>
      <c r="Z23" s="2336">
        <v>7</v>
      </c>
      <c r="AA23" s="2334"/>
      <c r="AB23" s="2334"/>
      <c r="AC23" s="2334"/>
      <c r="AD23" s="2334"/>
      <c r="AE23" s="2334"/>
      <c r="AF23" s="2334"/>
      <c r="AG23" s="2334"/>
      <c r="AH23" s="2334"/>
      <c r="AI23" s="2336">
        <f t="shared" si="9"/>
        <v>0</v>
      </c>
      <c r="AJ23" s="2334"/>
      <c r="AK23" s="2334"/>
      <c r="AL23" s="2334"/>
      <c r="AM23" s="2336">
        <f t="shared" si="7"/>
        <v>0</v>
      </c>
      <c r="AN23" s="2334"/>
      <c r="AO23" s="2334"/>
      <c r="AP23" s="2333"/>
      <c r="AQ23" s="2334"/>
    </row>
    <row r="24" spans="1:86" ht="15" customHeight="1">
      <c r="A24" s="2332" t="s">
        <v>181</v>
      </c>
      <c r="B24" s="2335">
        <f t="shared" si="1"/>
        <v>6</v>
      </c>
      <c r="C24" s="2334"/>
      <c r="D24" s="2336">
        <f t="shared" si="2"/>
        <v>5</v>
      </c>
      <c r="E24" s="2334"/>
      <c r="F24" s="2336">
        <f>(J24+N24+V24+Z24+AD24+AH24+AL24+AP24)</f>
        <v>1</v>
      </c>
      <c r="G24" s="2334"/>
      <c r="H24" s="2334"/>
      <c r="I24" s="2334"/>
      <c r="J24" s="2334"/>
      <c r="K24" s="2334"/>
      <c r="L24" s="2334"/>
      <c r="M24" s="2334"/>
      <c r="N24" s="2334"/>
      <c r="O24" s="2334"/>
      <c r="P24" s="2334"/>
      <c r="Q24" s="2334"/>
      <c r="R24" s="2334"/>
      <c r="S24" s="2334"/>
      <c r="T24" s="2334"/>
      <c r="U24" s="2334"/>
      <c r="V24" s="2334"/>
      <c r="W24" s="2336">
        <f t="shared" si="5"/>
        <v>6</v>
      </c>
      <c r="X24" s="2336">
        <v>5</v>
      </c>
      <c r="Y24" s="2334"/>
      <c r="Z24" s="2336">
        <v>1</v>
      </c>
      <c r="AA24" s="2334"/>
      <c r="AB24" s="2334"/>
      <c r="AC24" s="2334"/>
      <c r="AD24" s="2334"/>
      <c r="AE24" s="2334"/>
      <c r="AF24" s="2334"/>
      <c r="AG24" s="2334"/>
      <c r="AH24" s="2334"/>
      <c r="AI24" s="2336">
        <f t="shared" si="9"/>
        <v>0</v>
      </c>
      <c r="AJ24" s="2334"/>
      <c r="AK24" s="2334"/>
      <c r="AL24" s="2334"/>
      <c r="AM24" s="2336">
        <f t="shared" si="7"/>
        <v>0</v>
      </c>
      <c r="AN24" s="2334"/>
      <c r="AO24" s="2334"/>
      <c r="AP24" s="2333"/>
      <c r="AQ24" s="2334"/>
    </row>
    <row r="25" spans="1:86" ht="15" customHeight="1">
      <c r="A25" s="2332" t="s">
        <v>760</v>
      </c>
      <c r="B25" s="2335">
        <f t="shared" si="1"/>
        <v>65</v>
      </c>
      <c r="C25" s="2334"/>
      <c r="D25" s="2336">
        <f t="shared" si="2"/>
        <v>35</v>
      </c>
      <c r="E25" s="2336">
        <f>(I25+M25+Q25+U25+Y25+AC25+AG25+AK25+AO25)</f>
        <v>11</v>
      </c>
      <c r="F25" s="2336">
        <f>(J25+N25+R25+V25+Z25+AD25+AH25+AL25+AP25)</f>
        <v>19</v>
      </c>
      <c r="G25" s="2334"/>
      <c r="H25" s="2334"/>
      <c r="I25" s="2334"/>
      <c r="J25" s="2334"/>
      <c r="K25" s="2336">
        <f>SUM(L25:N25)</f>
        <v>1</v>
      </c>
      <c r="L25" s="2336">
        <v>1</v>
      </c>
      <c r="M25" s="2334"/>
      <c r="N25" s="2334"/>
      <c r="O25" s="2336">
        <f>SUM(P25:R25)</f>
        <v>2</v>
      </c>
      <c r="P25" s="2336">
        <v>1</v>
      </c>
      <c r="Q25" s="2336">
        <v>1</v>
      </c>
      <c r="R25" s="2334"/>
      <c r="S25" s="2336">
        <f>SUM(T25:V25)</f>
        <v>49</v>
      </c>
      <c r="T25" s="2336">
        <v>29</v>
      </c>
      <c r="U25" s="2336">
        <v>9</v>
      </c>
      <c r="V25" s="2336">
        <v>11</v>
      </c>
      <c r="W25" s="2336">
        <f t="shared" si="5"/>
        <v>6</v>
      </c>
      <c r="X25" s="2336">
        <v>4</v>
      </c>
      <c r="Y25" s="2336">
        <v>1</v>
      </c>
      <c r="Z25" s="2336">
        <v>1</v>
      </c>
      <c r="AA25" s="2336">
        <f>SUM(AB25:AD25)</f>
        <v>2</v>
      </c>
      <c r="AB25" s="2334"/>
      <c r="AC25" s="2334"/>
      <c r="AD25" s="2336">
        <v>2</v>
      </c>
      <c r="AE25" s="2334"/>
      <c r="AF25" s="2334"/>
      <c r="AG25" s="2334"/>
      <c r="AH25" s="2334"/>
      <c r="AI25" s="2336">
        <f t="shared" si="9"/>
        <v>1</v>
      </c>
      <c r="AJ25" s="2334"/>
      <c r="AK25" s="2334"/>
      <c r="AL25" s="2336">
        <v>1</v>
      </c>
      <c r="AM25" s="2336">
        <f t="shared" si="7"/>
        <v>4</v>
      </c>
      <c r="AN25" s="2334"/>
      <c r="AO25" s="2334"/>
      <c r="AP25" s="2335">
        <v>4</v>
      </c>
      <c r="AQ25" s="2334"/>
      <c r="BC25" s="595"/>
      <c r="BU25" s="595"/>
      <c r="BV25" s="595"/>
      <c r="BW25" s="595"/>
      <c r="BX25" s="595"/>
      <c r="BY25" s="595"/>
      <c r="BZ25" s="595"/>
      <c r="CA25" s="595"/>
      <c r="CB25" s="595"/>
      <c r="CC25" s="595"/>
      <c r="CD25" s="595"/>
      <c r="CE25" s="595"/>
      <c r="CF25" s="595"/>
      <c r="CG25" s="595"/>
      <c r="CH25" s="595"/>
    </row>
    <row r="26" spans="1:86" ht="15" customHeight="1">
      <c r="A26" s="2332" t="s">
        <v>598</v>
      </c>
      <c r="B26" s="2335">
        <f t="shared" si="1"/>
        <v>9</v>
      </c>
      <c r="C26" s="2334"/>
      <c r="D26" s="2336">
        <f t="shared" si="2"/>
        <v>1</v>
      </c>
      <c r="E26" s="2334"/>
      <c r="F26" s="2336">
        <f>(J26+N26+R26+V26+Z26+AD26+AH26+AL26+AP26)</f>
        <v>8</v>
      </c>
      <c r="G26" s="2334"/>
      <c r="H26" s="2334"/>
      <c r="I26" s="2334"/>
      <c r="J26" s="2334"/>
      <c r="K26" s="2334"/>
      <c r="L26" s="2334"/>
      <c r="M26" s="2334"/>
      <c r="N26" s="2334"/>
      <c r="O26" s="2336">
        <f>SUM(P26:R26)</f>
        <v>1</v>
      </c>
      <c r="P26" s="2334"/>
      <c r="Q26" s="2334"/>
      <c r="R26" s="2336">
        <v>1</v>
      </c>
      <c r="S26" s="2336">
        <f>SUM(T26:V26)</f>
        <v>2</v>
      </c>
      <c r="T26" s="2336">
        <v>1</v>
      </c>
      <c r="U26" s="2334"/>
      <c r="V26" s="2336">
        <v>1</v>
      </c>
      <c r="W26" s="2334"/>
      <c r="X26" s="2334"/>
      <c r="Y26" s="2334"/>
      <c r="Z26" s="2334"/>
      <c r="AA26" s="2334"/>
      <c r="AB26" s="2334"/>
      <c r="AC26" s="2334"/>
      <c r="AD26" s="2334"/>
      <c r="AE26" s="2334"/>
      <c r="AF26" s="2334"/>
      <c r="AG26" s="2334"/>
      <c r="AH26" s="2334"/>
      <c r="AI26" s="2336">
        <f t="shared" si="9"/>
        <v>0</v>
      </c>
      <c r="AJ26" s="2334"/>
      <c r="AK26" s="2334"/>
      <c r="AL26" s="2334"/>
      <c r="AM26" s="2336">
        <f t="shared" si="7"/>
        <v>6</v>
      </c>
      <c r="AN26" s="2334"/>
      <c r="AO26" s="2334"/>
      <c r="AP26" s="2335">
        <v>6</v>
      </c>
      <c r="AQ26" s="2334"/>
    </row>
    <row r="27" spans="1:86" ht="15" customHeight="1">
      <c r="A27" s="2323" t="s">
        <v>796</v>
      </c>
      <c r="B27" s="2323"/>
      <c r="C27" s="2323"/>
      <c r="D27" s="2323"/>
      <c r="E27" s="2323"/>
      <c r="F27" s="2323"/>
      <c r="G27" s="2323"/>
      <c r="H27" s="2323"/>
      <c r="I27" s="2323"/>
      <c r="J27" s="2323"/>
      <c r="K27" s="2323"/>
      <c r="L27" s="2323"/>
      <c r="M27" s="2323"/>
      <c r="N27" s="2323"/>
      <c r="O27" s="2323"/>
      <c r="P27" s="2323"/>
      <c r="Q27" s="2323"/>
      <c r="R27" s="2323"/>
      <c r="S27" s="2323"/>
      <c r="T27" s="2323"/>
      <c r="U27" s="2323"/>
      <c r="V27" s="2323"/>
      <c r="W27" s="2323"/>
      <c r="X27" s="2323"/>
      <c r="Y27" s="2323"/>
      <c r="Z27" s="2323"/>
      <c r="AA27" s="2323"/>
      <c r="AB27" s="2323"/>
      <c r="AC27" s="2323"/>
      <c r="AD27" s="2323"/>
      <c r="AE27" s="2323"/>
      <c r="AF27" s="2323"/>
      <c r="AG27" s="2323"/>
      <c r="AH27" s="2323"/>
      <c r="AI27" s="2323"/>
      <c r="AJ27" s="2323"/>
      <c r="AK27" s="2323"/>
      <c r="AL27" s="2323"/>
      <c r="AM27" s="2323"/>
      <c r="AN27" s="2323"/>
      <c r="AO27" s="2323"/>
      <c r="AP27" s="2323"/>
      <c r="AQ27" s="2323"/>
    </row>
    <row r="28" spans="1:86" ht="15" customHeight="1">
      <c r="A28" s="2323"/>
      <c r="B28" s="2323"/>
      <c r="C28" s="2323"/>
      <c r="D28" s="2323"/>
      <c r="E28" s="2323"/>
      <c r="F28" s="2323"/>
      <c r="G28" s="2323"/>
      <c r="H28" s="2323"/>
      <c r="I28" s="2323"/>
      <c r="J28" s="2323"/>
      <c r="K28" s="2323"/>
      <c r="L28" s="2323"/>
      <c r="M28" s="2323"/>
      <c r="N28" s="2323"/>
      <c r="O28" s="2323"/>
      <c r="P28" s="2323"/>
      <c r="Q28" s="2323"/>
      <c r="R28" s="2323"/>
      <c r="S28" s="2323"/>
      <c r="T28" s="2323"/>
      <c r="U28" s="2323"/>
      <c r="V28" s="2323"/>
      <c r="W28" s="2323"/>
      <c r="X28" s="2323"/>
      <c r="Y28" s="2323"/>
      <c r="Z28" s="2323"/>
      <c r="AA28" s="2323"/>
      <c r="AB28" s="2323"/>
      <c r="AC28" s="2323"/>
      <c r="AD28" s="2323"/>
      <c r="AE28" s="2323"/>
      <c r="AF28" s="2323"/>
      <c r="AG28" s="2323"/>
      <c r="AH28" s="2323"/>
      <c r="AI28" s="2323"/>
      <c r="AJ28" s="2323"/>
      <c r="AK28" s="2323"/>
      <c r="AL28" s="2323"/>
      <c r="AO28" s="2348" t="s">
        <v>210</v>
      </c>
      <c r="AP28" s="2323"/>
      <c r="AQ28" s="2323"/>
    </row>
    <row r="29" spans="1:86" ht="15" customHeight="1">
      <c r="A29" s="2323"/>
      <c r="B29" s="2323"/>
      <c r="C29" s="2323"/>
      <c r="D29" s="2323"/>
      <c r="E29" s="2323"/>
      <c r="F29" s="2323"/>
      <c r="G29" s="2323"/>
      <c r="H29" s="2323"/>
      <c r="I29" s="2323"/>
      <c r="J29" s="2323"/>
      <c r="K29" s="2323"/>
      <c r="L29" s="2323"/>
      <c r="M29" s="2323"/>
      <c r="N29" s="2323"/>
      <c r="O29" s="2323"/>
      <c r="P29" s="2323"/>
      <c r="Q29" s="2323"/>
      <c r="R29" s="2323"/>
      <c r="S29" s="2323"/>
      <c r="T29" s="2323"/>
      <c r="U29" s="2323"/>
      <c r="V29" s="2323"/>
      <c r="W29" s="2323"/>
      <c r="X29" s="2323"/>
      <c r="Y29" s="2323"/>
      <c r="Z29" s="2323"/>
      <c r="AA29" s="2323"/>
      <c r="AB29" s="2323"/>
      <c r="AC29" s="2323"/>
      <c r="AD29" s="2323"/>
      <c r="AE29" s="2323"/>
      <c r="AF29" s="2323"/>
      <c r="AG29" s="2323"/>
      <c r="AH29" s="2323"/>
      <c r="AI29" s="2323"/>
      <c r="AJ29" s="2323"/>
      <c r="AK29" s="2323"/>
      <c r="AL29" s="2323"/>
      <c r="AM29" s="2323"/>
      <c r="AN29" s="2323"/>
      <c r="AO29" s="2323"/>
      <c r="AP29" s="2323"/>
      <c r="AQ29" s="2323"/>
    </row>
    <row r="30" spans="1:86" ht="15" customHeight="1">
      <c r="A30" s="2323"/>
      <c r="B30" s="2323"/>
      <c r="C30" s="2323"/>
      <c r="D30" s="2323"/>
      <c r="E30" s="2323"/>
      <c r="F30" s="2323"/>
      <c r="G30" s="2323"/>
      <c r="H30" s="2323"/>
      <c r="I30" s="2323"/>
      <c r="J30" s="2323"/>
      <c r="K30" s="2323"/>
      <c r="L30" s="2323"/>
      <c r="M30" s="2323"/>
      <c r="N30" s="2323"/>
      <c r="O30" s="2323"/>
      <c r="P30" s="2323"/>
      <c r="Q30" s="2323"/>
      <c r="R30" s="2323"/>
      <c r="S30" s="2323"/>
      <c r="T30" s="2323"/>
      <c r="U30" s="2323"/>
      <c r="V30" s="2323"/>
      <c r="W30" s="2323"/>
      <c r="X30" s="2323"/>
      <c r="Y30" s="2323"/>
      <c r="Z30" s="2323"/>
      <c r="AA30" s="2323"/>
      <c r="AB30" s="2323"/>
      <c r="AC30" s="2323"/>
      <c r="AD30" s="2323"/>
      <c r="AE30" s="2323"/>
      <c r="AF30" s="2323"/>
      <c r="AG30" s="2323"/>
      <c r="AH30" s="2323"/>
      <c r="AI30" s="2323"/>
      <c r="AJ30" s="2323"/>
      <c r="AK30" s="2323"/>
      <c r="AL30" s="2323"/>
      <c r="AM30" s="2323"/>
      <c r="AN30" s="2323"/>
      <c r="AO30" s="2323"/>
      <c r="AP30" s="2323"/>
      <c r="AQ30" s="2323"/>
    </row>
    <row r="31" spans="1:86" ht="15" customHeight="1">
      <c r="A31" s="2323"/>
      <c r="B31" s="2323"/>
      <c r="C31" s="2323"/>
      <c r="D31" s="2323"/>
      <c r="E31" s="2323"/>
      <c r="F31" s="2323"/>
      <c r="G31" s="2323"/>
      <c r="H31" s="2323"/>
      <c r="I31" s="2323"/>
      <c r="J31" s="2323"/>
      <c r="K31" s="2323"/>
      <c r="L31" s="2323"/>
      <c r="M31" s="2323"/>
      <c r="N31" s="2323"/>
      <c r="O31" s="2323"/>
      <c r="P31" s="2323"/>
      <c r="Q31" s="2323"/>
      <c r="R31" s="2323"/>
      <c r="S31" s="2323"/>
      <c r="T31" s="2323"/>
      <c r="U31" s="2323"/>
      <c r="V31" s="2323"/>
      <c r="W31" s="2323"/>
      <c r="X31" s="2323"/>
      <c r="Y31" s="2323"/>
      <c r="Z31" s="2323"/>
      <c r="AA31" s="2323"/>
      <c r="AB31" s="2323"/>
      <c r="AC31" s="2323"/>
      <c r="AD31" s="2323"/>
      <c r="AE31" s="2323"/>
      <c r="AF31" s="2323"/>
      <c r="AG31" s="2323"/>
      <c r="AH31" s="2323"/>
      <c r="AI31" s="2323"/>
      <c r="AJ31" s="2323"/>
      <c r="AK31" s="2323"/>
      <c r="AL31" s="2323"/>
      <c r="AM31" s="2323"/>
      <c r="AN31" s="2323"/>
      <c r="AO31" s="2323"/>
      <c r="AP31" s="2323"/>
      <c r="AQ31" s="2323"/>
    </row>
    <row r="32" spans="1:86" ht="15" customHeight="1">
      <c r="A32" s="2323"/>
      <c r="B32" s="2323"/>
      <c r="C32" s="2323"/>
      <c r="D32" s="2323"/>
      <c r="E32" s="2323"/>
      <c r="F32" s="2323"/>
      <c r="G32" s="2323"/>
      <c r="H32" s="2323"/>
      <c r="I32" s="2323"/>
      <c r="J32" s="2323"/>
      <c r="K32" s="2323"/>
      <c r="L32" s="2323"/>
      <c r="M32" s="2323"/>
      <c r="N32" s="2323"/>
      <c r="O32" s="2323"/>
      <c r="P32" s="2323"/>
      <c r="Q32" s="2323"/>
      <c r="R32" s="2323"/>
      <c r="S32" s="2323"/>
      <c r="T32" s="2323"/>
      <c r="U32" s="2323"/>
      <c r="V32" s="2323"/>
      <c r="W32" s="2323"/>
      <c r="X32" s="2323"/>
      <c r="Y32" s="2323"/>
      <c r="Z32" s="2323"/>
      <c r="AA32" s="2323"/>
      <c r="AB32" s="2323"/>
      <c r="AC32" s="2323"/>
      <c r="AD32" s="2323"/>
      <c r="AE32" s="2323"/>
      <c r="AF32" s="2323"/>
      <c r="AG32" s="2323"/>
      <c r="AH32" s="2323"/>
      <c r="AI32" s="2323"/>
      <c r="AJ32" s="2323"/>
      <c r="AK32" s="2323"/>
      <c r="AL32" s="2323"/>
      <c r="AM32" s="2323"/>
      <c r="AN32" s="2323"/>
      <c r="AO32" s="2323"/>
      <c r="AP32" s="2323"/>
      <c r="AQ32" s="2323"/>
      <c r="BC32" s="595"/>
    </row>
    <row r="33" spans="1:69" ht="15" customHeight="1">
      <c r="A33" s="2323"/>
      <c r="B33" s="2323"/>
      <c r="C33" s="2323"/>
      <c r="D33" s="2323"/>
      <c r="E33" s="2323"/>
      <c r="F33" s="2323"/>
      <c r="G33" s="2323"/>
      <c r="H33" s="2323"/>
      <c r="I33" s="2323"/>
      <c r="J33" s="2323"/>
      <c r="K33" s="2323"/>
      <c r="L33" s="2323"/>
      <c r="M33" s="2323"/>
      <c r="N33" s="2323"/>
      <c r="O33" s="2323"/>
      <c r="P33" s="2323"/>
      <c r="Q33" s="2323"/>
      <c r="R33" s="2323"/>
      <c r="S33" s="2323"/>
      <c r="T33" s="2323"/>
      <c r="U33" s="2323"/>
      <c r="V33" s="2323"/>
      <c r="W33" s="2323"/>
      <c r="X33" s="2323"/>
      <c r="Y33" s="2323"/>
      <c r="Z33" s="2323"/>
      <c r="AA33" s="2323"/>
      <c r="AB33" s="2323"/>
      <c r="AC33" s="2323"/>
      <c r="AD33" s="2323"/>
      <c r="AE33" s="2323"/>
      <c r="AF33" s="2323"/>
      <c r="AG33" s="2323"/>
      <c r="AH33" s="2323"/>
      <c r="AI33" s="2323"/>
      <c r="AJ33" s="2323"/>
      <c r="AK33" s="2323"/>
      <c r="AL33" s="2323"/>
      <c r="AM33" s="2323"/>
      <c r="AN33" s="2323"/>
      <c r="AO33" s="2323"/>
      <c r="AP33" s="2323"/>
      <c r="AQ33" s="2323"/>
    </row>
    <row r="34" spans="1:69" ht="15" customHeight="1">
      <c r="A34" s="2323"/>
      <c r="B34" s="2323"/>
      <c r="C34" s="2323"/>
      <c r="D34" s="2323"/>
      <c r="E34" s="2323"/>
      <c r="F34" s="2323"/>
      <c r="G34" s="2323"/>
      <c r="H34" s="2323"/>
      <c r="I34" s="2323"/>
      <c r="J34" s="2323"/>
      <c r="K34" s="2323"/>
      <c r="L34" s="2323"/>
      <c r="M34" s="2323"/>
      <c r="N34" s="2323"/>
      <c r="O34" s="2323"/>
      <c r="P34" s="2323"/>
      <c r="Q34" s="2323"/>
      <c r="R34" s="2323"/>
      <c r="S34" s="2323"/>
      <c r="T34" s="2323"/>
      <c r="U34" s="2323"/>
      <c r="V34" s="2323"/>
      <c r="W34" s="2323"/>
      <c r="X34" s="2323"/>
      <c r="Y34" s="2323"/>
      <c r="Z34" s="2323"/>
      <c r="AA34" s="2323"/>
      <c r="AB34" s="2323"/>
      <c r="AC34" s="2323"/>
      <c r="AD34" s="2323"/>
      <c r="AE34" s="2323"/>
      <c r="AF34" s="2323"/>
      <c r="AG34" s="2323"/>
      <c r="AH34" s="2323"/>
      <c r="AI34" s="2323"/>
      <c r="AJ34" s="2323"/>
      <c r="AK34" s="2323"/>
      <c r="AL34" s="2323"/>
      <c r="AM34" s="2323"/>
      <c r="AN34" s="2323"/>
      <c r="AO34" s="2323"/>
      <c r="AP34" s="2323"/>
      <c r="AQ34" s="2323"/>
    </row>
    <row r="35" spans="1:69" ht="15" customHeight="1">
      <c r="A35" s="2323"/>
      <c r="B35" s="2323"/>
      <c r="C35" s="2323"/>
      <c r="D35" s="2323"/>
      <c r="E35" s="2323"/>
      <c r="F35" s="2323"/>
      <c r="G35" s="2323"/>
      <c r="H35" s="2323"/>
      <c r="I35" s="2323"/>
      <c r="J35" s="2323"/>
      <c r="K35" s="2323"/>
      <c r="L35" s="2323"/>
      <c r="M35" s="2323"/>
      <c r="N35" s="2323"/>
      <c r="O35" s="2323"/>
      <c r="P35" s="2323"/>
      <c r="Q35" s="2323"/>
      <c r="R35" s="2323"/>
      <c r="S35" s="2323"/>
      <c r="T35" s="2323"/>
      <c r="U35" s="2323"/>
      <c r="V35" s="2323"/>
      <c r="W35" s="2323"/>
      <c r="X35" s="2323"/>
      <c r="Y35" s="2323"/>
      <c r="Z35" s="2323"/>
      <c r="AA35" s="2323"/>
      <c r="AB35" s="2323"/>
      <c r="AC35" s="2323"/>
      <c r="AD35" s="2323"/>
      <c r="AE35" s="2323"/>
      <c r="AF35" s="2323"/>
      <c r="AG35" s="2323"/>
      <c r="AH35" s="2323"/>
      <c r="AI35" s="2323"/>
      <c r="AJ35" s="2323"/>
      <c r="AK35" s="2323"/>
      <c r="AL35" s="2323"/>
      <c r="AM35" s="2323"/>
      <c r="AN35" s="2323"/>
      <c r="AO35" s="2323"/>
      <c r="AP35" s="2323"/>
      <c r="AQ35" s="2323"/>
      <c r="BQ35" s="1" t="s">
        <v>49</v>
      </c>
    </row>
    <row r="36" spans="1:69" ht="15" customHeight="1">
      <c r="A36" s="2323"/>
      <c r="B36" s="2323"/>
      <c r="C36" s="2323"/>
      <c r="D36" s="2323"/>
      <c r="E36" s="2323"/>
      <c r="F36" s="2323"/>
      <c r="G36" s="2323"/>
      <c r="H36" s="2323"/>
      <c r="I36" s="2323"/>
      <c r="J36" s="2323"/>
      <c r="K36" s="2323"/>
      <c r="L36" s="2323"/>
      <c r="M36" s="2323"/>
      <c r="N36" s="2323"/>
      <c r="O36" s="2323"/>
      <c r="P36" s="2323"/>
      <c r="Q36" s="2323"/>
      <c r="R36" s="2323"/>
      <c r="S36" s="2323"/>
      <c r="T36" s="2323"/>
      <c r="U36" s="2323"/>
      <c r="V36" s="2323"/>
      <c r="W36" s="2323"/>
      <c r="X36" s="2323"/>
      <c r="Y36" s="2323"/>
      <c r="Z36" s="2323"/>
      <c r="AA36" s="2323"/>
      <c r="AB36" s="2323"/>
      <c r="AC36" s="2323"/>
      <c r="AD36" s="2323"/>
      <c r="AE36" s="2323"/>
      <c r="AF36" s="2323"/>
      <c r="AG36" s="2323"/>
      <c r="AH36" s="2323"/>
      <c r="AI36" s="2323"/>
      <c r="AJ36" s="2323"/>
      <c r="AK36" s="2323"/>
      <c r="AL36" s="2323"/>
      <c r="AM36" s="2323"/>
      <c r="AN36" s="2323"/>
      <c r="AO36" s="2323"/>
      <c r="AP36" s="2323"/>
      <c r="AQ36" s="2323"/>
    </row>
    <row r="37" spans="1:69" ht="15" customHeight="1">
      <c r="A37" s="2323"/>
      <c r="B37" s="2323"/>
      <c r="C37" s="2323"/>
      <c r="D37" s="2323"/>
      <c r="E37" s="2323"/>
      <c r="F37" s="2323"/>
      <c r="G37" s="2323"/>
      <c r="H37" s="2323"/>
      <c r="I37" s="2323"/>
      <c r="J37" s="2323"/>
      <c r="K37" s="2323"/>
      <c r="L37" s="2323"/>
      <c r="M37" s="2323"/>
      <c r="N37" s="2323"/>
      <c r="O37" s="2323"/>
      <c r="P37" s="2323"/>
      <c r="Q37" s="2323"/>
      <c r="R37" s="2323"/>
      <c r="S37" s="2323"/>
      <c r="T37" s="2323"/>
      <c r="U37" s="2323"/>
      <c r="V37" s="2323"/>
      <c r="W37" s="2323"/>
      <c r="X37" s="2323"/>
      <c r="Y37" s="2323"/>
      <c r="Z37" s="2323"/>
      <c r="AA37" s="2323"/>
      <c r="AB37" s="2323"/>
      <c r="AC37" s="2323"/>
      <c r="AD37" s="2323"/>
      <c r="AE37" s="2323"/>
      <c r="AF37" s="2323"/>
      <c r="AG37" s="2323"/>
      <c r="AH37" s="2323"/>
      <c r="AI37" s="2323"/>
      <c r="AJ37" s="2323"/>
      <c r="AK37" s="2323"/>
      <c r="AL37" s="2323"/>
      <c r="AM37" s="2323"/>
      <c r="AN37" s="2323"/>
      <c r="AO37" s="2323"/>
      <c r="AP37" s="2323"/>
      <c r="AQ37" s="2323"/>
      <c r="BQ37" s="1" t="s">
        <v>167</v>
      </c>
    </row>
    <row r="38" spans="1:69" ht="15" customHeight="1">
      <c r="BC38" s="595"/>
      <c r="BQ38" s="1" t="s">
        <v>168</v>
      </c>
    </row>
    <row r="39" spans="1:69" ht="15" customHeight="1">
      <c r="BQ39" s="1" t="s">
        <v>169</v>
      </c>
    </row>
    <row r="40" spans="1:69" ht="15" customHeight="1">
      <c r="BQ40" s="1" t="s">
        <v>170</v>
      </c>
    </row>
    <row r="41" spans="1:69" ht="15" customHeight="1">
      <c r="BQ41" s="1" t="s">
        <v>171</v>
      </c>
    </row>
    <row r="42" spans="1:69" ht="15" customHeight="1">
      <c r="BQ42" s="1" t="s">
        <v>172</v>
      </c>
    </row>
    <row r="43" spans="1:69" ht="15" customHeight="1">
      <c r="BQ43" s="1" t="s">
        <v>173</v>
      </c>
    </row>
    <row r="44" spans="1:69" ht="15" customHeight="1">
      <c r="BQ44" s="1" t="s">
        <v>174</v>
      </c>
    </row>
    <row r="45" spans="1:69" ht="15" customHeight="1">
      <c r="BQ45" s="1" t="s">
        <v>175</v>
      </c>
    </row>
    <row r="46" spans="1:69" ht="15" customHeight="1">
      <c r="BQ46" s="1" t="s">
        <v>597</v>
      </c>
    </row>
    <row r="47" spans="1:69" ht="15" customHeight="1">
      <c r="BQ47" s="1" t="s">
        <v>177</v>
      </c>
    </row>
    <row r="48" spans="1:69" ht="15" customHeight="1">
      <c r="BQ48" s="1" t="s">
        <v>178</v>
      </c>
    </row>
    <row r="49" spans="69:69" ht="15" customHeight="1">
      <c r="BQ49" s="1" t="s">
        <v>179</v>
      </c>
    </row>
    <row r="50" spans="69:69" ht="15" customHeight="1">
      <c r="BQ50" s="1" t="s">
        <v>825</v>
      </c>
    </row>
    <row r="51" spans="69:69" ht="15" customHeight="1">
      <c r="BQ51" s="1" t="s">
        <v>826</v>
      </c>
    </row>
    <row r="52" spans="69:69" ht="15" customHeight="1">
      <c r="BQ52" s="1" t="s">
        <v>182</v>
      </c>
    </row>
    <row r="53" spans="69:69" ht="15" customHeight="1"/>
    <row r="54" spans="69:69" ht="15" customHeight="1"/>
    <row r="55" spans="69:69" ht="15" customHeight="1">
      <c r="BQ55" s="1" t="s">
        <v>827</v>
      </c>
    </row>
    <row r="56" spans="69:69" ht="15" customHeight="1">
      <c r="BQ56" s="1" t="s">
        <v>828</v>
      </c>
    </row>
  </sheetData>
  <sheetProtection password="CA55" sheet="1" objects="1" scenarios="1"/>
  <pageMargins left="0.9" right="0.1" top="0.66" bottom="0.1" header="0" footer="0"/>
  <pageSetup paperSize="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M120"/>
  <sheetViews>
    <sheetView showGridLines="0" workbookViewId="0">
      <selection activeCell="G40" sqref="G40"/>
    </sheetView>
  </sheetViews>
  <sheetFormatPr baseColWidth="10" defaultColWidth="9.83203125" defaultRowHeight="10.5"/>
  <cols>
    <col min="1" max="1" width="41.33203125" style="2351" customWidth="1"/>
    <col min="2" max="2" width="11.1640625" style="2351" customWidth="1"/>
    <col min="3" max="3" width="11.83203125" style="2351" customWidth="1"/>
    <col min="4" max="4" width="10.83203125" style="2351" customWidth="1"/>
    <col min="5" max="5" width="2.83203125" style="2351" customWidth="1"/>
    <col min="6" max="6" width="9.83203125" style="2351"/>
    <col min="7" max="7" width="16" style="2351" customWidth="1"/>
    <col min="8" max="8" width="0" style="2351" hidden="1" customWidth="1"/>
    <col min="9" max="9" width="1.83203125" style="2351" customWidth="1"/>
    <col min="10" max="10" width="4.83203125" style="2351" customWidth="1"/>
    <col min="11" max="11" width="9.83203125" style="2351"/>
    <col min="12" max="12" width="6.83203125" style="2351" customWidth="1"/>
    <col min="13" max="16384" width="9.83203125" style="2351"/>
  </cols>
  <sheetData>
    <row r="1" spans="1:13" ht="11.1" customHeight="1">
      <c r="A1" s="2349" t="s">
        <v>0</v>
      </c>
      <c r="B1" s="2350"/>
      <c r="C1" s="2350"/>
      <c r="D1" s="2350"/>
    </row>
    <row r="2" spans="1:13" ht="12" customHeight="1">
      <c r="A2" s="2349" t="s">
        <v>830</v>
      </c>
      <c r="B2" s="2350"/>
      <c r="C2" s="2350"/>
      <c r="D2" s="2350"/>
      <c r="M2" s="2352" t="s">
        <v>72</v>
      </c>
    </row>
    <row r="3" spans="1:13" ht="12" customHeight="1">
      <c r="A3" s="2349" t="s">
        <v>831</v>
      </c>
      <c r="B3" s="2350"/>
      <c r="C3" s="2350"/>
      <c r="D3" s="2350"/>
      <c r="H3" s="2352" t="s">
        <v>72</v>
      </c>
    </row>
    <row r="4" spans="1:13" ht="12" customHeight="1">
      <c r="A4" s="2349" t="s">
        <v>832</v>
      </c>
      <c r="B4" s="2350"/>
      <c r="C4" s="2350"/>
      <c r="D4" s="2350"/>
    </row>
    <row r="5" spans="1:13" ht="12" customHeight="1">
      <c r="A5" s="2349" t="s">
        <v>833</v>
      </c>
      <c r="B5" s="2350"/>
      <c r="C5" s="2350"/>
      <c r="D5" s="2350"/>
    </row>
    <row r="6" spans="1:13" ht="12" customHeight="1">
      <c r="A6" s="2353"/>
      <c r="B6" s="2354"/>
      <c r="C6" s="2355" t="s">
        <v>834</v>
      </c>
      <c r="D6" s="2356"/>
      <c r="E6" s="2356"/>
      <c r="F6" s="2356"/>
      <c r="G6" s="2357"/>
      <c r="H6" s="2358"/>
      <c r="I6" s="2359"/>
      <c r="J6" s="2359"/>
    </row>
    <row r="7" spans="1:13">
      <c r="A7" s="2360" t="s">
        <v>835</v>
      </c>
      <c r="B7" s="2361" t="s">
        <v>836</v>
      </c>
      <c r="C7" s="2362" t="s">
        <v>837</v>
      </c>
      <c r="D7" s="2363" t="s">
        <v>838</v>
      </c>
      <c r="E7" s="2364"/>
      <c r="F7" s="2363" t="s">
        <v>839</v>
      </c>
      <c r="G7" s="2365" t="s">
        <v>840</v>
      </c>
      <c r="H7" s="2366"/>
      <c r="I7" s="2359"/>
      <c r="J7" s="2359"/>
    </row>
    <row r="8" spans="1:13" ht="0.95" customHeight="1">
      <c r="A8" s="2367"/>
      <c r="B8" s="2368"/>
      <c r="C8" s="2369"/>
      <c r="D8" s="2370"/>
      <c r="E8" s="2369"/>
      <c r="F8" s="2370"/>
      <c r="G8" s="2371"/>
      <c r="H8" s="2372"/>
      <c r="I8" s="2359"/>
      <c r="J8" s="2359"/>
    </row>
    <row r="9" spans="1:13" ht="11.1" customHeight="1">
      <c r="A9" s="2373" t="s">
        <v>7</v>
      </c>
      <c r="B9" s="2374">
        <f>SUM(C9:H9)</f>
        <v>3092</v>
      </c>
      <c r="C9" s="2375">
        <f>SUM(C11+C73)</f>
        <v>123</v>
      </c>
      <c r="D9" s="2376">
        <f>SUM(D11+D73)</f>
        <v>1555</v>
      </c>
      <c r="E9" s="2377" t="s">
        <v>26</v>
      </c>
      <c r="F9" s="2376">
        <f>SUM(F11+F73)</f>
        <v>792</v>
      </c>
      <c r="G9" s="2378">
        <f>SUM(G11+G73)</f>
        <v>622</v>
      </c>
      <c r="H9" s="2379"/>
      <c r="I9" s="2359"/>
      <c r="J9" s="2380"/>
    </row>
    <row r="10" spans="1:13" ht="10.5" hidden="1" customHeight="1">
      <c r="A10" s="2381"/>
      <c r="B10" s="2382"/>
      <c r="C10" s="2383"/>
      <c r="D10" s="2384"/>
      <c r="E10" s="2383"/>
      <c r="F10" s="2384"/>
      <c r="G10" s="2385"/>
      <c r="H10" s="2372"/>
      <c r="I10" s="2359"/>
      <c r="J10" s="2359"/>
      <c r="M10" s="2386"/>
    </row>
    <row r="11" spans="1:13" ht="11.1" customHeight="1">
      <c r="A11" s="2387" t="s">
        <v>841</v>
      </c>
      <c r="B11" s="2374">
        <f>SUM(C11:G11)</f>
        <v>1995</v>
      </c>
      <c r="C11" s="2375">
        <f>SUM(C31+C53+C13)</f>
        <v>99</v>
      </c>
      <c r="D11" s="2376">
        <f>SUM(D13+D31+D53)</f>
        <v>1244</v>
      </c>
      <c r="E11" s="2383"/>
      <c r="F11" s="2376">
        <f>SUM(F31+F53+F13)</f>
        <v>337</v>
      </c>
      <c r="G11" s="2378">
        <f>SUM(G31+G53)</f>
        <v>315</v>
      </c>
      <c r="H11" s="2372"/>
      <c r="I11" s="2359"/>
      <c r="J11" s="2359"/>
    </row>
    <row r="12" spans="1:13" ht="10.5" hidden="1" customHeight="1">
      <c r="A12" s="2381"/>
      <c r="B12" s="2382"/>
      <c r="C12" s="2383"/>
      <c r="D12" s="2384"/>
      <c r="E12" s="2383"/>
      <c r="F12" s="2384"/>
      <c r="G12" s="2388"/>
      <c r="H12" s="2372"/>
      <c r="I12" s="2359"/>
      <c r="J12" s="2359"/>
    </row>
    <row r="13" spans="1:13" ht="11.1" customHeight="1">
      <c r="A13" s="2373" t="s">
        <v>9</v>
      </c>
      <c r="B13" s="2374">
        <f>SUM(C13:I13)</f>
        <v>35</v>
      </c>
      <c r="C13" s="2383"/>
      <c r="D13" s="2376">
        <f>SUM(D15+D19+D27)</f>
        <v>35</v>
      </c>
      <c r="E13" s="2383"/>
      <c r="F13" s="2384"/>
      <c r="G13" s="2388"/>
      <c r="H13" s="2372"/>
      <c r="I13" s="2359"/>
      <c r="J13" s="2359"/>
    </row>
    <row r="14" spans="1:13" ht="10.5" hidden="1" customHeight="1">
      <c r="A14" s="2389"/>
      <c r="B14" s="2390"/>
      <c r="C14" s="2391"/>
      <c r="D14" s="2392"/>
      <c r="E14" s="2391"/>
      <c r="F14" s="2392"/>
      <c r="G14" s="2393"/>
      <c r="H14" s="2372"/>
      <c r="I14" s="2359"/>
      <c r="J14" s="2359"/>
    </row>
    <row r="15" spans="1:13" ht="11.1" customHeight="1">
      <c r="A15" s="2394" t="s">
        <v>10</v>
      </c>
      <c r="B15" s="2395">
        <f>SUM(C15:H15)</f>
        <v>0</v>
      </c>
      <c r="C15" s="2396"/>
      <c r="D15" s="2397">
        <f>SUM(D17)</f>
        <v>0</v>
      </c>
      <c r="E15" s="2396"/>
      <c r="F15" s="2398"/>
      <c r="G15" s="2399"/>
      <c r="H15" s="2400"/>
      <c r="I15" s="2359"/>
      <c r="J15" s="2359"/>
    </row>
    <row r="16" spans="1:13">
      <c r="A16" s="2401" t="s">
        <v>619</v>
      </c>
      <c r="B16" s="2402">
        <f>SUM(C16:H16)</f>
        <v>0</v>
      </c>
      <c r="C16" s="2403"/>
      <c r="D16" s="2404"/>
      <c r="E16" s="2403"/>
      <c r="F16" s="2404"/>
      <c r="G16" s="2405"/>
      <c r="H16" s="2406"/>
      <c r="I16" s="2359"/>
      <c r="J16" s="2359"/>
    </row>
    <row r="17" spans="1:13" ht="9" customHeight="1">
      <c r="A17" s="2407" t="s">
        <v>620</v>
      </c>
      <c r="B17" s="2408">
        <f>SUM(C17:H17)</f>
        <v>0</v>
      </c>
      <c r="C17" s="2391"/>
      <c r="D17" s="2409">
        <v>0</v>
      </c>
      <c r="E17" s="2391"/>
      <c r="F17" s="2392"/>
      <c r="G17" s="2393"/>
      <c r="H17" s="2372"/>
      <c r="I17" s="2359"/>
      <c r="J17" s="2359"/>
    </row>
    <row r="18" spans="1:13" ht="10.5" hidden="1" customHeight="1">
      <c r="A18" s="2410"/>
      <c r="B18" s="2411"/>
      <c r="C18" s="2403"/>
      <c r="D18" s="2404"/>
      <c r="E18" s="2403"/>
      <c r="F18" s="2404"/>
      <c r="G18" s="2405"/>
      <c r="H18" s="2406"/>
      <c r="I18" s="2359"/>
      <c r="J18" s="2359"/>
    </row>
    <row r="19" spans="1:13" ht="11.1" customHeight="1">
      <c r="A19" s="2394" t="s">
        <v>13</v>
      </c>
      <c r="B19" s="2395">
        <f t="shared" ref="B19:B25" si="0">SUM(C19:H19)</f>
        <v>22</v>
      </c>
      <c r="C19" s="2396"/>
      <c r="D19" s="2397">
        <f>SUM(D20:D25)</f>
        <v>22</v>
      </c>
      <c r="E19" s="2396"/>
      <c r="F19" s="2397">
        <f>SUM(F20:F25)</f>
        <v>0</v>
      </c>
      <c r="G19" s="2412">
        <f>SUM(G20:G25)</f>
        <v>0</v>
      </c>
      <c r="H19" s="2400"/>
      <c r="I19" s="2359"/>
      <c r="J19" s="2359"/>
    </row>
    <row r="20" spans="1:13">
      <c r="A20" s="2401" t="s">
        <v>619</v>
      </c>
      <c r="B20" s="2402">
        <f t="shared" si="0"/>
        <v>0</v>
      </c>
      <c r="C20" s="2403"/>
      <c r="D20" s="2404"/>
      <c r="E20" s="2403"/>
      <c r="F20" s="2404"/>
      <c r="G20" s="2405"/>
      <c r="H20" s="2406"/>
      <c r="I20" s="2359"/>
      <c r="J20" s="2359"/>
    </row>
    <row r="21" spans="1:13">
      <c r="A21" s="2401" t="s">
        <v>622</v>
      </c>
      <c r="B21" s="2402">
        <f t="shared" si="0"/>
        <v>6</v>
      </c>
      <c r="C21" s="2403"/>
      <c r="D21" s="2413">
        <v>6</v>
      </c>
      <c r="E21" s="2403"/>
      <c r="F21" s="2404"/>
      <c r="G21" s="2405"/>
      <c r="H21" s="2406"/>
      <c r="I21" s="2359"/>
      <c r="J21" s="2359"/>
    </row>
    <row r="22" spans="1:13" ht="9" customHeight="1">
      <c r="A22" s="2407" t="s">
        <v>620</v>
      </c>
      <c r="B22" s="2408">
        <f t="shared" si="0"/>
        <v>0</v>
      </c>
      <c r="C22" s="2391"/>
      <c r="D22" s="2392"/>
      <c r="E22" s="2391"/>
      <c r="F22" s="2392"/>
      <c r="G22" s="2393"/>
      <c r="H22" s="2372"/>
      <c r="I22" s="2359"/>
      <c r="J22" s="2359"/>
    </row>
    <row r="23" spans="1:13" ht="9" customHeight="1">
      <c r="A23" s="2407" t="s">
        <v>623</v>
      </c>
      <c r="B23" s="2408">
        <f t="shared" si="0"/>
        <v>16</v>
      </c>
      <c r="C23" s="2391"/>
      <c r="D23" s="2409">
        <v>16</v>
      </c>
      <c r="E23" s="2391"/>
      <c r="F23" s="2392"/>
      <c r="G23" s="2393"/>
      <c r="H23" s="2372"/>
      <c r="I23" s="2359"/>
      <c r="J23" s="2359"/>
    </row>
    <row r="24" spans="1:13" ht="9" customHeight="1">
      <c r="A24" s="2407" t="s">
        <v>624</v>
      </c>
      <c r="B24" s="2408">
        <f t="shared" si="0"/>
        <v>0</v>
      </c>
      <c r="C24" s="2391"/>
      <c r="D24" s="2392"/>
      <c r="E24" s="2391"/>
      <c r="F24" s="2392"/>
      <c r="G24" s="2393"/>
      <c r="H24" s="2372"/>
      <c r="I24" s="2359"/>
      <c r="J24" s="2359"/>
    </row>
    <row r="25" spans="1:13">
      <c r="A25" s="2407" t="s">
        <v>625</v>
      </c>
      <c r="B25" s="2408">
        <f t="shared" si="0"/>
        <v>0</v>
      </c>
      <c r="C25" s="2391"/>
      <c r="D25" s="2392"/>
      <c r="E25" s="2391"/>
      <c r="F25" s="2392"/>
      <c r="G25" s="2393"/>
      <c r="H25" s="2372"/>
      <c r="I25" s="2359"/>
      <c r="J25" s="2359"/>
    </row>
    <row r="26" spans="1:13" ht="10.5" hidden="1" customHeight="1">
      <c r="A26" s="2389"/>
      <c r="B26" s="2390"/>
      <c r="C26" s="2391"/>
      <c r="D26" s="2392"/>
      <c r="E26" s="2391"/>
      <c r="F26" s="2392"/>
      <c r="G26" s="2393"/>
      <c r="H26" s="2372"/>
      <c r="I26" s="2359"/>
      <c r="J26" s="2359"/>
    </row>
    <row r="27" spans="1:13" ht="11.1" customHeight="1">
      <c r="A27" s="2394" t="s">
        <v>18</v>
      </c>
      <c r="B27" s="2395">
        <f>SUM(C27:H27)</f>
        <v>13</v>
      </c>
      <c r="C27" s="2396"/>
      <c r="D27" s="2397">
        <f>SUM(D28:D29)</f>
        <v>13</v>
      </c>
      <c r="E27" s="2396"/>
      <c r="F27" s="2397">
        <f>SUM(F28:F29)</f>
        <v>0</v>
      </c>
      <c r="G27" s="2412">
        <f>SUM(G28:G29)</f>
        <v>0</v>
      </c>
      <c r="H27" s="2414"/>
      <c r="I27" s="2359"/>
      <c r="J27" s="2359"/>
    </row>
    <row r="28" spans="1:13" ht="9" customHeight="1">
      <c r="A28" s="2407" t="s">
        <v>627</v>
      </c>
      <c r="B28" s="2390"/>
      <c r="C28" s="2391"/>
      <c r="D28" s="2409">
        <v>2</v>
      </c>
      <c r="E28" s="2391"/>
      <c r="F28" s="2392"/>
      <c r="G28" s="2393"/>
      <c r="H28" s="2372"/>
      <c r="I28" s="2359"/>
      <c r="J28" s="2359"/>
    </row>
    <row r="29" spans="1:13" ht="9" customHeight="1">
      <c r="A29" s="2407" t="s">
        <v>628</v>
      </c>
      <c r="B29" s="2408">
        <f>SUM(C29:H29)</f>
        <v>11</v>
      </c>
      <c r="C29" s="2391"/>
      <c r="D29" s="2409">
        <v>11</v>
      </c>
      <c r="E29" s="2391"/>
      <c r="F29" s="2392"/>
      <c r="G29" s="2393"/>
      <c r="H29" s="2372"/>
      <c r="I29" s="2359"/>
      <c r="J29" s="2359"/>
    </row>
    <row r="30" spans="1:13" ht="10.5" hidden="1" customHeight="1">
      <c r="A30" s="2389"/>
      <c r="B30" s="2390"/>
      <c r="C30" s="2391"/>
      <c r="D30" s="2392"/>
      <c r="E30" s="2391"/>
      <c r="F30" s="2392"/>
      <c r="G30" s="2393"/>
      <c r="H30" s="2372"/>
      <c r="I30" s="2359"/>
      <c r="J30" s="2359"/>
    </row>
    <row r="31" spans="1:13" ht="11.1" customHeight="1">
      <c r="A31" s="2373" t="s">
        <v>21</v>
      </c>
      <c r="B31" s="2374">
        <f>SUM(C31:H31)</f>
        <v>997</v>
      </c>
      <c r="C31" s="2375">
        <f>SUM(C33:C51)</f>
        <v>44</v>
      </c>
      <c r="D31" s="2376">
        <f>SUM(D33+D34+D35+D36+D40+D41+D46+D47+D48+D49+D50+D51)</f>
        <v>583</v>
      </c>
      <c r="E31" s="2383"/>
      <c r="F31" s="2376">
        <f>SUM(F33+F34+F35+F36+F40+F41+F46+F47+F48+F49+F50+F51)</f>
        <v>192</v>
      </c>
      <c r="G31" s="2378">
        <f>SUM(G33+G34+G35+G36+G40+G41+G46+G47+G48+G49+G50+G51)</f>
        <v>178</v>
      </c>
      <c r="H31" s="2415"/>
      <c r="I31" s="2359"/>
      <c r="J31" s="2380"/>
    </row>
    <row r="32" spans="1:13" ht="10.5" hidden="1" customHeight="1">
      <c r="A32" s="2389"/>
      <c r="B32" s="2390"/>
      <c r="C32" s="2391"/>
      <c r="D32" s="2392"/>
      <c r="E32" s="2391"/>
      <c r="F32" s="2416" t="s">
        <v>72</v>
      </c>
      <c r="G32" s="2417" t="s">
        <v>72</v>
      </c>
      <c r="H32" s="2372"/>
      <c r="I32" s="2359"/>
      <c r="J32" s="2359"/>
      <c r="M32" s="2386"/>
    </row>
    <row r="33" spans="1:13" ht="9" customHeight="1">
      <c r="A33" s="2407" t="s">
        <v>305</v>
      </c>
      <c r="B33" s="2408">
        <f t="shared" ref="B33:B41" si="1">SUM(C33:H33)</f>
        <v>110</v>
      </c>
      <c r="C33" s="2418">
        <v>4</v>
      </c>
      <c r="D33" s="2419">
        <v>52</v>
      </c>
      <c r="E33" s="2391"/>
      <c r="F33" s="2409">
        <v>20</v>
      </c>
      <c r="G33" s="2420">
        <v>34</v>
      </c>
      <c r="H33" s="2379"/>
      <c r="I33" s="2359"/>
      <c r="J33" s="2380"/>
      <c r="K33" s="2386"/>
      <c r="M33" s="2386"/>
    </row>
    <row r="34" spans="1:13" ht="9" customHeight="1">
      <c r="A34" s="2407" t="s">
        <v>252</v>
      </c>
      <c r="B34" s="2408">
        <f t="shared" si="1"/>
        <v>20</v>
      </c>
      <c r="C34" s="2418">
        <v>3</v>
      </c>
      <c r="D34" s="2409">
        <v>11</v>
      </c>
      <c r="E34" s="2391"/>
      <c r="F34" s="2409">
        <v>3</v>
      </c>
      <c r="G34" s="2421">
        <v>3</v>
      </c>
      <c r="H34" s="2372"/>
      <c r="I34" s="2359"/>
      <c r="J34" s="2359"/>
    </row>
    <row r="35" spans="1:13" ht="9" customHeight="1">
      <c r="A35" s="2407" t="s">
        <v>253</v>
      </c>
      <c r="B35" s="2408">
        <f t="shared" si="1"/>
        <v>88</v>
      </c>
      <c r="C35" s="2418">
        <v>3</v>
      </c>
      <c r="D35" s="2409">
        <v>60</v>
      </c>
      <c r="E35" s="2391"/>
      <c r="F35" s="2409">
        <v>19</v>
      </c>
      <c r="G35" s="2421">
        <v>6</v>
      </c>
      <c r="H35" s="2372"/>
      <c r="I35" s="2359"/>
      <c r="J35" s="2359"/>
    </row>
    <row r="36" spans="1:13" ht="9" customHeight="1">
      <c r="A36" s="2422" t="s">
        <v>260</v>
      </c>
      <c r="B36" s="2423">
        <f t="shared" si="1"/>
        <v>117</v>
      </c>
      <c r="C36" s="2424">
        <v>5</v>
      </c>
      <c r="D36" s="2425">
        <f>SUM(D37:D39)</f>
        <v>90</v>
      </c>
      <c r="E36" s="2426"/>
      <c r="F36" s="2427">
        <v>13</v>
      </c>
      <c r="G36" s="2428">
        <v>9</v>
      </c>
      <c r="H36" s="2415"/>
      <c r="I36" s="2359"/>
      <c r="J36" s="2380"/>
      <c r="K36" s="2386"/>
      <c r="M36" s="2386"/>
    </row>
    <row r="37" spans="1:13" ht="9" customHeight="1">
      <c r="A37" s="2429" t="s">
        <v>815</v>
      </c>
      <c r="B37" s="2430">
        <f t="shared" si="1"/>
        <v>24</v>
      </c>
      <c r="C37" s="2431"/>
      <c r="D37" s="2432">
        <v>24</v>
      </c>
      <c r="E37" s="2431"/>
      <c r="F37" s="2433"/>
      <c r="G37" s="2434"/>
      <c r="H37" s="2435"/>
      <c r="I37" s="2359"/>
      <c r="J37" s="2359"/>
    </row>
    <row r="38" spans="1:13" ht="9" customHeight="1">
      <c r="A38" s="2429" t="s">
        <v>842</v>
      </c>
      <c r="B38" s="2430">
        <f t="shared" si="1"/>
        <v>51</v>
      </c>
      <c r="C38" s="2431"/>
      <c r="D38" s="2432">
        <v>51</v>
      </c>
      <c r="E38" s="2431"/>
      <c r="F38" s="2433"/>
      <c r="G38" s="2434"/>
      <c r="H38" s="2435"/>
      <c r="I38" s="2359"/>
      <c r="J38" s="2359"/>
    </row>
    <row r="39" spans="1:13" ht="9" customHeight="1">
      <c r="A39" s="2429" t="s">
        <v>843</v>
      </c>
      <c r="B39" s="2430">
        <f t="shared" si="1"/>
        <v>15</v>
      </c>
      <c r="C39" s="2431"/>
      <c r="D39" s="2432">
        <v>15</v>
      </c>
      <c r="E39" s="2431"/>
      <c r="F39" s="2433"/>
      <c r="G39" s="2434"/>
      <c r="H39" s="2435"/>
      <c r="I39" s="2359"/>
      <c r="J39" s="2359"/>
    </row>
    <row r="40" spans="1:13" ht="9" customHeight="1">
      <c r="A40" s="2407" t="s">
        <v>263</v>
      </c>
      <c r="B40" s="2408">
        <f t="shared" si="1"/>
        <v>73</v>
      </c>
      <c r="C40" s="2418">
        <v>3</v>
      </c>
      <c r="D40" s="2419">
        <v>51</v>
      </c>
      <c r="E40" s="2391"/>
      <c r="F40" s="2409">
        <v>12</v>
      </c>
      <c r="G40" s="2420">
        <v>7</v>
      </c>
      <c r="H40" s="2379"/>
      <c r="I40" s="2359"/>
      <c r="J40" s="2380"/>
      <c r="K40" s="2386"/>
      <c r="M40" s="2386"/>
    </row>
    <row r="41" spans="1:13" ht="9" customHeight="1">
      <c r="A41" s="2422" t="s">
        <v>844</v>
      </c>
      <c r="B41" s="2423">
        <f t="shared" si="1"/>
        <v>60</v>
      </c>
      <c r="C41" s="2424">
        <v>5</v>
      </c>
      <c r="D41" s="2427">
        <v>35</v>
      </c>
      <c r="E41" s="2426"/>
      <c r="F41" s="2427">
        <v>14</v>
      </c>
      <c r="G41" s="2428">
        <v>6</v>
      </c>
      <c r="H41" s="2415"/>
      <c r="I41" s="2359"/>
      <c r="J41" s="2380"/>
      <c r="K41" s="2386"/>
    </row>
    <row r="42" spans="1:13" ht="9" customHeight="1">
      <c r="A42" s="2429" t="s">
        <v>815</v>
      </c>
      <c r="B42" s="2436"/>
      <c r="C42" s="2431"/>
      <c r="D42" s="2433"/>
      <c r="E42" s="2431"/>
      <c r="F42" s="2433"/>
      <c r="G42" s="2434"/>
      <c r="H42" s="2435"/>
      <c r="I42" s="2359"/>
      <c r="J42" s="2359"/>
    </row>
    <row r="43" spans="1:13" ht="9" customHeight="1">
      <c r="A43" s="2429" t="s">
        <v>845</v>
      </c>
      <c r="B43" s="2436"/>
      <c r="C43" s="2431"/>
      <c r="D43" s="2433"/>
      <c r="E43" s="2431"/>
      <c r="F43" s="2433"/>
      <c r="G43" s="2434"/>
      <c r="H43" s="2435"/>
      <c r="I43" s="2359"/>
      <c r="J43" s="2359"/>
    </row>
    <row r="44" spans="1:13" ht="9" customHeight="1">
      <c r="A44" s="2429" t="s">
        <v>846</v>
      </c>
      <c r="B44" s="2436"/>
      <c r="C44" s="2431"/>
      <c r="D44" s="2433"/>
      <c r="E44" s="2431"/>
      <c r="F44" s="2433"/>
      <c r="G44" s="2434"/>
      <c r="H44" s="2435"/>
      <c r="I44" s="2359"/>
      <c r="J44" s="2359"/>
    </row>
    <row r="45" spans="1:13" ht="9" customHeight="1">
      <c r="A45" s="2407" t="s">
        <v>336</v>
      </c>
      <c r="B45" s="2390"/>
      <c r="C45" s="2391"/>
      <c r="D45" s="2392"/>
      <c r="E45" s="2391"/>
      <c r="F45" s="2392"/>
      <c r="G45" s="2393"/>
      <c r="H45" s="2372"/>
      <c r="I45" s="2359"/>
      <c r="J45" s="2359"/>
      <c r="M45" s="2386"/>
    </row>
    <row r="46" spans="1:13" ht="9" customHeight="1">
      <c r="A46" s="2407" t="s">
        <v>248</v>
      </c>
      <c r="B46" s="2408">
        <f t="shared" ref="B46:B51" si="2">SUM(C46:H46)</f>
        <v>59</v>
      </c>
      <c r="C46" s="2418">
        <v>3</v>
      </c>
      <c r="D46" s="2409">
        <v>21</v>
      </c>
      <c r="E46" s="2391"/>
      <c r="F46" s="2409">
        <v>10</v>
      </c>
      <c r="G46" s="2420">
        <v>25</v>
      </c>
      <c r="H46" s="2379"/>
      <c r="I46" s="2359"/>
      <c r="J46" s="2380"/>
      <c r="K46" s="2386"/>
      <c r="M46" s="2386"/>
    </row>
    <row r="47" spans="1:13" ht="9" customHeight="1">
      <c r="A47" s="2407" t="s">
        <v>271</v>
      </c>
      <c r="B47" s="2408">
        <f t="shared" si="2"/>
        <v>12</v>
      </c>
      <c r="C47" s="2391"/>
      <c r="D47" s="2409">
        <v>9</v>
      </c>
      <c r="E47" s="2391"/>
      <c r="F47" s="2409">
        <v>2</v>
      </c>
      <c r="G47" s="2420">
        <v>1</v>
      </c>
      <c r="H47" s="2379"/>
      <c r="I47" s="2359"/>
      <c r="J47" s="2380"/>
      <c r="K47" s="2386"/>
      <c r="M47" s="2386"/>
    </row>
    <row r="48" spans="1:13" ht="9" customHeight="1">
      <c r="A48" s="2407" t="s">
        <v>272</v>
      </c>
      <c r="B48" s="2408">
        <f t="shared" si="2"/>
        <v>189</v>
      </c>
      <c r="C48" s="2418">
        <v>6</v>
      </c>
      <c r="D48" s="2409">
        <v>132</v>
      </c>
      <c r="E48" s="2391"/>
      <c r="F48" s="2409">
        <v>30</v>
      </c>
      <c r="G48" s="2420">
        <v>21</v>
      </c>
      <c r="H48" s="2379"/>
      <c r="I48" s="2359"/>
      <c r="J48" s="2380"/>
      <c r="K48" s="2386"/>
      <c r="M48" s="2386"/>
    </row>
    <row r="49" spans="1:13" ht="9" customHeight="1">
      <c r="A49" s="2407" t="s">
        <v>273</v>
      </c>
      <c r="B49" s="2408">
        <f t="shared" si="2"/>
        <v>98</v>
      </c>
      <c r="C49" s="2418">
        <v>1</v>
      </c>
      <c r="D49" s="2409">
        <v>33</v>
      </c>
      <c r="E49" s="2391"/>
      <c r="F49" s="2409">
        <v>20</v>
      </c>
      <c r="G49" s="2420">
        <v>44</v>
      </c>
      <c r="H49" s="2379"/>
      <c r="I49" s="2359"/>
      <c r="J49" s="2380"/>
      <c r="K49" s="2386"/>
      <c r="M49" s="2386"/>
    </row>
    <row r="50" spans="1:13" ht="9" customHeight="1">
      <c r="A50" s="2407" t="s">
        <v>274</v>
      </c>
      <c r="B50" s="2408">
        <f t="shared" si="2"/>
        <v>69</v>
      </c>
      <c r="C50" s="2418">
        <v>5</v>
      </c>
      <c r="D50" s="2409">
        <v>34</v>
      </c>
      <c r="E50" s="2391"/>
      <c r="F50" s="2409">
        <v>20</v>
      </c>
      <c r="G50" s="2420">
        <v>10</v>
      </c>
      <c r="H50" s="2379"/>
      <c r="I50" s="2359"/>
      <c r="J50" s="2380"/>
      <c r="K50" s="2386"/>
      <c r="M50" s="2386"/>
    </row>
    <row r="51" spans="1:13" ht="9" customHeight="1">
      <c r="A51" s="2407" t="s">
        <v>275</v>
      </c>
      <c r="B51" s="2408">
        <f t="shared" si="2"/>
        <v>102</v>
      </c>
      <c r="C51" s="2418">
        <v>6</v>
      </c>
      <c r="D51" s="2409">
        <v>55</v>
      </c>
      <c r="E51" s="2391"/>
      <c r="F51" s="2409">
        <v>29</v>
      </c>
      <c r="G51" s="2420">
        <v>12</v>
      </c>
      <c r="H51" s="2379"/>
      <c r="I51" s="2359"/>
      <c r="J51" s="2380"/>
      <c r="K51" s="2386"/>
    </row>
    <row r="52" spans="1:13" ht="10.5" hidden="1" customHeight="1">
      <c r="A52" s="2389"/>
      <c r="B52" s="2390"/>
      <c r="C52" s="2391"/>
      <c r="D52" s="2392"/>
      <c r="E52" s="2391"/>
      <c r="F52" s="2392"/>
      <c r="G52" s="2420"/>
      <c r="H52" s="2379"/>
      <c r="I52" s="2359"/>
      <c r="J52" s="2380"/>
      <c r="K52" s="2386"/>
      <c r="M52" s="2386"/>
    </row>
    <row r="53" spans="1:13" ht="11.1" customHeight="1">
      <c r="A53" s="2373" t="s">
        <v>49</v>
      </c>
      <c r="B53" s="2374">
        <f>SUM(B55:B71)</f>
        <v>963</v>
      </c>
      <c r="C53" s="2375">
        <f>SUM(C55:C70)</f>
        <v>55</v>
      </c>
      <c r="D53" s="2376">
        <f>SUM(D55:D71)</f>
        <v>626</v>
      </c>
      <c r="E53" s="2383"/>
      <c r="F53" s="2376">
        <f>SUM(F55:F71)</f>
        <v>145</v>
      </c>
      <c r="G53" s="2378">
        <f>SUM(G55:G70)</f>
        <v>137</v>
      </c>
      <c r="H53" s="2415"/>
      <c r="I53" s="2437"/>
      <c r="J53" s="2380"/>
      <c r="K53" s="2386"/>
    </row>
    <row r="54" spans="1:13" ht="10.5" hidden="1" customHeight="1">
      <c r="A54" s="2389"/>
      <c r="B54" s="2390"/>
      <c r="C54" s="2391"/>
      <c r="D54" s="2392"/>
      <c r="E54" s="2391"/>
      <c r="F54" s="2392"/>
      <c r="G54" s="2420"/>
      <c r="H54" s="2379"/>
      <c r="I54" s="2359"/>
      <c r="J54" s="2380"/>
      <c r="K54" s="2386"/>
      <c r="M54" s="2386"/>
    </row>
    <row r="55" spans="1:13" ht="9" customHeight="1">
      <c r="A55" s="2407" t="s">
        <v>167</v>
      </c>
      <c r="B55" s="2408">
        <f t="shared" ref="B55:B71" si="3">SUM(C55:H55)</f>
        <v>217</v>
      </c>
      <c r="C55" s="2418">
        <v>8</v>
      </c>
      <c r="D55" s="2419">
        <v>148</v>
      </c>
      <c r="E55" s="2391"/>
      <c r="F55" s="2409">
        <v>36</v>
      </c>
      <c r="G55" s="2420">
        <v>25</v>
      </c>
      <c r="H55" s="2379"/>
      <c r="I55" s="2359"/>
      <c r="J55" s="2380"/>
      <c r="K55" s="2386"/>
      <c r="M55" s="2386"/>
    </row>
    <row r="56" spans="1:13" ht="9" customHeight="1">
      <c r="A56" s="2407" t="s">
        <v>168</v>
      </c>
      <c r="B56" s="2408">
        <f t="shared" si="3"/>
        <v>48</v>
      </c>
      <c r="C56" s="2418">
        <v>4</v>
      </c>
      <c r="D56" s="2419">
        <v>33</v>
      </c>
      <c r="E56" s="2391"/>
      <c r="F56" s="2409">
        <v>5</v>
      </c>
      <c r="G56" s="2420">
        <v>6</v>
      </c>
      <c r="H56" s="2379"/>
      <c r="I56" s="2359"/>
      <c r="J56" s="2380"/>
      <c r="K56" s="2386"/>
      <c r="M56" s="2386"/>
    </row>
    <row r="57" spans="1:13" ht="9" customHeight="1">
      <c r="A57" s="2407" t="s">
        <v>169</v>
      </c>
      <c r="B57" s="2408">
        <f t="shared" si="3"/>
        <v>51</v>
      </c>
      <c r="C57" s="2418">
        <v>3</v>
      </c>
      <c r="D57" s="2419">
        <v>34</v>
      </c>
      <c r="E57" s="2391"/>
      <c r="F57" s="2409">
        <v>7</v>
      </c>
      <c r="G57" s="2420">
        <v>7</v>
      </c>
      <c r="H57" s="2379"/>
      <c r="I57" s="2359"/>
      <c r="J57" s="2380"/>
      <c r="K57" s="2386"/>
      <c r="M57" s="2386"/>
    </row>
    <row r="58" spans="1:13" ht="9" customHeight="1">
      <c r="A58" s="2407" t="s">
        <v>170</v>
      </c>
      <c r="B58" s="2408">
        <f t="shared" si="3"/>
        <v>51</v>
      </c>
      <c r="C58" s="2418">
        <v>5</v>
      </c>
      <c r="D58" s="2419">
        <v>33</v>
      </c>
      <c r="E58" s="2391"/>
      <c r="F58" s="2409">
        <v>6</v>
      </c>
      <c r="G58" s="2420">
        <v>7</v>
      </c>
      <c r="H58" s="2379"/>
      <c r="I58" s="2359"/>
      <c r="J58" s="2380"/>
      <c r="K58" s="2386"/>
      <c r="M58" s="2386"/>
    </row>
    <row r="59" spans="1:13" ht="9" customHeight="1">
      <c r="A59" s="2407" t="s">
        <v>171</v>
      </c>
      <c r="B59" s="2408">
        <f t="shared" si="3"/>
        <v>76</v>
      </c>
      <c r="C59" s="2418">
        <v>7</v>
      </c>
      <c r="D59" s="2419">
        <v>56</v>
      </c>
      <c r="E59" s="2391"/>
      <c r="F59" s="2409">
        <v>6</v>
      </c>
      <c r="G59" s="2420">
        <v>7</v>
      </c>
      <c r="H59" s="2379"/>
      <c r="I59" s="2359"/>
      <c r="J59" s="2380"/>
      <c r="K59" s="2386"/>
      <c r="M59" s="2386"/>
    </row>
    <row r="60" spans="1:13" ht="9" customHeight="1">
      <c r="A60" s="2407" t="s">
        <v>172</v>
      </c>
      <c r="B60" s="2408">
        <f t="shared" si="3"/>
        <v>48</v>
      </c>
      <c r="C60" s="2418">
        <v>4</v>
      </c>
      <c r="D60" s="2419">
        <v>31</v>
      </c>
      <c r="E60" s="2391"/>
      <c r="F60" s="2409">
        <v>6</v>
      </c>
      <c r="G60" s="2420">
        <v>7</v>
      </c>
      <c r="H60" s="2379"/>
      <c r="I60" s="2359"/>
      <c r="J60" s="2380"/>
      <c r="K60" s="2386"/>
      <c r="M60" s="2386"/>
    </row>
    <row r="61" spans="1:13" ht="9" customHeight="1">
      <c r="A61" s="2407" t="s">
        <v>173</v>
      </c>
      <c r="B61" s="2408">
        <f t="shared" si="3"/>
        <v>42</v>
      </c>
      <c r="C61" s="2418">
        <v>4</v>
      </c>
      <c r="D61" s="2419">
        <v>24</v>
      </c>
      <c r="E61" s="2391"/>
      <c r="F61" s="2409">
        <v>9</v>
      </c>
      <c r="G61" s="2420">
        <v>5</v>
      </c>
      <c r="H61" s="2379"/>
      <c r="I61" s="2359"/>
      <c r="J61" s="2380"/>
      <c r="K61" s="2386"/>
      <c r="M61" s="2386"/>
    </row>
    <row r="62" spans="1:13" ht="9" customHeight="1">
      <c r="A62" s="2407" t="s">
        <v>174</v>
      </c>
      <c r="B62" s="2408">
        <f t="shared" si="3"/>
        <v>33</v>
      </c>
      <c r="C62" s="2418">
        <v>3</v>
      </c>
      <c r="D62" s="2419">
        <v>19</v>
      </c>
      <c r="E62" s="2391"/>
      <c r="F62" s="2409">
        <v>5</v>
      </c>
      <c r="G62" s="2420">
        <v>6</v>
      </c>
      <c r="H62" s="2379"/>
      <c r="I62" s="2359"/>
      <c r="J62" s="2380"/>
      <c r="K62" s="2386"/>
      <c r="M62" s="2386"/>
    </row>
    <row r="63" spans="1:13" ht="9" customHeight="1">
      <c r="A63" s="2407" t="s">
        <v>175</v>
      </c>
      <c r="B63" s="2408">
        <f t="shared" si="3"/>
        <v>30</v>
      </c>
      <c r="C63" s="2418">
        <v>1</v>
      </c>
      <c r="D63" s="2419">
        <v>15</v>
      </c>
      <c r="E63" s="2391"/>
      <c r="F63" s="2409">
        <v>5</v>
      </c>
      <c r="G63" s="2420">
        <v>9</v>
      </c>
      <c r="H63" s="2379"/>
      <c r="I63" s="2359"/>
      <c r="J63" s="2380"/>
      <c r="K63" s="2386"/>
      <c r="M63" s="2386"/>
    </row>
    <row r="64" spans="1:13" ht="9" customHeight="1">
      <c r="A64" s="2407" t="s">
        <v>176</v>
      </c>
      <c r="B64" s="2408">
        <f t="shared" si="3"/>
        <v>31</v>
      </c>
      <c r="C64" s="2418">
        <v>2</v>
      </c>
      <c r="D64" s="2419">
        <v>19</v>
      </c>
      <c r="E64" s="2391"/>
      <c r="F64" s="2409">
        <v>4</v>
      </c>
      <c r="G64" s="2420">
        <v>6</v>
      </c>
      <c r="H64" s="2379"/>
      <c r="I64" s="2359"/>
      <c r="J64" s="2380"/>
      <c r="K64" s="2386"/>
      <c r="M64" s="2386"/>
    </row>
    <row r="65" spans="1:13" ht="9" customHeight="1">
      <c r="A65" s="2407" t="s">
        <v>177</v>
      </c>
      <c r="B65" s="2408">
        <f t="shared" si="3"/>
        <v>34</v>
      </c>
      <c r="C65" s="2418">
        <v>2</v>
      </c>
      <c r="D65" s="2419">
        <v>22</v>
      </c>
      <c r="E65" s="2391"/>
      <c r="F65" s="2409">
        <v>3</v>
      </c>
      <c r="G65" s="2420">
        <v>7</v>
      </c>
      <c r="H65" s="2379"/>
      <c r="I65" s="2359"/>
      <c r="J65" s="2380"/>
      <c r="K65" s="2386"/>
      <c r="M65" s="2386"/>
    </row>
    <row r="66" spans="1:13" ht="9" customHeight="1">
      <c r="A66" s="2407" t="s">
        <v>178</v>
      </c>
      <c r="B66" s="2408">
        <f t="shared" si="3"/>
        <v>27</v>
      </c>
      <c r="C66" s="2418">
        <v>2</v>
      </c>
      <c r="D66" s="2419">
        <v>13</v>
      </c>
      <c r="E66" s="2391"/>
      <c r="F66" s="2409">
        <v>5</v>
      </c>
      <c r="G66" s="2420">
        <v>7</v>
      </c>
      <c r="H66" s="2379"/>
      <c r="I66" s="2359"/>
      <c r="J66" s="2380"/>
      <c r="K66" s="2386"/>
      <c r="M66" s="2386"/>
    </row>
    <row r="67" spans="1:13" ht="9" customHeight="1">
      <c r="A67" s="2407" t="s">
        <v>179</v>
      </c>
      <c r="B67" s="2408">
        <f t="shared" si="3"/>
        <v>116</v>
      </c>
      <c r="C67" s="2418">
        <v>4</v>
      </c>
      <c r="D67" s="2419">
        <v>73</v>
      </c>
      <c r="E67" s="2391"/>
      <c r="F67" s="2409">
        <v>21</v>
      </c>
      <c r="G67" s="2420">
        <v>18</v>
      </c>
      <c r="H67" s="2379"/>
      <c r="I67" s="2359"/>
      <c r="J67" s="2380"/>
      <c r="K67" s="2386"/>
      <c r="M67" s="2386"/>
    </row>
    <row r="68" spans="1:13" ht="9" customHeight="1">
      <c r="A68" s="2407" t="s">
        <v>180</v>
      </c>
      <c r="B68" s="2408">
        <f t="shared" si="3"/>
        <v>40</v>
      </c>
      <c r="C68" s="2418">
        <v>3</v>
      </c>
      <c r="D68" s="2419">
        <v>26</v>
      </c>
      <c r="E68" s="2391"/>
      <c r="F68" s="2409">
        <v>8</v>
      </c>
      <c r="G68" s="2420">
        <v>3</v>
      </c>
      <c r="H68" s="2379"/>
      <c r="I68" s="2359"/>
      <c r="J68" s="2380"/>
      <c r="K68" s="2386"/>
      <c r="M68" s="2386"/>
    </row>
    <row r="69" spans="1:13" ht="9" customHeight="1">
      <c r="A69" s="2407" t="s">
        <v>181</v>
      </c>
      <c r="B69" s="2408">
        <f t="shared" si="3"/>
        <v>6</v>
      </c>
      <c r="C69" s="2391"/>
      <c r="D69" s="2409">
        <v>6</v>
      </c>
      <c r="E69" s="2391"/>
      <c r="F69" s="2392"/>
      <c r="G69" s="2393"/>
      <c r="H69" s="2372"/>
      <c r="I69" s="2359"/>
      <c r="J69" s="2359"/>
    </row>
    <row r="70" spans="1:13" ht="9" customHeight="1">
      <c r="A70" s="2407" t="s">
        <v>847</v>
      </c>
      <c r="B70" s="2408">
        <f t="shared" si="3"/>
        <v>104</v>
      </c>
      <c r="C70" s="2418">
        <v>3</v>
      </c>
      <c r="D70" s="2419">
        <v>65</v>
      </c>
      <c r="E70" s="2391"/>
      <c r="F70" s="2409">
        <v>19</v>
      </c>
      <c r="G70" s="2420">
        <v>17</v>
      </c>
      <c r="H70" s="2379"/>
      <c r="I70" s="2359"/>
      <c r="J70" s="2380"/>
      <c r="K70" s="2386"/>
    </row>
    <row r="71" spans="1:13" ht="9" customHeight="1">
      <c r="A71" s="2407" t="s">
        <v>598</v>
      </c>
      <c r="B71" s="2408">
        <f t="shared" si="3"/>
        <v>9</v>
      </c>
      <c r="C71" s="2391"/>
      <c r="D71" s="2409">
        <v>9</v>
      </c>
      <c r="E71" s="2391"/>
      <c r="F71" s="2392"/>
      <c r="G71" s="2393"/>
      <c r="H71" s="2372"/>
      <c r="I71" s="2359"/>
      <c r="J71" s="2359"/>
    </row>
    <row r="72" spans="1:13" ht="10.5" hidden="1" customHeight="1">
      <c r="A72" s="2407" t="s">
        <v>72</v>
      </c>
      <c r="B72" s="2390"/>
      <c r="C72" s="2391"/>
      <c r="D72" s="2392"/>
      <c r="E72" s="2391"/>
      <c r="F72" s="2392"/>
      <c r="G72" s="2420"/>
      <c r="H72" s="2438"/>
      <c r="I72" s="2359"/>
      <c r="J72" s="2380"/>
    </row>
    <row r="73" spans="1:13" ht="11.1" customHeight="1">
      <c r="A73" s="2439" t="s">
        <v>848</v>
      </c>
      <c r="B73" s="2440">
        <f>SUM(B75+B79+B94)</f>
        <v>1097</v>
      </c>
      <c r="C73" s="2440">
        <f>SUM(C75+C79+C94)</f>
        <v>24</v>
      </c>
      <c r="D73" s="2375">
        <f>SUM(D75+D79+D94)</f>
        <v>311</v>
      </c>
      <c r="E73" s="2441"/>
      <c r="F73" s="2440">
        <f>SUM(F75+F79+F94)</f>
        <v>455</v>
      </c>
      <c r="G73" s="2442">
        <f>SUM(G75+G79+G94)</f>
        <v>307</v>
      </c>
      <c r="H73" s="2372"/>
      <c r="I73" s="2359"/>
      <c r="J73" s="2359"/>
    </row>
    <row r="74" spans="1:13" ht="10.5" hidden="1" customHeight="1">
      <c r="A74" s="2443"/>
      <c r="B74" s="2444"/>
      <c r="C74" s="2444"/>
      <c r="D74" s="2403"/>
      <c r="E74" s="2444"/>
      <c r="F74" s="2444"/>
      <c r="G74" s="2445"/>
      <c r="H74" s="2406"/>
    </row>
    <row r="75" spans="1:13" ht="11.1" customHeight="1">
      <c r="A75" s="2446" t="s">
        <v>849</v>
      </c>
      <c r="B75" s="2447">
        <f>SUM(B77)</f>
        <v>106</v>
      </c>
      <c r="C75" s="2447">
        <f>SUM(C77)</f>
        <v>1</v>
      </c>
      <c r="D75" s="2448">
        <f>SUM(D77)</f>
        <v>76</v>
      </c>
      <c r="E75" s="2449"/>
      <c r="F75" s="2447">
        <f>SUM(F77)</f>
        <v>19</v>
      </c>
      <c r="G75" s="2450">
        <f>SUM(G77)</f>
        <v>10</v>
      </c>
      <c r="H75" s="2451"/>
    </row>
    <row r="76" spans="1:13" ht="10.5" hidden="1" customHeight="1">
      <c r="A76" s="2452"/>
      <c r="B76" s="2453"/>
      <c r="C76" s="2453"/>
      <c r="D76" s="2391"/>
      <c r="E76" s="2453"/>
      <c r="F76" s="2453"/>
      <c r="G76" s="2454"/>
      <c r="H76" s="2372"/>
    </row>
    <row r="77" spans="1:13" ht="9" customHeight="1">
      <c r="A77" s="2455" t="s">
        <v>850</v>
      </c>
      <c r="B77" s="2456">
        <f>SUM(C77:H77)</f>
        <v>106</v>
      </c>
      <c r="C77" s="2456">
        <v>1</v>
      </c>
      <c r="D77" s="2418">
        <v>76</v>
      </c>
      <c r="E77" s="2453"/>
      <c r="F77" s="2456">
        <v>19</v>
      </c>
      <c r="G77" s="2457">
        <v>10</v>
      </c>
      <c r="H77" s="2372"/>
    </row>
    <row r="78" spans="1:13" ht="10.5" hidden="1" customHeight="1">
      <c r="A78" s="2458"/>
      <c r="B78" s="2459"/>
      <c r="C78" s="2459"/>
      <c r="D78" s="2426"/>
      <c r="E78" s="2459"/>
      <c r="F78" s="2459"/>
      <c r="G78" s="2460"/>
      <c r="H78" s="2414"/>
    </row>
    <row r="79" spans="1:13" ht="11.1" customHeight="1">
      <c r="A79" s="2446" t="s">
        <v>851</v>
      </c>
      <c r="B79" s="2447">
        <f>SUM(C79:H79)</f>
        <v>282</v>
      </c>
      <c r="C79" s="2447">
        <f>SUM(C81:C92)</f>
        <v>10</v>
      </c>
      <c r="D79" s="2448">
        <f>SUM(D81:D92)</f>
        <v>77</v>
      </c>
      <c r="E79" s="2449"/>
      <c r="F79" s="2447">
        <f>SUM(F81:F92)</f>
        <v>133</v>
      </c>
      <c r="G79" s="2450">
        <f>SUM(G81:G92)</f>
        <v>62</v>
      </c>
      <c r="H79" s="2451"/>
    </row>
    <row r="80" spans="1:13" ht="10.5" hidden="1" customHeight="1">
      <c r="A80" s="2458"/>
      <c r="B80" s="2459"/>
      <c r="C80" s="2459"/>
      <c r="D80" s="2426"/>
      <c r="E80" s="2459"/>
      <c r="F80" s="2459"/>
      <c r="G80" s="2460"/>
      <c r="H80" s="2414"/>
    </row>
    <row r="81" spans="1:8" ht="9" customHeight="1">
      <c r="A81" s="2455" t="s">
        <v>852</v>
      </c>
      <c r="B81" s="2456">
        <f t="shared" ref="B81:B92" si="4">SUM(C81:H81)</f>
        <v>15</v>
      </c>
      <c r="C81" s="2456">
        <v>1</v>
      </c>
      <c r="D81" s="2418">
        <v>3</v>
      </c>
      <c r="E81" s="2453"/>
      <c r="F81" s="2456">
        <v>9</v>
      </c>
      <c r="G81" s="2457">
        <v>2</v>
      </c>
      <c r="H81" s="2372"/>
    </row>
    <row r="82" spans="1:8" ht="9" customHeight="1">
      <c r="A82" s="2455" t="s">
        <v>853</v>
      </c>
      <c r="B82" s="2456">
        <f t="shared" si="4"/>
        <v>45</v>
      </c>
      <c r="C82" s="2456">
        <v>1</v>
      </c>
      <c r="D82" s="2418">
        <v>10</v>
      </c>
      <c r="E82" s="2453"/>
      <c r="F82" s="2456">
        <v>27</v>
      </c>
      <c r="G82" s="2461">
        <v>7</v>
      </c>
      <c r="H82" s="2372"/>
    </row>
    <row r="83" spans="1:8" ht="9" customHeight="1">
      <c r="A83" s="2455" t="s">
        <v>854</v>
      </c>
      <c r="B83" s="2456">
        <f t="shared" si="4"/>
        <v>53</v>
      </c>
      <c r="C83" s="2456">
        <v>1</v>
      </c>
      <c r="D83" s="2418">
        <v>29</v>
      </c>
      <c r="E83" s="2453"/>
      <c r="F83" s="2456">
        <v>20</v>
      </c>
      <c r="G83" s="2457">
        <v>3</v>
      </c>
      <c r="H83" s="2372"/>
    </row>
    <row r="84" spans="1:8" ht="9" customHeight="1">
      <c r="A84" s="2455" t="s">
        <v>855</v>
      </c>
      <c r="B84" s="2456">
        <f t="shared" si="4"/>
        <v>2</v>
      </c>
      <c r="C84" s="2453"/>
      <c r="D84" s="2391"/>
      <c r="E84" s="2453"/>
      <c r="F84" s="2456">
        <v>2</v>
      </c>
      <c r="G84" s="2454"/>
      <c r="H84" s="2372"/>
    </row>
    <row r="85" spans="1:8" ht="9" customHeight="1">
      <c r="A85" s="2455" t="s">
        <v>856</v>
      </c>
      <c r="B85" s="2456">
        <f t="shared" si="4"/>
        <v>8</v>
      </c>
      <c r="C85" s="2456">
        <v>1</v>
      </c>
      <c r="D85" s="2391"/>
      <c r="E85" s="2453"/>
      <c r="F85" s="2456">
        <v>6</v>
      </c>
      <c r="G85" s="2457">
        <v>1</v>
      </c>
      <c r="H85" s="2372"/>
    </row>
    <row r="86" spans="1:8" ht="9" customHeight="1">
      <c r="A86" s="2455" t="s">
        <v>857</v>
      </c>
      <c r="B86" s="2456">
        <f t="shared" si="4"/>
        <v>19</v>
      </c>
      <c r="C86" s="2456">
        <v>1</v>
      </c>
      <c r="D86" s="2391"/>
      <c r="E86" s="2453"/>
      <c r="F86" s="2456">
        <v>13</v>
      </c>
      <c r="G86" s="2461">
        <v>5</v>
      </c>
      <c r="H86" s="2372"/>
    </row>
    <row r="87" spans="1:8" ht="9" customHeight="1">
      <c r="A87" s="2455" t="s">
        <v>858</v>
      </c>
      <c r="B87" s="2456">
        <f t="shared" si="4"/>
        <v>3</v>
      </c>
      <c r="C87" s="2453"/>
      <c r="D87" s="2391"/>
      <c r="E87" s="2453"/>
      <c r="F87" s="2456">
        <v>3</v>
      </c>
      <c r="G87" s="2461"/>
      <c r="H87" s="2372"/>
    </row>
    <row r="88" spans="1:8" ht="9" customHeight="1">
      <c r="A88" s="2455" t="s">
        <v>859</v>
      </c>
      <c r="B88" s="2456">
        <f t="shared" si="4"/>
        <v>35</v>
      </c>
      <c r="C88" s="2453"/>
      <c r="D88" s="2418">
        <v>27</v>
      </c>
      <c r="E88" s="2453"/>
      <c r="F88" s="2456">
        <v>3</v>
      </c>
      <c r="G88" s="2461">
        <v>5</v>
      </c>
      <c r="H88" s="2372"/>
    </row>
    <row r="89" spans="1:8" ht="9" customHeight="1">
      <c r="A89" s="2455" t="s">
        <v>860</v>
      </c>
      <c r="B89" s="2456">
        <f t="shared" si="4"/>
        <v>6</v>
      </c>
      <c r="C89" s="2456">
        <v>1</v>
      </c>
      <c r="D89" s="2391"/>
      <c r="E89" s="2453"/>
      <c r="F89" s="2456">
        <v>4</v>
      </c>
      <c r="G89" s="2461">
        <v>1</v>
      </c>
      <c r="H89" s="2372"/>
    </row>
    <row r="90" spans="1:8" ht="9" customHeight="1">
      <c r="A90" s="2455" t="s">
        <v>861</v>
      </c>
      <c r="B90" s="2456">
        <f t="shared" si="4"/>
        <v>4</v>
      </c>
      <c r="C90" s="2456">
        <v>1</v>
      </c>
      <c r="D90" s="2391"/>
      <c r="E90" s="2453"/>
      <c r="F90" s="2456">
        <v>3</v>
      </c>
      <c r="G90" s="2461"/>
      <c r="H90" s="2372"/>
    </row>
    <row r="91" spans="1:8" ht="9" customHeight="1">
      <c r="A91" s="2455" t="s">
        <v>862</v>
      </c>
      <c r="B91" s="2456">
        <f t="shared" si="4"/>
        <v>82</v>
      </c>
      <c r="C91" s="2456">
        <v>2</v>
      </c>
      <c r="D91" s="2418">
        <v>8</v>
      </c>
      <c r="E91" s="2453"/>
      <c r="F91" s="2456">
        <v>39</v>
      </c>
      <c r="G91" s="2461">
        <v>33</v>
      </c>
      <c r="H91" s="2372"/>
    </row>
    <row r="92" spans="1:8">
      <c r="A92" s="2455" t="s">
        <v>863</v>
      </c>
      <c r="B92" s="2456">
        <f t="shared" si="4"/>
        <v>10</v>
      </c>
      <c r="C92" s="2456">
        <v>1</v>
      </c>
      <c r="D92" s="2391"/>
      <c r="E92" s="2453"/>
      <c r="F92" s="2456">
        <v>4</v>
      </c>
      <c r="G92" s="2457">
        <v>5</v>
      </c>
      <c r="H92" s="2372"/>
    </row>
    <row r="93" spans="1:8" ht="10.5" hidden="1" customHeight="1">
      <c r="A93" s="2452"/>
      <c r="B93" s="2453"/>
      <c r="C93" s="2453"/>
      <c r="D93" s="2391"/>
      <c r="E93" s="2453"/>
      <c r="F93" s="2453"/>
      <c r="G93" s="2461"/>
      <c r="H93" s="2372"/>
    </row>
    <row r="94" spans="1:8" ht="11.1" customHeight="1">
      <c r="A94" s="2446" t="s">
        <v>864</v>
      </c>
      <c r="B94" s="2447">
        <f>SUM(C94:G94)</f>
        <v>709</v>
      </c>
      <c r="C94" s="2447">
        <f>SUM(C96:C108)</f>
        <v>13</v>
      </c>
      <c r="D94" s="2448">
        <f>SUM(D96:D108)</f>
        <v>158</v>
      </c>
      <c r="E94" s="2449"/>
      <c r="F94" s="2447">
        <f>SUM(F96:F108)</f>
        <v>303</v>
      </c>
      <c r="G94" s="2450">
        <f>SUM(G96:G108)</f>
        <v>235</v>
      </c>
      <c r="H94" s="2414"/>
    </row>
    <row r="95" spans="1:8" ht="10.5" hidden="1" customHeight="1">
      <c r="A95" s="2452"/>
      <c r="B95" s="2453"/>
      <c r="C95" s="2453"/>
      <c r="D95" s="2391"/>
      <c r="E95" s="2453"/>
      <c r="F95" s="2453"/>
      <c r="G95" s="2454"/>
      <c r="H95" s="2372"/>
    </row>
    <row r="96" spans="1:8" ht="9" customHeight="1">
      <c r="A96" s="2455" t="s">
        <v>865</v>
      </c>
      <c r="B96" s="2456">
        <f t="shared" ref="B96:B108" si="5">SUM(C96:H96)</f>
        <v>14</v>
      </c>
      <c r="C96" s="2456">
        <v>1</v>
      </c>
      <c r="D96" s="2418">
        <v>3</v>
      </c>
      <c r="E96" s="2453"/>
      <c r="F96" s="2456">
        <v>9</v>
      </c>
      <c r="G96" s="2457">
        <v>1</v>
      </c>
      <c r="H96" s="2372"/>
    </row>
    <row r="97" spans="1:8" ht="9" customHeight="1">
      <c r="A97" s="2455" t="s">
        <v>866</v>
      </c>
      <c r="B97" s="2456">
        <f t="shared" si="5"/>
        <v>19</v>
      </c>
      <c r="C97" s="2456">
        <v>1</v>
      </c>
      <c r="D97" s="2418">
        <v>6</v>
      </c>
      <c r="E97" s="2453"/>
      <c r="F97" s="2456">
        <v>11</v>
      </c>
      <c r="G97" s="2461">
        <v>1</v>
      </c>
      <c r="H97" s="2372"/>
    </row>
    <row r="98" spans="1:8" ht="9" customHeight="1">
      <c r="A98" s="2455" t="s">
        <v>867</v>
      </c>
      <c r="B98" s="2456">
        <f t="shared" si="5"/>
        <v>28</v>
      </c>
      <c r="C98" s="2456">
        <v>1</v>
      </c>
      <c r="D98" s="2418">
        <v>3</v>
      </c>
      <c r="E98" s="2453"/>
      <c r="F98" s="2456">
        <v>23</v>
      </c>
      <c r="G98" s="2457">
        <v>1</v>
      </c>
      <c r="H98" s="2372"/>
    </row>
    <row r="99" spans="1:8" ht="9" customHeight="1">
      <c r="A99" s="2455" t="s">
        <v>868</v>
      </c>
      <c r="B99" s="2456">
        <f t="shared" si="5"/>
        <v>175</v>
      </c>
      <c r="C99" s="2456">
        <v>1</v>
      </c>
      <c r="D99" s="2418">
        <v>2</v>
      </c>
      <c r="E99" s="2453"/>
      <c r="F99" s="2456">
        <v>47</v>
      </c>
      <c r="G99" s="2457">
        <v>125</v>
      </c>
      <c r="H99" s="2372"/>
    </row>
    <row r="100" spans="1:8" ht="9" customHeight="1">
      <c r="A100" s="2455" t="s">
        <v>869</v>
      </c>
      <c r="B100" s="2456">
        <f t="shared" si="5"/>
        <v>199</v>
      </c>
      <c r="C100" s="2456">
        <v>1</v>
      </c>
      <c r="D100" s="2418">
        <v>52</v>
      </c>
      <c r="E100" s="2453"/>
      <c r="F100" s="2456">
        <v>67</v>
      </c>
      <c r="G100" s="2457">
        <v>79</v>
      </c>
      <c r="H100" s="2372"/>
    </row>
    <row r="101" spans="1:8" ht="9" customHeight="1">
      <c r="A101" s="2455" t="s">
        <v>870</v>
      </c>
      <c r="B101" s="2456">
        <f t="shared" si="5"/>
        <v>30</v>
      </c>
      <c r="C101" s="2456">
        <v>1</v>
      </c>
      <c r="D101" s="2418">
        <v>11</v>
      </c>
      <c r="E101" s="2453"/>
      <c r="F101" s="2456">
        <v>16</v>
      </c>
      <c r="G101" s="2457">
        <v>2</v>
      </c>
      <c r="H101" s="2372"/>
    </row>
    <row r="102" spans="1:8" ht="9" customHeight="1">
      <c r="A102" s="2455" t="s">
        <v>871</v>
      </c>
      <c r="B102" s="2456">
        <f t="shared" si="5"/>
        <v>53</v>
      </c>
      <c r="C102" s="2456">
        <v>1</v>
      </c>
      <c r="D102" s="2418">
        <v>34</v>
      </c>
      <c r="E102" s="2453"/>
      <c r="F102" s="2456">
        <v>15</v>
      </c>
      <c r="G102" s="2461">
        <v>3</v>
      </c>
      <c r="H102" s="2372"/>
    </row>
    <row r="103" spans="1:8" ht="9" customHeight="1">
      <c r="A103" s="2455" t="s">
        <v>872</v>
      </c>
      <c r="B103" s="2456">
        <f t="shared" si="5"/>
        <v>37</v>
      </c>
      <c r="C103" s="2456">
        <v>1</v>
      </c>
      <c r="D103" s="2418">
        <v>1</v>
      </c>
      <c r="E103" s="2453"/>
      <c r="F103" s="2456">
        <v>33</v>
      </c>
      <c r="G103" s="2461">
        <v>2</v>
      </c>
      <c r="H103" s="2372"/>
    </row>
    <row r="104" spans="1:8" ht="9" customHeight="1">
      <c r="A104" s="2455" t="s">
        <v>873</v>
      </c>
      <c r="B104" s="2456">
        <f t="shared" si="5"/>
        <v>43</v>
      </c>
      <c r="C104" s="2456">
        <v>1</v>
      </c>
      <c r="D104" s="2418">
        <v>22</v>
      </c>
      <c r="E104" s="2453"/>
      <c r="F104" s="2456">
        <v>19</v>
      </c>
      <c r="G104" s="2461">
        <v>1</v>
      </c>
      <c r="H104" s="2372"/>
    </row>
    <row r="105" spans="1:8" ht="9" customHeight="1">
      <c r="A105" s="2455" t="s">
        <v>874</v>
      </c>
      <c r="B105" s="2456">
        <f t="shared" si="5"/>
        <v>17</v>
      </c>
      <c r="C105" s="2456">
        <v>2</v>
      </c>
      <c r="D105" s="2418">
        <v>1</v>
      </c>
      <c r="E105" s="2453"/>
      <c r="F105" s="2456">
        <v>13</v>
      </c>
      <c r="G105" s="2461">
        <v>1</v>
      </c>
      <c r="H105" s="2372"/>
    </row>
    <row r="106" spans="1:8" ht="9" customHeight="1">
      <c r="A106" s="2455" t="s">
        <v>875</v>
      </c>
      <c r="B106" s="2456">
        <f t="shared" si="5"/>
        <v>8</v>
      </c>
      <c r="C106" s="2456">
        <v>1</v>
      </c>
      <c r="D106" s="2391"/>
      <c r="E106" s="2453"/>
      <c r="F106" s="2456">
        <v>3</v>
      </c>
      <c r="G106" s="2461">
        <v>4</v>
      </c>
      <c r="H106" s="2372"/>
    </row>
    <row r="107" spans="1:8" ht="9" customHeight="1">
      <c r="A107" s="2455" t="s">
        <v>876</v>
      </c>
      <c r="B107" s="2456">
        <f t="shared" si="5"/>
        <v>82</v>
      </c>
      <c r="C107" s="2453"/>
      <c r="D107" s="2418">
        <v>20</v>
      </c>
      <c r="E107" s="2453"/>
      <c r="F107" s="2456">
        <v>47</v>
      </c>
      <c r="G107" s="2461">
        <v>15</v>
      </c>
      <c r="H107" s="2372"/>
    </row>
    <row r="108" spans="1:8" ht="9" customHeight="1">
      <c r="A108" s="2462" t="s">
        <v>877</v>
      </c>
      <c r="B108" s="2463">
        <f t="shared" si="5"/>
        <v>4</v>
      </c>
      <c r="C108" s="2463">
        <v>1</v>
      </c>
      <c r="D108" s="2464">
        <v>3</v>
      </c>
      <c r="E108" s="2465"/>
      <c r="F108" s="2465"/>
      <c r="G108" s="2466"/>
      <c r="H108" s="2453"/>
    </row>
    <row r="109" spans="1:8" ht="5.0999999999999996" customHeight="1">
      <c r="A109" s="2359"/>
      <c r="B109" s="2359"/>
      <c r="C109" s="2359"/>
      <c r="D109" s="2359"/>
      <c r="E109" s="2359"/>
      <c r="F109" s="2359"/>
      <c r="G109" s="2359"/>
      <c r="H109" s="2359"/>
    </row>
    <row r="110" spans="1:8" ht="9" customHeight="1">
      <c r="A110" s="2467" t="s">
        <v>878</v>
      </c>
      <c r="B110" s="2359"/>
      <c r="C110" s="2359"/>
      <c r="D110" s="2359"/>
      <c r="E110" s="2359"/>
      <c r="F110" s="2359"/>
      <c r="G110" s="2468"/>
      <c r="H110" s="2359"/>
    </row>
    <row r="111" spans="1:8" ht="9" customHeight="1">
      <c r="A111" s="2467" t="s">
        <v>879</v>
      </c>
      <c r="B111" s="2359"/>
      <c r="C111" s="2359"/>
      <c r="D111" s="2359"/>
      <c r="E111" s="2359"/>
      <c r="F111" s="2359"/>
      <c r="G111" s="2468"/>
      <c r="H111" s="2359"/>
    </row>
    <row r="112" spans="1:8" ht="8.1" customHeight="1">
      <c r="A112" s="2467" t="s">
        <v>880</v>
      </c>
      <c r="B112" s="2359"/>
      <c r="C112" s="2359"/>
      <c r="D112" s="2359"/>
      <c r="E112" s="2359"/>
      <c r="F112" s="2359"/>
      <c r="G112" s="2359"/>
      <c r="H112" s="2359"/>
    </row>
    <row r="113" spans="1:8" ht="9" customHeight="1">
      <c r="A113" s="2467" t="s">
        <v>881</v>
      </c>
      <c r="B113" s="2359"/>
      <c r="C113" s="2359"/>
      <c r="D113" s="2359"/>
      <c r="E113" s="2359"/>
      <c r="F113" s="2359"/>
      <c r="G113" s="2359"/>
      <c r="H113" s="2359"/>
    </row>
    <row r="114" spans="1:8" ht="9" customHeight="1">
      <c r="A114" s="2467" t="s">
        <v>882</v>
      </c>
      <c r="B114" s="2359"/>
      <c r="C114" s="2359"/>
      <c r="D114" s="2359"/>
      <c r="E114" s="2359"/>
      <c r="F114" s="2359"/>
      <c r="G114" s="2359"/>
      <c r="H114" s="2359"/>
    </row>
    <row r="115" spans="1:8" ht="3" customHeight="1"/>
    <row r="116" spans="1:8" ht="9" customHeight="1">
      <c r="F116" s="2469"/>
    </row>
    <row r="117" spans="1:8" ht="6.95" customHeight="1"/>
    <row r="120" spans="1:8" ht="6.95" customHeight="1"/>
  </sheetData>
  <sheetProtection password="CA55" sheet="1" objects="1" scenarios="1"/>
  <pageMargins left="1" right="0.5" top="0.4" bottom="0.3" header="0" footer="0"/>
  <pageSetup paperSize="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V79"/>
  <sheetViews>
    <sheetView showGridLines="0" workbookViewId="0">
      <selection sqref="A1:IV65536"/>
    </sheetView>
  </sheetViews>
  <sheetFormatPr baseColWidth="10" defaultColWidth="6.83203125" defaultRowHeight="10.5"/>
  <cols>
    <col min="1" max="1" width="32.83203125" customWidth="1"/>
    <col min="3" max="4" width="6.83203125" customWidth="1"/>
    <col min="7" max="7" width="6.83203125" customWidth="1"/>
    <col min="9" max="9" width="3.33203125" customWidth="1"/>
    <col min="11" max="11" width="6.83203125" customWidth="1"/>
    <col min="18" max="18" width="0" hidden="1" customWidth="1"/>
    <col min="19" max="19" width="1.83203125" customWidth="1"/>
    <col min="20" max="20" width="0" hidden="1" customWidth="1"/>
    <col min="21" max="21" width="1.83203125" customWidth="1"/>
  </cols>
  <sheetData>
    <row r="1" spans="1:20" ht="14.2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ht="10.5" hidden="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ht="10.5" customHeight="1">
      <c r="A3" s="2" t="s">
        <v>883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ht="9.75" customHeight="1">
      <c r="A4" s="2" t="s">
        <v>884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0" ht="9.75" customHeight="1">
      <c r="A5" s="2" t="s">
        <v>885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0" ht="10.5" hidden="1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0" ht="0.95" customHeight="1">
      <c r="A7" s="2470"/>
      <c r="B7" s="2471"/>
      <c r="C7" s="2471"/>
      <c r="D7" s="2470"/>
      <c r="E7" s="2471"/>
      <c r="F7" s="2471"/>
      <c r="G7" s="2470"/>
      <c r="H7" s="2471"/>
      <c r="I7" s="2471"/>
      <c r="J7" s="2471"/>
      <c r="K7" s="2470"/>
      <c r="L7" s="2471"/>
      <c r="M7" s="2471"/>
      <c r="N7" s="2470"/>
      <c r="O7" s="2471"/>
      <c r="P7" s="2471"/>
      <c r="Q7" s="2471"/>
      <c r="R7" s="2472"/>
      <c r="S7" s="2472"/>
      <c r="T7" s="2473"/>
    </row>
    <row r="8" spans="1:20" ht="8.1" customHeight="1">
      <c r="A8" s="2474" t="s">
        <v>72</v>
      </c>
      <c r="B8" s="2475" t="s">
        <v>886</v>
      </c>
      <c r="C8" s="2476"/>
      <c r="D8" s="2477"/>
      <c r="E8" s="2475" t="s">
        <v>887</v>
      </c>
      <c r="F8" s="2476"/>
      <c r="G8" s="2477"/>
      <c r="H8" s="2475" t="s">
        <v>888</v>
      </c>
      <c r="I8" s="2476"/>
      <c r="J8" s="2476"/>
      <c r="K8" s="2477"/>
      <c r="L8" s="2475" t="s">
        <v>889</v>
      </c>
      <c r="M8" s="2476"/>
      <c r="N8" s="2477"/>
      <c r="O8" s="2475" t="s">
        <v>890</v>
      </c>
      <c r="P8" s="2476"/>
      <c r="Q8" s="2476"/>
      <c r="R8" s="2478"/>
      <c r="S8" s="2478"/>
      <c r="T8" s="2479"/>
    </row>
    <row r="9" spans="1:20" ht="9" customHeight="1">
      <c r="A9" s="2474" t="s">
        <v>651</v>
      </c>
      <c r="B9" s="2480"/>
      <c r="C9" s="2481" t="s">
        <v>891</v>
      </c>
      <c r="D9" s="2481" t="s">
        <v>892</v>
      </c>
      <c r="E9" s="2480"/>
      <c r="F9" s="2481" t="s">
        <v>891</v>
      </c>
      <c r="G9" s="2481" t="s">
        <v>892</v>
      </c>
      <c r="H9" s="2482"/>
      <c r="I9" s="2480"/>
      <c r="J9" s="2481" t="s">
        <v>891</v>
      </c>
      <c r="K9" s="2481" t="s">
        <v>892</v>
      </c>
      <c r="L9" s="2480"/>
      <c r="M9" s="2481" t="s">
        <v>891</v>
      </c>
      <c r="N9" s="2481" t="s">
        <v>892</v>
      </c>
      <c r="O9" s="2480"/>
      <c r="P9" s="2481" t="s">
        <v>891</v>
      </c>
      <c r="Q9" s="2483" t="s">
        <v>892</v>
      </c>
      <c r="R9" s="2484"/>
      <c r="S9" s="2485"/>
      <c r="T9" s="2473"/>
    </row>
    <row r="10" spans="1:20" ht="9" customHeight="1">
      <c r="A10" s="2486"/>
      <c r="B10" s="2487" t="s">
        <v>785</v>
      </c>
      <c r="C10" s="2487" t="s">
        <v>893</v>
      </c>
      <c r="D10" s="2487" t="s">
        <v>894</v>
      </c>
      <c r="E10" s="2487" t="s">
        <v>785</v>
      </c>
      <c r="F10" s="2487" t="s">
        <v>893</v>
      </c>
      <c r="G10" s="2487" t="s">
        <v>894</v>
      </c>
      <c r="H10" s="2488" t="s">
        <v>785</v>
      </c>
      <c r="I10" s="2486"/>
      <c r="J10" s="2487" t="s">
        <v>893</v>
      </c>
      <c r="K10" s="2487" t="s">
        <v>894</v>
      </c>
      <c r="L10" s="2487" t="s">
        <v>785</v>
      </c>
      <c r="M10" s="2487" t="s">
        <v>893</v>
      </c>
      <c r="N10" s="2487" t="s">
        <v>894</v>
      </c>
      <c r="O10" s="2487" t="s">
        <v>785</v>
      </c>
      <c r="P10" s="2487" t="s">
        <v>893</v>
      </c>
      <c r="Q10" s="2488" t="s">
        <v>894</v>
      </c>
      <c r="R10" s="2489"/>
      <c r="S10" s="2490"/>
      <c r="T10" s="2491"/>
    </row>
    <row r="11" spans="1:20" ht="10.5" hidden="1" customHeight="1">
      <c r="A11" s="2492"/>
      <c r="B11" s="2492"/>
      <c r="C11" s="2492"/>
      <c r="D11" s="2492"/>
      <c r="E11" s="2492"/>
      <c r="F11" s="2492"/>
      <c r="G11" s="2492"/>
      <c r="H11" s="2493"/>
      <c r="I11" s="2492"/>
      <c r="J11" s="2492"/>
      <c r="K11" s="2492"/>
      <c r="L11" s="2492"/>
      <c r="M11" s="2492"/>
      <c r="N11" s="2492"/>
      <c r="O11" s="2492"/>
      <c r="P11" s="2492"/>
      <c r="Q11" s="2493"/>
      <c r="R11" s="2494"/>
      <c r="S11" s="2490"/>
      <c r="T11" s="2495"/>
    </row>
    <row r="12" spans="1:20" ht="10.5" hidden="1" customHeight="1">
      <c r="A12" s="2486"/>
      <c r="B12" s="2486"/>
      <c r="C12" s="2486"/>
      <c r="D12" s="2486"/>
      <c r="E12" s="2486"/>
      <c r="F12" s="2486"/>
      <c r="G12" s="2486"/>
      <c r="H12" s="2496"/>
      <c r="I12" s="2486"/>
      <c r="J12" s="2486"/>
      <c r="K12" s="2486"/>
      <c r="L12" s="2486"/>
      <c r="M12" s="2486"/>
      <c r="N12" s="2486"/>
      <c r="O12" s="2486"/>
      <c r="P12" s="2486"/>
      <c r="Q12" s="2496"/>
      <c r="R12" s="2489"/>
      <c r="S12" s="2490"/>
      <c r="T12" s="2495"/>
    </row>
    <row r="13" spans="1:20" ht="9.9499999999999993" customHeight="1">
      <c r="A13" s="2497" t="s">
        <v>7</v>
      </c>
      <c r="B13" s="2498">
        <f>SUM(E13+H13+L13+O13)</f>
        <v>1995</v>
      </c>
      <c r="C13" s="2498">
        <f t="shared" ref="C13:H13" si="0">SUM(C15+C33+C55)</f>
        <v>1332</v>
      </c>
      <c r="D13" s="2498">
        <f t="shared" si="0"/>
        <v>663</v>
      </c>
      <c r="E13" s="2498">
        <f t="shared" si="0"/>
        <v>99</v>
      </c>
      <c r="F13" s="2498">
        <f t="shared" si="0"/>
        <v>79</v>
      </c>
      <c r="G13" s="2498">
        <f t="shared" si="0"/>
        <v>20</v>
      </c>
      <c r="H13" s="2499">
        <f t="shared" si="0"/>
        <v>1244</v>
      </c>
      <c r="I13" s="1911"/>
      <c r="J13" s="2498">
        <f t="shared" ref="J13:Q13" si="1">SUM(J15+J33+J55)</f>
        <v>947</v>
      </c>
      <c r="K13" s="2498">
        <f t="shared" si="1"/>
        <v>297</v>
      </c>
      <c r="L13" s="2498">
        <f t="shared" si="1"/>
        <v>337</v>
      </c>
      <c r="M13" s="2498">
        <f t="shared" si="1"/>
        <v>102</v>
      </c>
      <c r="N13" s="2498">
        <f t="shared" si="1"/>
        <v>235</v>
      </c>
      <c r="O13" s="2498">
        <f t="shared" si="1"/>
        <v>315</v>
      </c>
      <c r="P13" s="2498">
        <f t="shared" si="1"/>
        <v>204</v>
      </c>
      <c r="Q13" s="2499">
        <f t="shared" si="1"/>
        <v>111</v>
      </c>
      <c r="R13" s="1900"/>
      <c r="S13" s="1901"/>
      <c r="T13" s="21"/>
    </row>
    <row r="14" spans="1:20" ht="10.5" hidden="1" customHeight="1">
      <c r="A14" s="1911"/>
      <c r="B14" s="1911"/>
      <c r="C14" s="1911"/>
      <c r="D14" s="1911"/>
      <c r="E14" s="1911"/>
      <c r="F14" s="1911"/>
      <c r="G14" s="1911"/>
      <c r="H14" s="1368"/>
      <c r="I14" s="1911"/>
      <c r="J14" s="1911"/>
      <c r="K14" s="1911"/>
      <c r="L14" s="1911"/>
      <c r="M14" s="1911"/>
      <c r="N14" s="1911"/>
      <c r="O14" s="1911"/>
      <c r="P14" s="1911"/>
      <c r="Q14" s="1368"/>
      <c r="R14" s="1900"/>
      <c r="S14" s="1901"/>
      <c r="T14" s="21"/>
    </row>
    <row r="15" spans="1:20" ht="9.9499999999999993" customHeight="1">
      <c r="A15" s="2497" t="s">
        <v>9</v>
      </c>
      <c r="B15" s="2498">
        <f>SUM(E15+H15+L15+O15)</f>
        <v>35</v>
      </c>
      <c r="C15" s="2498">
        <f>SUM(C17+C21+C29)</f>
        <v>31</v>
      </c>
      <c r="D15" s="2498">
        <f>SUM(D17+D21+D29)</f>
        <v>4</v>
      </c>
      <c r="E15" s="1911"/>
      <c r="F15" s="1911"/>
      <c r="G15" s="1911"/>
      <c r="H15" s="2499">
        <f>SUM(H17+H21+H29)</f>
        <v>35</v>
      </c>
      <c r="I15" s="1911"/>
      <c r="J15" s="2498">
        <f>SUM(J17+J21+J29)</f>
        <v>31</v>
      </c>
      <c r="K15" s="2498">
        <f>SUM(K17+K21+K29)</f>
        <v>4</v>
      </c>
      <c r="L15" s="1911"/>
      <c r="M15" s="1911"/>
      <c r="N15" s="1911"/>
      <c r="O15" s="1911"/>
      <c r="P15" s="1911"/>
      <c r="Q15" s="1368"/>
      <c r="R15" s="1900"/>
      <c r="S15" s="1901"/>
      <c r="T15" s="21"/>
    </row>
    <row r="16" spans="1:20" ht="10.5" hidden="1" customHeight="1">
      <c r="A16" s="1911"/>
      <c r="B16" s="1911"/>
      <c r="C16" s="1911"/>
      <c r="D16" s="1911"/>
      <c r="E16" s="1911"/>
      <c r="F16" s="1911"/>
      <c r="G16" s="1911"/>
      <c r="H16" s="1368"/>
      <c r="I16" s="1911"/>
      <c r="J16" s="1911"/>
      <c r="K16" s="1911"/>
      <c r="L16" s="1911"/>
      <c r="M16" s="1911"/>
      <c r="N16" s="1911"/>
      <c r="O16" s="1911"/>
      <c r="P16" s="1911"/>
      <c r="Q16" s="1368"/>
      <c r="R16" s="1900"/>
      <c r="S16" s="1901"/>
      <c r="T16" s="21"/>
    </row>
    <row r="17" spans="1:22" ht="9.9499999999999993" customHeight="1">
      <c r="A17" s="2487" t="s">
        <v>10</v>
      </c>
      <c r="B17" s="2486"/>
      <c r="C17" s="2486"/>
      <c r="D17" s="2486"/>
      <c r="E17" s="2486"/>
      <c r="F17" s="2486"/>
      <c r="G17" s="2486"/>
      <c r="H17" s="2496"/>
      <c r="I17" s="2486"/>
      <c r="J17" s="2486"/>
      <c r="K17" s="2486"/>
      <c r="L17" s="2486"/>
      <c r="M17" s="2486"/>
      <c r="N17" s="2486"/>
      <c r="O17" s="2486"/>
      <c r="P17" s="2486"/>
      <c r="Q17" s="2496"/>
      <c r="R17" s="2489"/>
      <c r="S17" s="2490"/>
      <c r="T17" s="2495"/>
      <c r="U17" s="2500"/>
      <c r="V17" s="2500"/>
    </row>
    <row r="18" spans="1:22" ht="8.1" customHeight="1">
      <c r="A18" s="1919" t="s">
        <v>243</v>
      </c>
      <c r="B18" s="2501"/>
      <c r="C18" s="1921"/>
      <c r="D18" s="1921"/>
      <c r="E18" s="1921"/>
      <c r="F18" s="1921"/>
      <c r="G18" s="1921"/>
      <c r="H18" s="1920"/>
      <c r="I18" s="1921"/>
      <c r="J18" s="1921"/>
      <c r="K18" s="1921"/>
      <c r="L18" s="1921"/>
      <c r="M18" s="1921"/>
      <c r="N18" s="1921"/>
      <c r="O18" s="1921"/>
      <c r="P18" s="1921"/>
      <c r="Q18" s="1920"/>
      <c r="R18" s="1924"/>
      <c r="S18" s="1439"/>
      <c r="T18" s="2502"/>
    </row>
    <row r="19" spans="1:22" ht="8.1" customHeight="1">
      <c r="A19" s="1919" t="s">
        <v>244</v>
      </c>
      <c r="B19" s="2503"/>
      <c r="C19" s="15"/>
      <c r="D19" s="15"/>
      <c r="E19" s="15"/>
      <c r="F19" s="15"/>
      <c r="G19" s="15"/>
      <c r="H19" s="1918"/>
      <c r="I19" s="15"/>
      <c r="J19" s="15"/>
      <c r="K19" s="15"/>
      <c r="L19" s="15"/>
      <c r="M19" s="15"/>
      <c r="N19" s="15"/>
      <c r="O19" s="15"/>
      <c r="P19" s="15"/>
      <c r="Q19" s="1918"/>
      <c r="R19" s="1927"/>
      <c r="S19" s="20"/>
      <c r="T19" s="21"/>
    </row>
    <row r="20" spans="1:22" ht="10.5" hidden="1" customHeight="1">
      <c r="A20" s="2504"/>
      <c r="B20" s="2505"/>
      <c r="C20" s="2504"/>
      <c r="D20" s="2504"/>
      <c r="E20" s="2504"/>
      <c r="F20" s="2504"/>
      <c r="G20" s="2504"/>
      <c r="H20" s="2506"/>
      <c r="I20" s="2504"/>
      <c r="J20" s="2504"/>
      <c r="K20" s="2504"/>
      <c r="L20" s="2504"/>
      <c r="M20" s="2504"/>
      <c r="N20" s="2504"/>
      <c r="O20" s="2504"/>
      <c r="P20" s="2504"/>
      <c r="Q20" s="2506"/>
      <c r="R20" s="2507"/>
      <c r="S20" s="2508"/>
      <c r="T20" s="2495"/>
    </row>
    <row r="21" spans="1:22" ht="9.9499999999999993" customHeight="1">
      <c r="A21" s="2487" t="s">
        <v>13</v>
      </c>
      <c r="B21" s="2509">
        <f>SUM(E21+H21+L21+O21)</f>
        <v>22</v>
      </c>
      <c r="C21" s="2509">
        <f>SUM(F21+J21+M21+P21)</f>
        <v>18</v>
      </c>
      <c r="D21" s="2509">
        <f>SUM(G21+K21+N21+Q21)</f>
        <v>4</v>
      </c>
      <c r="E21" s="2486"/>
      <c r="F21" s="2486"/>
      <c r="G21" s="2486"/>
      <c r="H21" s="2510">
        <f>SUM(J21:K21)</f>
        <v>22</v>
      </c>
      <c r="I21" s="2486"/>
      <c r="J21" s="2509">
        <f>SUM(J22:J27)</f>
        <v>18</v>
      </c>
      <c r="K21" s="2509">
        <f>SUM(K22:K27)</f>
        <v>4</v>
      </c>
      <c r="L21" s="2486"/>
      <c r="M21" s="2486"/>
      <c r="N21" s="2486"/>
      <c r="O21" s="2486"/>
      <c r="P21" s="2486"/>
      <c r="Q21" s="2496"/>
      <c r="R21" s="2489"/>
      <c r="S21" s="2490"/>
      <c r="T21" s="2495"/>
    </row>
    <row r="22" spans="1:22" ht="8.1" customHeight="1">
      <c r="A22" s="1919" t="s">
        <v>243</v>
      </c>
      <c r="B22" s="2511"/>
      <c r="C22" s="1439"/>
      <c r="D22" s="1439"/>
      <c r="E22" s="1439"/>
      <c r="F22" s="1439"/>
      <c r="G22" s="1439"/>
      <c r="H22" s="1924"/>
      <c r="I22" s="1439"/>
      <c r="J22" s="1439"/>
      <c r="K22" s="1439"/>
      <c r="L22" s="1439"/>
      <c r="M22" s="1439"/>
      <c r="N22" s="1439"/>
      <c r="O22" s="1921"/>
      <c r="P22" s="1921"/>
      <c r="Q22" s="1920"/>
      <c r="R22" s="1924"/>
      <c r="S22" s="1439"/>
      <c r="T22" s="2502"/>
      <c r="U22" s="1465"/>
    </row>
    <row r="23" spans="1:22" ht="8.1" customHeight="1">
      <c r="A23" s="1919" t="s">
        <v>245</v>
      </c>
      <c r="B23" s="2512">
        <f>SUM(E23+H23+L23+O23)</f>
        <v>6</v>
      </c>
      <c r="C23" s="1451">
        <f>SUM(F23+J23+M23+P23)</f>
        <v>5</v>
      </c>
      <c r="D23" s="1451">
        <f>SUM(G23+K23+N23+Q23)</f>
        <v>1</v>
      </c>
      <c r="E23" s="1439"/>
      <c r="F23" s="1439"/>
      <c r="G23" s="1439"/>
      <c r="H23" s="1922">
        <f>SUM(J23:K23)</f>
        <v>6</v>
      </c>
      <c r="I23" s="1439"/>
      <c r="J23" s="1451">
        <v>5</v>
      </c>
      <c r="K23" s="1451">
        <v>1</v>
      </c>
      <c r="L23" s="1439"/>
      <c r="M23" s="1439"/>
      <c r="N23" s="1439"/>
      <c r="O23" s="1921"/>
      <c r="P23" s="1921"/>
      <c r="Q23" s="1920"/>
      <c r="R23" s="1924"/>
      <c r="S23" s="20"/>
      <c r="T23" s="21"/>
    </row>
    <row r="24" spans="1:22" ht="8.1" customHeight="1">
      <c r="A24" s="1919" t="s">
        <v>244</v>
      </c>
      <c r="B24" s="2511"/>
      <c r="C24" s="1439"/>
      <c r="D24" s="1439"/>
      <c r="E24" s="1439"/>
      <c r="F24" s="1439"/>
      <c r="G24" s="1439"/>
      <c r="H24" s="1924"/>
      <c r="I24" s="1439"/>
      <c r="J24" s="1439"/>
      <c r="K24" s="1439"/>
      <c r="L24" s="1439"/>
      <c r="M24" s="1439"/>
      <c r="N24" s="1439"/>
      <c r="O24" s="1921"/>
      <c r="P24" s="1921"/>
      <c r="Q24" s="1920"/>
      <c r="R24" s="1924"/>
      <c r="S24" s="20"/>
      <c r="T24" s="21"/>
    </row>
    <row r="25" spans="1:22" ht="8.1" customHeight="1">
      <c r="A25" s="1919" t="s">
        <v>669</v>
      </c>
      <c r="B25" s="2512">
        <f>SUM(E25+H25+L25+O25)</f>
        <v>16</v>
      </c>
      <c r="C25" s="1451">
        <f>SUM(F25+J25+M25+P25)</f>
        <v>13</v>
      </c>
      <c r="D25" s="1451">
        <f>SUM(G25+K25+N25+Q25)</f>
        <v>3</v>
      </c>
      <c r="E25" s="1439"/>
      <c r="F25" s="1439"/>
      <c r="G25" s="1439"/>
      <c r="H25" s="1922">
        <f>SUM(J25:K25)</f>
        <v>16</v>
      </c>
      <c r="I25" s="1439"/>
      <c r="J25" s="1451">
        <v>13</v>
      </c>
      <c r="K25" s="1451">
        <v>3</v>
      </c>
      <c r="L25" s="1439"/>
      <c r="M25" s="1439"/>
      <c r="N25" s="1439"/>
      <c r="O25" s="1921"/>
      <c r="P25" s="1921"/>
      <c r="Q25" s="1920"/>
      <c r="R25" s="1924"/>
      <c r="S25" s="20"/>
      <c r="T25" s="21"/>
    </row>
    <row r="26" spans="1:22" ht="8.1" customHeight="1">
      <c r="A26" s="1919" t="s">
        <v>247</v>
      </c>
      <c r="B26" s="2511"/>
      <c r="C26" s="1439"/>
      <c r="D26" s="1439"/>
      <c r="E26" s="1439"/>
      <c r="F26" s="1439"/>
      <c r="G26" s="1439"/>
      <c r="H26" s="1924"/>
      <c r="I26" s="1439"/>
      <c r="J26" s="1439"/>
      <c r="K26" s="1439"/>
      <c r="L26" s="1439"/>
      <c r="M26" s="1439"/>
      <c r="N26" s="1439"/>
      <c r="O26" s="1921"/>
      <c r="P26" s="1921"/>
      <c r="Q26" s="1920"/>
      <c r="R26" s="1924"/>
      <c r="S26" s="20"/>
      <c r="T26" s="21"/>
    </row>
    <row r="27" spans="1:22" ht="8.1" customHeight="1">
      <c r="A27" s="1919" t="s">
        <v>248</v>
      </c>
      <c r="B27" s="2512">
        <f>SUM(E27+H27+L27+O27)</f>
        <v>0</v>
      </c>
      <c r="C27" s="1451">
        <f>SUM(F27+J27+M27+P27)</f>
        <v>0</v>
      </c>
      <c r="D27" s="1451">
        <f>SUM(G27+K27+N27+Q27)</f>
        <v>0</v>
      </c>
      <c r="E27" s="1439"/>
      <c r="F27" s="1439"/>
      <c r="G27" s="1439"/>
      <c r="H27" s="1922">
        <f>SUM(J27:K27)</f>
        <v>0</v>
      </c>
      <c r="I27" s="1439"/>
      <c r="J27" s="1439"/>
      <c r="K27" s="1439"/>
      <c r="L27" s="1439"/>
      <c r="M27" s="1439"/>
      <c r="N27" s="1439"/>
      <c r="O27" s="1921"/>
      <c r="P27" s="1921"/>
      <c r="Q27" s="1920"/>
      <c r="R27" s="1924"/>
      <c r="S27" s="20"/>
      <c r="T27" s="21"/>
    </row>
    <row r="28" spans="1:22" ht="10.5" hidden="1" customHeight="1">
      <c r="A28" s="1921"/>
      <c r="B28" s="2501"/>
      <c r="C28" s="1921"/>
      <c r="D28" s="1921"/>
      <c r="E28" s="1921"/>
      <c r="F28" s="1921"/>
      <c r="G28" s="1921"/>
      <c r="H28" s="1920"/>
      <c r="I28" s="1921"/>
      <c r="J28" s="1921"/>
      <c r="K28" s="1921"/>
      <c r="L28" s="1921"/>
      <c r="M28" s="1921"/>
      <c r="N28" s="1921"/>
      <c r="O28" s="1921"/>
      <c r="P28" s="1921"/>
      <c r="Q28" s="1920"/>
      <c r="R28" s="1924"/>
      <c r="S28" s="20"/>
      <c r="T28" s="21"/>
    </row>
    <row r="29" spans="1:22" ht="9" customHeight="1">
      <c r="A29" s="2487" t="s">
        <v>18</v>
      </c>
      <c r="B29" s="2509">
        <f>SUM(E29+H29+L29+O29)</f>
        <v>13</v>
      </c>
      <c r="C29" s="2509">
        <f>SUM(F29+J29+M29+P29)</f>
        <v>13</v>
      </c>
      <c r="D29" s="2486"/>
      <c r="E29" s="2486"/>
      <c r="F29" s="2486"/>
      <c r="G29" s="2486"/>
      <c r="H29" s="2510">
        <f>SUM(J29:K29)</f>
        <v>13</v>
      </c>
      <c r="I29" s="2486"/>
      <c r="J29" s="2509">
        <f>SUM(J30:J31)</f>
        <v>13</v>
      </c>
      <c r="K29" s="2486"/>
      <c r="L29" s="2486"/>
      <c r="M29" s="2486"/>
      <c r="N29" s="2486"/>
      <c r="O29" s="2486"/>
      <c r="P29" s="2486"/>
      <c r="Q29" s="2496"/>
      <c r="R29" s="2489"/>
      <c r="S29" s="2490"/>
      <c r="T29" s="21"/>
    </row>
    <row r="30" spans="1:22" ht="8.1" customHeight="1">
      <c r="A30" s="1919" t="s">
        <v>249</v>
      </c>
      <c r="B30" s="2512">
        <f>SUM(E30+H30+L30+O30)</f>
        <v>2</v>
      </c>
      <c r="C30" s="1451">
        <f>SUM(F30+J30+M30+P30)</f>
        <v>2</v>
      </c>
      <c r="D30" s="1439"/>
      <c r="E30" s="1439"/>
      <c r="F30" s="1439"/>
      <c r="G30" s="1439"/>
      <c r="H30" s="1922">
        <f>SUM(J30:K30)</f>
        <v>2</v>
      </c>
      <c r="I30" s="1439"/>
      <c r="J30" s="1451">
        <v>2</v>
      </c>
      <c r="K30" s="1439"/>
      <c r="L30" s="1439"/>
      <c r="M30" s="1439"/>
      <c r="N30" s="1921"/>
      <c r="O30" s="1921"/>
      <c r="P30" s="1921"/>
      <c r="Q30" s="1920"/>
      <c r="R30" s="1924"/>
      <c r="S30" s="1439"/>
      <c r="T30" s="2502"/>
      <c r="U30" s="1465"/>
    </row>
    <row r="31" spans="1:22" ht="8.1" customHeight="1">
      <c r="A31" s="1919" t="s">
        <v>895</v>
      </c>
      <c r="B31" s="2512">
        <f>SUM(E31+H31+L31+O31)</f>
        <v>11</v>
      </c>
      <c r="C31" s="1451">
        <f>SUM(F31+J31+M31+P31)</f>
        <v>11</v>
      </c>
      <c r="D31" s="1439"/>
      <c r="E31" s="1439"/>
      <c r="F31" s="1439"/>
      <c r="G31" s="1439"/>
      <c r="H31" s="1922">
        <f>SUM(J31:K31)</f>
        <v>11</v>
      </c>
      <c r="I31" s="1439"/>
      <c r="J31" s="1451">
        <v>11</v>
      </c>
      <c r="K31" s="1439"/>
      <c r="L31" s="1439"/>
      <c r="M31" s="1439"/>
      <c r="N31" s="1921"/>
      <c r="O31" s="1921"/>
      <c r="P31" s="1921"/>
      <c r="Q31" s="1920"/>
      <c r="R31" s="1924"/>
      <c r="S31" s="20"/>
      <c r="T31" s="21"/>
    </row>
    <row r="32" spans="1:22" ht="10.5" hidden="1" customHeight="1">
      <c r="A32" s="1921"/>
      <c r="B32" s="2501"/>
      <c r="C32" s="1921"/>
      <c r="D32" s="2513"/>
      <c r="E32" s="2513"/>
      <c r="F32" s="2513"/>
      <c r="G32" s="1921"/>
      <c r="H32" s="1920"/>
      <c r="I32" s="1921"/>
      <c r="J32" s="1921"/>
      <c r="K32" s="1921"/>
      <c r="L32" s="1921"/>
      <c r="M32" s="1921"/>
      <c r="N32" s="1921"/>
      <c r="O32" s="1921"/>
      <c r="P32" s="1921"/>
      <c r="Q32" s="1920"/>
      <c r="R32" s="1924"/>
      <c r="S32" s="20"/>
      <c r="T32" s="21"/>
    </row>
    <row r="33" spans="1:21" ht="9" customHeight="1">
      <c r="A33" s="2497" t="s">
        <v>21</v>
      </c>
      <c r="B33" s="2498">
        <f>SUM(B35:B53)</f>
        <v>997</v>
      </c>
      <c r="C33" s="2498">
        <f>SUM(F33+J33+M33+P33)</f>
        <v>686</v>
      </c>
      <c r="D33" s="2498">
        <f>SUM(G33+K33+N33+Q33)</f>
        <v>311</v>
      </c>
      <c r="E33" s="2498">
        <f>SUM(E35:E53)</f>
        <v>44</v>
      </c>
      <c r="F33" s="2498">
        <f>SUM(F35:F53)</f>
        <v>32</v>
      </c>
      <c r="G33" s="2498">
        <f>SUM(G35:G53)</f>
        <v>12</v>
      </c>
      <c r="H33" s="2499">
        <f>SUM(H35+H36+H37+H38+H42+H43+H48+H49+H50+H51+H52+H53)</f>
        <v>583</v>
      </c>
      <c r="I33" s="1911"/>
      <c r="J33" s="2498">
        <f>SUM(J35+J36+J37+J38+J42+J43+J48+J49+J50+J51+J52+J53)</f>
        <v>472</v>
      </c>
      <c r="K33" s="2498">
        <f>SUM(K35+K36+K37+K38+K42+K43+K48+K49+K50+K51+K52+K53)</f>
        <v>111</v>
      </c>
      <c r="L33" s="2498">
        <f t="shared" ref="L33:Q33" si="2">SUM(L35:L53)</f>
        <v>192</v>
      </c>
      <c r="M33" s="2498">
        <f t="shared" si="2"/>
        <v>63</v>
      </c>
      <c r="N33" s="2498">
        <f t="shared" si="2"/>
        <v>129</v>
      </c>
      <c r="O33" s="2498">
        <f t="shared" si="2"/>
        <v>178</v>
      </c>
      <c r="P33" s="2498">
        <f t="shared" si="2"/>
        <v>119</v>
      </c>
      <c r="Q33" s="2499">
        <f t="shared" si="2"/>
        <v>59</v>
      </c>
      <c r="R33" s="1900"/>
      <c r="S33" s="1901"/>
      <c r="T33" s="21"/>
    </row>
    <row r="34" spans="1:21" ht="10.5" hidden="1" customHeight="1">
      <c r="A34" s="1935"/>
      <c r="B34" s="1935"/>
      <c r="C34" s="2514"/>
      <c r="D34" s="2514"/>
      <c r="E34" s="2514"/>
      <c r="F34" s="2514"/>
      <c r="G34" s="1935"/>
      <c r="H34" s="1936"/>
      <c r="I34" s="1935"/>
      <c r="J34" s="1935"/>
      <c r="K34" s="1933" t="s">
        <v>72</v>
      </c>
      <c r="L34" s="1935"/>
      <c r="M34" s="1935"/>
      <c r="N34" s="1935"/>
      <c r="O34" s="1935"/>
      <c r="P34" s="1935"/>
      <c r="Q34" s="1936"/>
      <c r="R34" s="1936"/>
      <c r="S34" s="1901"/>
      <c r="T34" s="21"/>
    </row>
    <row r="35" spans="1:21" ht="8.1" customHeight="1">
      <c r="A35" s="2515" t="s">
        <v>305</v>
      </c>
      <c r="B35" s="2512">
        <f>SUM(E35+H35+L35+O35)</f>
        <v>110</v>
      </c>
      <c r="C35" s="2512">
        <f t="shared" ref="C35:D38" si="3">SUM(F35+J35+M35+P35)</f>
        <v>96</v>
      </c>
      <c r="D35" s="2512">
        <f t="shared" si="3"/>
        <v>14</v>
      </c>
      <c r="E35" s="2512">
        <f>SUM(F35:G35)</f>
        <v>4</v>
      </c>
      <c r="F35" s="2516">
        <v>4</v>
      </c>
      <c r="G35" s="2511"/>
      <c r="H35" s="2517">
        <f t="shared" ref="H35:H43" si="4">SUM(J35:K35)</f>
        <v>52</v>
      </c>
      <c r="I35" s="2511"/>
      <c r="J35" s="2512">
        <v>50</v>
      </c>
      <c r="K35" s="2512">
        <v>2</v>
      </c>
      <c r="L35" s="2512">
        <f>SUM(M35:N35)</f>
        <v>20</v>
      </c>
      <c r="M35" s="2512">
        <v>12</v>
      </c>
      <c r="N35" s="2512">
        <v>8</v>
      </c>
      <c r="O35" s="2512">
        <f>SUM(P35:Q35)</f>
        <v>34</v>
      </c>
      <c r="P35" s="2512">
        <v>30</v>
      </c>
      <c r="Q35" s="2517">
        <v>4</v>
      </c>
      <c r="R35" s="2518"/>
      <c r="S35" s="2519"/>
      <c r="T35" s="2520"/>
      <c r="U35" s="2521"/>
    </row>
    <row r="36" spans="1:21" ht="8.1" customHeight="1">
      <c r="A36" s="1919" t="s">
        <v>252</v>
      </c>
      <c r="B36" s="2512">
        <f>SUM(E36+H36+L36+O36)</f>
        <v>20</v>
      </c>
      <c r="C36" s="1451">
        <f t="shared" si="3"/>
        <v>16</v>
      </c>
      <c r="D36" s="1451">
        <f t="shared" si="3"/>
        <v>4</v>
      </c>
      <c r="E36" s="1451">
        <f>SUM(F36:G36)</f>
        <v>3</v>
      </c>
      <c r="F36" s="1451">
        <v>3</v>
      </c>
      <c r="G36" s="1439"/>
      <c r="H36" s="1922">
        <f t="shared" si="4"/>
        <v>11</v>
      </c>
      <c r="I36" s="1439"/>
      <c r="J36" s="1451">
        <v>10</v>
      </c>
      <c r="K36" s="1451">
        <v>1</v>
      </c>
      <c r="L36" s="1451">
        <f>SUM(M36:N36)</f>
        <v>3</v>
      </c>
      <c r="M36" s="1451">
        <v>1</v>
      </c>
      <c r="N36" s="1451">
        <v>2</v>
      </c>
      <c r="O36" s="1451">
        <f>SUM(P36:Q36)</f>
        <v>3</v>
      </c>
      <c r="P36" s="1451">
        <v>2</v>
      </c>
      <c r="Q36" s="1922">
        <v>1</v>
      </c>
      <c r="R36" s="1924"/>
      <c r="S36" s="20"/>
      <c r="T36" s="21"/>
    </row>
    <row r="37" spans="1:21" ht="8.1" customHeight="1">
      <c r="A37" s="1919" t="s">
        <v>253</v>
      </c>
      <c r="B37" s="2512">
        <f>SUM(E37+H37+L37+O37)</f>
        <v>88</v>
      </c>
      <c r="C37" s="1451">
        <f t="shared" si="3"/>
        <v>57</v>
      </c>
      <c r="D37" s="1451">
        <f t="shared" si="3"/>
        <v>31</v>
      </c>
      <c r="E37" s="1451">
        <f>SUM(F37:G37)</f>
        <v>3</v>
      </c>
      <c r="F37" s="2522">
        <v>2</v>
      </c>
      <c r="G37" s="1451">
        <v>1</v>
      </c>
      <c r="H37" s="1922">
        <f t="shared" si="4"/>
        <v>60</v>
      </c>
      <c r="I37" s="1439"/>
      <c r="J37" s="1451">
        <v>43</v>
      </c>
      <c r="K37" s="1451">
        <v>17</v>
      </c>
      <c r="L37" s="1451">
        <f>SUM(M37:N37)</f>
        <v>19</v>
      </c>
      <c r="M37" s="1451">
        <v>7</v>
      </c>
      <c r="N37" s="1451">
        <v>12</v>
      </c>
      <c r="O37" s="1451">
        <f>SUM(P37:Q37)</f>
        <v>6</v>
      </c>
      <c r="P37" s="1451">
        <v>5</v>
      </c>
      <c r="Q37" s="1922">
        <v>1</v>
      </c>
      <c r="R37" s="1924"/>
      <c r="S37" s="20"/>
      <c r="T37" s="21"/>
    </row>
    <row r="38" spans="1:21" ht="8.1" customHeight="1">
      <c r="A38" s="1929" t="s">
        <v>260</v>
      </c>
      <c r="B38" s="2523">
        <f>SUM(E38+H38+L38+O38)</f>
        <v>117</v>
      </c>
      <c r="C38" s="1932">
        <f t="shared" si="3"/>
        <v>83</v>
      </c>
      <c r="D38" s="1932">
        <f t="shared" si="3"/>
        <v>34</v>
      </c>
      <c r="E38" s="1932">
        <f>SUM(F38:G38)</f>
        <v>5</v>
      </c>
      <c r="F38" s="2513">
        <v>3</v>
      </c>
      <c r="G38" s="1932">
        <v>2</v>
      </c>
      <c r="H38" s="1930">
        <f t="shared" si="4"/>
        <v>90</v>
      </c>
      <c r="I38" s="1921"/>
      <c r="J38" s="1932">
        <f>SUM(J39:J41)</f>
        <v>73</v>
      </c>
      <c r="K38" s="1932">
        <f>SUM(K39:K41)</f>
        <v>17</v>
      </c>
      <c r="L38" s="1932">
        <f>SUM(M38:N38)</f>
        <v>13</v>
      </c>
      <c r="M38" s="1932">
        <v>3</v>
      </c>
      <c r="N38" s="1932">
        <v>10</v>
      </c>
      <c r="O38" s="1932">
        <f>SUM(P38:Q38)</f>
        <v>9</v>
      </c>
      <c r="P38" s="1932">
        <v>4</v>
      </c>
      <c r="Q38" s="1930">
        <v>5</v>
      </c>
      <c r="R38" s="1924"/>
      <c r="S38" s="20"/>
      <c r="T38" s="21"/>
    </row>
    <row r="39" spans="1:21" ht="8.1" customHeight="1">
      <c r="A39" s="1939" t="s">
        <v>308</v>
      </c>
      <c r="B39" s="1935"/>
      <c r="C39" s="1941"/>
      <c r="D39" s="1941"/>
      <c r="E39" s="1941"/>
      <c r="F39" s="1941"/>
      <c r="G39" s="1941"/>
      <c r="H39" s="1940">
        <f t="shared" si="4"/>
        <v>24</v>
      </c>
      <c r="I39" s="1941"/>
      <c r="J39" s="1943">
        <v>19</v>
      </c>
      <c r="K39" s="1943">
        <v>5</v>
      </c>
      <c r="L39" s="1941"/>
      <c r="M39" s="1941"/>
      <c r="N39" s="1941"/>
      <c r="O39" s="1941"/>
      <c r="P39" s="1941"/>
      <c r="Q39" s="1944"/>
      <c r="R39" s="1944"/>
      <c r="S39" s="1901"/>
      <c r="T39" s="21"/>
    </row>
    <row r="40" spans="1:21" ht="8.1" customHeight="1">
      <c r="A40" s="1939" t="s">
        <v>896</v>
      </c>
      <c r="B40" s="1935"/>
      <c r="C40" s="1941"/>
      <c r="D40" s="1941"/>
      <c r="E40" s="1941"/>
      <c r="F40" s="1941"/>
      <c r="G40" s="1941"/>
      <c r="H40" s="1940">
        <f t="shared" si="4"/>
        <v>15</v>
      </c>
      <c r="I40" s="1941"/>
      <c r="J40" s="1943">
        <v>9</v>
      </c>
      <c r="K40" s="1943">
        <v>6</v>
      </c>
      <c r="L40" s="1941"/>
      <c r="M40" s="1941"/>
      <c r="N40" s="1941"/>
      <c r="O40" s="1941"/>
      <c r="P40" s="1941"/>
      <c r="Q40" s="1944"/>
      <c r="R40" s="1944"/>
      <c r="S40" s="1901"/>
      <c r="T40" s="21"/>
    </row>
    <row r="41" spans="1:21" ht="8.1" customHeight="1">
      <c r="A41" s="1939" t="s">
        <v>315</v>
      </c>
      <c r="B41" s="1935"/>
      <c r="C41" s="1941"/>
      <c r="D41" s="1941"/>
      <c r="E41" s="1941"/>
      <c r="F41" s="1941"/>
      <c r="G41" s="1941"/>
      <c r="H41" s="1940">
        <f t="shared" si="4"/>
        <v>51</v>
      </c>
      <c r="I41" s="1941"/>
      <c r="J41" s="1943">
        <v>45</v>
      </c>
      <c r="K41" s="1943">
        <v>6</v>
      </c>
      <c r="L41" s="1941"/>
      <c r="M41" s="1941"/>
      <c r="N41" s="1941"/>
      <c r="O41" s="1941"/>
      <c r="P41" s="1941"/>
      <c r="Q41" s="1944"/>
      <c r="R41" s="1944"/>
      <c r="S41" s="1901"/>
      <c r="T41" s="21"/>
    </row>
    <row r="42" spans="1:21" ht="8.1" customHeight="1">
      <c r="A42" s="1919" t="s">
        <v>263</v>
      </c>
      <c r="B42" s="2512">
        <f>SUM(E42+H42+L42+O42)</f>
        <v>73</v>
      </c>
      <c r="C42" s="1451">
        <f>SUM(F42+J42+M42+P42)</f>
        <v>53</v>
      </c>
      <c r="D42" s="1451">
        <f>SUM(G42+K42+N42+Q42)</f>
        <v>20</v>
      </c>
      <c r="E42" s="1451">
        <f>SUM(F42:G42)</f>
        <v>3</v>
      </c>
      <c r="F42" s="2522">
        <v>2</v>
      </c>
      <c r="G42" s="1451">
        <v>1</v>
      </c>
      <c r="H42" s="1922">
        <f t="shared" si="4"/>
        <v>51</v>
      </c>
      <c r="I42" s="1439"/>
      <c r="J42" s="1451">
        <v>46</v>
      </c>
      <c r="K42" s="1451">
        <v>5</v>
      </c>
      <c r="L42" s="1451">
        <f>SUM(M42:N42)</f>
        <v>12</v>
      </c>
      <c r="M42" s="1451">
        <v>2</v>
      </c>
      <c r="N42" s="1451">
        <v>10</v>
      </c>
      <c r="O42" s="1451">
        <f>SUM(P42:Q42)</f>
        <v>7</v>
      </c>
      <c r="P42" s="1451">
        <v>3</v>
      </c>
      <c r="Q42" s="1922">
        <v>4</v>
      </c>
      <c r="R42" s="1924"/>
      <c r="S42" s="20"/>
      <c r="T42" s="21"/>
    </row>
    <row r="43" spans="1:21" ht="8.1" customHeight="1">
      <c r="A43" s="1929" t="s">
        <v>264</v>
      </c>
      <c r="B43" s="2523">
        <f>SUM(E43+H43+L43+O43)</f>
        <v>60</v>
      </c>
      <c r="C43" s="1932">
        <f>SUM(F43+J43+M43+P43)</f>
        <v>38</v>
      </c>
      <c r="D43" s="1932">
        <f>SUM(G43+K43+N43+Q43)</f>
        <v>22</v>
      </c>
      <c r="E43" s="1932">
        <f>SUM(F43:G43)</f>
        <v>5</v>
      </c>
      <c r="F43" s="2513">
        <v>3</v>
      </c>
      <c r="G43" s="1932">
        <v>2</v>
      </c>
      <c r="H43" s="1930">
        <f t="shared" si="4"/>
        <v>35</v>
      </c>
      <c r="I43" s="1921"/>
      <c r="J43" s="1932">
        <v>27</v>
      </c>
      <c r="K43" s="1932">
        <v>8</v>
      </c>
      <c r="L43" s="1932">
        <f>SUM(M43:N43)</f>
        <v>14</v>
      </c>
      <c r="M43" s="1932">
        <v>4</v>
      </c>
      <c r="N43" s="1932">
        <v>10</v>
      </c>
      <c r="O43" s="1932">
        <f>SUM(P43:Q43)</f>
        <v>6</v>
      </c>
      <c r="P43" s="1932">
        <v>4</v>
      </c>
      <c r="Q43" s="1930">
        <v>2</v>
      </c>
      <c r="R43" s="1924"/>
      <c r="S43" s="20"/>
      <c r="T43" s="21"/>
    </row>
    <row r="44" spans="1:21" ht="8.1" customHeight="1">
      <c r="A44" s="1939" t="s">
        <v>308</v>
      </c>
      <c r="B44" s="1935"/>
      <c r="C44" s="1941"/>
      <c r="D44" s="1941"/>
      <c r="E44" s="1941"/>
      <c r="F44" s="1941"/>
      <c r="G44" s="1941"/>
      <c r="H44" s="1944"/>
      <c r="I44" s="1941"/>
      <c r="J44" s="1941"/>
      <c r="K44" s="1941"/>
      <c r="L44" s="1941"/>
      <c r="M44" s="1941"/>
      <c r="N44" s="1941"/>
      <c r="O44" s="1941"/>
      <c r="P44" s="1941"/>
      <c r="Q44" s="1944"/>
      <c r="R44" s="1944"/>
      <c r="S44" s="1901"/>
      <c r="T44" s="21"/>
    </row>
    <row r="45" spans="1:21" ht="8.1" customHeight="1">
      <c r="A45" s="1939" t="s">
        <v>630</v>
      </c>
      <c r="B45" s="1935"/>
      <c r="C45" s="1941"/>
      <c r="D45" s="1941"/>
      <c r="E45" s="1941"/>
      <c r="F45" s="1941"/>
      <c r="G45" s="1941"/>
      <c r="H45" s="1944"/>
      <c r="I45" s="1941"/>
      <c r="J45" s="1941"/>
      <c r="K45" s="1941"/>
      <c r="L45" s="1941"/>
      <c r="M45" s="1941"/>
      <c r="N45" s="1941"/>
      <c r="O45" s="1941"/>
      <c r="P45" s="1941"/>
      <c r="Q45" s="1944"/>
      <c r="R45" s="1944"/>
      <c r="S45" s="1901"/>
      <c r="T45" s="21"/>
    </row>
    <row r="46" spans="1:21" ht="8.1" customHeight="1">
      <c r="A46" s="1939" t="s">
        <v>631</v>
      </c>
      <c r="B46" s="1935"/>
      <c r="C46" s="1941"/>
      <c r="D46" s="1941"/>
      <c r="E46" s="1941"/>
      <c r="F46" s="1941"/>
      <c r="G46" s="1941"/>
      <c r="H46" s="1944"/>
      <c r="I46" s="1941"/>
      <c r="J46" s="1941"/>
      <c r="K46" s="1941"/>
      <c r="L46" s="1941"/>
      <c r="M46" s="1941"/>
      <c r="N46" s="1941"/>
      <c r="O46" s="1941"/>
      <c r="P46" s="1941"/>
      <c r="Q46" s="1944"/>
      <c r="R46" s="1944"/>
      <c r="S46" s="1901"/>
      <c r="T46" s="21"/>
    </row>
    <row r="47" spans="1:21" ht="8.1" customHeight="1">
      <c r="A47" s="1919" t="s">
        <v>182</v>
      </c>
      <c r="B47" s="2511"/>
      <c r="C47" s="1439"/>
      <c r="D47" s="1439"/>
      <c r="E47" s="1439"/>
      <c r="F47" s="1439"/>
      <c r="G47" s="1439"/>
      <c r="H47" s="1924"/>
      <c r="I47" s="1439"/>
      <c r="J47" s="1439"/>
      <c r="K47" s="1439"/>
      <c r="L47" s="1439"/>
      <c r="M47" s="1439"/>
      <c r="N47" s="1439"/>
      <c r="O47" s="1439"/>
      <c r="P47" s="1439"/>
      <c r="Q47" s="1924"/>
      <c r="R47" s="1924"/>
      <c r="S47" s="20"/>
      <c r="T47" s="21"/>
    </row>
    <row r="48" spans="1:21" ht="8.1" customHeight="1">
      <c r="A48" s="1919" t="s">
        <v>248</v>
      </c>
      <c r="B48" s="2512">
        <f t="shared" ref="B48:B53" si="5">SUM(E48+H48+L48+O48)</f>
        <v>59</v>
      </c>
      <c r="C48" s="1451">
        <f t="shared" ref="C48:D50" si="6">SUM(F48+J48+M48+P48)</f>
        <v>40</v>
      </c>
      <c r="D48" s="1451">
        <f t="shared" si="6"/>
        <v>19</v>
      </c>
      <c r="E48" s="1451">
        <f>SUM(F48:G48)</f>
        <v>3</v>
      </c>
      <c r="F48" s="2522">
        <v>3</v>
      </c>
      <c r="G48" s="1439"/>
      <c r="H48" s="1922">
        <f t="shared" ref="H48:H53" si="7">SUM(J48:K48)</f>
        <v>21</v>
      </c>
      <c r="I48" s="1439"/>
      <c r="J48" s="1451">
        <v>20</v>
      </c>
      <c r="K48" s="1451">
        <v>1</v>
      </c>
      <c r="L48" s="1451">
        <f t="shared" ref="L48:L53" si="8">SUM(M48:N48)</f>
        <v>10</v>
      </c>
      <c r="M48" s="1451">
        <v>7</v>
      </c>
      <c r="N48" s="1451">
        <v>3</v>
      </c>
      <c r="O48" s="1451">
        <f t="shared" ref="O48:O53" si="9">SUM(P48:Q48)</f>
        <v>25</v>
      </c>
      <c r="P48" s="1451">
        <v>10</v>
      </c>
      <c r="Q48" s="1922">
        <v>15</v>
      </c>
      <c r="R48" s="1924"/>
      <c r="S48" s="20"/>
      <c r="T48" s="21"/>
    </row>
    <row r="49" spans="1:20" ht="8.1" customHeight="1">
      <c r="A49" s="1919" t="s">
        <v>271</v>
      </c>
      <c r="B49" s="2512">
        <f t="shared" si="5"/>
        <v>12</v>
      </c>
      <c r="C49" s="1451">
        <f t="shared" si="6"/>
        <v>8</v>
      </c>
      <c r="D49" s="1451">
        <f t="shared" si="6"/>
        <v>4</v>
      </c>
      <c r="E49" s="1439"/>
      <c r="F49" s="1439"/>
      <c r="G49" s="1439"/>
      <c r="H49" s="1922">
        <f t="shared" si="7"/>
        <v>9</v>
      </c>
      <c r="I49" s="1439"/>
      <c r="J49" s="1451">
        <v>8</v>
      </c>
      <c r="K49" s="1451">
        <v>1</v>
      </c>
      <c r="L49" s="1451">
        <f t="shared" si="8"/>
        <v>2</v>
      </c>
      <c r="M49" s="1439"/>
      <c r="N49" s="1451">
        <v>2</v>
      </c>
      <c r="O49" s="1451">
        <f t="shared" si="9"/>
        <v>1</v>
      </c>
      <c r="P49" s="1439"/>
      <c r="Q49" s="1922">
        <v>1</v>
      </c>
      <c r="R49" s="1924"/>
      <c r="S49" s="20"/>
      <c r="T49" s="21"/>
    </row>
    <row r="50" spans="1:20" ht="8.1" customHeight="1">
      <c r="A50" s="1919" t="s">
        <v>272</v>
      </c>
      <c r="B50" s="2512">
        <f t="shared" si="5"/>
        <v>189</v>
      </c>
      <c r="C50" s="1451">
        <f t="shared" si="6"/>
        <v>132</v>
      </c>
      <c r="D50" s="1451">
        <f t="shared" si="6"/>
        <v>57</v>
      </c>
      <c r="E50" s="1451">
        <f>SUM(F50:G50)</f>
        <v>6</v>
      </c>
      <c r="F50" s="2522">
        <v>4</v>
      </c>
      <c r="G50" s="1451">
        <v>2</v>
      </c>
      <c r="H50" s="1922">
        <f t="shared" si="7"/>
        <v>132</v>
      </c>
      <c r="I50" s="1439"/>
      <c r="J50" s="1451">
        <v>110</v>
      </c>
      <c r="K50" s="1451">
        <v>22</v>
      </c>
      <c r="L50" s="1451">
        <f t="shared" si="8"/>
        <v>30</v>
      </c>
      <c r="M50" s="1451">
        <v>6</v>
      </c>
      <c r="N50" s="1451">
        <v>24</v>
      </c>
      <c r="O50" s="1451">
        <f t="shared" si="9"/>
        <v>21</v>
      </c>
      <c r="P50" s="1451">
        <v>12</v>
      </c>
      <c r="Q50" s="1922">
        <v>9</v>
      </c>
      <c r="R50" s="1924"/>
      <c r="S50" s="20"/>
      <c r="T50" s="21"/>
    </row>
    <row r="51" spans="1:20" ht="8.1" customHeight="1">
      <c r="A51" s="1919" t="s">
        <v>273</v>
      </c>
      <c r="B51" s="2512">
        <f t="shared" si="5"/>
        <v>98</v>
      </c>
      <c r="C51" s="1451">
        <f>SUM(F51+I51+M51+P51)</f>
        <v>51</v>
      </c>
      <c r="D51" s="1451">
        <f>SUM(G51+J51+N51+Q51)</f>
        <v>43</v>
      </c>
      <c r="E51" s="1451">
        <f>SUM(F51:G51)</f>
        <v>1</v>
      </c>
      <c r="F51" s="2522">
        <v>1</v>
      </c>
      <c r="G51" s="1439"/>
      <c r="H51" s="1922">
        <f t="shared" si="7"/>
        <v>33</v>
      </c>
      <c r="I51" s="1439"/>
      <c r="J51" s="1451">
        <v>29</v>
      </c>
      <c r="K51" s="1451">
        <v>4</v>
      </c>
      <c r="L51" s="1451">
        <f t="shared" si="8"/>
        <v>20</v>
      </c>
      <c r="M51" s="1451">
        <v>9</v>
      </c>
      <c r="N51" s="1451">
        <v>11</v>
      </c>
      <c r="O51" s="1451">
        <f t="shared" si="9"/>
        <v>44</v>
      </c>
      <c r="P51" s="1451">
        <v>41</v>
      </c>
      <c r="Q51" s="1922">
        <v>3</v>
      </c>
      <c r="R51" s="1924"/>
      <c r="S51" s="20"/>
      <c r="T51" s="21"/>
    </row>
    <row r="52" spans="1:20" ht="8.1" customHeight="1">
      <c r="A52" s="1919" t="s">
        <v>274</v>
      </c>
      <c r="B52" s="2512">
        <f t="shared" si="5"/>
        <v>69</v>
      </c>
      <c r="C52" s="1451">
        <f>SUM(F52+J52+M52+P52)</f>
        <v>38</v>
      </c>
      <c r="D52" s="1451">
        <f>SUM(G52+K52+N52+Q52)</f>
        <v>31</v>
      </c>
      <c r="E52" s="1451">
        <f>SUM(F52:G52)</f>
        <v>5</v>
      </c>
      <c r="F52" s="1451">
        <v>2</v>
      </c>
      <c r="G52" s="1451">
        <v>3</v>
      </c>
      <c r="H52" s="1922">
        <f t="shared" si="7"/>
        <v>34</v>
      </c>
      <c r="I52" s="1439"/>
      <c r="J52" s="1451">
        <v>26</v>
      </c>
      <c r="K52" s="1451">
        <v>8</v>
      </c>
      <c r="L52" s="1451">
        <f t="shared" si="8"/>
        <v>20</v>
      </c>
      <c r="M52" s="1451">
        <v>7</v>
      </c>
      <c r="N52" s="1451">
        <v>13</v>
      </c>
      <c r="O52" s="1451">
        <f t="shared" si="9"/>
        <v>10</v>
      </c>
      <c r="P52" s="1451">
        <v>3</v>
      </c>
      <c r="Q52" s="1922">
        <v>7</v>
      </c>
      <c r="R52" s="1924"/>
      <c r="S52" s="20"/>
      <c r="T52" s="21"/>
    </row>
    <row r="53" spans="1:20" ht="8.1" customHeight="1">
      <c r="A53" s="1919" t="s">
        <v>275</v>
      </c>
      <c r="B53" s="2512">
        <f t="shared" si="5"/>
        <v>102</v>
      </c>
      <c r="C53" s="1451">
        <f>SUM(F53+J53+M53+P53)</f>
        <v>45</v>
      </c>
      <c r="D53" s="1451">
        <f>SUM(G53+K53+N53+Q53)</f>
        <v>57</v>
      </c>
      <c r="E53" s="1451">
        <f>SUM(F53:G53)</f>
        <v>6</v>
      </c>
      <c r="F53" s="1451">
        <v>5</v>
      </c>
      <c r="G53" s="1451">
        <v>1</v>
      </c>
      <c r="H53" s="1922">
        <f t="shared" si="7"/>
        <v>55</v>
      </c>
      <c r="I53" s="1439"/>
      <c r="J53" s="1451">
        <v>30</v>
      </c>
      <c r="K53" s="1451">
        <v>25</v>
      </c>
      <c r="L53" s="1451">
        <f t="shared" si="8"/>
        <v>29</v>
      </c>
      <c r="M53" s="1451">
        <v>5</v>
      </c>
      <c r="N53" s="1451">
        <v>24</v>
      </c>
      <c r="O53" s="1451">
        <f t="shared" si="9"/>
        <v>12</v>
      </c>
      <c r="P53" s="1451">
        <v>5</v>
      </c>
      <c r="Q53" s="1922">
        <v>7</v>
      </c>
      <c r="R53" s="1924"/>
      <c r="S53" s="20"/>
      <c r="T53" s="21"/>
    </row>
    <row r="54" spans="1:20" ht="10.5" hidden="1" customHeight="1">
      <c r="A54" s="1439"/>
      <c r="B54" s="2511"/>
      <c r="C54" s="1439"/>
      <c r="D54" s="1439"/>
      <c r="E54" s="1439"/>
      <c r="F54" s="1439"/>
      <c r="G54" s="1439"/>
      <c r="H54" s="1924"/>
      <c r="I54" s="1439"/>
      <c r="J54" s="1439"/>
      <c r="K54" s="1439"/>
      <c r="L54" s="1439"/>
      <c r="M54" s="1439"/>
      <c r="N54" s="1439"/>
      <c r="O54" s="1439"/>
      <c r="P54" s="1439"/>
      <c r="Q54" s="1924"/>
      <c r="R54" s="1924"/>
      <c r="S54" s="20"/>
      <c r="T54" s="21"/>
    </row>
    <row r="55" spans="1:20" ht="9" customHeight="1">
      <c r="A55" s="2497" t="s">
        <v>49</v>
      </c>
      <c r="B55" s="2498">
        <f t="shared" ref="B55:H55" si="10">SUM(B57:B73)</f>
        <v>963</v>
      </c>
      <c r="C55" s="2498">
        <f t="shared" si="10"/>
        <v>615</v>
      </c>
      <c r="D55" s="2498">
        <f t="shared" si="10"/>
        <v>348</v>
      </c>
      <c r="E55" s="2498">
        <f t="shared" si="10"/>
        <v>55</v>
      </c>
      <c r="F55" s="2498">
        <f t="shared" si="10"/>
        <v>47</v>
      </c>
      <c r="G55" s="2498">
        <f t="shared" si="10"/>
        <v>8</v>
      </c>
      <c r="H55" s="2499">
        <f t="shared" si="10"/>
        <v>626</v>
      </c>
      <c r="I55" s="1911"/>
      <c r="J55" s="2498">
        <f t="shared" ref="J55:Q55" si="11">SUM(J57:J73)</f>
        <v>444</v>
      </c>
      <c r="K55" s="2498">
        <f t="shared" si="11"/>
        <v>182</v>
      </c>
      <c r="L55" s="2498">
        <f t="shared" si="11"/>
        <v>145</v>
      </c>
      <c r="M55" s="2498">
        <f t="shared" si="11"/>
        <v>39</v>
      </c>
      <c r="N55" s="2498">
        <f t="shared" si="11"/>
        <v>106</v>
      </c>
      <c r="O55" s="2498">
        <f t="shared" si="11"/>
        <v>137</v>
      </c>
      <c r="P55" s="2498">
        <f t="shared" si="11"/>
        <v>85</v>
      </c>
      <c r="Q55" s="2499">
        <f t="shared" si="11"/>
        <v>52</v>
      </c>
      <c r="R55" s="1900"/>
      <c r="S55" s="1901"/>
      <c r="T55" s="21"/>
    </row>
    <row r="56" spans="1:20" ht="10.5" hidden="1" customHeight="1">
      <c r="A56" s="1439"/>
      <c r="B56" s="2511"/>
      <c r="C56" s="1439"/>
      <c r="D56" s="1439"/>
      <c r="E56" s="1439"/>
      <c r="F56" s="1439"/>
      <c r="G56" s="1439"/>
      <c r="H56" s="1924"/>
      <c r="I56" s="1439"/>
      <c r="J56" s="1439"/>
      <c r="K56" s="1439"/>
      <c r="L56" s="1439"/>
      <c r="M56" s="1439"/>
      <c r="N56" s="1439"/>
      <c r="O56" s="1439"/>
      <c r="P56" s="1439"/>
      <c r="Q56" s="1924"/>
      <c r="R56" s="1924"/>
      <c r="S56" s="20"/>
      <c r="T56" s="21"/>
    </row>
    <row r="57" spans="1:20" ht="8.1" customHeight="1">
      <c r="A57" s="1919" t="s">
        <v>167</v>
      </c>
      <c r="B57" s="2512">
        <f t="shared" ref="B57:B73" si="12">SUM(E57+H57+L57+O57)</f>
        <v>217</v>
      </c>
      <c r="C57" s="1451">
        <f t="shared" ref="C57:C73" si="13">SUM(F57+J57+M57+P57)</f>
        <v>128</v>
      </c>
      <c r="D57" s="1451">
        <f t="shared" ref="D57:D73" si="14">SUM(G57+K57+N57+Q57)</f>
        <v>89</v>
      </c>
      <c r="E57" s="1451">
        <f t="shared" ref="E57:E70" si="15">SUM(F57:G57)</f>
        <v>8</v>
      </c>
      <c r="F57" s="1451">
        <v>6</v>
      </c>
      <c r="G57" s="1451">
        <v>2</v>
      </c>
      <c r="H57" s="1922">
        <f t="shared" ref="H57:H73" si="16">SUM(J57:K57)</f>
        <v>148</v>
      </c>
      <c r="I57" s="1439"/>
      <c r="J57" s="1451">
        <v>100</v>
      </c>
      <c r="K57" s="1451">
        <v>48</v>
      </c>
      <c r="L57" s="1451">
        <f t="shared" ref="L57:L70" si="17">SUM(M57:N57)</f>
        <v>36</v>
      </c>
      <c r="M57" s="1451">
        <v>7</v>
      </c>
      <c r="N57" s="1451">
        <v>29</v>
      </c>
      <c r="O57" s="1451">
        <f t="shared" ref="O57:O70" si="18">SUM(P57:Q57)</f>
        <v>25</v>
      </c>
      <c r="P57" s="1451">
        <v>15</v>
      </c>
      <c r="Q57" s="1922">
        <v>10</v>
      </c>
      <c r="R57" s="1924"/>
      <c r="S57" s="20"/>
      <c r="T57" s="21"/>
    </row>
    <row r="58" spans="1:20" ht="8.1" customHeight="1">
      <c r="A58" s="1919" t="s">
        <v>168</v>
      </c>
      <c r="B58" s="2512">
        <f t="shared" si="12"/>
        <v>48</v>
      </c>
      <c r="C58" s="1451">
        <f t="shared" si="13"/>
        <v>34</v>
      </c>
      <c r="D58" s="1451">
        <f t="shared" si="14"/>
        <v>14</v>
      </c>
      <c r="E58" s="1451">
        <f t="shared" si="15"/>
        <v>4</v>
      </c>
      <c r="F58" s="1451">
        <v>3</v>
      </c>
      <c r="G58" s="1451">
        <v>1</v>
      </c>
      <c r="H58" s="1922">
        <f t="shared" si="16"/>
        <v>33</v>
      </c>
      <c r="I58" s="1439"/>
      <c r="J58" s="1451">
        <v>24</v>
      </c>
      <c r="K58" s="1451">
        <v>9</v>
      </c>
      <c r="L58" s="1451">
        <f t="shared" si="17"/>
        <v>5</v>
      </c>
      <c r="M58" s="1451">
        <v>1</v>
      </c>
      <c r="N58" s="1451">
        <v>4</v>
      </c>
      <c r="O58" s="1451">
        <f t="shared" si="18"/>
        <v>6</v>
      </c>
      <c r="P58" s="1451">
        <v>6</v>
      </c>
      <c r="Q58" s="1924"/>
      <c r="R58" s="1924"/>
      <c r="S58" s="20"/>
      <c r="T58" s="21"/>
    </row>
    <row r="59" spans="1:20" ht="8.1" customHeight="1">
      <c r="A59" s="1919" t="s">
        <v>169</v>
      </c>
      <c r="B59" s="2512">
        <f t="shared" si="12"/>
        <v>51</v>
      </c>
      <c r="C59" s="1451">
        <f t="shared" si="13"/>
        <v>39</v>
      </c>
      <c r="D59" s="1451">
        <f t="shared" si="14"/>
        <v>12</v>
      </c>
      <c r="E59" s="1451">
        <f t="shared" si="15"/>
        <v>3</v>
      </c>
      <c r="F59" s="1451">
        <v>3</v>
      </c>
      <c r="G59" s="1439"/>
      <c r="H59" s="1922">
        <f t="shared" si="16"/>
        <v>34</v>
      </c>
      <c r="I59" s="1439"/>
      <c r="J59" s="1451">
        <v>29</v>
      </c>
      <c r="K59" s="1451">
        <v>5</v>
      </c>
      <c r="L59" s="1451">
        <f t="shared" si="17"/>
        <v>7</v>
      </c>
      <c r="M59" s="1451">
        <v>2</v>
      </c>
      <c r="N59" s="1451">
        <v>5</v>
      </c>
      <c r="O59" s="1451">
        <f t="shared" si="18"/>
        <v>7</v>
      </c>
      <c r="P59" s="1451">
        <v>5</v>
      </c>
      <c r="Q59" s="1922">
        <v>2</v>
      </c>
      <c r="R59" s="1924"/>
      <c r="S59" s="20"/>
      <c r="T59" s="21"/>
    </row>
    <row r="60" spans="1:20" ht="8.1" customHeight="1">
      <c r="A60" s="1919" t="s">
        <v>170</v>
      </c>
      <c r="B60" s="2512">
        <f t="shared" si="12"/>
        <v>51</v>
      </c>
      <c r="C60" s="1451">
        <f t="shared" si="13"/>
        <v>41</v>
      </c>
      <c r="D60" s="1451">
        <f t="shared" si="14"/>
        <v>10</v>
      </c>
      <c r="E60" s="1451">
        <f t="shared" si="15"/>
        <v>5</v>
      </c>
      <c r="F60" s="1451">
        <v>5</v>
      </c>
      <c r="G60" s="1439"/>
      <c r="H60" s="1922">
        <f t="shared" si="16"/>
        <v>33</v>
      </c>
      <c r="I60" s="1439"/>
      <c r="J60" s="1451">
        <v>29</v>
      </c>
      <c r="K60" s="1451">
        <v>4</v>
      </c>
      <c r="L60" s="1451">
        <f t="shared" si="17"/>
        <v>6</v>
      </c>
      <c r="M60" s="1451">
        <v>2</v>
      </c>
      <c r="N60" s="1451">
        <v>4</v>
      </c>
      <c r="O60" s="1451">
        <f t="shared" si="18"/>
        <v>7</v>
      </c>
      <c r="P60" s="1451">
        <v>5</v>
      </c>
      <c r="Q60" s="1922">
        <v>2</v>
      </c>
      <c r="R60" s="1924"/>
      <c r="S60" s="20"/>
      <c r="T60" s="21"/>
    </row>
    <row r="61" spans="1:20" ht="8.1" customHeight="1">
      <c r="A61" s="1919" t="s">
        <v>171</v>
      </c>
      <c r="B61" s="2512">
        <f t="shared" si="12"/>
        <v>76</v>
      </c>
      <c r="C61" s="1451">
        <f t="shared" si="13"/>
        <v>59</v>
      </c>
      <c r="D61" s="1451">
        <f t="shared" si="14"/>
        <v>17</v>
      </c>
      <c r="E61" s="1451">
        <f t="shared" si="15"/>
        <v>7</v>
      </c>
      <c r="F61" s="1451">
        <v>7</v>
      </c>
      <c r="G61" s="1439"/>
      <c r="H61" s="1922">
        <f t="shared" si="16"/>
        <v>56</v>
      </c>
      <c r="I61" s="1439"/>
      <c r="J61" s="1451">
        <v>44</v>
      </c>
      <c r="K61" s="1451">
        <v>12</v>
      </c>
      <c r="L61" s="1451">
        <f t="shared" si="17"/>
        <v>6</v>
      </c>
      <c r="M61" s="1451">
        <v>2</v>
      </c>
      <c r="N61" s="1451">
        <v>4</v>
      </c>
      <c r="O61" s="1451">
        <f t="shared" si="18"/>
        <v>7</v>
      </c>
      <c r="P61" s="1451">
        <v>6</v>
      </c>
      <c r="Q61" s="1922">
        <v>1</v>
      </c>
      <c r="R61" s="1924"/>
      <c r="S61" s="20"/>
      <c r="T61" s="21"/>
    </row>
    <row r="62" spans="1:20" ht="8.1" customHeight="1">
      <c r="A62" s="1919" t="s">
        <v>172</v>
      </c>
      <c r="B62" s="2512">
        <f t="shared" si="12"/>
        <v>48</v>
      </c>
      <c r="C62" s="1451">
        <f t="shared" si="13"/>
        <v>30</v>
      </c>
      <c r="D62" s="1451">
        <f t="shared" si="14"/>
        <v>18</v>
      </c>
      <c r="E62" s="1451">
        <f t="shared" si="15"/>
        <v>4</v>
      </c>
      <c r="F62" s="1451">
        <v>4</v>
      </c>
      <c r="G62" s="1439"/>
      <c r="H62" s="1922">
        <f t="shared" si="16"/>
        <v>31</v>
      </c>
      <c r="I62" s="1439"/>
      <c r="J62" s="1451">
        <v>21</v>
      </c>
      <c r="K62" s="1451">
        <v>10</v>
      </c>
      <c r="L62" s="1451">
        <f t="shared" si="17"/>
        <v>6</v>
      </c>
      <c r="M62" s="1451">
        <v>1</v>
      </c>
      <c r="N62" s="1451">
        <v>5</v>
      </c>
      <c r="O62" s="1451">
        <f t="shared" si="18"/>
        <v>7</v>
      </c>
      <c r="P62" s="1451">
        <v>4</v>
      </c>
      <c r="Q62" s="1922">
        <v>3</v>
      </c>
      <c r="R62" s="1924"/>
      <c r="S62" s="20"/>
      <c r="T62" s="21"/>
    </row>
    <row r="63" spans="1:20" ht="8.1" customHeight="1">
      <c r="A63" s="1919" t="s">
        <v>173</v>
      </c>
      <c r="B63" s="2512">
        <f t="shared" si="12"/>
        <v>42</v>
      </c>
      <c r="C63" s="1451">
        <f t="shared" si="13"/>
        <v>31</v>
      </c>
      <c r="D63" s="1451">
        <f t="shared" si="14"/>
        <v>11</v>
      </c>
      <c r="E63" s="1451">
        <f t="shared" si="15"/>
        <v>4</v>
      </c>
      <c r="F63" s="1451">
        <v>4</v>
      </c>
      <c r="G63" s="1439"/>
      <c r="H63" s="1922">
        <f t="shared" si="16"/>
        <v>24</v>
      </c>
      <c r="I63" s="1439"/>
      <c r="J63" s="1451">
        <v>19</v>
      </c>
      <c r="K63" s="1451">
        <v>5</v>
      </c>
      <c r="L63" s="1451">
        <f t="shared" si="17"/>
        <v>9</v>
      </c>
      <c r="M63" s="1451">
        <v>4</v>
      </c>
      <c r="N63" s="1451">
        <v>5</v>
      </c>
      <c r="O63" s="1451">
        <f t="shared" si="18"/>
        <v>5</v>
      </c>
      <c r="P63" s="1451">
        <v>4</v>
      </c>
      <c r="Q63" s="1922">
        <v>1</v>
      </c>
      <c r="R63" s="1924"/>
      <c r="S63" s="20"/>
      <c r="T63" s="21"/>
    </row>
    <row r="64" spans="1:20" ht="8.1" customHeight="1">
      <c r="A64" s="1919" t="s">
        <v>174</v>
      </c>
      <c r="B64" s="2512">
        <f t="shared" si="12"/>
        <v>33</v>
      </c>
      <c r="C64" s="1451">
        <f t="shared" si="13"/>
        <v>21</v>
      </c>
      <c r="D64" s="1451">
        <f t="shared" si="14"/>
        <v>12</v>
      </c>
      <c r="E64" s="1451">
        <f t="shared" si="15"/>
        <v>3</v>
      </c>
      <c r="F64" s="1451">
        <v>3</v>
      </c>
      <c r="G64" s="1439"/>
      <c r="H64" s="1922">
        <f t="shared" si="16"/>
        <v>19</v>
      </c>
      <c r="I64" s="1439"/>
      <c r="J64" s="1451">
        <v>14</v>
      </c>
      <c r="K64" s="1451">
        <v>5</v>
      </c>
      <c r="L64" s="1451">
        <f t="shared" si="17"/>
        <v>5</v>
      </c>
      <c r="M64" s="1451">
        <v>1</v>
      </c>
      <c r="N64" s="1451">
        <v>4</v>
      </c>
      <c r="O64" s="1451">
        <f t="shared" si="18"/>
        <v>6</v>
      </c>
      <c r="P64" s="1451">
        <v>3</v>
      </c>
      <c r="Q64" s="1922">
        <v>3</v>
      </c>
      <c r="R64" s="1924"/>
      <c r="S64" s="20"/>
      <c r="T64" s="21"/>
    </row>
    <row r="65" spans="1:20" ht="8.1" customHeight="1">
      <c r="A65" s="1919" t="s">
        <v>175</v>
      </c>
      <c r="B65" s="2512">
        <f t="shared" si="12"/>
        <v>30</v>
      </c>
      <c r="C65" s="1451">
        <f t="shared" si="13"/>
        <v>23</v>
      </c>
      <c r="D65" s="1451">
        <f t="shared" si="14"/>
        <v>7</v>
      </c>
      <c r="E65" s="1451">
        <f t="shared" si="15"/>
        <v>1</v>
      </c>
      <c r="F65" s="1451">
        <v>1</v>
      </c>
      <c r="G65" s="1439"/>
      <c r="H65" s="1922">
        <f t="shared" si="16"/>
        <v>15</v>
      </c>
      <c r="I65" s="1439"/>
      <c r="J65" s="1451">
        <v>13</v>
      </c>
      <c r="K65" s="1451">
        <v>2</v>
      </c>
      <c r="L65" s="1451">
        <f t="shared" si="17"/>
        <v>5</v>
      </c>
      <c r="M65" s="1451">
        <v>1</v>
      </c>
      <c r="N65" s="1451">
        <v>4</v>
      </c>
      <c r="O65" s="1451">
        <f t="shared" si="18"/>
        <v>9</v>
      </c>
      <c r="P65" s="1451">
        <v>8</v>
      </c>
      <c r="Q65" s="1922">
        <v>1</v>
      </c>
      <c r="R65" s="1924"/>
      <c r="S65" s="20"/>
      <c r="T65" s="21"/>
    </row>
    <row r="66" spans="1:20" ht="8.1" customHeight="1">
      <c r="A66" s="1919" t="s">
        <v>176</v>
      </c>
      <c r="B66" s="2512">
        <f t="shared" si="12"/>
        <v>31</v>
      </c>
      <c r="C66" s="1451">
        <f t="shared" si="13"/>
        <v>22</v>
      </c>
      <c r="D66" s="1451">
        <f t="shared" si="14"/>
        <v>9</v>
      </c>
      <c r="E66" s="1451">
        <f t="shared" si="15"/>
        <v>2</v>
      </c>
      <c r="F66" s="1451">
        <v>2</v>
      </c>
      <c r="G66" s="1439"/>
      <c r="H66" s="1922">
        <f t="shared" si="16"/>
        <v>19</v>
      </c>
      <c r="I66" s="1439"/>
      <c r="J66" s="1451">
        <v>14</v>
      </c>
      <c r="K66" s="1451">
        <v>5</v>
      </c>
      <c r="L66" s="1451">
        <f t="shared" si="17"/>
        <v>4</v>
      </c>
      <c r="M66" s="1451">
        <v>1</v>
      </c>
      <c r="N66" s="1451">
        <v>3</v>
      </c>
      <c r="O66" s="1451">
        <f t="shared" si="18"/>
        <v>6</v>
      </c>
      <c r="P66" s="1451">
        <v>5</v>
      </c>
      <c r="Q66" s="1922">
        <v>1</v>
      </c>
      <c r="R66" s="1924"/>
      <c r="S66" s="20"/>
      <c r="T66" s="21"/>
    </row>
    <row r="67" spans="1:20" ht="8.1" customHeight="1">
      <c r="A67" s="1919" t="s">
        <v>177</v>
      </c>
      <c r="B67" s="2512">
        <f t="shared" si="12"/>
        <v>34</v>
      </c>
      <c r="C67" s="1451">
        <f t="shared" si="13"/>
        <v>23</v>
      </c>
      <c r="D67" s="1451">
        <f t="shared" si="14"/>
        <v>11</v>
      </c>
      <c r="E67" s="1451">
        <f t="shared" si="15"/>
        <v>2</v>
      </c>
      <c r="F67" s="1451">
        <v>1</v>
      </c>
      <c r="G67" s="1451">
        <v>1</v>
      </c>
      <c r="H67" s="1922">
        <f t="shared" si="16"/>
        <v>22</v>
      </c>
      <c r="I67" s="1439"/>
      <c r="J67" s="1451">
        <v>17</v>
      </c>
      <c r="K67" s="1451">
        <v>5</v>
      </c>
      <c r="L67" s="1451">
        <f t="shared" si="17"/>
        <v>3</v>
      </c>
      <c r="M67" s="1451">
        <v>2</v>
      </c>
      <c r="N67" s="1451">
        <v>1</v>
      </c>
      <c r="O67" s="1451">
        <f t="shared" si="18"/>
        <v>7</v>
      </c>
      <c r="P67" s="1451">
        <v>3</v>
      </c>
      <c r="Q67" s="1922">
        <v>4</v>
      </c>
      <c r="R67" s="1924"/>
      <c r="S67" s="20"/>
      <c r="T67" s="21"/>
    </row>
    <row r="68" spans="1:20" ht="8.1" customHeight="1">
      <c r="A68" s="1919" t="s">
        <v>178</v>
      </c>
      <c r="B68" s="2512">
        <f t="shared" si="12"/>
        <v>27</v>
      </c>
      <c r="C68" s="1451">
        <f t="shared" si="13"/>
        <v>19</v>
      </c>
      <c r="D68" s="1451">
        <f t="shared" si="14"/>
        <v>8</v>
      </c>
      <c r="E68" s="1451">
        <f t="shared" si="15"/>
        <v>2</v>
      </c>
      <c r="F68" s="1451">
        <v>2</v>
      </c>
      <c r="G68" s="1439"/>
      <c r="H68" s="1922">
        <f t="shared" si="16"/>
        <v>13</v>
      </c>
      <c r="I68" s="1439"/>
      <c r="J68" s="1451">
        <v>11</v>
      </c>
      <c r="K68" s="1451">
        <v>2</v>
      </c>
      <c r="L68" s="1451">
        <f t="shared" si="17"/>
        <v>5</v>
      </c>
      <c r="M68" s="1451">
        <v>3</v>
      </c>
      <c r="N68" s="1451">
        <v>2</v>
      </c>
      <c r="O68" s="1451">
        <f t="shared" si="18"/>
        <v>7</v>
      </c>
      <c r="P68" s="1451">
        <v>3</v>
      </c>
      <c r="Q68" s="1922">
        <v>4</v>
      </c>
      <c r="R68" s="1924"/>
      <c r="S68" s="20"/>
      <c r="T68" s="21"/>
    </row>
    <row r="69" spans="1:20" ht="8.1" customHeight="1">
      <c r="A69" s="1919" t="s">
        <v>179</v>
      </c>
      <c r="B69" s="2512">
        <f t="shared" si="12"/>
        <v>116</v>
      </c>
      <c r="C69" s="1451">
        <f t="shared" si="13"/>
        <v>80</v>
      </c>
      <c r="D69" s="1451">
        <f t="shared" si="14"/>
        <v>36</v>
      </c>
      <c r="E69" s="1451">
        <f t="shared" si="15"/>
        <v>4</v>
      </c>
      <c r="F69" s="1451">
        <v>3</v>
      </c>
      <c r="G69" s="1451">
        <v>1</v>
      </c>
      <c r="H69" s="1922">
        <f t="shared" si="16"/>
        <v>73</v>
      </c>
      <c r="I69" s="1439"/>
      <c r="J69" s="1451">
        <v>62</v>
      </c>
      <c r="K69" s="1451">
        <v>11</v>
      </c>
      <c r="L69" s="1451">
        <f t="shared" si="17"/>
        <v>21</v>
      </c>
      <c r="M69" s="1451">
        <v>8</v>
      </c>
      <c r="N69" s="1451">
        <v>13</v>
      </c>
      <c r="O69" s="1451">
        <f t="shared" si="18"/>
        <v>18</v>
      </c>
      <c r="P69" s="1451">
        <v>7</v>
      </c>
      <c r="Q69" s="1922">
        <v>11</v>
      </c>
      <c r="R69" s="1924"/>
      <c r="S69" s="20"/>
      <c r="T69" s="21"/>
    </row>
    <row r="70" spans="1:20" ht="8.1" customHeight="1">
      <c r="A70" s="1919" t="s">
        <v>180</v>
      </c>
      <c r="B70" s="2512">
        <f t="shared" si="12"/>
        <v>40</v>
      </c>
      <c r="C70" s="1451">
        <f t="shared" si="13"/>
        <v>26</v>
      </c>
      <c r="D70" s="1451">
        <f t="shared" si="14"/>
        <v>14</v>
      </c>
      <c r="E70" s="1451">
        <f t="shared" si="15"/>
        <v>3</v>
      </c>
      <c r="F70" s="1451">
        <v>3</v>
      </c>
      <c r="G70" s="1439"/>
      <c r="H70" s="1922">
        <f t="shared" si="16"/>
        <v>26</v>
      </c>
      <c r="I70" s="1439"/>
      <c r="J70" s="1451">
        <v>20</v>
      </c>
      <c r="K70" s="1451">
        <v>6</v>
      </c>
      <c r="L70" s="1451">
        <f t="shared" si="17"/>
        <v>8</v>
      </c>
      <c r="M70" s="1451">
        <v>1</v>
      </c>
      <c r="N70" s="1451">
        <v>7</v>
      </c>
      <c r="O70" s="1451">
        <f t="shared" si="18"/>
        <v>3</v>
      </c>
      <c r="P70" s="1451">
        <v>2</v>
      </c>
      <c r="Q70" s="1922">
        <v>1</v>
      </c>
      <c r="R70" s="1924"/>
      <c r="S70" s="20"/>
      <c r="T70" s="21"/>
    </row>
    <row r="71" spans="1:20" ht="8.1" customHeight="1">
      <c r="A71" s="1919" t="s">
        <v>181</v>
      </c>
      <c r="B71" s="2512">
        <f t="shared" si="12"/>
        <v>6</v>
      </c>
      <c r="C71" s="1451">
        <f t="shared" si="13"/>
        <v>5</v>
      </c>
      <c r="D71" s="1451">
        <f t="shared" si="14"/>
        <v>1</v>
      </c>
      <c r="E71" s="1439"/>
      <c r="F71" s="1439"/>
      <c r="G71" s="1439"/>
      <c r="H71" s="1922">
        <f t="shared" si="16"/>
        <v>6</v>
      </c>
      <c r="I71" s="1439"/>
      <c r="J71" s="1451">
        <v>5</v>
      </c>
      <c r="K71" s="1451">
        <v>1</v>
      </c>
      <c r="L71" s="1439"/>
      <c r="M71" s="1439"/>
      <c r="N71" s="1439"/>
      <c r="O71" s="1439"/>
      <c r="P71" s="1439"/>
      <c r="Q71" s="1924"/>
      <c r="R71" s="1924"/>
      <c r="S71" s="20"/>
      <c r="T71" s="21"/>
    </row>
    <row r="72" spans="1:20" ht="8.1" customHeight="1">
      <c r="A72" s="1919" t="s">
        <v>182</v>
      </c>
      <c r="B72" s="2512">
        <f t="shared" si="12"/>
        <v>104</v>
      </c>
      <c r="C72" s="1451">
        <f t="shared" si="13"/>
        <v>28</v>
      </c>
      <c r="D72" s="1451">
        <f t="shared" si="14"/>
        <v>76</v>
      </c>
      <c r="E72" s="1451">
        <f>SUM(F72:G72)</f>
        <v>3</v>
      </c>
      <c r="F72" s="1439"/>
      <c r="G72" s="1451">
        <v>3</v>
      </c>
      <c r="H72" s="1922">
        <f t="shared" si="16"/>
        <v>65</v>
      </c>
      <c r="I72" s="1439"/>
      <c r="J72" s="1451">
        <v>16</v>
      </c>
      <c r="K72" s="1451">
        <v>49</v>
      </c>
      <c r="L72" s="1451">
        <f>SUM(M72:N72)</f>
        <v>19</v>
      </c>
      <c r="M72" s="1451">
        <v>3</v>
      </c>
      <c r="N72" s="1451">
        <v>16</v>
      </c>
      <c r="O72" s="1451">
        <f>SUM(P72:Q72)</f>
        <v>17</v>
      </c>
      <c r="P72" s="1451">
        <v>9</v>
      </c>
      <c r="Q72" s="1922">
        <v>8</v>
      </c>
      <c r="R72" s="1924"/>
      <c r="S72" s="20"/>
      <c r="T72" s="21"/>
    </row>
    <row r="73" spans="1:20" ht="6.95" customHeight="1">
      <c r="A73" s="1919" t="s">
        <v>598</v>
      </c>
      <c r="B73" s="2512">
        <f t="shared" si="12"/>
        <v>9</v>
      </c>
      <c r="C73" s="1451">
        <f t="shared" si="13"/>
        <v>6</v>
      </c>
      <c r="D73" s="1451">
        <f t="shared" si="14"/>
        <v>3</v>
      </c>
      <c r="E73" s="1439"/>
      <c r="F73" s="1439"/>
      <c r="G73" s="1439"/>
      <c r="H73" s="1922">
        <f t="shared" si="16"/>
        <v>9</v>
      </c>
      <c r="I73" s="1439"/>
      <c r="J73" s="1451">
        <v>6</v>
      </c>
      <c r="K73" s="1451">
        <v>3</v>
      </c>
      <c r="L73" s="1439"/>
      <c r="M73" s="1439"/>
      <c r="N73" s="1439"/>
      <c r="O73" s="1439"/>
      <c r="P73" s="1439"/>
      <c r="Q73" s="1924"/>
      <c r="R73" s="1924"/>
      <c r="S73" s="1439"/>
      <c r="T73" s="1927"/>
    </row>
    <row r="74" spans="1:20" ht="10.5" hidden="1" customHeight="1">
      <c r="B74" s="2521"/>
    </row>
    <row r="75" spans="1:20" ht="2.1" customHeight="1">
      <c r="B75" s="2524"/>
      <c r="C75" s="1465"/>
      <c r="D75" s="1465"/>
      <c r="P75" s="1" t="s">
        <v>210</v>
      </c>
    </row>
    <row r="76" spans="1:20" ht="2.1" customHeight="1">
      <c r="B76" s="1465"/>
      <c r="C76" s="1465"/>
      <c r="D76" s="1465"/>
    </row>
    <row r="77" spans="1:20" ht="15.95" customHeight="1">
      <c r="B77" s="1465"/>
      <c r="C77" s="1465"/>
      <c r="D77" s="1465"/>
    </row>
    <row r="78" spans="1:20" ht="6" customHeight="1"/>
    <row r="79" spans="1:20" ht="9.9499999999999993" customHeight="1">
      <c r="B79" s="1465"/>
      <c r="C79" s="1465"/>
      <c r="D79" s="1465"/>
      <c r="E79" s="1465"/>
      <c r="F79" s="1465"/>
      <c r="G79" s="1465"/>
      <c r="H79" s="1465"/>
      <c r="I79" s="1465"/>
      <c r="J79" s="1465"/>
      <c r="K79" s="1465"/>
      <c r="L79" s="1465"/>
      <c r="M79" s="1465"/>
      <c r="N79" s="1465"/>
      <c r="O79" s="1465"/>
      <c r="P79" s="1465"/>
      <c r="Q79" s="1465"/>
      <c r="R79" s="1465"/>
      <c r="S79" s="1465"/>
      <c r="T79" s="1465"/>
    </row>
  </sheetData>
  <sheetProtection password="CA55" sheet="1" objects="1" scenarios="1"/>
  <pageMargins left="1" right="0.7" top="0.7" bottom="0.2" header="0" footer="0"/>
  <pageSetup orientation="landscape" r:id="rId1"/>
  <headerFooter alignWithMargins="0"/>
  <rowBreaks count="1" manualBreakCount="1">
    <brk id="78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51"/>
  <sheetViews>
    <sheetView showGridLines="0" workbookViewId="0">
      <selection sqref="A1:IV65536"/>
    </sheetView>
  </sheetViews>
  <sheetFormatPr baseColWidth="10" defaultColWidth="6.83203125" defaultRowHeight="10.5"/>
  <cols>
    <col min="1" max="1" width="38.83203125" style="2527" customWidth="1"/>
    <col min="2" max="3" width="6.83203125" style="2527"/>
    <col min="4" max="4" width="6.83203125" style="2527" customWidth="1"/>
    <col min="5" max="6" width="6.83203125" style="2527"/>
    <col min="7" max="7" width="6.83203125" style="2527" customWidth="1"/>
    <col min="8" max="12" width="6.83203125" style="2527"/>
    <col min="13" max="13" width="6.83203125" style="2527" customWidth="1"/>
    <col min="14" max="16" width="6.83203125" style="2527"/>
    <col min="17" max="18" width="1.83203125" style="2527" customWidth="1"/>
    <col min="19" max="16384" width="6.83203125" style="2527"/>
  </cols>
  <sheetData>
    <row r="1" spans="1:17" ht="12" customHeight="1">
      <c r="A1" s="2525" t="s">
        <v>0</v>
      </c>
      <c r="B1" s="2526"/>
      <c r="C1" s="2526"/>
      <c r="D1" s="2526"/>
      <c r="E1" s="2526"/>
      <c r="F1" s="2526"/>
      <c r="G1" s="2526"/>
      <c r="H1" s="2526"/>
      <c r="I1" s="2526"/>
      <c r="J1" s="2526"/>
      <c r="K1" s="2526"/>
      <c r="L1" s="2526"/>
      <c r="M1" s="2526"/>
      <c r="N1" s="2526"/>
      <c r="O1" s="2526"/>
      <c r="P1" s="2526"/>
      <c r="Q1" s="2526"/>
    </row>
    <row r="2" spans="1:17" ht="12" customHeight="1">
      <c r="A2" s="2525" t="s">
        <v>897</v>
      </c>
      <c r="B2" s="2526"/>
      <c r="C2" s="2526"/>
      <c r="D2" s="2526"/>
      <c r="E2" s="2526"/>
      <c r="F2" s="2526"/>
      <c r="G2" s="2526"/>
      <c r="H2" s="2526"/>
      <c r="I2" s="2526"/>
      <c r="J2" s="2526"/>
      <c r="K2" s="2526"/>
      <c r="L2" s="2526"/>
      <c r="M2" s="2526"/>
      <c r="N2" s="2526"/>
      <c r="O2" s="2526"/>
      <c r="P2" s="2526"/>
      <c r="Q2" s="2526"/>
    </row>
    <row r="3" spans="1:17" ht="12" customHeight="1">
      <c r="A3" s="2525" t="s">
        <v>898</v>
      </c>
      <c r="B3" s="2526"/>
      <c r="C3" s="2526"/>
      <c r="D3" s="2526"/>
      <c r="E3" s="2526"/>
      <c r="F3" s="2526"/>
      <c r="G3" s="2526"/>
      <c r="H3" s="2526"/>
      <c r="I3" s="2526"/>
      <c r="J3" s="2526"/>
      <c r="K3" s="2526"/>
      <c r="L3" s="2526"/>
      <c r="M3" s="2526"/>
      <c r="N3" s="2526"/>
      <c r="O3" s="2526"/>
      <c r="P3" s="2526"/>
      <c r="Q3" s="2526"/>
    </row>
    <row r="4" spans="1:17" ht="12" customHeight="1">
      <c r="A4" s="2525" t="s">
        <v>899</v>
      </c>
      <c r="B4" s="2526"/>
      <c r="C4" s="2526"/>
      <c r="D4" s="2526"/>
      <c r="E4" s="2526"/>
      <c r="F4" s="2526"/>
      <c r="G4" s="2526"/>
      <c r="H4" s="2526"/>
      <c r="I4" s="2526"/>
      <c r="J4" s="2526"/>
      <c r="K4" s="2526"/>
      <c r="L4" s="2526"/>
      <c r="M4" s="2526"/>
      <c r="N4" s="2526"/>
      <c r="O4" s="2526"/>
      <c r="P4" s="2526"/>
      <c r="Q4" s="2526"/>
    </row>
    <row r="5" spans="1:17" ht="8.1" customHeight="1">
      <c r="A5" s="2528"/>
      <c r="B5" s="2529"/>
      <c r="C5" s="2529"/>
      <c r="D5" s="2529"/>
      <c r="E5" s="2530"/>
      <c r="F5" s="2531"/>
      <c r="G5" s="2532"/>
      <c r="H5" s="2529"/>
      <c r="I5" s="2529"/>
      <c r="J5" s="2529"/>
      <c r="K5" s="2530"/>
      <c r="L5" s="2531"/>
      <c r="M5" s="2532"/>
      <c r="N5" s="2529"/>
      <c r="O5" s="2529"/>
      <c r="P5" s="2529"/>
      <c r="Q5" s="2528"/>
    </row>
    <row r="6" spans="1:17">
      <c r="A6" s="2533"/>
      <c r="B6" s="2534" t="s">
        <v>900</v>
      </c>
      <c r="C6" s="2535"/>
      <c r="D6" s="2535"/>
      <c r="E6" s="2536" t="s">
        <v>901</v>
      </c>
      <c r="F6" s="2537"/>
      <c r="G6" s="2538"/>
      <c r="H6" s="2534" t="s">
        <v>902</v>
      </c>
      <c r="I6" s="2535"/>
      <c r="J6" s="2535"/>
      <c r="K6" s="2536" t="s">
        <v>903</v>
      </c>
      <c r="L6" s="2537"/>
      <c r="M6" s="2538"/>
      <c r="N6" s="2534" t="s">
        <v>904</v>
      </c>
      <c r="O6" s="2535"/>
      <c r="P6" s="2535"/>
      <c r="Q6" s="2533"/>
    </row>
    <row r="7" spans="1:17">
      <c r="A7" s="2539" t="s">
        <v>905</v>
      </c>
      <c r="B7" s="2528"/>
      <c r="C7" s="2540" t="s">
        <v>891</v>
      </c>
      <c r="D7" s="2540" t="s">
        <v>892</v>
      </c>
      <c r="E7" s="2533"/>
      <c r="F7" s="2539" t="s">
        <v>891</v>
      </c>
      <c r="G7" s="2539" t="s">
        <v>892</v>
      </c>
      <c r="H7" s="2528"/>
      <c r="I7" s="2540" t="s">
        <v>891</v>
      </c>
      <c r="J7" s="2540" t="s">
        <v>892</v>
      </c>
      <c r="K7" s="2533"/>
      <c r="L7" s="2539" t="s">
        <v>891</v>
      </c>
      <c r="M7" s="2539" t="s">
        <v>892</v>
      </c>
      <c r="N7" s="2528"/>
      <c r="O7" s="2540" t="s">
        <v>891</v>
      </c>
      <c r="P7" s="2541" t="s">
        <v>892</v>
      </c>
      <c r="Q7" s="2528"/>
    </row>
    <row r="8" spans="1:17" ht="9" customHeight="1">
      <c r="A8" s="2542"/>
      <c r="B8" s="2543" t="s">
        <v>785</v>
      </c>
      <c r="C8" s="2543" t="s">
        <v>893</v>
      </c>
      <c r="D8" s="2543" t="s">
        <v>894</v>
      </c>
      <c r="E8" s="2543" t="s">
        <v>785</v>
      </c>
      <c r="F8" s="2543" t="s">
        <v>893</v>
      </c>
      <c r="G8" s="2543" t="s">
        <v>894</v>
      </c>
      <c r="H8" s="2543" t="s">
        <v>785</v>
      </c>
      <c r="I8" s="2543" t="s">
        <v>893</v>
      </c>
      <c r="J8" s="2543" t="s">
        <v>894</v>
      </c>
      <c r="K8" s="2543" t="s">
        <v>689</v>
      </c>
      <c r="L8" s="2543" t="s">
        <v>893</v>
      </c>
      <c r="M8" s="2543" t="s">
        <v>894</v>
      </c>
      <c r="N8" s="2543" t="s">
        <v>785</v>
      </c>
      <c r="O8" s="2543" t="s">
        <v>893</v>
      </c>
      <c r="P8" s="2544" t="s">
        <v>894</v>
      </c>
      <c r="Q8" s="2542"/>
    </row>
    <row r="9" spans="1:17" ht="10.5" hidden="1" customHeight="1">
      <c r="A9" s="2545"/>
      <c r="B9" s="2545"/>
      <c r="C9" s="2545"/>
      <c r="D9" s="2545"/>
      <c r="E9" s="2545"/>
      <c r="F9" s="2545"/>
      <c r="G9" s="2545"/>
      <c r="H9" s="2545"/>
      <c r="I9" s="2545"/>
      <c r="J9" s="2545"/>
      <c r="K9" s="2545"/>
      <c r="L9" s="2545"/>
      <c r="M9" s="2545"/>
      <c r="N9" s="2545"/>
      <c r="O9" s="2545"/>
      <c r="P9" s="2546"/>
      <c r="Q9" s="2545"/>
    </row>
    <row r="10" spans="1:17" ht="3" customHeight="1">
      <c r="A10" s="2547"/>
      <c r="B10" s="2547"/>
      <c r="C10" s="2547"/>
      <c r="D10" s="2547"/>
      <c r="E10" s="2547"/>
      <c r="F10" s="2547"/>
      <c r="G10" s="2547"/>
      <c r="H10" s="2547"/>
      <c r="I10" s="2547"/>
      <c r="J10" s="2547"/>
      <c r="K10" s="2547"/>
      <c r="L10" s="2547"/>
      <c r="M10" s="2547"/>
      <c r="N10" s="2547"/>
      <c r="O10" s="2547"/>
      <c r="P10" s="2548"/>
      <c r="Q10" s="2547"/>
    </row>
    <row r="11" spans="1:17" ht="11.1" customHeight="1">
      <c r="A11" s="2549" t="s">
        <v>906</v>
      </c>
      <c r="B11" s="2550">
        <f>SUM(C11+D11)</f>
        <v>1097</v>
      </c>
      <c r="C11" s="2550">
        <f>SUM(F11+I11+L11+O11)</f>
        <v>649</v>
      </c>
      <c r="D11" s="2550">
        <f>SUM(G11+J11+M11+P11)</f>
        <v>448</v>
      </c>
      <c r="E11" s="2550">
        <f>SUM(F11:G11)</f>
        <v>24</v>
      </c>
      <c r="F11" s="2550">
        <f>SUM(F14+F18+F33)</f>
        <v>21</v>
      </c>
      <c r="G11" s="2550">
        <f>SUM(G14+G18+G33)</f>
        <v>3</v>
      </c>
      <c r="H11" s="2550">
        <f>SUM(I11:J11)</f>
        <v>311</v>
      </c>
      <c r="I11" s="2550">
        <f>SUM(I14+I18+I33)</f>
        <v>216</v>
      </c>
      <c r="J11" s="2550">
        <f>SUM(J14+J18+J33)</f>
        <v>95</v>
      </c>
      <c r="K11" s="2550">
        <f>SUM(L11:M11)</f>
        <v>455</v>
      </c>
      <c r="L11" s="2550">
        <f>SUM(L14+L18+L33)</f>
        <v>193</v>
      </c>
      <c r="M11" s="2550">
        <f>SUM(M14+M18+M33)</f>
        <v>262</v>
      </c>
      <c r="N11" s="2550">
        <f>SUM(O11:P11)</f>
        <v>307</v>
      </c>
      <c r="O11" s="2550">
        <f>SUM(O14+O18+O33)</f>
        <v>219</v>
      </c>
      <c r="P11" s="2551">
        <f>SUM(P14+P18+P33)</f>
        <v>88</v>
      </c>
      <c r="Q11" s="2552"/>
    </row>
    <row r="12" spans="1:17" ht="10.5" hidden="1" customHeight="1">
      <c r="A12" s="2553"/>
      <c r="B12" s="2553"/>
      <c r="C12" s="2553"/>
      <c r="D12" s="2553"/>
      <c r="E12" s="2553"/>
      <c r="F12" s="2553"/>
      <c r="G12" s="2553"/>
      <c r="H12" s="2553"/>
      <c r="I12" s="2553"/>
      <c r="J12" s="2553"/>
      <c r="K12" s="2553"/>
      <c r="L12" s="2553"/>
      <c r="M12" s="2553"/>
      <c r="N12" s="2553"/>
      <c r="O12" s="2553"/>
      <c r="P12" s="2554"/>
      <c r="Q12" s="2552"/>
    </row>
    <row r="13" spans="1:17" ht="10.5" hidden="1" customHeight="1">
      <c r="A13" s="2553"/>
      <c r="B13" s="2553"/>
      <c r="C13" s="2553"/>
      <c r="D13" s="2553"/>
      <c r="E13" s="2553"/>
      <c r="F13" s="2553"/>
      <c r="G13" s="2553"/>
      <c r="H13" s="2553"/>
      <c r="I13" s="2553"/>
      <c r="J13" s="2553"/>
      <c r="K13" s="2553"/>
      <c r="L13" s="2553"/>
      <c r="M13" s="2553"/>
      <c r="N13" s="2553"/>
      <c r="O13" s="2553"/>
      <c r="P13" s="2554"/>
      <c r="Q13" s="2552"/>
    </row>
    <row r="14" spans="1:17" ht="11.1" customHeight="1">
      <c r="A14" s="2549" t="s">
        <v>907</v>
      </c>
      <c r="B14" s="2550">
        <f>SUM(B16)</f>
        <v>106</v>
      </c>
      <c r="C14" s="2550">
        <f>SUM(C16)</f>
        <v>64</v>
      </c>
      <c r="D14" s="2550">
        <f>SUM(D16)</f>
        <v>42</v>
      </c>
      <c r="E14" s="2550">
        <f>SUM(E16)</f>
        <v>1</v>
      </c>
      <c r="F14" s="2550">
        <f>SUM(F16)</f>
        <v>1</v>
      </c>
      <c r="G14" s="2553"/>
      <c r="H14" s="2550">
        <f t="shared" ref="H14:P14" si="0">SUM(H16)</f>
        <v>76</v>
      </c>
      <c r="I14" s="2550">
        <f t="shared" si="0"/>
        <v>50</v>
      </c>
      <c r="J14" s="2550">
        <f t="shared" si="0"/>
        <v>26</v>
      </c>
      <c r="K14" s="2550">
        <f t="shared" si="0"/>
        <v>19</v>
      </c>
      <c r="L14" s="2550">
        <f t="shared" si="0"/>
        <v>5</v>
      </c>
      <c r="M14" s="2550">
        <f t="shared" si="0"/>
        <v>14</v>
      </c>
      <c r="N14" s="2550">
        <f t="shared" si="0"/>
        <v>10</v>
      </c>
      <c r="O14" s="2550">
        <f t="shared" si="0"/>
        <v>8</v>
      </c>
      <c r="P14" s="2551">
        <f t="shared" si="0"/>
        <v>2</v>
      </c>
      <c r="Q14" s="2552"/>
    </row>
    <row r="15" spans="1:17" ht="10.5" hidden="1" customHeight="1">
      <c r="A15" s="2552"/>
      <c r="B15" s="2552"/>
      <c r="C15" s="2552"/>
      <c r="D15" s="2552"/>
      <c r="E15" s="2552"/>
      <c r="F15" s="2552"/>
      <c r="G15" s="2552"/>
      <c r="H15" s="2552"/>
      <c r="I15" s="2552"/>
      <c r="J15" s="2552"/>
      <c r="K15" s="2552"/>
      <c r="L15" s="2552"/>
      <c r="M15" s="2552"/>
      <c r="N15" s="2552"/>
      <c r="O15" s="2552"/>
      <c r="P15" s="2555"/>
      <c r="Q15" s="2552"/>
    </row>
    <row r="16" spans="1:17" ht="11.1" customHeight="1">
      <c r="A16" s="2556" t="s">
        <v>908</v>
      </c>
      <c r="B16" s="2557">
        <f>SUM(C16+D16)</f>
        <v>106</v>
      </c>
      <c r="C16" s="2557">
        <f>SUM(F16+I16+L16+O16)</f>
        <v>64</v>
      </c>
      <c r="D16" s="2557">
        <f>SUM(G16+J16+M16+P16)</f>
        <v>42</v>
      </c>
      <c r="E16" s="2557">
        <f>SUM(F16+G16)</f>
        <v>1</v>
      </c>
      <c r="F16" s="2557">
        <v>1</v>
      </c>
      <c r="G16" s="2558"/>
      <c r="H16" s="2557">
        <f>SUM(I16+J16)</f>
        <v>76</v>
      </c>
      <c r="I16" s="2557">
        <v>50</v>
      </c>
      <c r="J16" s="2557">
        <v>26</v>
      </c>
      <c r="K16" s="2557">
        <f>SUM(L16+M16)</f>
        <v>19</v>
      </c>
      <c r="L16" s="2557">
        <v>5</v>
      </c>
      <c r="M16" s="2557">
        <v>14</v>
      </c>
      <c r="N16" s="2557">
        <f>SUM(O16+P16)</f>
        <v>10</v>
      </c>
      <c r="O16" s="2557">
        <v>8</v>
      </c>
      <c r="P16" s="2559">
        <v>2</v>
      </c>
      <c r="Q16" s="2552"/>
    </row>
    <row r="17" spans="1:17" ht="10.5" hidden="1" customHeight="1">
      <c r="A17" s="2558"/>
      <c r="B17" s="2558"/>
      <c r="C17" s="2558"/>
      <c r="D17" s="2558"/>
      <c r="E17" s="2558"/>
      <c r="F17" s="2558"/>
      <c r="G17" s="2558"/>
      <c r="H17" s="2558"/>
      <c r="I17" s="2558"/>
      <c r="J17" s="2558"/>
      <c r="K17" s="2558"/>
      <c r="L17" s="2558"/>
      <c r="M17" s="2558"/>
      <c r="N17" s="2558"/>
      <c r="O17" s="2558"/>
      <c r="P17" s="2560"/>
      <c r="Q17" s="2552"/>
    </row>
    <row r="18" spans="1:17" ht="11.1" customHeight="1">
      <c r="A18" s="2549" t="s">
        <v>909</v>
      </c>
      <c r="B18" s="2550">
        <f>SUM(C18+D18)</f>
        <v>282</v>
      </c>
      <c r="C18" s="2550">
        <f>SUM(F18+I18+L18+O18)</f>
        <v>137</v>
      </c>
      <c r="D18" s="2550">
        <f>SUM(G18+J18+M18+P18)</f>
        <v>145</v>
      </c>
      <c r="E18" s="2550">
        <f t="shared" ref="E18:P18" si="1">SUM(E20:E31)</f>
        <v>9</v>
      </c>
      <c r="F18" s="2550">
        <f t="shared" si="1"/>
        <v>8</v>
      </c>
      <c r="G18" s="2550">
        <f t="shared" si="1"/>
        <v>2</v>
      </c>
      <c r="H18" s="2550">
        <f t="shared" si="1"/>
        <v>77</v>
      </c>
      <c r="I18" s="2550">
        <f t="shared" si="1"/>
        <v>57</v>
      </c>
      <c r="J18" s="2550">
        <f t="shared" si="1"/>
        <v>20</v>
      </c>
      <c r="K18" s="2550">
        <f t="shared" si="1"/>
        <v>133</v>
      </c>
      <c r="L18" s="2550">
        <f t="shared" si="1"/>
        <v>53</v>
      </c>
      <c r="M18" s="2550">
        <f t="shared" si="1"/>
        <v>80</v>
      </c>
      <c r="N18" s="2550">
        <f t="shared" si="1"/>
        <v>62</v>
      </c>
      <c r="O18" s="2550">
        <f t="shared" si="1"/>
        <v>19</v>
      </c>
      <c r="P18" s="2551">
        <f t="shared" si="1"/>
        <v>43</v>
      </c>
      <c r="Q18" s="2552"/>
    </row>
    <row r="19" spans="1:17" ht="10.5" hidden="1" customHeight="1">
      <c r="A19" s="2558"/>
      <c r="B19" s="2558"/>
      <c r="C19" s="2558"/>
      <c r="D19" s="2558"/>
      <c r="E19" s="2558"/>
      <c r="F19" s="2558"/>
      <c r="G19" s="2558"/>
      <c r="H19" s="2558"/>
      <c r="I19" s="2558"/>
      <c r="J19" s="2558"/>
      <c r="K19" s="2558"/>
      <c r="L19" s="2558"/>
      <c r="M19" s="2558"/>
      <c r="N19" s="2558"/>
      <c r="O19" s="2558"/>
      <c r="P19" s="2560"/>
      <c r="Q19" s="2552"/>
    </row>
    <row r="20" spans="1:17" ht="11.1" customHeight="1">
      <c r="A20" s="2556" t="s">
        <v>910</v>
      </c>
      <c r="B20" s="2557">
        <f t="shared" ref="B20:B31" si="2">SUM(C20+D20)</f>
        <v>15</v>
      </c>
      <c r="C20" s="2557">
        <f t="shared" ref="C20:D22" si="3">SUM(F20+I20+L20+O20)</f>
        <v>10</v>
      </c>
      <c r="D20" s="2557">
        <f t="shared" si="3"/>
        <v>5</v>
      </c>
      <c r="E20" s="2557">
        <f>SUM(F20+G20)</f>
        <v>1</v>
      </c>
      <c r="F20" s="2557">
        <v>1</v>
      </c>
      <c r="G20" s="2558"/>
      <c r="H20" s="2557">
        <f>SUM(I20+J20)</f>
        <v>3</v>
      </c>
      <c r="I20" s="2557">
        <v>3</v>
      </c>
      <c r="J20" s="2558"/>
      <c r="K20" s="2557">
        <f t="shared" ref="K20:K31" si="4">SUM(L20+M20)</f>
        <v>9</v>
      </c>
      <c r="L20" s="2557">
        <v>5</v>
      </c>
      <c r="M20" s="2557">
        <v>4</v>
      </c>
      <c r="N20" s="2557">
        <f>SUM(O20+P20)</f>
        <v>2</v>
      </c>
      <c r="O20" s="2557">
        <v>1</v>
      </c>
      <c r="P20" s="2559">
        <v>1</v>
      </c>
      <c r="Q20" s="2552"/>
    </row>
    <row r="21" spans="1:17" ht="11.1" customHeight="1">
      <c r="A21" s="2556" t="s">
        <v>853</v>
      </c>
      <c r="B21" s="2557">
        <f t="shared" si="2"/>
        <v>45</v>
      </c>
      <c r="C21" s="2557">
        <f t="shared" si="3"/>
        <v>33</v>
      </c>
      <c r="D21" s="2557">
        <f t="shared" si="3"/>
        <v>12</v>
      </c>
      <c r="E21" s="2557">
        <f>SUM(F21+G21)</f>
        <v>1</v>
      </c>
      <c r="F21" s="2557">
        <v>1</v>
      </c>
      <c r="G21" s="2558"/>
      <c r="H21" s="2557">
        <f>SUM(I21+J21)</f>
        <v>10</v>
      </c>
      <c r="I21" s="2557">
        <v>7</v>
      </c>
      <c r="J21" s="2557">
        <v>3</v>
      </c>
      <c r="K21" s="2557">
        <f t="shared" si="4"/>
        <v>27</v>
      </c>
      <c r="L21" s="2557">
        <v>21</v>
      </c>
      <c r="M21" s="2557">
        <v>6</v>
      </c>
      <c r="N21" s="2557">
        <f>SUM(O21+P21)</f>
        <v>7</v>
      </c>
      <c r="O21" s="2557">
        <v>4</v>
      </c>
      <c r="P21" s="2559">
        <v>3</v>
      </c>
      <c r="Q21" s="2552"/>
    </row>
    <row r="22" spans="1:17" ht="11.1" customHeight="1">
      <c r="A22" s="2556" t="s">
        <v>911</v>
      </c>
      <c r="B22" s="2557">
        <f t="shared" si="2"/>
        <v>53</v>
      </c>
      <c r="C22" s="2557">
        <f t="shared" si="3"/>
        <v>27</v>
      </c>
      <c r="D22" s="2557">
        <f t="shared" si="3"/>
        <v>26</v>
      </c>
      <c r="E22" s="2557">
        <f>SUM(F22+G22)</f>
        <v>1</v>
      </c>
      <c r="F22" s="2557">
        <v>1</v>
      </c>
      <c r="G22" s="2558"/>
      <c r="H22" s="2557">
        <f>SUM(I22+J22)</f>
        <v>29</v>
      </c>
      <c r="I22" s="2557">
        <v>17</v>
      </c>
      <c r="J22" s="2557">
        <v>12</v>
      </c>
      <c r="K22" s="2557">
        <f t="shared" si="4"/>
        <v>20</v>
      </c>
      <c r="L22" s="2557">
        <v>8</v>
      </c>
      <c r="M22" s="2557">
        <v>12</v>
      </c>
      <c r="N22" s="2557">
        <f>SUM(O22+P22)</f>
        <v>3</v>
      </c>
      <c r="O22" s="2557">
        <v>1</v>
      </c>
      <c r="P22" s="2559">
        <v>2</v>
      </c>
      <c r="Q22" s="2552"/>
    </row>
    <row r="23" spans="1:17" ht="11.1" customHeight="1">
      <c r="A23" s="2556" t="s">
        <v>855</v>
      </c>
      <c r="B23" s="2557">
        <f t="shared" si="2"/>
        <v>2</v>
      </c>
      <c r="C23" s="2558"/>
      <c r="D23" s="2557">
        <f t="shared" ref="D23:D31" si="5">SUM(G23+J23+M23+P23)</f>
        <v>2</v>
      </c>
      <c r="E23" s="2558"/>
      <c r="F23" s="2558"/>
      <c r="G23" s="2558"/>
      <c r="H23" s="2558"/>
      <c r="I23" s="2558"/>
      <c r="J23" s="2558"/>
      <c r="K23" s="2557">
        <f t="shared" si="4"/>
        <v>2</v>
      </c>
      <c r="L23" s="2558"/>
      <c r="M23" s="2557">
        <v>2</v>
      </c>
      <c r="N23" s="2558"/>
      <c r="O23" s="2558"/>
      <c r="P23" s="2560"/>
      <c r="Q23" s="2552"/>
    </row>
    <row r="24" spans="1:17" ht="11.1" customHeight="1">
      <c r="A24" s="2556" t="s">
        <v>856</v>
      </c>
      <c r="B24" s="2557">
        <f t="shared" si="2"/>
        <v>8</v>
      </c>
      <c r="C24" s="2557">
        <f t="shared" ref="C24:C31" si="6">SUM(F24+I24+L24+O24)</f>
        <v>5</v>
      </c>
      <c r="D24" s="2557">
        <f t="shared" si="5"/>
        <v>3</v>
      </c>
      <c r="E24" s="2557">
        <f>SUM(F24+G24)</f>
        <v>1</v>
      </c>
      <c r="F24" s="2557">
        <v>1</v>
      </c>
      <c r="G24" s="2558"/>
      <c r="H24" s="2558"/>
      <c r="I24" s="2558"/>
      <c r="J24" s="2558"/>
      <c r="K24" s="2557">
        <f t="shared" si="4"/>
        <v>6</v>
      </c>
      <c r="L24" s="2557">
        <v>4</v>
      </c>
      <c r="M24" s="2557">
        <v>2</v>
      </c>
      <c r="N24" s="2557">
        <f>SUM(O24+P24)</f>
        <v>1</v>
      </c>
      <c r="O24" s="2558"/>
      <c r="P24" s="2559">
        <v>1</v>
      </c>
      <c r="Q24" s="2552"/>
    </row>
    <row r="25" spans="1:17" ht="11.1" customHeight="1">
      <c r="A25" s="2556" t="s">
        <v>857</v>
      </c>
      <c r="B25" s="2557">
        <f t="shared" si="2"/>
        <v>19</v>
      </c>
      <c r="C25" s="2557">
        <f t="shared" si="6"/>
        <v>6</v>
      </c>
      <c r="D25" s="2557">
        <f t="shared" si="5"/>
        <v>13</v>
      </c>
      <c r="E25" s="2557">
        <f>SUM(F25+G25)</f>
        <v>1</v>
      </c>
      <c r="F25" s="2557">
        <v>1</v>
      </c>
      <c r="G25" s="2558"/>
      <c r="H25" s="2558"/>
      <c r="I25" s="2558"/>
      <c r="J25" s="2558"/>
      <c r="K25" s="2557">
        <f t="shared" si="4"/>
        <v>13</v>
      </c>
      <c r="L25" s="2557">
        <v>4</v>
      </c>
      <c r="M25" s="2557">
        <v>9</v>
      </c>
      <c r="N25" s="2557">
        <f>SUM(O25+P25)</f>
        <v>5</v>
      </c>
      <c r="O25" s="2557">
        <v>1</v>
      </c>
      <c r="P25" s="2559">
        <v>4</v>
      </c>
      <c r="Q25" s="2552"/>
    </row>
    <row r="26" spans="1:17" ht="11.1" customHeight="1">
      <c r="A26" s="2556" t="s">
        <v>858</v>
      </c>
      <c r="B26" s="2557">
        <f t="shared" si="2"/>
        <v>3</v>
      </c>
      <c r="C26" s="2557">
        <f t="shared" si="6"/>
        <v>1</v>
      </c>
      <c r="D26" s="2557">
        <f t="shared" si="5"/>
        <v>2</v>
      </c>
      <c r="E26" s="2558"/>
      <c r="F26" s="2558"/>
      <c r="G26" s="2558"/>
      <c r="H26" s="2558"/>
      <c r="I26" s="2558"/>
      <c r="J26" s="2558"/>
      <c r="K26" s="2557">
        <f t="shared" si="4"/>
        <v>3</v>
      </c>
      <c r="L26" s="2557">
        <v>1</v>
      </c>
      <c r="M26" s="2557">
        <v>2</v>
      </c>
      <c r="N26" s="2558"/>
      <c r="O26" s="2558"/>
      <c r="P26" s="2560"/>
      <c r="Q26" s="2552"/>
    </row>
    <row r="27" spans="1:17" ht="11.1" customHeight="1">
      <c r="A27" s="2556" t="s">
        <v>912</v>
      </c>
      <c r="B27" s="2557">
        <f t="shared" si="2"/>
        <v>35</v>
      </c>
      <c r="C27" s="2557">
        <f t="shared" si="6"/>
        <v>31</v>
      </c>
      <c r="D27" s="2557">
        <f t="shared" si="5"/>
        <v>4</v>
      </c>
      <c r="E27" s="2558"/>
      <c r="F27" s="2558"/>
      <c r="G27" s="2558"/>
      <c r="H27" s="2557">
        <f>SUM(I27+J27)</f>
        <v>27</v>
      </c>
      <c r="I27" s="2557">
        <v>25</v>
      </c>
      <c r="J27" s="2557">
        <v>2</v>
      </c>
      <c r="K27" s="2557">
        <f t="shared" si="4"/>
        <v>3</v>
      </c>
      <c r="L27" s="2557">
        <v>1</v>
      </c>
      <c r="M27" s="2557">
        <v>2</v>
      </c>
      <c r="N27" s="2557">
        <f>SUM(O27+P27)</f>
        <v>5</v>
      </c>
      <c r="O27" s="2557">
        <v>5</v>
      </c>
      <c r="P27" s="2560"/>
      <c r="Q27" s="2552"/>
    </row>
    <row r="28" spans="1:17" ht="11.1" customHeight="1">
      <c r="A28" s="2556" t="s">
        <v>860</v>
      </c>
      <c r="B28" s="2557">
        <f t="shared" si="2"/>
        <v>6</v>
      </c>
      <c r="C28" s="2557">
        <f t="shared" si="6"/>
        <v>1</v>
      </c>
      <c r="D28" s="2557">
        <f t="shared" si="5"/>
        <v>5</v>
      </c>
      <c r="E28" s="2557">
        <f>SUM(F28+G28)</f>
        <v>1</v>
      </c>
      <c r="F28" s="2557">
        <v>1</v>
      </c>
      <c r="G28" s="2558"/>
      <c r="H28" s="2558"/>
      <c r="I28" s="2558"/>
      <c r="J28" s="2558"/>
      <c r="K28" s="2557">
        <f t="shared" si="4"/>
        <v>4</v>
      </c>
      <c r="L28" s="2558"/>
      <c r="M28" s="2557">
        <v>4</v>
      </c>
      <c r="N28" s="2557">
        <f>SUM(O28+P28)</f>
        <v>1</v>
      </c>
      <c r="O28" s="2558"/>
      <c r="P28" s="2559">
        <v>1</v>
      </c>
      <c r="Q28" s="2552"/>
    </row>
    <row r="29" spans="1:17" ht="11.1" customHeight="1">
      <c r="A29" s="2556" t="s">
        <v>913</v>
      </c>
      <c r="B29" s="2557">
        <f t="shared" si="2"/>
        <v>4</v>
      </c>
      <c r="C29" s="2557">
        <f t="shared" si="6"/>
        <v>2</v>
      </c>
      <c r="D29" s="2557">
        <f t="shared" si="5"/>
        <v>2</v>
      </c>
      <c r="E29" s="2558"/>
      <c r="F29" s="2558"/>
      <c r="G29" s="2557">
        <v>1</v>
      </c>
      <c r="H29" s="2558"/>
      <c r="I29" s="2558"/>
      <c r="J29" s="2558"/>
      <c r="K29" s="2557">
        <f t="shared" si="4"/>
        <v>3</v>
      </c>
      <c r="L29" s="2557">
        <v>2</v>
      </c>
      <c r="M29" s="2557">
        <v>1</v>
      </c>
      <c r="N29" s="2558"/>
      <c r="O29" s="2558"/>
      <c r="P29" s="2560"/>
      <c r="Q29" s="2552"/>
    </row>
    <row r="30" spans="1:17" ht="11.1" customHeight="1">
      <c r="A30" s="2556" t="s">
        <v>862</v>
      </c>
      <c r="B30" s="2557">
        <f t="shared" si="2"/>
        <v>82</v>
      </c>
      <c r="C30" s="2557">
        <f t="shared" si="6"/>
        <v>16</v>
      </c>
      <c r="D30" s="2557">
        <f t="shared" si="5"/>
        <v>66</v>
      </c>
      <c r="E30" s="2557">
        <f>SUM(F30+G30)</f>
        <v>2</v>
      </c>
      <c r="F30" s="2557">
        <v>1</v>
      </c>
      <c r="G30" s="2557">
        <v>1</v>
      </c>
      <c r="H30" s="2557">
        <f>SUM(I30+J30)</f>
        <v>8</v>
      </c>
      <c r="I30" s="2557">
        <v>5</v>
      </c>
      <c r="J30" s="2557">
        <v>3</v>
      </c>
      <c r="K30" s="2557">
        <f t="shared" si="4"/>
        <v>39</v>
      </c>
      <c r="L30" s="2557">
        <v>6</v>
      </c>
      <c r="M30" s="2557">
        <v>33</v>
      </c>
      <c r="N30" s="2557">
        <f>SUM(O30+P30)</f>
        <v>33</v>
      </c>
      <c r="O30" s="2557">
        <v>4</v>
      </c>
      <c r="P30" s="2559">
        <v>29</v>
      </c>
      <c r="Q30" s="2552"/>
    </row>
    <row r="31" spans="1:17">
      <c r="A31" s="2556" t="s">
        <v>914</v>
      </c>
      <c r="B31" s="2557">
        <f t="shared" si="2"/>
        <v>10</v>
      </c>
      <c r="C31" s="2557">
        <f t="shared" si="6"/>
        <v>5</v>
      </c>
      <c r="D31" s="2557">
        <f t="shared" si="5"/>
        <v>5</v>
      </c>
      <c r="E31" s="2557">
        <f>SUM(F31+G31)</f>
        <v>1</v>
      </c>
      <c r="F31" s="2557">
        <v>1</v>
      </c>
      <c r="G31" s="2558"/>
      <c r="H31" s="2558"/>
      <c r="I31" s="2558"/>
      <c r="J31" s="2558"/>
      <c r="K31" s="2557">
        <f t="shared" si="4"/>
        <v>4</v>
      </c>
      <c r="L31" s="2557">
        <v>1</v>
      </c>
      <c r="M31" s="2557">
        <v>3</v>
      </c>
      <c r="N31" s="2557">
        <f>SUM(O31+P31)</f>
        <v>5</v>
      </c>
      <c r="O31" s="2557">
        <v>3</v>
      </c>
      <c r="P31" s="2559">
        <v>2</v>
      </c>
      <c r="Q31" s="2558"/>
    </row>
    <row r="32" spans="1:17" ht="10.5" hidden="1" customHeight="1">
      <c r="A32" s="2558"/>
      <c r="B32" s="2558"/>
      <c r="C32" s="2558"/>
      <c r="D32" s="2558"/>
      <c r="E32" s="2558"/>
      <c r="F32" s="2558"/>
      <c r="G32" s="2558"/>
      <c r="H32" s="2558"/>
      <c r="I32" s="2558"/>
      <c r="J32" s="2558"/>
      <c r="K32" s="2558"/>
      <c r="L32" s="2558"/>
      <c r="M32" s="2558"/>
      <c r="N32" s="2558"/>
      <c r="O32" s="2558"/>
      <c r="P32" s="2560"/>
      <c r="Q32" s="2558"/>
    </row>
    <row r="33" spans="1:17" ht="11.1" customHeight="1">
      <c r="A33" s="2549" t="s">
        <v>915</v>
      </c>
      <c r="B33" s="2550">
        <f>SUM(E33+H33+K33+N33)</f>
        <v>709</v>
      </c>
      <c r="C33" s="2550">
        <f>SUM(F33+I33+L33+O33)</f>
        <v>448</v>
      </c>
      <c r="D33" s="2550">
        <f>SUM(G33+J33+M33+P33)</f>
        <v>261</v>
      </c>
      <c r="E33" s="2550">
        <f t="shared" ref="E33:P33" si="7">SUM(E35:E47)</f>
        <v>13</v>
      </c>
      <c r="F33" s="2550">
        <f t="shared" si="7"/>
        <v>12</v>
      </c>
      <c r="G33" s="2550">
        <f t="shared" si="7"/>
        <v>1</v>
      </c>
      <c r="H33" s="2550">
        <f t="shared" si="7"/>
        <v>158</v>
      </c>
      <c r="I33" s="2550">
        <f t="shared" si="7"/>
        <v>109</v>
      </c>
      <c r="J33" s="2550">
        <f t="shared" si="7"/>
        <v>49</v>
      </c>
      <c r="K33" s="2550">
        <f t="shared" si="7"/>
        <v>303</v>
      </c>
      <c r="L33" s="2550">
        <f t="shared" si="7"/>
        <v>135</v>
      </c>
      <c r="M33" s="2550">
        <f t="shared" si="7"/>
        <v>168</v>
      </c>
      <c r="N33" s="2550">
        <f t="shared" si="7"/>
        <v>235</v>
      </c>
      <c r="O33" s="2550">
        <f t="shared" si="7"/>
        <v>192</v>
      </c>
      <c r="P33" s="2551">
        <f t="shared" si="7"/>
        <v>43</v>
      </c>
      <c r="Q33" s="2561"/>
    </row>
    <row r="34" spans="1:17" ht="10.5" hidden="1" customHeight="1">
      <c r="A34" s="2558"/>
      <c r="B34" s="2558"/>
      <c r="C34" s="2558"/>
      <c r="D34" s="2562"/>
      <c r="E34" s="2563" t="s">
        <v>72</v>
      </c>
      <c r="F34" s="2562"/>
      <c r="G34" s="2558"/>
      <c r="H34" s="2558"/>
      <c r="I34" s="2558"/>
      <c r="J34" s="2558"/>
      <c r="K34" s="2558"/>
      <c r="L34" s="2558"/>
      <c r="M34" s="2558"/>
      <c r="N34" s="2558"/>
      <c r="O34" s="2558"/>
      <c r="P34" s="2560"/>
      <c r="Q34" s="2558"/>
    </row>
    <row r="35" spans="1:17" ht="11.1" customHeight="1">
      <c r="A35" s="2556" t="s">
        <v>865</v>
      </c>
      <c r="B35" s="2557">
        <f t="shared" ref="B35:B47" si="8">SUM(E35+H35+K35+N35)</f>
        <v>14</v>
      </c>
      <c r="C35" s="2557">
        <f t="shared" ref="C35:C47" si="9">SUM(F35+I35+L35+O35)</f>
        <v>8</v>
      </c>
      <c r="D35" s="2557">
        <f t="shared" ref="D35:D47" si="10">SUM(G35+J35+M35+P35)</f>
        <v>6</v>
      </c>
      <c r="E35" s="2557">
        <f t="shared" ref="E35:E45" si="11">SUM(F35:G35)</f>
        <v>1</v>
      </c>
      <c r="F35" s="2557">
        <v>1</v>
      </c>
      <c r="G35" s="2558"/>
      <c r="H35" s="2557">
        <f t="shared" ref="H35:H44" si="12">SUM(I35:J35)</f>
        <v>3</v>
      </c>
      <c r="I35" s="2557">
        <v>1</v>
      </c>
      <c r="J35" s="2557">
        <v>2</v>
      </c>
      <c r="K35" s="2557">
        <f t="shared" ref="K35:K46" si="13">SUM(L35:M35)</f>
        <v>9</v>
      </c>
      <c r="L35" s="2557">
        <v>6</v>
      </c>
      <c r="M35" s="2557">
        <v>3</v>
      </c>
      <c r="N35" s="2557">
        <f t="shared" ref="N35:N46" si="14">SUM(O35:P35)</f>
        <v>1</v>
      </c>
      <c r="O35" s="2558"/>
      <c r="P35" s="2559">
        <v>1</v>
      </c>
      <c r="Q35" s="2558"/>
    </row>
    <row r="36" spans="1:17" ht="11.1" customHeight="1">
      <c r="A36" s="2556" t="s">
        <v>866</v>
      </c>
      <c r="B36" s="2557">
        <f t="shared" si="8"/>
        <v>19</v>
      </c>
      <c r="C36" s="2557">
        <f t="shared" si="9"/>
        <v>11</v>
      </c>
      <c r="D36" s="2557">
        <f t="shared" si="10"/>
        <v>8</v>
      </c>
      <c r="E36" s="2557">
        <f t="shared" si="11"/>
        <v>1</v>
      </c>
      <c r="F36" s="2562">
        <v>1</v>
      </c>
      <c r="G36" s="2558"/>
      <c r="H36" s="2557">
        <f t="shared" si="12"/>
        <v>6</v>
      </c>
      <c r="I36" s="2557">
        <v>4</v>
      </c>
      <c r="J36" s="2557">
        <v>2</v>
      </c>
      <c r="K36" s="2557">
        <f t="shared" si="13"/>
        <v>11</v>
      </c>
      <c r="L36" s="2557">
        <v>6</v>
      </c>
      <c r="M36" s="2557">
        <v>5</v>
      </c>
      <c r="N36" s="2557">
        <f t="shared" si="14"/>
        <v>1</v>
      </c>
      <c r="O36" s="2558"/>
      <c r="P36" s="2559">
        <v>1</v>
      </c>
      <c r="Q36" s="2558"/>
    </row>
    <row r="37" spans="1:17" ht="11.1" customHeight="1">
      <c r="A37" s="2556" t="s">
        <v>867</v>
      </c>
      <c r="B37" s="2557">
        <f t="shared" si="8"/>
        <v>28</v>
      </c>
      <c r="C37" s="2557">
        <f t="shared" si="9"/>
        <v>9</v>
      </c>
      <c r="D37" s="2557">
        <f t="shared" si="10"/>
        <v>19</v>
      </c>
      <c r="E37" s="2557">
        <f t="shared" si="11"/>
        <v>1</v>
      </c>
      <c r="F37" s="2562">
        <v>1</v>
      </c>
      <c r="G37" s="2558"/>
      <c r="H37" s="2557">
        <f t="shared" si="12"/>
        <v>3</v>
      </c>
      <c r="I37" s="2557">
        <v>1</v>
      </c>
      <c r="J37" s="2557">
        <v>2</v>
      </c>
      <c r="K37" s="2557">
        <f t="shared" si="13"/>
        <v>23</v>
      </c>
      <c r="L37" s="2557">
        <v>7</v>
      </c>
      <c r="M37" s="2557">
        <v>16</v>
      </c>
      <c r="N37" s="2557">
        <f t="shared" si="14"/>
        <v>1</v>
      </c>
      <c r="O37" s="2558"/>
      <c r="P37" s="2559">
        <v>1</v>
      </c>
      <c r="Q37" s="2558"/>
    </row>
    <row r="38" spans="1:17" ht="11.1" customHeight="1">
      <c r="A38" s="2556" t="s">
        <v>868</v>
      </c>
      <c r="B38" s="2557">
        <f t="shared" si="8"/>
        <v>175</v>
      </c>
      <c r="C38" s="2557">
        <f t="shared" si="9"/>
        <v>156</v>
      </c>
      <c r="D38" s="2557">
        <f t="shared" si="10"/>
        <v>19</v>
      </c>
      <c r="E38" s="2557">
        <f t="shared" si="11"/>
        <v>1</v>
      </c>
      <c r="F38" s="2562">
        <v>1</v>
      </c>
      <c r="G38" s="2558"/>
      <c r="H38" s="2557">
        <f t="shared" si="12"/>
        <v>2</v>
      </c>
      <c r="I38" s="2557">
        <v>1</v>
      </c>
      <c r="J38" s="2557">
        <v>1</v>
      </c>
      <c r="K38" s="2557">
        <f t="shared" si="13"/>
        <v>47</v>
      </c>
      <c r="L38" s="2557">
        <v>37</v>
      </c>
      <c r="M38" s="2557">
        <v>10</v>
      </c>
      <c r="N38" s="2557">
        <f t="shared" si="14"/>
        <v>125</v>
      </c>
      <c r="O38" s="2557">
        <v>117</v>
      </c>
      <c r="P38" s="2559">
        <v>8</v>
      </c>
      <c r="Q38" s="2558"/>
    </row>
    <row r="39" spans="1:17" ht="11.1" customHeight="1">
      <c r="A39" s="2556" t="s">
        <v>869</v>
      </c>
      <c r="B39" s="2557">
        <f t="shared" si="8"/>
        <v>199</v>
      </c>
      <c r="C39" s="2557">
        <f t="shared" si="9"/>
        <v>125</v>
      </c>
      <c r="D39" s="2557">
        <f t="shared" si="10"/>
        <v>74</v>
      </c>
      <c r="E39" s="2557">
        <f t="shared" si="11"/>
        <v>1</v>
      </c>
      <c r="F39" s="2562">
        <v>1</v>
      </c>
      <c r="G39" s="2558"/>
      <c r="H39" s="2557">
        <f t="shared" si="12"/>
        <v>52</v>
      </c>
      <c r="I39" s="2557">
        <v>40</v>
      </c>
      <c r="J39" s="2557">
        <v>12</v>
      </c>
      <c r="K39" s="2557">
        <f t="shared" si="13"/>
        <v>67</v>
      </c>
      <c r="L39" s="2557">
        <v>25</v>
      </c>
      <c r="M39" s="2557">
        <v>42</v>
      </c>
      <c r="N39" s="2557">
        <f t="shared" si="14"/>
        <v>79</v>
      </c>
      <c r="O39" s="2557">
        <v>59</v>
      </c>
      <c r="P39" s="2559">
        <v>20</v>
      </c>
      <c r="Q39" s="2558"/>
    </row>
    <row r="40" spans="1:17" ht="11.1" customHeight="1">
      <c r="A40" s="2556" t="s">
        <v>870</v>
      </c>
      <c r="B40" s="2557">
        <f t="shared" si="8"/>
        <v>30</v>
      </c>
      <c r="C40" s="2557">
        <f t="shared" si="9"/>
        <v>12</v>
      </c>
      <c r="D40" s="2557">
        <f t="shared" si="10"/>
        <v>18</v>
      </c>
      <c r="E40" s="2557">
        <f t="shared" si="11"/>
        <v>1</v>
      </c>
      <c r="F40" s="2562">
        <v>1</v>
      </c>
      <c r="G40" s="2558"/>
      <c r="H40" s="2557">
        <f t="shared" si="12"/>
        <v>11</v>
      </c>
      <c r="I40" s="2557">
        <v>6</v>
      </c>
      <c r="J40" s="2557">
        <v>5</v>
      </c>
      <c r="K40" s="2557">
        <f t="shared" si="13"/>
        <v>16</v>
      </c>
      <c r="L40" s="2557">
        <v>4</v>
      </c>
      <c r="M40" s="2557">
        <v>12</v>
      </c>
      <c r="N40" s="2557">
        <f t="shared" si="14"/>
        <v>2</v>
      </c>
      <c r="O40" s="2557">
        <v>1</v>
      </c>
      <c r="P40" s="2559">
        <v>1</v>
      </c>
      <c r="Q40" s="2558"/>
    </row>
    <row r="41" spans="1:17" ht="11.1" customHeight="1">
      <c r="A41" s="2556" t="s">
        <v>871</v>
      </c>
      <c r="B41" s="2557">
        <f t="shared" si="8"/>
        <v>53</v>
      </c>
      <c r="C41" s="2557">
        <f t="shared" si="9"/>
        <v>23</v>
      </c>
      <c r="D41" s="2557">
        <f t="shared" si="10"/>
        <v>30</v>
      </c>
      <c r="E41" s="2557">
        <f t="shared" si="11"/>
        <v>1</v>
      </c>
      <c r="F41" s="2562">
        <v>1</v>
      </c>
      <c r="G41" s="2558"/>
      <c r="H41" s="2557">
        <f t="shared" si="12"/>
        <v>34</v>
      </c>
      <c r="I41" s="2557">
        <v>19</v>
      </c>
      <c r="J41" s="2557">
        <v>15</v>
      </c>
      <c r="K41" s="2557">
        <f t="shared" si="13"/>
        <v>15</v>
      </c>
      <c r="L41" s="2557">
        <v>2</v>
      </c>
      <c r="M41" s="2557">
        <v>13</v>
      </c>
      <c r="N41" s="2557">
        <f t="shared" si="14"/>
        <v>3</v>
      </c>
      <c r="O41" s="2557">
        <v>1</v>
      </c>
      <c r="P41" s="2559">
        <v>2</v>
      </c>
      <c r="Q41" s="2558"/>
    </row>
    <row r="42" spans="1:17" ht="11.1" customHeight="1">
      <c r="A42" s="2556" t="s">
        <v>872</v>
      </c>
      <c r="B42" s="2557">
        <f t="shared" si="8"/>
        <v>37</v>
      </c>
      <c r="C42" s="2557">
        <f t="shared" si="9"/>
        <v>8</v>
      </c>
      <c r="D42" s="2557">
        <f t="shared" si="10"/>
        <v>29</v>
      </c>
      <c r="E42" s="2557">
        <f t="shared" si="11"/>
        <v>1</v>
      </c>
      <c r="F42" s="2562">
        <v>1</v>
      </c>
      <c r="G42" s="2558"/>
      <c r="H42" s="2557">
        <f t="shared" si="12"/>
        <v>1</v>
      </c>
      <c r="I42" s="2557">
        <v>1</v>
      </c>
      <c r="J42" s="2558"/>
      <c r="K42" s="2557">
        <f t="shared" si="13"/>
        <v>33</v>
      </c>
      <c r="L42" s="2557">
        <v>6</v>
      </c>
      <c r="M42" s="2557">
        <v>27</v>
      </c>
      <c r="N42" s="2557">
        <f t="shared" si="14"/>
        <v>2</v>
      </c>
      <c r="O42" s="2558"/>
      <c r="P42" s="2559">
        <v>2</v>
      </c>
      <c r="Q42" s="2558"/>
    </row>
    <row r="43" spans="1:17" ht="11.1" customHeight="1">
      <c r="A43" s="2556" t="s">
        <v>916</v>
      </c>
      <c r="B43" s="2557">
        <f t="shared" si="8"/>
        <v>43</v>
      </c>
      <c r="C43" s="2557">
        <f t="shared" si="9"/>
        <v>25</v>
      </c>
      <c r="D43" s="2557">
        <f t="shared" si="10"/>
        <v>18</v>
      </c>
      <c r="E43" s="2557">
        <f t="shared" si="11"/>
        <v>1</v>
      </c>
      <c r="F43" s="2562">
        <v>1</v>
      </c>
      <c r="G43" s="2558"/>
      <c r="H43" s="2557">
        <f t="shared" si="12"/>
        <v>22</v>
      </c>
      <c r="I43" s="2557">
        <v>16</v>
      </c>
      <c r="J43" s="2557">
        <v>6</v>
      </c>
      <c r="K43" s="2557">
        <f t="shared" si="13"/>
        <v>19</v>
      </c>
      <c r="L43" s="2557">
        <v>8</v>
      </c>
      <c r="M43" s="2557">
        <v>11</v>
      </c>
      <c r="N43" s="2557">
        <f t="shared" si="14"/>
        <v>1</v>
      </c>
      <c r="O43" s="2558"/>
      <c r="P43" s="2559">
        <v>1</v>
      </c>
      <c r="Q43" s="2558"/>
    </row>
    <row r="44" spans="1:17" ht="11.1" customHeight="1">
      <c r="A44" s="2556" t="s">
        <v>874</v>
      </c>
      <c r="B44" s="2557">
        <f t="shared" si="8"/>
        <v>17</v>
      </c>
      <c r="C44" s="2557">
        <f t="shared" si="9"/>
        <v>8</v>
      </c>
      <c r="D44" s="2557">
        <f t="shared" si="10"/>
        <v>9</v>
      </c>
      <c r="E44" s="2557">
        <f t="shared" si="11"/>
        <v>2</v>
      </c>
      <c r="F44" s="2562">
        <v>2</v>
      </c>
      <c r="G44" s="2558"/>
      <c r="H44" s="2557">
        <f t="shared" si="12"/>
        <v>1</v>
      </c>
      <c r="I44" s="2557">
        <v>1</v>
      </c>
      <c r="J44" s="2558"/>
      <c r="K44" s="2557">
        <f t="shared" si="13"/>
        <v>13</v>
      </c>
      <c r="L44" s="2557">
        <v>5</v>
      </c>
      <c r="M44" s="2557">
        <v>8</v>
      </c>
      <c r="N44" s="2557">
        <f t="shared" si="14"/>
        <v>1</v>
      </c>
      <c r="O44" s="2558"/>
      <c r="P44" s="2559">
        <v>1</v>
      </c>
      <c r="Q44" s="2558"/>
    </row>
    <row r="45" spans="1:17" ht="11.1" customHeight="1">
      <c r="A45" s="2556" t="s">
        <v>917</v>
      </c>
      <c r="B45" s="2557">
        <f t="shared" si="8"/>
        <v>8</v>
      </c>
      <c r="C45" s="2557">
        <f t="shared" si="9"/>
        <v>2</v>
      </c>
      <c r="D45" s="2557">
        <f t="shared" si="10"/>
        <v>6</v>
      </c>
      <c r="E45" s="2557">
        <f t="shared" si="11"/>
        <v>1</v>
      </c>
      <c r="F45" s="2562">
        <v>1</v>
      </c>
      <c r="G45" s="2558"/>
      <c r="H45" s="2558"/>
      <c r="I45" s="2558"/>
      <c r="J45" s="2558"/>
      <c r="K45" s="2557">
        <f t="shared" si="13"/>
        <v>3</v>
      </c>
      <c r="L45" s="2558"/>
      <c r="M45" s="2557">
        <v>3</v>
      </c>
      <c r="N45" s="2557">
        <f t="shared" si="14"/>
        <v>4</v>
      </c>
      <c r="O45" s="2557">
        <v>1</v>
      </c>
      <c r="P45" s="2559">
        <v>3</v>
      </c>
      <c r="Q45" s="2558"/>
    </row>
    <row r="46" spans="1:17" ht="11.1" customHeight="1">
      <c r="A46" s="2556" t="s">
        <v>876</v>
      </c>
      <c r="B46" s="2557">
        <f t="shared" si="8"/>
        <v>82</v>
      </c>
      <c r="C46" s="2557">
        <f t="shared" si="9"/>
        <v>60</v>
      </c>
      <c r="D46" s="2557">
        <f t="shared" si="10"/>
        <v>22</v>
      </c>
      <c r="E46" s="2558"/>
      <c r="F46" s="2562"/>
      <c r="G46" s="2558"/>
      <c r="H46" s="2557">
        <f>SUM(I46:J46)</f>
        <v>20</v>
      </c>
      <c r="I46" s="2557">
        <v>18</v>
      </c>
      <c r="J46" s="2557">
        <v>2</v>
      </c>
      <c r="K46" s="2557">
        <f t="shared" si="13"/>
        <v>47</v>
      </c>
      <c r="L46" s="2557">
        <v>29</v>
      </c>
      <c r="M46" s="2557">
        <v>18</v>
      </c>
      <c r="N46" s="2557">
        <f t="shared" si="14"/>
        <v>15</v>
      </c>
      <c r="O46" s="2557">
        <v>13</v>
      </c>
      <c r="P46" s="2559">
        <v>2</v>
      </c>
      <c r="Q46" s="2556" t="s">
        <v>72</v>
      </c>
    </row>
    <row r="47" spans="1:17" ht="11.1" customHeight="1">
      <c r="A47" s="2556" t="s">
        <v>877</v>
      </c>
      <c r="B47" s="2557">
        <f t="shared" si="8"/>
        <v>4</v>
      </c>
      <c r="C47" s="2557">
        <f t="shared" si="9"/>
        <v>1</v>
      </c>
      <c r="D47" s="2557">
        <f t="shared" si="10"/>
        <v>3</v>
      </c>
      <c r="E47" s="2557">
        <f>SUM(F47:G47)</f>
        <v>1</v>
      </c>
      <c r="F47" s="2562"/>
      <c r="G47" s="2562">
        <v>1</v>
      </c>
      <c r="H47" s="2557">
        <f>SUM(I47:J47)</f>
        <v>3</v>
      </c>
      <c r="I47" s="2557">
        <v>1</v>
      </c>
      <c r="J47" s="2557">
        <v>2</v>
      </c>
      <c r="K47" s="2558"/>
      <c r="L47" s="2558"/>
      <c r="M47" s="2558"/>
      <c r="N47" s="2558"/>
      <c r="O47" s="2558"/>
      <c r="P47" s="2560"/>
      <c r="Q47" s="2558"/>
    </row>
    <row r="48" spans="1:17" ht="6" customHeight="1">
      <c r="B48" s="2564"/>
      <c r="C48" s="2565"/>
      <c r="D48" s="2565"/>
      <c r="E48" s="2565"/>
      <c r="F48" s="2565"/>
      <c r="G48" s="2565"/>
      <c r="H48" s="2566"/>
      <c r="I48" s="2567">
        <v>1</v>
      </c>
      <c r="J48" s="2566"/>
      <c r="K48" s="2566"/>
      <c r="L48" s="2566"/>
      <c r="M48" s="2566"/>
      <c r="N48" s="2566"/>
      <c r="P48" s="2566"/>
    </row>
    <row r="49" spans="2:18" ht="8.1" customHeight="1">
      <c r="B49" s="2568"/>
      <c r="O49" s="2569" t="s">
        <v>225</v>
      </c>
    </row>
    <row r="50" spans="2:18" ht="8.1" customHeight="1">
      <c r="B50" s="2568"/>
      <c r="R50" s="2569" t="s">
        <v>72</v>
      </c>
    </row>
    <row r="51" spans="2:18" ht="6" customHeight="1"/>
  </sheetData>
  <sheetProtection password="CA55" sheet="1" objects="1" scenarios="1"/>
  <pageMargins left="0.8" right="0.4" top="0.8" bottom="0.3" header="0" footer="0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S81"/>
  <sheetViews>
    <sheetView showGridLines="0" tabSelected="1" workbookViewId="0">
      <selection sqref="A1:IV65536"/>
    </sheetView>
  </sheetViews>
  <sheetFormatPr baseColWidth="10" defaultColWidth="8.33203125" defaultRowHeight="9"/>
  <cols>
    <col min="1" max="1" width="2.33203125" style="2571" customWidth="1"/>
    <col min="2" max="2" width="30.6640625" style="2571" customWidth="1"/>
    <col min="3" max="3" width="7.5" style="2571" customWidth="1"/>
    <col min="4" max="5" width="6.6640625" style="2571" customWidth="1"/>
    <col min="6" max="6" width="7.5" style="2571" customWidth="1"/>
    <col min="7" max="8" width="6.6640625" style="2571" customWidth="1"/>
    <col min="9" max="9" width="6.1640625" style="2571" customWidth="1"/>
    <col min="10" max="10" width="2.5" style="2571" customWidth="1"/>
    <col min="11" max="12" width="6.6640625" style="2571" customWidth="1"/>
    <col min="13" max="13" width="6.33203125" style="2571" customWidth="1"/>
    <col min="14" max="14" width="6.6640625" style="2571" customWidth="1"/>
    <col min="15" max="15" width="5.83203125" style="2571" customWidth="1"/>
    <col min="16" max="16" width="7.5" style="2571" customWidth="1"/>
    <col min="17" max="18" width="6.6640625" style="2571" customWidth="1"/>
    <col min="19" max="19" width="3.33203125" style="2571" customWidth="1"/>
    <col min="20" max="20" width="1.6640625" style="2571" customWidth="1"/>
    <col min="21" max="16384" width="8.33203125" style="2571"/>
  </cols>
  <sheetData>
    <row r="1" spans="1:19" ht="11.25">
      <c r="A1" s="2570" t="s">
        <v>0</v>
      </c>
      <c r="C1" s="2572"/>
      <c r="D1" s="2572"/>
      <c r="E1" s="2572"/>
      <c r="F1" s="2572"/>
      <c r="G1" s="2572"/>
      <c r="H1" s="2572"/>
      <c r="I1" s="2572"/>
      <c r="J1" s="2572"/>
      <c r="K1" s="2572"/>
      <c r="L1" s="2572"/>
      <c r="M1" s="2572"/>
      <c r="N1" s="2572"/>
      <c r="O1" s="2573"/>
      <c r="P1" s="2573"/>
      <c r="Q1" s="2573"/>
      <c r="R1" s="2573"/>
    </row>
    <row r="2" spans="1:19" ht="11.25">
      <c r="A2" s="2570" t="s">
        <v>918</v>
      </c>
      <c r="C2" s="2572"/>
      <c r="D2" s="2572"/>
      <c r="E2" s="2572"/>
      <c r="F2" s="2572"/>
      <c r="G2" s="2572"/>
      <c r="H2" s="2572"/>
      <c r="I2" s="2572"/>
      <c r="J2" s="2572"/>
      <c r="K2" s="2572"/>
      <c r="L2" s="2572"/>
      <c r="M2" s="2572"/>
      <c r="N2" s="2572"/>
      <c r="O2" s="2573"/>
      <c r="P2" s="2573"/>
      <c r="Q2" s="2573"/>
      <c r="R2" s="2573"/>
    </row>
    <row r="3" spans="1:19" ht="11.25">
      <c r="A3" s="2570" t="s">
        <v>919</v>
      </c>
      <c r="C3" s="2572"/>
      <c r="D3" s="2572"/>
      <c r="E3" s="2572"/>
      <c r="F3" s="2572"/>
      <c r="G3" s="2572"/>
      <c r="H3" s="2572"/>
      <c r="I3" s="2572"/>
      <c r="J3" s="2572"/>
      <c r="K3" s="2572"/>
      <c r="L3" s="2572"/>
      <c r="M3" s="2572"/>
      <c r="N3" s="2572"/>
      <c r="O3" s="2573"/>
      <c r="P3" s="2573"/>
      <c r="Q3" s="2573"/>
      <c r="R3" s="2573"/>
    </row>
    <row r="4" spans="1:19" ht="11.25">
      <c r="A4" s="2570" t="s">
        <v>920</v>
      </c>
      <c r="C4" s="2572"/>
      <c r="D4" s="2572"/>
      <c r="E4" s="2572"/>
      <c r="F4" s="2572"/>
      <c r="G4" s="2572"/>
      <c r="H4" s="2572"/>
      <c r="I4" s="2572"/>
      <c r="J4" s="2572"/>
      <c r="K4" s="2572"/>
      <c r="L4" s="2572"/>
      <c r="M4" s="2572"/>
      <c r="N4" s="2572"/>
      <c r="O4" s="2573"/>
      <c r="P4" s="2573"/>
      <c r="Q4" s="2573"/>
      <c r="R4" s="2573"/>
    </row>
    <row r="5" spans="1:19" ht="11.25">
      <c r="A5" s="2574"/>
      <c r="B5" s="2575"/>
      <c r="C5" s="2576"/>
      <c r="D5" s="2576"/>
      <c r="E5" s="2575"/>
      <c r="F5" s="2576"/>
      <c r="G5" s="2576"/>
      <c r="H5" s="2575"/>
      <c r="I5" s="2576"/>
      <c r="J5" s="2576"/>
      <c r="K5" s="2576"/>
      <c r="L5" s="2575"/>
      <c r="M5" s="2576"/>
      <c r="N5" s="2576"/>
      <c r="O5" s="2575"/>
      <c r="P5" s="2576"/>
      <c r="Q5" s="2576"/>
      <c r="R5" s="2576"/>
      <c r="S5" s="2577"/>
    </row>
    <row r="6" spans="1:19" ht="11.25">
      <c r="A6" s="2578"/>
      <c r="B6" s="2579" t="s">
        <v>72</v>
      </c>
      <c r="C6" s="2580" t="s">
        <v>921</v>
      </c>
      <c r="D6" s="2581"/>
      <c r="E6" s="2582"/>
      <c r="F6" s="2580" t="s">
        <v>922</v>
      </c>
      <c r="G6" s="2581"/>
      <c r="H6" s="2582"/>
      <c r="I6" s="2580" t="s">
        <v>923</v>
      </c>
      <c r="J6" s="2581"/>
      <c r="K6" s="2581"/>
      <c r="L6" s="2582"/>
      <c r="M6" s="2580" t="s">
        <v>924</v>
      </c>
      <c r="N6" s="2581"/>
      <c r="O6" s="2582"/>
      <c r="P6" s="2580" t="s">
        <v>925</v>
      </c>
      <c r="Q6" s="2581"/>
      <c r="R6" s="2581"/>
      <c r="S6" s="2583"/>
    </row>
    <row r="7" spans="1:19" ht="11.25">
      <c r="A7" s="2578"/>
      <c r="B7" s="2579" t="s">
        <v>926</v>
      </c>
      <c r="C7" s="2581"/>
      <c r="D7" s="2581"/>
      <c r="E7" s="2582"/>
      <c r="F7" s="2581"/>
      <c r="G7" s="2581"/>
      <c r="H7" s="2582"/>
      <c r="I7" s="2581"/>
      <c r="J7" s="2581"/>
      <c r="K7" s="2581"/>
      <c r="L7" s="2582"/>
      <c r="M7" s="2581"/>
      <c r="N7" s="2581"/>
      <c r="O7" s="2582"/>
      <c r="P7" s="2581"/>
      <c r="Q7" s="2581"/>
      <c r="R7" s="2581"/>
      <c r="S7" s="2583"/>
    </row>
    <row r="8" spans="1:19" ht="11.25">
      <c r="A8" s="2578"/>
      <c r="B8" s="2582"/>
      <c r="C8" s="2584" t="s">
        <v>238</v>
      </c>
      <c r="D8" s="2584" t="s">
        <v>595</v>
      </c>
      <c r="E8" s="2584" t="s">
        <v>927</v>
      </c>
      <c r="F8" s="2584" t="s">
        <v>238</v>
      </c>
      <c r="G8" s="2584" t="s">
        <v>595</v>
      </c>
      <c r="H8" s="2584" t="s">
        <v>927</v>
      </c>
      <c r="I8" s="2585" t="s">
        <v>238</v>
      </c>
      <c r="J8" s="2586"/>
      <c r="K8" s="2584" t="s">
        <v>595</v>
      </c>
      <c r="L8" s="2584" t="s">
        <v>596</v>
      </c>
      <c r="M8" s="2584" t="s">
        <v>238</v>
      </c>
      <c r="N8" s="2584" t="s">
        <v>595</v>
      </c>
      <c r="O8" s="2584" t="s">
        <v>596</v>
      </c>
      <c r="P8" s="2584" t="s">
        <v>238</v>
      </c>
      <c r="Q8" s="2584" t="s">
        <v>595</v>
      </c>
      <c r="R8" s="2585" t="s">
        <v>151</v>
      </c>
      <c r="S8" s="2577"/>
    </row>
    <row r="9" spans="1:19" ht="11.25">
      <c r="A9" s="2587"/>
      <c r="B9" s="2588"/>
      <c r="C9" s="2588"/>
      <c r="D9" s="2588"/>
      <c r="E9" s="2588"/>
      <c r="F9" s="2588"/>
      <c r="G9" s="2588"/>
      <c r="H9" s="2588"/>
      <c r="I9" s="2589"/>
      <c r="J9" s="2588"/>
      <c r="K9" s="2588"/>
      <c r="L9" s="2588"/>
      <c r="M9" s="2588"/>
      <c r="N9" s="2588"/>
      <c r="O9" s="2588"/>
      <c r="P9" s="2588"/>
      <c r="Q9" s="2588"/>
      <c r="R9" s="2589"/>
      <c r="S9" s="2590"/>
    </row>
    <row r="10" spans="1:19">
      <c r="A10" s="2591"/>
      <c r="B10" s="2592"/>
      <c r="C10" s="2592"/>
      <c r="D10" s="2592"/>
      <c r="E10" s="2592"/>
      <c r="F10" s="2592"/>
      <c r="G10" s="2592"/>
      <c r="H10" s="2592"/>
      <c r="I10" s="2593"/>
      <c r="J10" s="2592"/>
      <c r="K10" s="2592"/>
      <c r="L10" s="2592"/>
      <c r="M10" s="2592"/>
      <c r="N10" s="2592"/>
      <c r="O10" s="2592"/>
      <c r="P10" s="2592"/>
      <c r="Q10" s="2592"/>
      <c r="R10" s="2593"/>
      <c r="S10" s="2592"/>
    </row>
    <row r="11" spans="1:19" ht="11.25">
      <c r="A11" s="2594"/>
      <c r="B11" s="2595"/>
      <c r="C11" s="2595"/>
      <c r="D11" s="2595"/>
      <c r="E11" s="2595"/>
      <c r="F11" s="2595"/>
      <c r="G11" s="2595"/>
      <c r="H11" s="2595"/>
      <c r="I11" s="2573"/>
      <c r="J11" s="2595"/>
      <c r="K11" s="2595"/>
      <c r="L11" s="2595"/>
      <c r="M11" s="2595"/>
      <c r="N11" s="2595"/>
      <c r="O11" s="2595"/>
      <c r="P11" s="2595"/>
      <c r="Q11" s="2595"/>
      <c r="R11" s="2573"/>
      <c r="S11" s="2595"/>
    </row>
    <row r="12" spans="1:19">
      <c r="A12" s="2596"/>
      <c r="B12" s="2597"/>
      <c r="C12" s="2597"/>
      <c r="D12" s="2597"/>
      <c r="E12" s="2598"/>
      <c r="F12" s="2597"/>
      <c r="G12" s="2598"/>
      <c r="H12" s="2597"/>
      <c r="J12" s="2597"/>
      <c r="K12" s="2597"/>
      <c r="L12" s="2597"/>
      <c r="M12" s="2597"/>
      <c r="N12" s="2597"/>
      <c r="O12" s="2597"/>
      <c r="P12" s="2597"/>
      <c r="Q12" s="2597"/>
      <c r="S12" s="2597"/>
    </row>
    <row r="13" spans="1:19" ht="9" customHeight="1">
      <c r="A13" s="2599"/>
      <c r="B13" s="2600" t="s">
        <v>7</v>
      </c>
      <c r="C13" s="2601">
        <f t="shared" ref="C13:I13" si="0">SUM(C18:C32)</f>
        <v>3092</v>
      </c>
      <c r="D13" s="2601">
        <f t="shared" si="0"/>
        <v>1981</v>
      </c>
      <c r="E13" s="2601">
        <f t="shared" si="0"/>
        <v>1111</v>
      </c>
      <c r="F13" s="2601">
        <f t="shared" si="0"/>
        <v>123</v>
      </c>
      <c r="G13" s="2601">
        <f t="shared" si="0"/>
        <v>100</v>
      </c>
      <c r="H13" s="2601">
        <f t="shared" si="0"/>
        <v>23</v>
      </c>
      <c r="I13" s="2602">
        <f t="shared" si="0"/>
        <v>1555</v>
      </c>
      <c r="J13" s="2600" t="s">
        <v>26</v>
      </c>
      <c r="K13" s="2601">
        <f t="shared" ref="K13:R13" si="1">SUM(K18:K32)</f>
        <v>1163</v>
      </c>
      <c r="L13" s="2601">
        <f t="shared" si="1"/>
        <v>392</v>
      </c>
      <c r="M13" s="2601">
        <f t="shared" si="1"/>
        <v>792</v>
      </c>
      <c r="N13" s="2601">
        <f t="shared" si="1"/>
        <v>295</v>
      </c>
      <c r="O13" s="2601">
        <f t="shared" si="1"/>
        <v>497</v>
      </c>
      <c r="P13" s="2601">
        <f t="shared" si="1"/>
        <v>622</v>
      </c>
      <c r="Q13" s="2601">
        <f t="shared" si="1"/>
        <v>423</v>
      </c>
      <c r="R13" s="2602">
        <f t="shared" si="1"/>
        <v>199</v>
      </c>
      <c r="S13" s="2603"/>
    </row>
    <row r="14" spans="1:19">
      <c r="A14" s="2596"/>
      <c r="B14" s="2597"/>
      <c r="C14" s="2597"/>
      <c r="D14" s="2597"/>
      <c r="E14" s="2597"/>
      <c r="F14" s="2597"/>
      <c r="G14" s="2597"/>
      <c r="H14" s="2597"/>
      <c r="J14" s="2597"/>
      <c r="K14" s="2597"/>
      <c r="L14" s="2597"/>
      <c r="M14" s="2597"/>
      <c r="N14" s="2597"/>
      <c r="O14" s="2597"/>
      <c r="P14" s="2597"/>
      <c r="Q14" s="2597"/>
      <c r="S14" s="2597"/>
    </row>
    <row r="15" spans="1:19">
      <c r="A15" s="2596"/>
      <c r="B15" s="2597"/>
      <c r="C15" s="2597"/>
      <c r="D15" s="2597"/>
      <c r="E15" s="2597"/>
      <c r="F15" s="2597"/>
      <c r="G15" s="2597"/>
      <c r="H15" s="2597"/>
      <c r="J15" s="2597"/>
      <c r="K15" s="2597"/>
      <c r="L15" s="2597"/>
      <c r="M15" s="2597"/>
      <c r="N15" s="2597"/>
      <c r="O15" s="2597"/>
      <c r="P15" s="2597"/>
      <c r="Q15" s="2597"/>
      <c r="S15" s="2597"/>
    </row>
    <row r="16" spans="1:19">
      <c r="A16" s="2596"/>
      <c r="B16" s="2597"/>
      <c r="C16" s="2597"/>
      <c r="D16" s="2597"/>
      <c r="E16" s="2597"/>
      <c r="F16" s="2597"/>
      <c r="G16" s="2597"/>
      <c r="H16" s="2597"/>
      <c r="J16" s="2597"/>
      <c r="K16" s="2597"/>
      <c r="L16" s="2597"/>
      <c r="M16" s="2597"/>
      <c r="N16" s="2597"/>
      <c r="O16" s="2597"/>
      <c r="P16" s="2597"/>
      <c r="Q16" s="2597"/>
      <c r="S16" s="2597"/>
    </row>
    <row r="17" spans="1:19">
      <c r="A17" s="2596"/>
      <c r="B17" s="2597"/>
      <c r="C17" s="2597"/>
      <c r="D17" s="2597"/>
      <c r="E17" s="2597"/>
      <c r="F17" s="2597"/>
      <c r="G17" s="2597"/>
      <c r="H17" s="2597"/>
      <c r="J17" s="2597"/>
      <c r="K17" s="2597"/>
      <c r="L17" s="2597"/>
      <c r="M17" s="2597"/>
      <c r="N17" s="2597"/>
      <c r="O17" s="2597"/>
      <c r="P17" s="2597"/>
      <c r="Q17" s="2597"/>
      <c r="S17" s="2597"/>
    </row>
    <row r="18" spans="1:19">
      <c r="A18" s="2599"/>
      <c r="B18" s="2600" t="s">
        <v>9</v>
      </c>
      <c r="C18" s="2601">
        <f>SUM(F18+I18+M18+P18)</f>
        <v>35</v>
      </c>
      <c r="D18" s="2601">
        <f>SUM(G18+K18+N18+Q18)</f>
        <v>31</v>
      </c>
      <c r="E18" s="2601">
        <f>SUM(H18+L18+O18+R18)</f>
        <v>4</v>
      </c>
      <c r="F18" s="2603"/>
      <c r="G18" s="2603"/>
      <c r="H18" s="2603"/>
      <c r="I18" s="2602">
        <f>SUM(K18:L18)</f>
        <v>35</v>
      </c>
      <c r="J18" s="2603"/>
      <c r="K18" s="2601">
        <v>31</v>
      </c>
      <c r="L18" s="2601">
        <v>4</v>
      </c>
      <c r="M18" s="2603"/>
      <c r="N18" s="2603"/>
      <c r="O18" s="2603"/>
      <c r="P18" s="2603"/>
      <c r="Q18" s="2603"/>
      <c r="R18" s="2604"/>
      <c r="S18" s="2603"/>
    </row>
    <row r="19" spans="1:19">
      <c r="A19" s="2596"/>
      <c r="B19" s="2597"/>
      <c r="C19" s="2597"/>
      <c r="D19" s="2597"/>
      <c r="E19" s="2597"/>
      <c r="F19" s="2597"/>
      <c r="G19" s="2597"/>
      <c r="H19" s="2597"/>
      <c r="J19" s="2597"/>
      <c r="K19" s="2597"/>
      <c r="L19" s="2597"/>
      <c r="M19" s="2597"/>
      <c r="N19" s="2597"/>
      <c r="O19" s="2597"/>
      <c r="P19" s="2597"/>
      <c r="Q19" s="2597"/>
      <c r="S19" s="2597"/>
    </row>
    <row r="20" spans="1:19">
      <c r="A20" s="2596"/>
      <c r="B20" s="2597"/>
      <c r="C20" s="2597"/>
      <c r="D20" s="2597"/>
      <c r="E20" s="2597"/>
      <c r="F20" s="2597"/>
      <c r="G20" s="2597"/>
      <c r="H20" s="2597"/>
      <c r="J20" s="2597"/>
      <c r="K20" s="2597"/>
      <c r="L20" s="2597"/>
      <c r="M20" s="2597"/>
      <c r="N20" s="2597"/>
      <c r="O20" s="2597"/>
      <c r="P20" s="2597"/>
      <c r="Q20" s="2597"/>
      <c r="S20" s="2597"/>
    </row>
    <row r="21" spans="1:19">
      <c r="A21" s="2596"/>
      <c r="B21" s="2597"/>
      <c r="C21" s="2597"/>
      <c r="D21" s="2605"/>
      <c r="E21" s="2598"/>
      <c r="F21" s="2597"/>
      <c r="G21" s="2598"/>
      <c r="H21" s="2597"/>
      <c r="J21" s="2597"/>
      <c r="K21" s="2597"/>
      <c r="L21" s="2597"/>
      <c r="M21" s="2597"/>
      <c r="N21" s="2597"/>
      <c r="O21" s="2597"/>
      <c r="P21" s="2597"/>
      <c r="Q21" s="2597"/>
      <c r="S21" s="2597"/>
    </row>
    <row r="22" spans="1:19">
      <c r="A22" s="2596"/>
      <c r="B22" s="2597"/>
      <c r="C22" s="2597"/>
      <c r="D22" s="2597"/>
      <c r="E22" s="2597"/>
      <c r="F22" s="2597"/>
      <c r="G22" s="2597"/>
      <c r="H22" s="2597"/>
      <c r="J22" s="2597"/>
      <c r="K22" s="2597"/>
      <c r="L22" s="2597"/>
      <c r="M22" s="2597"/>
      <c r="N22" s="2597"/>
      <c r="O22" s="2597"/>
      <c r="P22" s="2597"/>
      <c r="Q22" s="2597"/>
      <c r="S22" s="2597"/>
    </row>
    <row r="23" spans="1:19">
      <c r="A23" s="2599"/>
      <c r="B23" s="2600" t="s">
        <v>21</v>
      </c>
      <c r="C23" s="2601">
        <f>SUM(F23+I23+M23+P23)</f>
        <v>997</v>
      </c>
      <c r="D23" s="2601">
        <f>SUM(G23+K23+N23+Q23)</f>
        <v>686</v>
      </c>
      <c r="E23" s="2601">
        <f>SUM(H23+L23+O23+R23)</f>
        <v>311</v>
      </c>
      <c r="F23" s="2601">
        <f>SUM(G23:H23)</f>
        <v>44</v>
      </c>
      <c r="G23" s="2606">
        <v>32</v>
      </c>
      <c r="H23" s="2601">
        <v>12</v>
      </c>
      <c r="I23" s="2602">
        <f>SUM(K23:L23)</f>
        <v>583</v>
      </c>
      <c r="J23" s="2603"/>
      <c r="K23" s="2601">
        <v>472</v>
      </c>
      <c r="L23" s="2601">
        <v>111</v>
      </c>
      <c r="M23" s="2601">
        <f>SUM(N23:O23)</f>
        <v>192</v>
      </c>
      <c r="N23" s="2601">
        <v>63</v>
      </c>
      <c r="O23" s="2601">
        <v>129</v>
      </c>
      <c r="P23" s="2601">
        <f>SUM(Q23:R23)</f>
        <v>178</v>
      </c>
      <c r="Q23" s="2601">
        <v>119</v>
      </c>
      <c r="R23" s="2602">
        <v>59</v>
      </c>
      <c r="S23" s="2603"/>
    </row>
    <row r="24" spans="1:19">
      <c r="A24" s="2596"/>
      <c r="B24" s="2597"/>
      <c r="C24" s="2597"/>
      <c r="D24" s="2598"/>
      <c r="E24" s="2598"/>
      <c r="F24" s="2597"/>
      <c r="G24" s="2598"/>
      <c r="H24" s="2597"/>
      <c r="J24" s="2597"/>
      <c r="K24" s="2597"/>
      <c r="L24" s="2597"/>
      <c r="M24" s="2597"/>
      <c r="N24" s="2597"/>
      <c r="O24" s="2597"/>
      <c r="P24" s="2597"/>
      <c r="Q24" s="2597"/>
      <c r="S24" s="2597"/>
    </row>
    <row r="25" spans="1:19">
      <c r="A25" s="2596"/>
      <c r="B25" s="2597"/>
      <c r="C25" s="2597"/>
      <c r="D25" s="2597"/>
      <c r="E25" s="2597"/>
      <c r="F25" s="2597"/>
      <c r="G25" s="2597"/>
      <c r="H25" s="2597"/>
      <c r="J25" s="2597"/>
      <c r="K25" s="2597"/>
      <c r="L25" s="2597"/>
      <c r="M25" s="2597"/>
      <c r="N25" s="2597"/>
      <c r="O25" s="2597"/>
      <c r="P25" s="2597"/>
      <c r="Q25" s="2597"/>
      <c r="S25" s="2597"/>
    </row>
    <row r="26" spans="1:19">
      <c r="A26" s="2596"/>
      <c r="B26" s="2597"/>
      <c r="C26" s="2597"/>
      <c r="D26" s="2598"/>
      <c r="E26" s="2598"/>
      <c r="F26" s="2597"/>
      <c r="G26" s="2598"/>
      <c r="H26" s="2597"/>
      <c r="J26" s="2597"/>
      <c r="K26" s="2597"/>
      <c r="L26" s="2597"/>
      <c r="M26" s="2597"/>
      <c r="N26" s="2597"/>
      <c r="O26" s="2597"/>
      <c r="P26" s="2597"/>
      <c r="Q26" s="2597"/>
      <c r="S26" s="2597"/>
    </row>
    <row r="27" spans="1:19">
      <c r="A27" s="2596"/>
      <c r="B27" s="2597"/>
      <c r="C27" s="2597"/>
      <c r="D27" s="2598"/>
      <c r="E27" s="2598"/>
      <c r="F27" s="2597"/>
      <c r="G27" s="2598"/>
      <c r="H27" s="2597"/>
      <c r="J27" s="2597"/>
      <c r="K27" s="2597"/>
      <c r="L27" s="2597"/>
      <c r="M27" s="2597"/>
      <c r="N27" s="2597"/>
      <c r="O27" s="2597"/>
      <c r="P27" s="2597"/>
      <c r="Q27" s="2597"/>
      <c r="S27" s="2597"/>
    </row>
    <row r="28" spans="1:19">
      <c r="A28" s="2599"/>
      <c r="B28" s="2600" t="s">
        <v>49</v>
      </c>
      <c r="C28" s="2601">
        <f>SUM(F28+I28+M28+P28)</f>
        <v>963</v>
      </c>
      <c r="D28" s="2601">
        <f>SUM(G28+K28+N28+Q28)</f>
        <v>615</v>
      </c>
      <c r="E28" s="2601">
        <f>SUM(H28+L28+O28+R28)</f>
        <v>348</v>
      </c>
      <c r="F28" s="2601">
        <f>SUM(G28:H28)</f>
        <v>55</v>
      </c>
      <c r="G28" s="2606">
        <v>47</v>
      </c>
      <c r="H28" s="2601">
        <v>8</v>
      </c>
      <c r="I28" s="2602">
        <f>SUM(K28:L28)</f>
        <v>626</v>
      </c>
      <c r="J28" s="2603"/>
      <c r="K28" s="2601">
        <v>444</v>
      </c>
      <c r="L28" s="2601">
        <v>182</v>
      </c>
      <c r="M28" s="2601">
        <f>SUM(N28:O28)</f>
        <v>145</v>
      </c>
      <c r="N28" s="2601">
        <v>39</v>
      </c>
      <c r="O28" s="2601">
        <v>106</v>
      </c>
      <c r="P28" s="2601">
        <f>SUM(Q28:R28)</f>
        <v>137</v>
      </c>
      <c r="Q28" s="2601">
        <v>85</v>
      </c>
      <c r="R28" s="2602">
        <v>52</v>
      </c>
      <c r="S28" s="2603"/>
    </row>
    <row r="29" spans="1:19">
      <c r="A29" s="2596"/>
      <c r="B29" s="2597"/>
      <c r="C29" s="2597"/>
      <c r="D29" s="2598"/>
      <c r="E29" s="2598"/>
      <c r="F29" s="2597"/>
      <c r="G29" s="2598"/>
      <c r="H29" s="2597"/>
      <c r="J29" s="2597"/>
      <c r="K29" s="2597"/>
      <c r="L29" s="2597"/>
      <c r="M29" s="2597"/>
      <c r="N29" s="2597"/>
      <c r="O29" s="2597"/>
      <c r="P29" s="2597"/>
      <c r="Q29" s="2597"/>
      <c r="S29" s="2597"/>
    </row>
    <row r="30" spans="1:19">
      <c r="A30" s="2596"/>
      <c r="B30" s="2597"/>
      <c r="C30" s="2597"/>
      <c r="D30" s="2598"/>
      <c r="E30" s="2598"/>
      <c r="F30" s="2597"/>
      <c r="G30" s="2598"/>
      <c r="H30" s="2597"/>
      <c r="J30" s="2597"/>
      <c r="K30" s="2597"/>
      <c r="L30" s="2597"/>
      <c r="M30" s="2597"/>
      <c r="N30" s="2597"/>
      <c r="O30" s="2597"/>
      <c r="P30" s="2597"/>
      <c r="Q30" s="2597"/>
      <c r="S30" s="2597"/>
    </row>
    <row r="31" spans="1:19">
      <c r="A31" s="2596"/>
      <c r="B31" s="2597"/>
      <c r="C31" s="2597"/>
      <c r="D31" s="2598"/>
      <c r="E31" s="2598"/>
      <c r="F31" s="2597"/>
      <c r="G31" s="2598"/>
      <c r="H31" s="2597"/>
      <c r="J31" s="2597"/>
      <c r="K31" s="2597"/>
      <c r="L31" s="2597"/>
      <c r="M31" s="2597"/>
      <c r="N31" s="2597"/>
      <c r="O31" s="2597"/>
      <c r="P31" s="2597"/>
      <c r="Q31" s="2597"/>
      <c r="S31" s="2597"/>
    </row>
    <row r="32" spans="1:19">
      <c r="A32" s="2596"/>
      <c r="B32" s="2607" t="s">
        <v>928</v>
      </c>
      <c r="C32" s="2608">
        <f>SUM(F32+I32+M32+P32)</f>
        <v>1097</v>
      </c>
      <c r="D32" s="2608">
        <f>SUM(G32+K32+N32+Q32)</f>
        <v>649</v>
      </c>
      <c r="E32" s="2608">
        <f>SUM(H32+L32+O32+R32)</f>
        <v>448</v>
      </c>
      <c r="F32" s="2608">
        <f>SUM(G32:H32)</f>
        <v>24</v>
      </c>
      <c r="G32" s="2598">
        <v>21</v>
      </c>
      <c r="H32" s="2608">
        <v>3</v>
      </c>
      <c r="I32" s="2609">
        <f>SUM(K32:L32)</f>
        <v>311</v>
      </c>
      <c r="J32" s="2597"/>
      <c r="K32" s="2608">
        <v>216</v>
      </c>
      <c r="L32" s="2608">
        <v>95</v>
      </c>
      <c r="M32" s="2608">
        <f>SUM(N32:O32)</f>
        <v>455</v>
      </c>
      <c r="N32" s="2608">
        <v>193</v>
      </c>
      <c r="O32" s="2608">
        <v>262</v>
      </c>
      <c r="P32" s="2608">
        <f>SUM(Q32:R32)</f>
        <v>307</v>
      </c>
      <c r="Q32" s="2608">
        <v>219</v>
      </c>
      <c r="R32" s="2609">
        <v>88</v>
      </c>
      <c r="S32" s="2597"/>
    </row>
    <row r="33" spans="1:19">
      <c r="A33" s="2596"/>
      <c r="B33" s="2597"/>
      <c r="C33" s="2597"/>
      <c r="D33" s="2597"/>
      <c r="E33" s="2597"/>
      <c r="F33" s="2597"/>
      <c r="G33" s="2597"/>
      <c r="H33" s="2597"/>
      <c r="J33" s="2597"/>
      <c r="K33" s="2597"/>
      <c r="L33" s="2597"/>
      <c r="M33" s="2597"/>
      <c r="N33" s="2597"/>
      <c r="O33" s="2597"/>
      <c r="P33" s="2597"/>
      <c r="Q33" s="2597"/>
      <c r="S33" s="2597"/>
    </row>
    <row r="34" spans="1:19">
      <c r="A34" s="2596"/>
      <c r="B34" s="2597"/>
      <c r="C34" s="2597"/>
      <c r="D34" s="2597"/>
      <c r="E34" s="2597"/>
      <c r="F34" s="2597"/>
      <c r="G34" s="2597"/>
      <c r="H34" s="2597"/>
      <c r="J34" s="2597"/>
      <c r="K34" s="2597"/>
      <c r="L34" s="2597"/>
      <c r="M34" s="2597"/>
      <c r="N34" s="2597"/>
      <c r="O34" s="2597"/>
      <c r="P34" s="2597"/>
      <c r="Q34" s="2597"/>
      <c r="S34" s="2597"/>
    </row>
    <row r="35" spans="1:19">
      <c r="A35" s="2599"/>
      <c r="B35" s="2603"/>
      <c r="C35" s="2603"/>
      <c r="D35" s="2606"/>
      <c r="E35" s="2606"/>
      <c r="F35" s="2603"/>
      <c r="G35" s="2606"/>
      <c r="H35" s="2603"/>
      <c r="I35" s="2604"/>
      <c r="J35" s="2603"/>
      <c r="K35" s="2603"/>
      <c r="L35" s="2603"/>
      <c r="M35" s="2603"/>
      <c r="N35" s="2603"/>
      <c r="O35" s="2603"/>
      <c r="P35" s="2603"/>
      <c r="Q35" s="2603"/>
      <c r="R35" s="2604"/>
      <c r="S35" s="2603"/>
    </row>
    <row r="36" spans="1:19">
      <c r="D36" s="2610"/>
      <c r="E36" s="2610"/>
      <c r="G36" s="2610"/>
    </row>
    <row r="37" spans="1:19">
      <c r="A37" s="2611" t="s">
        <v>878</v>
      </c>
      <c r="D37" s="2610"/>
      <c r="E37" s="2610"/>
      <c r="G37" s="2610"/>
      <c r="Q37" s="2611" t="s">
        <v>929</v>
      </c>
    </row>
    <row r="38" spans="1:19">
      <c r="A38" s="2611" t="s">
        <v>930</v>
      </c>
    </row>
    <row r="39" spans="1:19">
      <c r="A39" s="2611" t="s">
        <v>931</v>
      </c>
      <c r="D39" s="2610"/>
      <c r="E39" s="2610"/>
      <c r="G39" s="2610"/>
    </row>
    <row r="40" spans="1:19">
      <c r="D40" s="2610"/>
      <c r="E40" s="2610"/>
      <c r="G40" s="2610"/>
    </row>
    <row r="41" spans="1:19">
      <c r="D41" s="2610"/>
      <c r="E41" s="2610"/>
      <c r="G41" s="2610"/>
    </row>
    <row r="42" spans="1:19">
      <c r="D42" s="2610"/>
      <c r="E42" s="2610"/>
      <c r="G42" s="2610"/>
    </row>
    <row r="43" spans="1:19">
      <c r="D43" s="2610"/>
      <c r="E43" s="2610"/>
      <c r="G43" s="2610"/>
    </row>
    <row r="44" spans="1:19">
      <c r="D44" s="2610"/>
      <c r="E44" s="2610"/>
      <c r="G44" s="2610"/>
    </row>
    <row r="45" spans="1:19">
      <c r="D45" s="2610"/>
      <c r="E45" s="2610"/>
      <c r="G45" s="2610"/>
    </row>
    <row r="46" spans="1:19">
      <c r="D46" s="2610"/>
      <c r="E46" s="2610"/>
      <c r="G46" s="2610"/>
    </row>
    <row r="47" spans="1:19">
      <c r="D47" s="2610"/>
      <c r="E47" s="2610"/>
      <c r="G47" s="2610"/>
    </row>
    <row r="48" spans="1:19">
      <c r="D48" s="2610"/>
      <c r="E48" s="2610"/>
      <c r="G48" s="2610"/>
    </row>
    <row r="49" spans="4:7">
      <c r="D49" s="2610"/>
      <c r="E49" s="2610"/>
      <c r="G49" s="2610"/>
    </row>
    <row r="50" spans="4:7">
      <c r="D50" s="2610"/>
      <c r="E50" s="2612"/>
      <c r="G50" s="2612"/>
    </row>
    <row r="81" spans="2:2">
      <c r="B81" s="2611" t="s">
        <v>72</v>
      </c>
    </row>
  </sheetData>
  <sheetProtection password="CA55" sheet="1" objects="1" scenarios="1"/>
  <pageMargins left="1.22" right="1" top="1.3" bottom="1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AO100"/>
  <sheetViews>
    <sheetView showGridLines="0" topLeftCell="B1" workbookViewId="0">
      <selection activeCell="B1" sqref="A1:IV65536"/>
    </sheetView>
  </sheetViews>
  <sheetFormatPr baseColWidth="10" defaultColWidth="9.83203125" defaultRowHeight="10.5"/>
  <cols>
    <col min="1" max="1" width="0" style="249" hidden="1" customWidth="1"/>
    <col min="2" max="2" width="39.1640625" style="249" customWidth="1"/>
    <col min="3" max="3" width="10.5" style="249" customWidth="1"/>
    <col min="4" max="4" width="8.33203125" style="249" customWidth="1"/>
    <col min="5" max="5" width="0" style="249" hidden="1" customWidth="1"/>
    <col min="6" max="6" width="9" style="249" customWidth="1"/>
    <col min="7" max="8" width="8" style="249" customWidth="1"/>
    <col min="9" max="9" width="0" style="249" hidden="1" customWidth="1"/>
    <col min="10" max="10" width="8" style="249" customWidth="1"/>
    <col min="11" max="11" width="9.33203125" style="249" customWidth="1"/>
    <col min="12" max="12" width="9.1640625" style="249" customWidth="1"/>
    <col min="13" max="13" width="0" style="249" hidden="1" customWidth="1"/>
    <col min="14" max="14" width="7.6640625" style="249" customWidth="1"/>
    <col min="15" max="15" width="6.83203125" style="249" customWidth="1"/>
    <col min="16" max="16" width="8" style="249" customWidth="1"/>
    <col min="17" max="17" width="0" style="249" hidden="1" customWidth="1"/>
    <col min="18" max="18" width="10" style="249" customWidth="1"/>
    <col min="19" max="19" width="0" style="249" hidden="1" customWidth="1"/>
    <col min="20" max="20" width="6.33203125" style="249" customWidth="1"/>
    <col min="21" max="21" width="0" style="249" hidden="1" customWidth="1"/>
    <col min="22" max="22" width="5.83203125" style="249" customWidth="1"/>
    <col min="23" max="23" width="6.33203125" style="249" customWidth="1"/>
    <col min="24" max="24" width="5.83203125" style="249" customWidth="1"/>
    <col min="25" max="25" width="0" style="249" hidden="1" customWidth="1"/>
    <col min="26" max="26" width="5.83203125" style="249" customWidth="1"/>
    <col min="27" max="27" width="1" style="249" customWidth="1"/>
    <col min="28" max="28" width="0" style="249" hidden="1" customWidth="1"/>
    <col min="29" max="34" width="9.83203125" style="249"/>
    <col min="35" max="35" width="5.83203125" style="249" customWidth="1"/>
    <col min="36" max="36" width="37.83203125" style="249" customWidth="1"/>
    <col min="37" max="16384" width="9.83203125" style="249"/>
  </cols>
  <sheetData>
    <row r="1" spans="1:41">
      <c r="A1" s="246" t="s">
        <v>0</v>
      </c>
      <c r="B1" s="247" t="s">
        <v>0</v>
      </c>
      <c r="C1" s="248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1:41" ht="9.75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1:41">
      <c r="A3" s="246" t="s">
        <v>161</v>
      </c>
      <c r="B3" s="247" t="s">
        <v>953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</row>
    <row r="4" spans="1:41" ht="10.5" hidden="1" customHeigh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</row>
    <row r="5" spans="1:41">
      <c r="A5" s="246" t="s">
        <v>162</v>
      </c>
      <c r="B5" s="250" t="s">
        <v>163</v>
      </c>
      <c r="C5" s="246" t="s">
        <v>136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</row>
    <row r="6" spans="1:41" ht="7.5" customHeight="1">
      <c r="B6" s="247"/>
      <c r="C6" s="247"/>
      <c r="D6" s="247"/>
      <c r="E6" s="247"/>
      <c r="F6" s="247"/>
      <c r="G6" s="247"/>
    </row>
    <row r="7" spans="1:41" ht="3" hidden="1" customHeight="1"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41" ht="3.75" customHeight="1">
      <c r="A8" s="252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4"/>
    </row>
    <row r="9" spans="1:41" ht="9" customHeight="1">
      <c r="A9" s="255"/>
      <c r="B9" s="256" t="s">
        <v>5</v>
      </c>
      <c r="C9" s="257" t="s">
        <v>147</v>
      </c>
      <c r="D9" s="258" t="s">
        <v>164</v>
      </c>
      <c r="E9" s="259"/>
      <c r="F9" s="260"/>
      <c r="G9" s="258" t="s">
        <v>165</v>
      </c>
      <c r="H9" s="259"/>
      <c r="I9" s="259"/>
      <c r="J9" s="260"/>
      <c r="K9" s="258" t="s">
        <v>140</v>
      </c>
      <c r="L9" s="259"/>
      <c r="M9" s="259"/>
      <c r="N9" s="260"/>
      <c r="O9" s="258" t="s">
        <v>166</v>
      </c>
      <c r="P9" s="259"/>
      <c r="Q9" s="259"/>
      <c r="R9" s="261"/>
      <c r="S9" s="254"/>
    </row>
    <row r="10" spans="1:41" ht="9" customHeight="1">
      <c r="A10" s="255"/>
      <c r="B10" s="256" t="s">
        <v>72</v>
      </c>
      <c r="C10" s="260"/>
      <c r="D10" s="262" t="s">
        <v>145</v>
      </c>
      <c r="E10" s="263"/>
      <c r="F10" s="262" t="s">
        <v>146</v>
      </c>
      <c r="G10" s="262" t="s">
        <v>147</v>
      </c>
      <c r="H10" s="262" t="s">
        <v>148</v>
      </c>
      <c r="I10" s="263"/>
      <c r="J10" s="262" t="s">
        <v>149</v>
      </c>
      <c r="K10" s="262" t="s">
        <v>147</v>
      </c>
      <c r="L10" s="262" t="s">
        <v>148</v>
      </c>
      <c r="M10" s="263"/>
      <c r="N10" s="262" t="s">
        <v>149</v>
      </c>
      <c r="O10" s="262" t="s">
        <v>147</v>
      </c>
      <c r="P10" s="262" t="s">
        <v>148</v>
      </c>
      <c r="Q10" s="263"/>
      <c r="R10" s="264" t="s">
        <v>149</v>
      </c>
      <c r="S10" s="265"/>
    </row>
    <row r="11" spans="1:41" ht="5.0999999999999996" customHeight="1">
      <c r="A11" s="266"/>
      <c r="B11" s="267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9"/>
      <c r="S11" s="270"/>
    </row>
    <row r="12" spans="1:41" ht="12" customHeight="1">
      <c r="A12" s="271"/>
      <c r="B12" s="272" t="s">
        <v>49</v>
      </c>
      <c r="C12" s="273">
        <f>SUM(C14:C30)</f>
        <v>11850</v>
      </c>
      <c r="D12" s="273">
        <f>SUM(D14:D30)</f>
        <v>5405</v>
      </c>
      <c r="E12" s="274"/>
      <c r="F12" s="273">
        <f>SUM(F14:F30)</f>
        <v>6445</v>
      </c>
      <c r="G12" s="273">
        <f>SUM(H12:J12)</f>
        <v>5541</v>
      </c>
      <c r="H12" s="273">
        <f>SUM(H14:H30)</f>
        <v>2649</v>
      </c>
      <c r="I12" s="274"/>
      <c r="J12" s="273">
        <f>SUM(J14:J30)</f>
        <v>2892</v>
      </c>
      <c r="K12" s="273">
        <f>SUM(L12:N12)</f>
        <v>3633</v>
      </c>
      <c r="L12" s="273">
        <f>SUM(L14:L30)</f>
        <v>1630</v>
      </c>
      <c r="M12" s="274"/>
      <c r="N12" s="273">
        <f>SUM(N14:N30)</f>
        <v>2003</v>
      </c>
      <c r="O12" s="275">
        <f>SUM(P12:R12)</f>
        <v>2676</v>
      </c>
      <c r="P12" s="273">
        <f>SUM(P14:P30)</f>
        <v>1126</v>
      </c>
      <c r="Q12" s="274"/>
      <c r="R12" s="276">
        <f>SUM(R14:R30)</f>
        <v>1550</v>
      </c>
      <c r="S12" s="270"/>
      <c r="AM12" s="277"/>
      <c r="AO12" s="277"/>
    </row>
    <row r="13" spans="1:41" ht="5.0999999999999996" customHeight="1">
      <c r="A13" s="271"/>
      <c r="B13" s="278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9"/>
      <c r="S13" s="270"/>
    </row>
    <row r="14" spans="1:41" ht="18" customHeight="1">
      <c r="A14" s="266"/>
      <c r="B14" s="280" t="s">
        <v>167</v>
      </c>
      <c r="C14" s="281">
        <f t="shared" ref="C14:C30" si="0">SUM(D14+F14)</f>
        <v>3330</v>
      </c>
      <c r="D14" s="281">
        <f t="shared" ref="D14:D30" si="1">SUM(H14+L14+P14)</f>
        <v>1566</v>
      </c>
      <c r="E14" s="268"/>
      <c r="F14" s="281">
        <f t="shared" ref="F14:F30" si="2">SUM(J14+N14+R14)</f>
        <v>1764</v>
      </c>
      <c r="G14" s="281">
        <f t="shared" ref="G14:G30" si="3">SUM(H14:J14)</f>
        <v>1599</v>
      </c>
      <c r="H14" s="282">
        <v>776</v>
      </c>
      <c r="I14" s="268"/>
      <c r="J14" s="282">
        <v>823</v>
      </c>
      <c r="K14" s="281">
        <f t="shared" ref="K14:K30" si="4">SUM(L14:N14)</f>
        <v>1069</v>
      </c>
      <c r="L14" s="281">
        <v>504</v>
      </c>
      <c r="M14" s="268"/>
      <c r="N14" s="281">
        <v>565</v>
      </c>
      <c r="O14" s="281">
        <f t="shared" ref="O14:O30" si="5">SUM(P14:R14)</f>
        <v>662</v>
      </c>
      <c r="P14" s="281">
        <v>286</v>
      </c>
      <c r="Q14" s="268"/>
      <c r="R14" s="283">
        <v>376</v>
      </c>
      <c r="S14" s="270"/>
      <c r="AM14" s="277"/>
      <c r="AO14" s="277"/>
    </row>
    <row r="15" spans="1:41" ht="18" customHeight="1">
      <c r="A15" s="266"/>
      <c r="B15" s="280" t="s">
        <v>168</v>
      </c>
      <c r="C15" s="281">
        <f t="shared" si="0"/>
        <v>708</v>
      </c>
      <c r="D15" s="281">
        <f t="shared" si="1"/>
        <v>358</v>
      </c>
      <c r="E15" s="268"/>
      <c r="F15" s="281">
        <f t="shared" si="2"/>
        <v>350</v>
      </c>
      <c r="G15" s="281">
        <f t="shared" si="3"/>
        <v>318</v>
      </c>
      <c r="H15" s="282">
        <v>178</v>
      </c>
      <c r="I15" s="268"/>
      <c r="J15" s="282">
        <v>140</v>
      </c>
      <c r="K15" s="281">
        <f t="shared" si="4"/>
        <v>214</v>
      </c>
      <c r="L15" s="281">
        <v>97</v>
      </c>
      <c r="M15" s="268"/>
      <c r="N15" s="281">
        <v>117</v>
      </c>
      <c r="O15" s="281">
        <f t="shared" si="5"/>
        <v>176</v>
      </c>
      <c r="P15" s="281">
        <v>83</v>
      </c>
      <c r="Q15" s="268"/>
      <c r="R15" s="283">
        <v>93</v>
      </c>
      <c r="S15" s="270"/>
      <c r="AM15" s="277"/>
      <c r="AO15" s="277"/>
    </row>
    <row r="16" spans="1:41" ht="18" customHeight="1">
      <c r="A16" s="266"/>
      <c r="B16" s="280" t="s">
        <v>169</v>
      </c>
      <c r="C16" s="281">
        <f t="shared" si="0"/>
        <v>815</v>
      </c>
      <c r="D16" s="281">
        <f t="shared" si="1"/>
        <v>399</v>
      </c>
      <c r="E16" s="268"/>
      <c r="F16" s="281">
        <f t="shared" si="2"/>
        <v>416</v>
      </c>
      <c r="G16" s="281">
        <f t="shared" si="3"/>
        <v>374</v>
      </c>
      <c r="H16" s="282">
        <v>172</v>
      </c>
      <c r="I16" s="268"/>
      <c r="J16" s="282">
        <v>202</v>
      </c>
      <c r="K16" s="281">
        <f t="shared" si="4"/>
        <v>256</v>
      </c>
      <c r="L16" s="281">
        <v>127</v>
      </c>
      <c r="M16" s="268"/>
      <c r="N16" s="281">
        <v>129</v>
      </c>
      <c r="O16" s="281">
        <f t="shared" si="5"/>
        <v>185</v>
      </c>
      <c r="P16" s="281">
        <v>100</v>
      </c>
      <c r="Q16" s="268"/>
      <c r="R16" s="283">
        <v>85</v>
      </c>
      <c r="S16" s="270"/>
      <c r="AM16" s="277"/>
      <c r="AO16" s="277"/>
    </row>
    <row r="17" spans="1:41" ht="18" customHeight="1">
      <c r="A17" s="266"/>
      <c r="B17" s="280" t="s">
        <v>170</v>
      </c>
      <c r="C17" s="281">
        <f t="shared" si="0"/>
        <v>664</v>
      </c>
      <c r="D17" s="281">
        <f t="shared" si="1"/>
        <v>326</v>
      </c>
      <c r="E17" s="268"/>
      <c r="F17" s="281">
        <f t="shared" si="2"/>
        <v>338</v>
      </c>
      <c r="G17" s="281">
        <f t="shared" si="3"/>
        <v>337</v>
      </c>
      <c r="H17" s="282">
        <v>177</v>
      </c>
      <c r="I17" s="268"/>
      <c r="J17" s="282">
        <v>160</v>
      </c>
      <c r="K17" s="281">
        <f t="shared" si="4"/>
        <v>194</v>
      </c>
      <c r="L17" s="281">
        <v>90</v>
      </c>
      <c r="M17" s="268"/>
      <c r="N17" s="281">
        <v>104</v>
      </c>
      <c r="O17" s="281">
        <f t="shared" si="5"/>
        <v>133</v>
      </c>
      <c r="P17" s="281">
        <v>59</v>
      </c>
      <c r="Q17" s="268"/>
      <c r="R17" s="283">
        <v>74</v>
      </c>
      <c r="S17" s="270"/>
      <c r="AM17" s="277"/>
      <c r="AO17" s="277"/>
    </row>
    <row r="18" spans="1:41" ht="18" customHeight="1">
      <c r="A18" s="266"/>
      <c r="B18" s="280" t="s">
        <v>171</v>
      </c>
      <c r="C18" s="281">
        <f t="shared" si="0"/>
        <v>1026</v>
      </c>
      <c r="D18" s="281">
        <f t="shared" si="1"/>
        <v>446</v>
      </c>
      <c r="E18" s="268"/>
      <c r="F18" s="281">
        <f t="shared" si="2"/>
        <v>580</v>
      </c>
      <c r="G18" s="281">
        <f t="shared" si="3"/>
        <v>476</v>
      </c>
      <c r="H18" s="281">
        <v>196</v>
      </c>
      <c r="I18" s="268"/>
      <c r="J18" s="281">
        <v>280</v>
      </c>
      <c r="K18" s="281">
        <f t="shared" si="4"/>
        <v>310</v>
      </c>
      <c r="L18" s="281">
        <v>136</v>
      </c>
      <c r="M18" s="268"/>
      <c r="N18" s="282">
        <v>174</v>
      </c>
      <c r="O18" s="281">
        <f t="shared" si="5"/>
        <v>240</v>
      </c>
      <c r="P18" s="282">
        <v>114</v>
      </c>
      <c r="Q18" s="268"/>
      <c r="R18" s="283">
        <v>126</v>
      </c>
      <c r="S18" s="270"/>
      <c r="AM18" s="277"/>
      <c r="AO18" s="277"/>
    </row>
    <row r="19" spans="1:41" ht="18" customHeight="1">
      <c r="A19" s="266"/>
      <c r="B19" s="280" t="s">
        <v>172</v>
      </c>
      <c r="C19" s="281">
        <f t="shared" si="0"/>
        <v>265</v>
      </c>
      <c r="D19" s="281">
        <f t="shared" si="1"/>
        <v>152</v>
      </c>
      <c r="E19" s="268"/>
      <c r="F19" s="281">
        <f t="shared" si="2"/>
        <v>113</v>
      </c>
      <c r="G19" s="281">
        <f t="shared" si="3"/>
        <v>107</v>
      </c>
      <c r="H19" s="282">
        <v>66</v>
      </c>
      <c r="I19" s="268"/>
      <c r="J19" s="282">
        <v>41</v>
      </c>
      <c r="K19" s="281">
        <f t="shared" si="4"/>
        <v>89</v>
      </c>
      <c r="L19" s="281">
        <v>51</v>
      </c>
      <c r="M19" s="268"/>
      <c r="N19" s="281">
        <v>38</v>
      </c>
      <c r="O19" s="281">
        <f t="shared" si="5"/>
        <v>69</v>
      </c>
      <c r="P19" s="281">
        <v>35</v>
      </c>
      <c r="Q19" s="268"/>
      <c r="R19" s="283">
        <v>34</v>
      </c>
      <c r="S19" s="270"/>
      <c r="AM19" s="277"/>
      <c r="AO19" s="277"/>
    </row>
    <row r="20" spans="1:41" ht="18" customHeight="1">
      <c r="A20" s="266"/>
      <c r="B20" s="280" t="s">
        <v>173</v>
      </c>
      <c r="C20" s="281">
        <f t="shared" si="0"/>
        <v>498</v>
      </c>
      <c r="D20" s="281">
        <f t="shared" si="1"/>
        <v>227</v>
      </c>
      <c r="E20" s="268"/>
      <c r="F20" s="281">
        <f t="shared" si="2"/>
        <v>271</v>
      </c>
      <c r="G20" s="281">
        <f t="shared" si="3"/>
        <v>224</v>
      </c>
      <c r="H20" s="282">
        <v>116</v>
      </c>
      <c r="I20" s="268"/>
      <c r="J20" s="282">
        <v>108</v>
      </c>
      <c r="K20" s="281">
        <f t="shared" si="4"/>
        <v>143</v>
      </c>
      <c r="L20" s="281">
        <v>61</v>
      </c>
      <c r="M20" s="268"/>
      <c r="N20" s="281">
        <v>82</v>
      </c>
      <c r="O20" s="281">
        <f t="shared" si="5"/>
        <v>131</v>
      </c>
      <c r="P20" s="281">
        <v>50</v>
      </c>
      <c r="Q20" s="268"/>
      <c r="R20" s="283">
        <v>81</v>
      </c>
      <c r="S20" s="270"/>
      <c r="AM20" s="277"/>
      <c r="AO20" s="277"/>
    </row>
    <row r="21" spans="1:41" ht="18" customHeight="1">
      <c r="A21" s="266"/>
      <c r="B21" s="280" t="s">
        <v>174</v>
      </c>
      <c r="C21" s="281">
        <f t="shared" si="0"/>
        <v>287</v>
      </c>
      <c r="D21" s="281">
        <f t="shared" si="1"/>
        <v>160</v>
      </c>
      <c r="E21" s="268"/>
      <c r="F21" s="281">
        <f t="shared" si="2"/>
        <v>127</v>
      </c>
      <c r="G21" s="281">
        <f t="shared" si="3"/>
        <v>116</v>
      </c>
      <c r="H21" s="282">
        <v>64</v>
      </c>
      <c r="I21" s="268"/>
      <c r="J21" s="282">
        <v>52</v>
      </c>
      <c r="K21" s="281">
        <f t="shared" si="4"/>
        <v>95</v>
      </c>
      <c r="L21" s="281">
        <v>50</v>
      </c>
      <c r="M21" s="268"/>
      <c r="N21" s="281">
        <v>45</v>
      </c>
      <c r="O21" s="281">
        <f t="shared" si="5"/>
        <v>76</v>
      </c>
      <c r="P21" s="281">
        <v>46</v>
      </c>
      <c r="Q21" s="268"/>
      <c r="R21" s="283">
        <v>30</v>
      </c>
      <c r="S21" s="270"/>
      <c r="AM21" s="277"/>
      <c r="AO21" s="277"/>
    </row>
    <row r="22" spans="1:41" ht="18" customHeight="1">
      <c r="A22" s="266"/>
      <c r="B22" s="280" t="s">
        <v>175</v>
      </c>
      <c r="C22" s="281">
        <f t="shared" si="0"/>
        <v>281</v>
      </c>
      <c r="D22" s="281">
        <f t="shared" si="1"/>
        <v>136</v>
      </c>
      <c r="E22" s="268"/>
      <c r="F22" s="281">
        <f t="shared" si="2"/>
        <v>145</v>
      </c>
      <c r="G22" s="281">
        <f t="shared" si="3"/>
        <v>154</v>
      </c>
      <c r="H22" s="282">
        <v>80</v>
      </c>
      <c r="I22" s="268"/>
      <c r="J22" s="282">
        <v>74</v>
      </c>
      <c r="K22" s="281">
        <f t="shared" si="4"/>
        <v>73</v>
      </c>
      <c r="L22" s="281">
        <v>38</v>
      </c>
      <c r="M22" s="268"/>
      <c r="N22" s="281">
        <v>35</v>
      </c>
      <c r="O22" s="281">
        <f t="shared" si="5"/>
        <v>54</v>
      </c>
      <c r="P22" s="281">
        <v>18</v>
      </c>
      <c r="Q22" s="268"/>
      <c r="R22" s="283">
        <v>36</v>
      </c>
      <c r="S22" s="270"/>
      <c r="AM22" s="277"/>
      <c r="AO22" s="277"/>
    </row>
    <row r="23" spans="1:41" ht="18" customHeight="1">
      <c r="A23" s="266"/>
      <c r="B23" s="280" t="s">
        <v>176</v>
      </c>
      <c r="C23" s="281">
        <f t="shared" si="0"/>
        <v>279</v>
      </c>
      <c r="D23" s="281">
        <f t="shared" si="1"/>
        <v>155</v>
      </c>
      <c r="E23" s="268"/>
      <c r="F23" s="281">
        <f t="shared" si="2"/>
        <v>124</v>
      </c>
      <c r="G23" s="281">
        <f t="shared" si="3"/>
        <v>117</v>
      </c>
      <c r="H23" s="282">
        <v>66</v>
      </c>
      <c r="I23" s="268"/>
      <c r="J23" s="282">
        <v>51</v>
      </c>
      <c r="K23" s="281">
        <f t="shared" si="4"/>
        <v>79</v>
      </c>
      <c r="L23" s="281">
        <v>39</v>
      </c>
      <c r="M23" s="268"/>
      <c r="N23" s="281">
        <v>40</v>
      </c>
      <c r="O23" s="281">
        <f t="shared" si="5"/>
        <v>83</v>
      </c>
      <c r="P23" s="281">
        <v>50</v>
      </c>
      <c r="Q23" s="268"/>
      <c r="R23" s="283">
        <v>33</v>
      </c>
      <c r="S23" s="270"/>
      <c r="AM23" s="277"/>
      <c r="AO23" s="277"/>
    </row>
    <row r="24" spans="1:41" ht="18" customHeight="1">
      <c r="A24" s="266"/>
      <c r="B24" s="280" t="s">
        <v>177</v>
      </c>
      <c r="C24" s="281">
        <f t="shared" si="0"/>
        <v>426</v>
      </c>
      <c r="D24" s="281">
        <f t="shared" si="1"/>
        <v>210</v>
      </c>
      <c r="E24" s="268"/>
      <c r="F24" s="281">
        <f t="shared" si="2"/>
        <v>216</v>
      </c>
      <c r="G24" s="281">
        <f t="shared" si="3"/>
        <v>210</v>
      </c>
      <c r="H24" s="282">
        <v>100</v>
      </c>
      <c r="I24" s="268"/>
      <c r="J24" s="282">
        <v>110</v>
      </c>
      <c r="K24" s="281">
        <f t="shared" si="4"/>
        <v>144</v>
      </c>
      <c r="L24" s="281">
        <v>82</v>
      </c>
      <c r="M24" s="268"/>
      <c r="N24" s="281">
        <v>62</v>
      </c>
      <c r="O24" s="281">
        <f t="shared" si="5"/>
        <v>72</v>
      </c>
      <c r="P24" s="281">
        <v>28</v>
      </c>
      <c r="Q24" s="268"/>
      <c r="R24" s="283">
        <v>44</v>
      </c>
      <c r="S24" s="270"/>
    </row>
    <row r="25" spans="1:41" ht="18" customHeight="1">
      <c r="A25" s="266"/>
      <c r="B25" s="280" t="s">
        <v>178</v>
      </c>
      <c r="C25" s="281">
        <f t="shared" si="0"/>
        <v>150</v>
      </c>
      <c r="D25" s="281">
        <f t="shared" si="1"/>
        <v>60</v>
      </c>
      <c r="E25" s="268"/>
      <c r="F25" s="281">
        <f t="shared" si="2"/>
        <v>90</v>
      </c>
      <c r="G25" s="281">
        <f t="shared" si="3"/>
        <v>69</v>
      </c>
      <c r="H25" s="282">
        <v>27</v>
      </c>
      <c r="I25" s="268"/>
      <c r="J25" s="282">
        <v>42</v>
      </c>
      <c r="K25" s="281">
        <f t="shared" si="4"/>
        <v>41</v>
      </c>
      <c r="L25" s="281">
        <v>18</v>
      </c>
      <c r="M25" s="268"/>
      <c r="N25" s="281">
        <v>23</v>
      </c>
      <c r="O25" s="281">
        <f t="shared" si="5"/>
        <v>40</v>
      </c>
      <c r="P25" s="281">
        <v>15</v>
      </c>
      <c r="Q25" s="268"/>
      <c r="R25" s="283">
        <v>25</v>
      </c>
      <c r="S25" s="270"/>
      <c r="AM25" s="277"/>
      <c r="AO25" s="277"/>
    </row>
    <row r="26" spans="1:41" ht="18" customHeight="1">
      <c r="A26" s="266"/>
      <c r="B26" s="280" t="s">
        <v>179</v>
      </c>
      <c r="C26" s="281">
        <f t="shared" si="0"/>
        <v>1733</v>
      </c>
      <c r="D26" s="281">
        <f t="shared" si="1"/>
        <v>845</v>
      </c>
      <c r="E26" s="268"/>
      <c r="F26" s="281">
        <f t="shared" si="2"/>
        <v>888</v>
      </c>
      <c r="G26" s="281">
        <f t="shared" si="3"/>
        <v>847</v>
      </c>
      <c r="H26" s="282">
        <v>423</v>
      </c>
      <c r="I26" s="268"/>
      <c r="J26" s="282">
        <v>424</v>
      </c>
      <c r="K26" s="281">
        <f t="shared" si="4"/>
        <v>492</v>
      </c>
      <c r="L26" s="281">
        <v>235</v>
      </c>
      <c r="M26" s="268"/>
      <c r="N26" s="281">
        <v>257</v>
      </c>
      <c r="O26" s="281">
        <f t="shared" si="5"/>
        <v>394</v>
      </c>
      <c r="P26" s="281">
        <v>187</v>
      </c>
      <c r="Q26" s="268"/>
      <c r="R26" s="283">
        <v>207</v>
      </c>
      <c r="S26" s="270"/>
    </row>
    <row r="27" spans="1:41" ht="18" customHeight="1">
      <c r="A27" s="266"/>
      <c r="B27" s="280" t="s">
        <v>180</v>
      </c>
      <c r="C27" s="281">
        <f t="shared" si="0"/>
        <v>745</v>
      </c>
      <c r="D27" s="281">
        <f t="shared" si="1"/>
        <v>239</v>
      </c>
      <c r="E27" s="268"/>
      <c r="F27" s="281">
        <f t="shared" si="2"/>
        <v>506</v>
      </c>
      <c r="G27" s="281">
        <f t="shared" si="3"/>
        <v>356</v>
      </c>
      <c r="H27" s="281">
        <v>133</v>
      </c>
      <c r="I27" s="268"/>
      <c r="J27" s="281">
        <v>223</v>
      </c>
      <c r="K27" s="281">
        <f t="shared" si="4"/>
        <v>225</v>
      </c>
      <c r="L27" s="281">
        <v>72</v>
      </c>
      <c r="M27" s="268"/>
      <c r="N27" s="282">
        <v>153</v>
      </c>
      <c r="O27" s="281">
        <f t="shared" si="5"/>
        <v>164</v>
      </c>
      <c r="P27" s="282">
        <v>34</v>
      </c>
      <c r="Q27" s="268"/>
      <c r="R27" s="283">
        <v>130</v>
      </c>
      <c r="S27" s="270"/>
      <c r="AM27" s="277"/>
      <c r="AO27" s="277"/>
    </row>
    <row r="28" spans="1:41" ht="18" customHeight="1">
      <c r="A28" s="266"/>
      <c r="B28" s="280" t="s">
        <v>181</v>
      </c>
      <c r="C28" s="281">
        <f t="shared" si="0"/>
        <v>74</v>
      </c>
      <c r="D28" s="281">
        <f t="shared" si="1"/>
        <v>28</v>
      </c>
      <c r="E28" s="268"/>
      <c r="F28" s="281">
        <f t="shared" si="2"/>
        <v>46</v>
      </c>
      <c r="G28" s="281">
        <f t="shared" si="3"/>
        <v>37</v>
      </c>
      <c r="H28" s="281">
        <v>17</v>
      </c>
      <c r="I28" s="268"/>
      <c r="J28" s="281">
        <v>20</v>
      </c>
      <c r="K28" s="281">
        <f t="shared" si="4"/>
        <v>24</v>
      </c>
      <c r="L28" s="281">
        <v>5</v>
      </c>
      <c r="M28" s="268"/>
      <c r="N28" s="281">
        <v>19</v>
      </c>
      <c r="O28" s="281">
        <f t="shared" si="5"/>
        <v>13</v>
      </c>
      <c r="P28" s="281">
        <v>6</v>
      </c>
      <c r="Q28" s="268"/>
      <c r="R28" s="283">
        <v>7</v>
      </c>
      <c r="S28" s="270"/>
      <c r="AM28" s="277"/>
      <c r="AO28" s="277"/>
    </row>
    <row r="29" spans="1:41" ht="18" customHeight="1">
      <c r="A29" s="266"/>
      <c r="B29" s="280" t="s">
        <v>182</v>
      </c>
      <c r="C29" s="281">
        <f t="shared" si="0"/>
        <v>472</v>
      </c>
      <c r="D29" s="281">
        <f t="shared" si="1"/>
        <v>33</v>
      </c>
      <c r="E29" s="268"/>
      <c r="F29" s="281">
        <f t="shared" si="2"/>
        <v>439</v>
      </c>
      <c r="G29" s="281">
        <f t="shared" si="3"/>
        <v>142</v>
      </c>
      <c r="H29" s="282">
        <v>13</v>
      </c>
      <c r="I29" s="268"/>
      <c r="J29" s="282">
        <v>129</v>
      </c>
      <c r="K29" s="281">
        <f t="shared" si="4"/>
        <v>156</v>
      </c>
      <c r="L29" s="281">
        <v>11</v>
      </c>
      <c r="M29" s="268"/>
      <c r="N29" s="281">
        <v>145</v>
      </c>
      <c r="O29" s="281">
        <f t="shared" si="5"/>
        <v>174</v>
      </c>
      <c r="P29" s="281">
        <v>9</v>
      </c>
      <c r="Q29" s="268"/>
      <c r="R29" s="283">
        <v>165</v>
      </c>
      <c r="S29" s="270"/>
      <c r="AM29" s="277"/>
      <c r="AO29" s="277"/>
    </row>
    <row r="30" spans="1:41" ht="18" customHeight="1">
      <c r="A30" s="266"/>
      <c r="B30" s="284" t="s">
        <v>183</v>
      </c>
      <c r="C30" s="285">
        <f t="shared" si="0"/>
        <v>97</v>
      </c>
      <c r="D30" s="285">
        <f t="shared" si="1"/>
        <v>65</v>
      </c>
      <c r="E30" s="286"/>
      <c r="F30" s="285">
        <f t="shared" si="2"/>
        <v>32</v>
      </c>
      <c r="G30" s="285">
        <f t="shared" si="3"/>
        <v>58</v>
      </c>
      <c r="H30" s="285">
        <v>45</v>
      </c>
      <c r="I30" s="286"/>
      <c r="J30" s="285">
        <v>13</v>
      </c>
      <c r="K30" s="285">
        <f t="shared" si="4"/>
        <v>29</v>
      </c>
      <c r="L30" s="285">
        <v>14</v>
      </c>
      <c r="M30" s="286"/>
      <c r="N30" s="285">
        <v>15</v>
      </c>
      <c r="O30" s="285">
        <f t="shared" si="5"/>
        <v>10</v>
      </c>
      <c r="P30" s="285">
        <v>6</v>
      </c>
      <c r="Q30" s="286"/>
      <c r="R30" s="287">
        <v>4</v>
      </c>
      <c r="S30" s="270"/>
      <c r="AM30" s="277"/>
      <c r="AO30" s="277"/>
    </row>
    <row r="31" spans="1:41" ht="10.5" hidden="1" customHeight="1">
      <c r="A31" s="288"/>
      <c r="B31" s="289"/>
      <c r="C31" s="290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68"/>
      <c r="AM31" s="277"/>
      <c r="AO31" s="277"/>
    </row>
    <row r="32" spans="1:41">
      <c r="S32" s="291"/>
    </row>
    <row r="33" spans="1:41" ht="12" customHeight="1">
      <c r="A33" s="292" t="s">
        <v>184</v>
      </c>
      <c r="P33" s="292" t="s">
        <v>185</v>
      </c>
      <c r="S33" s="291"/>
      <c r="AM33" s="277"/>
      <c r="AO33" s="277"/>
    </row>
    <row r="34" spans="1:41">
      <c r="AM34" s="277"/>
      <c r="AO34" s="277"/>
    </row>
    <row r="35" spans="1:41">
      <c r="AM35" s="277"/>
      <c r="AO35" s="277"/>
    </row>
    <row r="36" spans="1:41">
      <c r="AM36" s="277"/>
      <c r="AO36" s="277"/>
    </row>
    <row r="37" spans="1:41">
      <c r="AM37" s="277"/>
      <c r="AO37" s="277"/>
    </row>
    <row r="38" spans="1:41">
      <c r="AM38" s="277"/>
      <c r="AO38" s="277"/>
    </row>
    <row r="39" spans="1:41">
      <c r="AM39" s="277"/>
      <c r="AO39" s="277"/>
    </row>
    <row r="40" spans="1:41">
      <c r="AM40" s="277"/>
      <c r="AO40" s="277"/>
    </row>
    <row r="41" spans="1:41">
      <c r="AM41" s="277"/>
      <c r="AO41" s="277"/>
    </row>
    <row r="42" spans="1:41">
      <c r="AM42" s="277"/>
      <c r="AO42" s="277"/>
    </row>
    <row r="56" spans="2:2">
      <c r="B56" s="292" t="s">
        <v>72</v>
      </c>
    </row>
    <row r="100" spans="41:41">
      <c r="AO100" s="292" t="s">
        <v>72</v>
      </c>
    </row>
  </sheetData>
  <sheetProtection password="CA55" sheet="1" objects="1" scenarios="1"/>
  <pageMargins left="0.82677165354330717" right="0.35433070866141736" top="0.98425196850393704" bottom="0.11811023622047245" header="0" footer="0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H198"/>
  <sheetViews>
    <sheetView showGridLines="0" workbookViewId="0">
      <selection activeCell="E54" sqref="E54"/>
    </sheetView>
  </sheetViews>
  <sheetFormatPr baseColWidth="10" defaultColWidth="8" defaultRowHeight="10.5"/>
  <cols>
    <col min="1" max="1" width="1.83203125" style="294" customWidth="1"/>
    <col min="2" max="2" width="32.83203125" style="294" customWidth="1"/>
    <col min="3" max="3" width="12.83203125" style="294" customWidth="1"/>
    <col min="4" max="4" width="2.83203125" style="294" customWidth="1"/>
    <col min="5" max="5" width="12.83203125" style="294" customWidth="1"/>
    <col min="6" max="6" width="2.83203125" style="294" customWidth="1"/>
    <col min="7" max="7" width="12.83203125" style="294" customWidth="1"/>
    <col min="8" max="8" width="2.83203125" style="294" customWidth="1"/>
    <col min="9" max="9" width="12.83203125" style="294" customWidth="1"/>
    <col min="10" max="10" width="2.83203125" style="294" customWidth="1"/>
    <col min="11" max="11" width="12.83203125" style="294" customWidth="1"/>
    <col min="12" max="12" width="2.83203125" style="294" customWidth="1"/>
    <col min="13" max="13" width="12.83203125" style="294" customWidth="1"/>
    <col min="14" max="14" width="3.83203125" style="294" customWidth="1"/>
    <col min="15" max="15" width="1.83203125" style="294" customWidth="1"/>
    <col min="16" max="19" width="8" style="294" customWidth="1"/>
    <col min="20" max="20" width="2.83203125" style="294" customWidth="1"/>
    <col min="21" max="21" width="36.83203125" style="294" customWidth="1"/>
    <col min="22" max="16384" width="8" style="294"/>
  </cols>
  <sheetData>
    <row r="1" spans="1:47">
      <c r="A1" s="293" t="s">
        <v>0</v>
      </c>
      <c r="C1" s="295"/>
      <c r="D1" s="295"/>
      <c r="E1" s="295"/>
      <c r="F1" s="295"/>
      <c r="G1" s="295"/>
      <c r="H1" s="295"/>
      <c r="I1" s="295"/>
      <c r="J1" s="295"/>
      <c r="K1" s="295"/>
      <c r="L1" s="296"/>
      <c r="M1" s="296"/>
    </row>
    <row r="2" spans="1:47" ht="3" customHeight="1">
      <c r="A2" s="297"/>
      <c r="C2" s="295"/>
      <c r="D2" s="295"/>
      <c r="E2" s="295"/>
      <c r="F2" s="295"/>
      <c r="G2" s="295"/>
      <c r="H2" s="295"/>
      <c r="I2" s="295"/>
      <c r="J2" s="295"/>
      <c r="K2" s="295"/>
      <c r="L2" s="296"/>
      <c r="M2" s="296"/>
    </row>
    <row r="3" spans="1:47">
      <c r="A3" s="293" t="s">
        <v>186</v>
      </c>
      <c r="C3" s="295"/>
      <c r="D3" s="295"/>
      <c r="E3" s="295"/>
      <c r="F3" s="295"/>
      <c r="G3" s="295"/>
      <c r="H3" s="295"/>
      <c r="I3" s="295"/>
      <c r="J3" s="295"/>
      <c r="K3" s="295"/>
      <c r="L3" s="296"/>
      <c r="M3" s="296"/>
    </row>
    <row r="4" spans="1:47">
      <c r="A4" s="293" t="s">
        <v>187</v>
      </c>
      <c r="C4" s="295"/>
      <c r="D4" s="295"/>
      <c r="E4" s="295"/>
      <c r="F4" s="295"/>
      <c r="G4" s="295"/>
      <c r="H4" s="295"/>
      <c r="I4" s="295"/>
      <c r="J4" s="295"/>
      <c r="K4" s="295"/>
      <c r="L4" s="296"/>
      <c r="M4" s="296"/>
    </row>
    <row r="5" spans="1:47">
      <c r="A5" s="298" t="s">
        <v>188</v>
      </c>
      <c r="C5" s="295"/>
      <c r="D5" s="295"/>
      <c r="E5" s="298" t="s">
        <v>72</v>
      </c>
      <c r="F5" s="295"/>
      <c r="G5" s="295"/>
      <c r="H5" s="295"/>
      <c r="I5" s="295"/>
      <c r="J5" s="295"/>
      <c r="K5" s="295"/>
      <c r="L5" s="296"/>
      <c r="M5" s="296"/>
      <c r="AU5" s="299" t="s">
        <v>72</v>
      </c>
    </row>
    <row r="6" spans="1:47" ht="3" customHeight="1"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47" ht="12.95" customHeight="1">
      <c r="A7" s="300"/>
      <c r="B7" s="301"/>
      <c r="C7" s="302"/>
      <c r="D7" s="301"/>
      <c r="E7" s="303"/>
      <c r="F7" s="304" t="s">
        <v>189</v>
      </c>
      <c r="G7" s="302"/>
      <c r="H7" s="302"/>
      <c r="I7" s="302"/>
      <c r="J7" s="302"/>
      <c r="K7" s="302"/>
      <c r="L7" s="302"/>
      <c r="M7" s="302"/>
      <c r="N7" s="305"/>
    </row>
    <row r="8" spans="1:47" ht="3.95" customHeight="1">
      <c r="A8" s="306"/>
      <c r="B8" s="307"/>
      <c r="C8" s="308"/>
      <c r="D8" s="307"/>
      <c r="E8" s="302"/>
      <c r="F8" s="301"/>
      <c r="G8" s="302"/>
      <c r="H8" s="301"/>
      <c r="I8" s="302"/>
      <c r="J8" s="301"/>
      <c r="K8" s="302"/>
      <c r="L8" s="301"/>
      <c r="M8" s="302"/>
      <c r="N8" s="305"/>
    </row>
    <row r="9" spans="1:47" ht="11.25" customHeight="1">
      <c r="A9" s="306"/>
      <c r="B9" s="309" t="s">
        <v>5</v>
      </c>
      <c r="C9" s="310" t="s">
        <v>190</v>
      </c>
      <c r="D9" s="307"/>
      <c r="E9" s="311" t="s">
        <v>191</v>
      </c>
      <c r="F9" s="312"/>
      <c r="G9" s="311" t="s">
        <v>192</v>
      </c>
      <c r="H9" s="312"/>
      <c r="I9" s="311" t="s">
        <v>193</v>
      </c>
      <c r="J9" s="312"/>
      <c r="K9" s="311" t="s">
        <v>194</v>
      </c>
      <c r="L9" s="312"/>
      <c r="M9" s="313" t="s">
        <v>195</v>
      </c>
      <c r="N9" s="314"/>
      <c r="R9" s="299" t="s">
        <v>72</v>
      </c>
    </row>
    <row r="10" spans="1:47">
      <c r="A10" s="315"/>
      <c r="B10" s="316"/>
      <c r="C10" s="317" t="s">
        <v>6</v>
      </c>
      <c r="D10" s="316"/>
      <c r="E10" s="318" t="s">
        <v>196</v>
      </c>
      <c r="F10" s="319"/>
      <c r="G10" s="318" t="s">
        <v>7</v>
      </c>
      <c r="H10" s="319"/>
      <c r="I10" s="318" t="s">
        <v>197</v>
      </c>
      <c r="J10" s="319"/>
      <c r="K10" s="318" t="s">
        <v>8</v>
      </c>
      <c r="L10" s="319"/>
      <c r="M10" s="320" t="s">
        <v>198</v>
      </c>
      <c r="N10" s="321"/>
    </row>
    <row r="11" spans="1:47" ht="0.95" customHeight="1">
      <c r="A11" s="322"/>
      <c r="B11" s="323"/>
      <c r="C11" s="324"/>
      <c r="D11" s="323"/>
      <c r="E11" s="324"/>
      <c r="F11" s="323"/>
      <c r="G11" s="324"/>
      <c r="H11" s="323"/>
      <c r="I11" s="324"/>
      <c r="J11" s="323"/>
      <c r="K11" s="324"/>
      <c r="L11" s="323"/>
      <c r="M11" s="324"/>
      <c r="N11" s="323"/>
    </row>
    <row r="12" spans="1:47" ht="9.9499999999999993" customHeight="1">
      <c r="A12" s="325"/>
      <c r="B12" s="326" t="s">
        <v>7</v>
      </c>
      <c r="C12" s="327">
        <f>SUM(C14+C32+[1]Cuad4!D13)</f>
        <v>19492</v>
      </c>
      <c r="D12" s="328"/>
      <c r="E12" s="327">
        <f>SUM(E14+E32+[1]Cuad4!F13)</f>
        <v>7847</v>
      </c>
      <c r="F12" s="328"/>
      <c r="G12" s="329">
        <f>(E12/$C$12)*100</f>
        <v>40.257541555509953</v>
      </c>
      <c r="H12" s="330"/>
      <c r="I12" s="331"/>
      <c r="J12" s="330"/>
      <c r="K12" s="331"/>
      <c r="L12" s="330"/>
      <c r="M12" s="331"/>
      <c r="N12" s="330"/>
    </row>
    <row r="13" spans="1:47" ht="10.5" hidden="1" customHeight="1">
      <c r="A13" s="325"/>
      <c r="B13" s="328"/>
      <c r="C13" s="332"/>
      <c r="D13" s="328"/>
      <c r="E13" s="332"/>
      <c r="F13" s="328"/>
      <c r="G13" s="329"/>
      <c r="H13" s="330"/>
      <c r="I13" s="331"/>
      <c r="J13" s="330"/>
      <c r="K13" s="331"/>
      <c r="L13" s="330"/>
      <c r="M13" s="331"/>
      <c r="N13" s="330"/>
    </row>
    <row r="14" spans="1:47" ht="9.9499999999999993" customHeight="1">
      <c r="A14" s="325"/>
      <c r="B14" s="326" t="s">
        <v>9</v>
      </c>
      <c r="C14" s="327">
        <f>SUM(C16+C20+C28)</f>
        <v>114</v>
      </c>
      <c r="D14" s="328"/>
      <c r="E14" s="327">
        <f>SUM(E16+E20+E28)</f>
        <v>101</v>
      </c>
      <c r="F14" s="328"/>
      <c r="G14" s="329">
        <f>(E14/$C$12)*100</f>
        <v>0.51816129694233537</v>
      </c>
      <c r="H14" s="330"/>
      <c r="I14" s="331"/>
      <c r="J14" s="330"/>
      <c r="K14" s="329">
        <f>(E14/C14)*100</f>
        <v>88.596491228070178</v>
      </c>
      <c r="L14" s="328"/>
      <c r="M14" s="329">
        <f>(E14/$E$14)*100</f>
        <v>100</v>
      </c>
      <c r="N14" s="330"/>
    </row>
    <row r="15" spans="1:47" ht="10.5" hidden="1" customHeight="1">
      <c r="A15" s="325"/>
      <c r="B15" s="330"/>
      <c r="C15" s="333"/>
      <c r="D15" s="330"/>
      <c r="E15" s="333"/>
      <c r="F15" s="330"/>
      <c r="G15" s="333"/>
      <c r="H15" s="330"/>
      <c r="I15" s="333"/>
      <c r="J15" s="330"/>
      <c r="K15" s="333"/>
      <c r="L15" s="330"/>
      <c r="M15" s="333"/>
      <c r="N15" s="330"/>
    </row>
    <row r="16" spans="1:47" ht="9" customHeight="1">
      <c r="A16" s="325"/>
      <c r="B16" s="334" t="s">
        <v>10</v>
      </c>
      <c r="C16" s="335">
        <f>SUM(C17:C18)</f>
        <v>12</v>
      </c>
      <c r="D16" s="336"/>
      <c r="E16" s="335">
        <f>SUM(E17:E18)</f>
        <v>7</v>
      </c>
      <c r="F16" s="336"/>
      <c r="G16" s="337"/>
      <c r="H16" s="336"/>
      <c r="I16" s="337"/>
      <c r="J16" s="336"/>
      <c r="K16" s="337">
        <f>(E16/C14)*100</f>
        <v>6.140350877192982</v>
      </c>
      <c r="L16" s="336"/>
      <c r="M16" s="337">
        <f>(E16/$E$14)*100</f>
        <v>6.9306930693069315</v>
      </c>
      <c r="N16" s="338"/>
    </row>
    <row r="17" spans="1:25" ht="9" customHeight="1">
      <c r="A17" s="325"/>
      <c r="B17" s="339" t="s">
        <v>11</v>
      </c>
      <c r="C17" s="340">
        <v>7</v>
      </c>
      <c r="D17" s="338"/>
      <c r="E17" s="340">
        <v>7</v>
      </c>
      <c r="F17" s="338"/>
      <c r="G17" s="341"/>
      <c r="H17" s="338"/>
      <c r="I17" s="341"/>
      <c r="J17" s="338"/>
      <c r="K17" s="341"/>
      <c r="L17" s="338"/>
      <c r="M17" s="341"/>
      <c r="N17" s="330"/>
    </row>
    <row r="18" spans="1:25" ht="9" customHeight="1">
      <c r="A18" s="325"/>
      <c r="B18" s="339" t="s">
        <v>12</v>
      </c>
      <c r="C18" s="340">
        <v>5</v>
      </c>
      <c r="D18" s="338"/>
      <c r="E18" s="341"/>
      <c r="F18" s="338"/>
      <c r="G18" s="342"/>
      <c r="H18" s="338"/>
      <c r="I18" s="342"/>
      <c r="J18" s="338"/>
      <c r="K18" s="342">
        <f>(E18/C14)*100</f>
        <v>0</v>
      </c>
      <c r="L18" s="338"/>
      <c r="M18" s="342">
        <f>(E18/$E$14)*100</f>
        <v>0</v>
      </c>
      <c r="N18" s="338"/>
      <c r="W18" s="343"/>
      <c r="Y18" s="343"/>
    </row>
    <row r="19" spans="1:25" ht="10.5" hidden="1" customHeight="1">
      <c r="A19" s="325"/>
      <c r="B19" s="338"/>
      <c r="C19" s="333"/>
      <c r="D19" s="330"/>
      <c r="E19" s="333"/>
      <c r="F19" s="330"/>
      <c r="G19" s="333"/>
      <c r="H19" s="330"/>
      <c r="I19" s="331"/>
      <c r="J19" s="330"/>
      <c r="K19" s="333"/>
      <c r="L19" s="330"/>
      <c r="M19" s="333"/>
      <c r="N19" s="330"/>
    </row>
    <row r="20" spans="1:25" ht="9.9499999999999993" customHeight="1">
      <c r="A20" s="325"/>
      <c r="B20" s="334" t="s">
        <v>13</v>
      </c>
      <c r="C20" s="335">
        <f>SUM(C21:C26)</f>
        <v>90</v>
      </c>
      <c r="D20" s="336"/>
      <c r="E20" s="335">
        <f>SUM(E21:E26)</f>
        <v>82</v>
      </c>
      <c r="F20" s="336"/>
      <c r="G20" s="337">
        <f>(E20/$C$12)*100</f>
        <v>0.42068540939872767</v>
      </c>
      <c r="H20" s="336"/>
      <c r="I20" s="337"/>
      <c r="J20" s="336"/>
      <c r="K20" s="337">
        <f>(E20/C14)*100</f>
        <v>71.929824561403507</v>
      </c>
      <c r="L20" s="336"/>
      <c r="M20" s="337">
        <f>(E20/$E$14)*100</f>
        <v>81.188118811881196</v>
      </c>
      <c r="N20" s="338"/>
    </row>
    <row r="21" spans="1:25" ht="9" customHeight="1">
      <c r="A21" s="325"/>
      <c r="B21" s="339" t="s">
        <v>11</v>
      </c>
      <c r="C21" s="344">
        <v>3</v>
      </c>
      <c r="D21" s="330"/>
      <c r="E21" s="344">
        <v>3</v>
      </c>
      <c r="F21" s="330"/>
      <c r="G21" s="333"/>
      <c r="H21" s="330"/>
      <c r="I21" s="333"/>
      <c r="J21" s="330"/>
      <c r="K21" s="345"/>
      <c r="L21" s="330"/>
      <c r="M21" s="333"/>
      <c r="N21" s="330"/>
    </row>
    <row r="22" spans="1:25" ht="9" customHeight="1">
      <c r="A22" s="325"/>
      <c r="B22" s="339" t="s">
        <v>14</v>
      </c>
      <c r="C22" s="344">
        <v>4</v>
      </c>
      <c r="D22" s="330"/>
      <c r="E22" s="344">
        <v>4</v>
      </c>
      <c r="F22" s="330"/>
      <c r="G22" s="331"/>
      <c r="H22" s="330"/>
      <c r="I22" s="333"/>
      <c r="J22" s="330"/>
      <c r="K22" s="333"/>
      <c r="L22" s="330"/>
      <c r="M22" s="333"/>
      <c r="N22" s="330"/>
    </row>
    <row r="23" spans="1:25" ht="9" customHeight="1">
      <c r="A23" s="325"/>
      <c r="B23" s="339" t="s">
        <v>12</v>
      </c>
      <c r="C23" s="340">
        <v>2</v>
      </c>
      <c r="D23" s="338"/>
      <c r="E23" s="341"/>
      <c r="F23" s="338"/>
      <c r="G23" s="342"/>
      <c r="H23" s="338"/>
      <c r="I23" s="342"/>
      <c r="J23" s="338"/>
      <c r="K23" s="342">
        <f>(E23/C14)*100</f>
        <v>0</v>
      </c>
      <c r="L23" s="338"/>
      <c r="M23" s="342">
        <f>(E23/$E$14)*100</f>
        <v>0</v>
      </c>
      <c r="N23" s="338"/>
      <c r="O23" s="296"/>
      <c r="W23" s="343"/>
      <c r="Y23" s="343"/>
    </row>
    <row r="24" spans="1:25" ht="9" customHeight="1">
      <c r="A24" s="325"/>
      <c r="B24" s="339" t="s">
        <v>15</v>
      </c>
      <c r="C24" s="340">
        <v>42</v>
      </c>
      <c r="D24" s="338"/>
      <c r="E24" s="340">
        <v>42</v>
      </c>
      <c r="F24" s="338"/>
      <c r="G24" s="342">
        <f>(E24/$C$12)*100</f>
        <v>0.21547301457008006</v>
      </c>
      <c r="H24" s="338"/>
      <c r="I24" s="341"/>
      <c r="J24" s="338"/>
      <c r="K24" s="341"/>
      <c r="L24" s="338"/>
      <c r="M24" s="341"/>
      <c r="N24" s="338"/>
      <c r="O24" s="296"/>
    </row>
    <row r="25" spans="1:25" ht="9" customHeight="1">
      <c r="A25" s="325"/>
      <c r="B25" s="339" t="s">
        <v>16</v>
      </c>
      <c r="C25" s="340">
        <v>9</v>
      </c>
      <c r="D25" s="338"/>
      <c r="E25" s="340">
        <v>3</v>
      </c>
      <c r="F25" s="338"/>
      <c r="G25" s="342"/>
      <c r="H25" s="338"/>
      <c r="I25" s="342">
        <f>(E25/C25)*100</f>
        <v>33.333333333333329</v>
      </c>
      <c r="J25" s="338"/>
      <c r="K25" s="342">
        <f>(E25/$C$14)*100</f>
        <v>2.6315789473684208</v>
      </c>
      <c r="L25" s="338"/>
      <c r="M25" s="342">
        <f>(E25/$E$14)*100</f>
        <v>2.9702970297029703</v>
      </c>
      <c r="N25" s="338"/>
      <c r="O25" s="296"/>
      <c r="W25" s="343"/>
      <c r="Y25" s="343"/>
    </row>
    <row r="26" spans="1:25">
      <c r="A26" s="325"/>
      <c r="B26" s="339" t="s">
        <v>17</v>
      </c>
      <c r="C26" s="344">
        <v>30</v>
      </c>
      <c r="D26" s="330"/>
      <c r="E26" s="344">
        <v>30</v>
      </c>
      <c r="F26" s="330"/>
      <c r="G26" s="331">
        <f>(E26/$C$12)*100</f>
        <v>0.15390929612148574</v>
      </c>
      <c r="H26" s="330"/>
      <c r="I26" s="331">
        <f>(E26/C26)*100</f>
        <v>100</v>
      </c>
      <c r="J26" s="330"/>
      <c r="K26" s="331">
        <f>(E26/$C$14)*100</f>
        <v>26.315789473684209</v>
      </c>
      <c r="L26" s="330"/>
      <c r="M26" s="331">
        <f>(E26/$E$14)*100</f>
        <v>29.702970297029701</v>
      </c>
      <c r="N26" s="330"/>
    </row>
    <row r="27" spans="1:25" ht="10.5" hidden="1" customHeight="1">
      <c r="A27" s="325"/>
      <c r="B27" s="338"/>
      <c r="C27" s="333"/>
      <c r="D27" s="330"/>
      <c r="E27" s="333"/>
      <c r="F27" s="330"/>
      <c r="G27" s="333"/>
      <c r="H27" s="330"/>
      <c r="I27" s="331"/>
      <c r="J27" s="330"/>
      <c r="K27" s="333"/>
      <c r="L27" s="330"/>
      <c r="M27" s="333"/>
      <c r="N27" s="330"/>
    </row>
    <row r="28" spans="1:25" ht="9.9499999999999993" customHeight="1">
      <c r="A28" s="325"/>
      <c r="B28" s="334" t="s">
        <v>18</v>
      </c>
      <c r="C28" s="335">
        <f>SUM(C29:C30)</f>
        <v>12</v>
      </c>
      <c r="D28" s="336"/>
      <c r="E28" s="335">
        <f>SUM(E29:E30)</f>
        <v>12</v>
      </c>
      <c r="F28" s="336"/>
      <c r="G28" s="337">
        <f>(E28/$C$12)*100</f>
        <v>6.1563718448594297E-2</v>
      </c>
      <c r="H28" s="336"/>
      <c r="I28" s="346"/>
      <c r="J28" s="336"/>
      <c r="K28" s="337">
        <f>(E28/$C$14)*100</f>
        <v>10.526315789473683</v>
      </c>
      <c r="L28" s="336"/>
      <c r="M28" s="337">
        <f>(E28/$E$14)*100</f>
        <v>11.881188118811881</v>
      </c>
      <c r="N28" s="330"/>
    </row>
    <row r="29" spans="1:25" ht="9" customHeight="1">
      <c r="A29" s="325"/>
      <c r="B29" s="339" t="s">
        <v>19</v>
      </c>
      <c r="C29" s="340">
        <v>7</v>
      </c>
      <c r="D29" s="338"/>
      <c r="E29" s="340">
        <v>7</v>
      </c>
      <c r="F29" s="338"/>
      <c r="G29" s="342"/>
      <c r="H29" s="338"/>
      <c r="I29" s="342">
        <f>(E29/C29)*100</f>
        <v>100</v>
      </c>
      <c r="J29" s="338"/>
      <c r="K29" s="342">
        <f>(E29/$C$14)*100</f>
        <v>6.140350877192982</v>
      </c>
      <c r="L29" s="338"/>
      <c r="M29" s="342">
        <f>(E29/$E$14)*100</f>
        <v>6.9306930693069315</v>
      </c>
      <c r="N29" s="338"/>
      <c r="O29" s="296"/>
      <c r="P29" s="296"/>
    </row>
    <row r="30" spans="1:25" ht="9" customHeight="1">
      <c r="A30" s="325"/>
      <c r="B30" s="339" t="s">
        <v>20</v>
      </c>
      <c r="C30" s="340">
        <v>5</v>
      </c>
      <c r="D30" s="338"/>
      <c r="E30" s="340">
        <v>5</v>
      </c>
      <c r="F30" s="338"/>
      <c r="G30" s="342"/>
      <c r="H30" s="338"/>
      <c r="I30" s="342">
        <f>(E30/C30)*100</f>
        <v>100</v>
      </c>
      <c r="J30" s="338"/>
      <c r="K30" s="342">
        <f>(E30/$C$14)*100</f>
        <v>4.3859649122807012</v>
      </c>
      <c r="L30" s="338"/>
      <c r="M30" s="342">
        <f>(E30/$E$14)*100</f>
        <v>4.9504950495049505</v>
      </c>
      <c r="N30" s="338"/>
      <c r="O30" s="296"/>
      <c r="P30" s="296"/>
    </row>
    <row r="31" spans="1:25" ht="10.5" hidden="1" customHeight="1">
      <c r="A31" s="325"/>
      <c r="B31" s="330"/>
      <c r="C31" s="333"/>
      <c r="D31" s="330"/>
      <c r="E31" s="333"/>
      <c r="F31" s="330"/>
      <c r="G31" s="333"/>
      <c r="H31" s="330"/>
      <c r="I31" s="333"/>
      <c r="J31" s="330"/>
      <c r="K31" s="333"/>
      <c r="L31" s="330"/>
      <c r="M31" s="333"/>
      <c r="N31" s="330"/>
    </row>
    <row r="32" spans="1:25" ht="9.9499999999999993" customHeight="1">
      <c r="A32" s="325"/>
      <c r="B32" s="326" t="s">
        <v>21</v>
      </c>
      <c r="C32" s="347">
        <f>SUM(C34+C35+C36+C43+C47+C48+C52+C53+C59+C60+C61+C62+C63)</f>
        <v>7528</v>
      </c>
      <c r="D32" s="328"/>
      <c r="E32" s="347">
        <f>SUM(E34+E35+E36+E43+E47+E48+E52+E53+E59+E60+E61+E62+E63)</f>
        <v>2205</v>
      </c>
      <c r="F32" s="328"/>
      <c r="G32" s="329">
        <f>(E32/$C$12)*100</f>
        <v>11.312333264929201</v>
      </c>
      <c r="H32" s="328"/>
      <c r="I32" s="329"/>
      <c r="J32" s="328"/>
      <c r="K32" s="329">
        <f>(E32/$C$32)*100</f>
        <v>29.290648246546226</v>
      </c>
      <c r="L32" s="328"/>
      <c r="M32" s="329">
        <f>(E32/$E$32)*100</f>
        <v>100</v>
      </c>
      <c r="N32" s="330"/>
    </row>
    <row r="33" spans="1:45" ht="10.5" hidden="1" customHeight="1">
      <c r="A33" s="325"/>
      <c r="B33" s="330"/>
      <c r="C33" s="333"/>
      <c r="D33" s="330"/>
      <c r="E33" s="331"/>
      <c r="F33" s="330"/>
      <c r="G33" s="331"/>
      <c r="H33" s="330"/>
      <c r="I33" s="331"/>
      <c r="J33" s="330"/>
      <c r="K33" s="331"/>
      <c r="L33" s="330"/>
      <c r="M33" s="331"/>
      <c r="N33" s="330"/>
      <c r="P33" s="348"/>
      <c r="W33" s="343"/>
      <c r="Y33" s="343"/>
    </row>
    <row r="34" spans="1:45" ht="9" customHeight="1">
      <c r="A34" s="325"/>
      <c r="B34" s="339" t="s">
        <v>152</v>
      </c>
      <c r="C34" s="340">
        <v>109</v>
      </c>
      <c r="D34" s="338"/>
      <c r="E34" s="349">
        <v>56</v>
      </c>
      <c r="F34" s="338"/>
      <c r="G34" s="342">
        <f>(E34/$C$12)*100</f>
        <v>0.28729735276010671</v>
      </c>
      <c r="H34" s="338"/>
      <c r="I34" s="342">
        <f>(E34/C34)*100</f>
        <v>51.37614678899083</v>
      </c>
      <c r="J34" s="338"/>
      <c r="K34" s="342">
        <f t="shared" ref="K34:K55" si="0">(E34/$C$32)*100</f>
        <v>0.74388947927736448</v>
      </c>
      <c r="L34" s="338"/>
      <c r="M34" s="342">
        <f t="shared" ref="M34:M55" si="1">(E34/$E$32)*100</f>
        <v>2.5396825396825395</v>
      </c>
      <c r="N34" s="350"/>
      <c r="P34" s="348"/>
      <c r="W34" s="343"/>
      <c r="Y34" s="343"/>
    </row>
    <row r="35" spans="1:45" ht="9" customHeight="1">
      <c r="A35" s="325"/>
      <c r="B35" s="339" t="s">
        <v>23</v>
      </c>
      <c r="C35" s="340">
        <v>103</v>
      </c>
      <c r="D35" s="338"/>
      <c r="E35" s="340">
        <v>46</v>
      </c>
      <c r="F35" s="338"/>
      <c r="G35" s="342">
        <f>(E35/$C$12)*100</f>
        <v>0.23599425405294477</v>
      </c>
      <c r="H35" s="338"/>
      <c r="I35" s="342">
        <f>(E35/C35)*100</f>
        <v>44.660194174757287</v>
      </c>
      <c r="J35" s="338"/>
      <c r="K35" s="342">
        <f t="shared" si="0"/>
        <v>0.61105207226354941</v>
      </c>
      <c r="L35" s="338"/>
      <c r="M35" s="342">
        <f t="shared" si="1"/>
        <v>2.0861678004535147</v>
      </c>
      <c r="N35" s="330"/>
      <c r="W35" s="343"/>
      <c r="Y35" s="343"/>
    </row>
    <row r="36" spans="1:45" ht="9" customHeight="1">
      <c r="A36" s="325"/>
      <c r="B36" s="334" t="s">
        <v>24</v>
      </c>
      <c r="C36" s="335">
        <f>SUM(C37:C42)</f>
        <v>554</v>
      </c>
      <c r="D36" s="336"/>
      <c r="E36" s="335">
        <f>(E37)</f>
        <v>285</v>
      </c>
      <c r="F36" s="336"/>
      <c r="G36" s="337">
        <f>(E36/$C$12)*100</f>
        <v>1.4621383131541144</v>
      </c>
      <c r="H36" s="336"/>
      <c r="I36" s="337">
        <f>(E36/C36)*100</f>
        <v>51.444043321299638</v>
      </c>
      <c r="J36" s="336"/>
      <c r="K36" s="337">
        <f t="shared" si="0"/>
        <v>3.7858660998937301</v>
      </c>
      <c r="L36" s="336"/>
      <c r="M36" s="337">
        <f t="shared" si="1"/>
        <v>12.925170068027212</v>
      </c>
      <c r="N36" s="350"/>
      <c r="P36" s="348"/>
    </row>
    <row r="37" spans="1:45" ht="9" customHeight="1">
      <c r="A37" s="351"/>
      <c r="B37" s="352" t="s">
        <v>25</v>
      </c>
      <c r="C37" s="353">
        <v>285</v>
      </c>
      <c r="D37" s="321"/>
      <c r="E37" s="353">
        <v>285</v>
      </c>
      <c r="F37" s="352" t="s">
        <v>26</v>
      </c>
      <c r="G37" s="354">
        <f>(E37/$C$12)*100</f>
        <v>1.4621383131541144</v>
      </c>
      <c r="H37" s="321"/>
      <c r="I37" s="354">
        <f>(E37/$C$36)*100</f>
        <v>51.444043321299638</v>
      </c>
      <c r="J37" s="321"/>
      <c r="K37" s="354">
        <f t="shared" si="0"/>
        <v>3.7858660998937301</v>
      </c>
      <c r="L37" s="321"/>
      <c r="M37" s="354">
        <f t="shared" si="1"/>
        <v>12.925170068027212</v>
      </c>
      <c r="N37" s="355"/>
    </row>
    <row r="38" spans="1:45" ht="9" customHeight="1">
      <c r="A38" s="351"/>
      <c r="B38" s="352" t="s">
        <v>27</v>
      </c>
      <c r="C38" s="353">
        <v>13</v>
      </c>
      <c r="D38" s="321"/>
      <c r="E38" s="356"/>
      <c r="F38" s="321"/>
      <c r="G38" s="354"/>
      <c r="H38" s="321"/>
      <c r="I38" s="354"/>
      <c r="J38" s="321"/>
      <c r="K38" s="354">
        <f t="shared" si="0"/>
        <v>0</v>
      </c>
      <c r="L38" s="321"/>
      <c r="M38" s="354">
        <f t="shared" si="1"/>
        <v>0</v>
      </c>
      <c r="N38" s="355"/>
    </row>
    <row r="39" spans="1:45" ht="9" customHeight="1">
      <c r="A39" s="351"/>
      <c r="B39" s="352" t="s">
        <v>28</v>
      </c>
      <c r="C39" s="353">
        <v>63</v>
      </c>
      <c r="D39" s="321"/>
      <c r="E39" s="356"/>
      <c r="F39" s="321"/>
      <c r="G39" s="354"/>
      <c r="H39" s="321"/>
      <c r="I39" s="354"/>
      <c r="J39" s="321"/>
      <c r="K39" s="354">
        <f t="shared" si="0"/>
        <v>0</v>
      </c>
      <c r="L39" s="321"/>
      <c r="M39" s="354">
        <f t="shared" si="1"/>
        <v>0</v>
      </c>
      <c r="N39" s="355"/>
      <c r="W39" s="343"/>
      <c r="Y39" s="343"/>
    </row>
    <row r="40" spans="1:45" ht="9" customHeight="1">
      <c r="A40" s="351"/>
      <c r="B40" s="352" t="s">
        <v>29</v>
      </c>
      <c r="C40" s="353">
        <v>30</v>
      </c>
      <c r="D40" s="321"/>
      <c r="E40" s="356"/>
      <c r="F40" s="321"/>
      <c r="G40" s="354"/>
      <c r="H40" s="321"/>
      <c r="I40" s="354"/>
      <c r="J40" s="321"/>
      <c r="K40" s="354">
        <f t="shared" si="0"/>
        <v>0</v>
      </c>
      <c r="L40" s="321"/>
      <c r="M40" s="354">
        <f t="shared" si="1"/>
        <v>0</v>
      </c>
      <c r="N40" s="355"/>
      <c r="W40" s="343"/>
      <c r="Y40" s="343"/>
    </row>
    <row r="41" spans="1:45" ht="9" customHeight="1">
      <c r="A41" s="351"/>
      <c r="B41" s="352" t="s">
        <v>30</v>
      </c>
      <c r="C41" s="353">
        <v>137</v>
      </c>
      <c r="D41" s="321"/>
      <c r="E41" s="357"/>
      <c r="F41" s="321"/>
      <c r="G41" s="354"/>
      <c r="H41" s="321"/>
      <c r="I41" s="354"/>
      <c r="J41" s="321"/>
      <c r="K41" s="354">
        <f t="shared" si="0"/>
        <v>0</v>
      </c>
      <c r="L41" s="321"/>
      <c r="M41" s="354">
        <f t="shared" si="1"/>
        <v>0</v>
      </c>
      <c r="N41" s="358"/>
      <c r="P41" s="348"/>
    </row>
    <row r="42" spans="1:45" ht="9" customHeight="1">
      <c r="A42" s="351"/>
      <c r="B42" s="352" t="s">
        <v>31</v>
      </c>
      <c r="C42" s="353">
        <v>26</v>
      </c>
      <c r="D42" s="321"/>
      <c r="E42" s="356"/>
      <c r="F42" s="321"/>
      <c r="G42" s="354"/>
      <c r="H42" s="321"/>
      <c r="I42" s="354"/>
      <c r="J42" s="321"/>
      <c r="K42" s="354">
        <f t="shared" si="0"/>
        <v>0</v>
      </c>
      <c r="L42" s="321"/>
      <c r="M42" s="354">
        <f t="shared" si="1"/>
        <v>0</v>
      </c>
      <c r="N42" s="358"/>
      <c r="P42" s="348"/>
      <c r="W42" s="343"/>
      <c r="Y42" s="343"/>
    </row>
    <row r="43" spans="1:45" ht="9" customHeight="1">
      <c r="A43" s="325"/>
      <c r="B43" s="334" t="s">
        <v>32</v>
      </c>
      <c r="C43" s="335">
        <f>SUM(C44:C46)</f>
        <v>2692</v>
      </c>
      <c r="D43" s="336"/>
      <c r="E43" s="335">
        <f>(E44)</f>
        <v>575</v>
      </c>
      <c r="F43" s="336"/>
      <c r="G43" s="337">
        <f>(E43/$C$12)*100</f>
        <v>2.9499281756618099</v>
      </c>
      <c r="H43" s="336"/>
      <c r="I43" s="337">
        <f>(E43/C43)*100</f>
        <v>21.359583952451707</v>
      </c>
      <c r="J43" s="336"/>
      <c r="K43" s="337">
        <f t="shared" si="0"/>
        <v>7.6381509032943677</v>
      </c>
      <c r="L43" s="336"/>
      <c r="M43" s="337">
        <f t="shared" si="1"/>
        <v>26.077097505668934</v>
      </c>
      <c r="N43" s="330"/>
      <c r="W43" s="343"/>
      <c r="Y43" s="343"/>
    </row>
    <row r="44" spans="1:45" ht="9" customHeight="1">
      <c r="A44" s="351"/>
      <c r="B44" s="352" t="s">
        <v>25</v>
      </c>
      <c r="C44" s="353">
        <v>575</v>
      </c>
      <c r="D44" s="321"/>
      <c r="E44" s="353">
        <v>575</v>
      </c>
      <c r="F44" s="352" t="s">
        <v>26</v>
      </c>
      <c r="G44" s="354">
        <f>(E44/$C$12)*100</f>
        <v>2.9499281756618099</v>
      </c>
      <c r="H44" s="321"/>
      <c r="I44" s="354">
        <f>(E44/C43)*100</f>
        <v>21.359583952451707</v>
      </c>
      <c r="J44" s="321"/>
      <c r="K44" s="354">
        <f t="shared" si="0"/>
        <v>7.6381509032943677</v>
      </c>
      <c r="L44" s="321"/>
      <c r="M44" s="354">
        <f t="shared" si="1"/>
        <v>26.077097505668934</v>
      </c>
      <c r="N44" s="355"/>
      <c r="W44" s="343"/>
      <c r="Y44" s="343"/>
    </row>
    <row r="45" spans="1:45" ht="9" customHeight="1">
      <c r="A45" s="351"/>
      <c r="B45" s="352" t="s">
        <v>33</v>
      </c>
      <c r="C45" s="353">
        <v>357</v>
      </c>
      <c r="D45" s="321"/>
      <c r="E45" s="356"/>
      <c r="F45" s="321"/>
      <c r="G45" s="354"/>
      <c r="H45" s="321"/>
      <c r="I45" s="354"/>
      <c r="J45" s="321"/>
      <c r="K45" s="354">
        <f t="shared" si="0"/>
        <v>0</v>
      </c>
      <c r="L45" s="321"/>
      <c r="M45" s="354">
        <f t="shared" si="1"/>
        <v>0</v>
      </c>
      <c r="N45" s="355"/>
      <c r="P45" s="348"/>
      <c r="W45" s="343"/>
      <c r="Y45" s="343"/>
    </row>
    <row r="46" spans="1:45" ht="9" customHeight="1">
      <c r="A46" s="351"/>
      <c r="B46" s="352" t="s">
        <v>34</v>
      </c>
      <c r="C46" s="353">
        <v>1760</v>
      </c>
      <c r="D46" s="321"/>
      <c r="E46" s="356"/>
      <c r="F46" s="321"/>
      <c r="G46" s="354"/>
      <c r="H46" s="321"/>
      <c r="I46" s="354"/>
      <c r="J46" s="321"/>
      <c r="K46" s="354">
        <f t="shared" si="0"/>
        <v>0</v>
      </c>
      <c r="L46" s="321"/>
      <c r="M46" s="354">
        <f t="shared" si="1"/>
        <v>0</v>
      </c>
      <c r="N46" s="355"/>
      <c r="W46" s="343"/>
      <c r="Y46" s="343"/>
    </row>
    <row r="47" spans="1:45" ht="9" customHeight="1">
      <c r="A47" s="325"/>
      <c r="B47" s="339" t="s">
        <v>35</v>
      </c>
      <c r="C47" s="340">
        <v>1319</v>
      </c>
      <c r="D47" s="338"/>
      <c r="E47" s="340">
        <v>387</v>
      </c>
      <c r="F47" s="338"/>
      <c r="G47" s="342">
        <f t="shared" ref="G47:G54" si="2">(E47/$C$12)*100</f>
        <v>1.9854299199671659</v>
      </c>
      <c r="H47" s="338"/>
      <c r="I47" s="342">
        <f>(E47/C47)*100</f>
        <v>29.340409401061411</v>
      </c>
      <c r="J47" s="338"/>
      <c r="K47" s="342">
        <f t="shared" si="0"/>
        <v>5.1408076514346437</v>
      </c>
      <c r="L47" s="338"/>
      <c r="M47" s="342">
        <f t="shared" si="1"/>
        <v>17.551020408163264</v>
      </c>
      <c r="N47" s="330"/>
      <c r="P47" s="348"/>
      <c r="W47" s="343"/>
      <c r="Y47" s="343"/>
      <c r="AA47" s="343"/>
      <c r="AC47" s="343"/>
      <c r="AE47" s="343"/>
      <c r="AG47" s="343"/>
      <c r="AI47" s="343"/>
      <c r="AK47" s="343"/>
      <c r="AM47" s="343"/>
      <c r="AO47" s="343"/>
      <c r="AQ47" s="343"/>
      <c r="AS47" s="343"/>
    </row>
    <row r="48" spans="1:45" ht="9" customHeight="1">
      <c r="A48" s="325"/>
      <c r="B48" s="334" t="s">
        <v>36</v>
      </c>
      <c r="C48" s="335">
        <f>SUM(C49:C51)</f>
        <v>577</v>
      </c>
      <c r="D48" s="336"/>
      <c r="E48" s="335">
        <f>SUM(E49:E51)</f>
        <v>234</v>
      </c>
      <c r="F48" s="336"/>
      <c r="G48" s="337">
        <f t="shared" si="2"/>
        <v>1.2004925097475887</v>
      </c>
      <c r="H48" s="336"/>
      <c r="I48" s="337">
        <f>(E48/C48)*100</f>
        <v>40.55459272097054</v>
      </c>
      <c r="J48" s="336"/>
      <c r="K48" s="337">
        <f t="shared" si="0"/>
        <v>3.1083953241232734</v>
      </c>
      <c r="L48" s="336"/>
      <c r="M48" s="337">
        <f t="shared" si="1"/>
        <v>10.612244897959183</v>
      </c>
      <c r="N48" s="330"/>
      <c r="P48" s="348"/>
      <c r="W48" s="343"/>
      <c r="Y48" s="343"/>
      <c r="AA48" s="343"/>
      <c r="AC48" s="343"/>
    </row>
    <row r="49" spans="1:25" ht="9" customHeight="1">
      <c r="A49" s="351"/>
      <c r="B49" s="352" t="s">
        <v>25</v>
      </c>
      <c r="C49" s="353">
        <v>234</v>
      </c>
      <c r="D49" s="321"/>
      <c r="E49" s="353">
        <v>234</v>
      </c>
      <c r="F49" s="352" t="s">
        <v>26</v>
      </c>
      <c r="G49" s="354">
        <f t="shared" si="2"/>
        <v>1.2004925097475887</v>
      </c>
      <c r="H49" s="321"/>
      <c r="I49" s="354">
        <f>(E49/$C$48)*100</f>
        <v>40.55459272097054</v>
      </c>
      <c r="J49" s="321"/>
      <c r="K49" s="354">
        <f t="shared" si="0"/>
        <v>3.1083953241232734</v>
      </c>
      <c r="L49" s="321"/>
      <c r="M49" s="354">
        <f t="shared" si="1"/>
        <v>10.612244897959183</v>
      </c>
      <c r="N49" s="355"/>
      <c r="P49" s="348"/>
      <c r="W49" s="343"/>
      <c r="Y49" s="343"/>
    </row>
    <row r="50" spans="1:25" ht="9" customHeight="1">
      <c r="A50" s="351"/>
      <c r="B50" s="352" t="s">
        <v>37</v>
      </c>
      <c r="C50" s="353">
        <v>79</v>
      </c>
      <c r="D50" s="321"/>
      <c r="E50" s="353"/>
      <c r="F50" s="321"/>
      <c r="G50" s="354">
        <f t="shared" si="2"/>
        <v>0</v>
      </c>
      <c r="H50" s="321"/>
      <c r="I50" s="354">
        <f>(E50/$C$48)*100</f>
        <v>0</v>
      </c>
      <c r="J50" s="321"/>
      <c r="K50" s="354">
        <f t="shared" si="0"/>
        <v>0</v>
      </c>
      <c r="L50" s="321"/>
      <c r="M50" s="354">
        <f t="shared" si="1"/>
        <v>0</v>
      </c>
      <c r="N50" s="355"/>
      <c r="P50" s="348"/>
      <c r="W50" s="343"/>
      <c r="Y50" s="343"/>
    </row>
    <row r="51" spans="1:25" ht="9" customHeight="1">
      <c r="A51" s="351"/>
      <c r="B51" s="352" t="s">
        <v>38</v>
      </c>
      <c r="C51" s="353">
        <v>264</v>
      </c>
      <c r="D51" s="321"/>
      <c r="E51" s="353"/>
      <c r="F51" s="321"/>
      <c r="G51" s="354">
        <f t="shared" si="2"/>
        <v>0</v>
      </c>
      <c r="H51" s="321"/>
      <c r="I51" s="354">
        <f>(E51/$C$48)*100</f>
        <v>0</v>
      </c>
      <c r="J51" s="321"/>
      <c r="K51" s="354">
        <f t="shared" si="0"/>
        <v>0</v>
      </c>
      <c r="L51" s="321"/>
      <c r="M51" s="354">
        <f t="shared" si="1"/>
        <v>0</v>
      </c>
      <c r="N51" s="355"/>
      <c r="P51" s="348"/>
      <c r="W51" s="343"/>
      <c r="Y51" s="343"/>
    </row>
    <row r="52" spans="1:25" ht="9" customHeight="1">
      <c r="A52" s="325"/>
      <c r="B52" s="339" t="s">
        <v>153</v>
      </c>
      <c r="C52" s="340">
        <v>229</v>
      </c>
      <c r="D52" s="338"/>
      <c r="E52" s="340">
        <v>117</v>
      </c>
      <c r="F52" s="338"/>
      <c r="G52" s="342">
        <f t="shared" si="2"/>
        <v>0.60024625487379435</v>
      </c>
      <c r="H52" s="338"/>
      <c r="I52" s="342">
        <f>(E52/C52)*100</f>
        <v>51.091703056768559</v>
      </c>
      <c r="J52" s="338"/>
      <c r="K52" s="342">
        <f t="shared" si="0"/>
        <v>1.5541976620616367</v>
      </c>
      <c r="L52" s="338"/>
      <c r="M52" s="342">
        <f t="shared" si="1"/>
        <v>5.3061224489795915</v>
      </c>
      <c r="N52" s="330"/>
    </row>
    <row r="53" spans="1:25" ht="9" customHeight="1">
      <c r="A53" s="325"/>
      <c r="B53" s="334" t="s">
        <v>17</v>
      </c>
      <c r="C53" s="335">
        <f>SUM(C54:C58)</f>
        <v>85</v>
      </c>
      <c r="D53" s="336"/>
      <c r="E53" s="335">
        <f>SUM(E54)</f>
        <v>30</v>
      </c>
      <c r="F53" s="336"/>
      <c r="G53" s="337">
        <f t="shared" si="2"/>
        <v>0.15390929612148574</v>
      </c>
      <c r="H53" s="336"/>
      <c r="I53" s="337">
        <f>(E53/C53)*100</f>
        <v>35.294117647058826</v>
      </c>
      <c r="J53" s="336"/>
      <c r="K53" s="337">
        <f t="shared" si="0"/>
        <v>0.39851222104144529</v>
      </c>
      <c r="L53" s="336"/>
      <c r="M53" s="337">
        <f t="shared" si="1"/>
        <v>1.3605442176870748</v>
      </c>
      <c r="N53" s="328"/>
    </row>
    <row r="54" spans="1:25" ht="9" customHeight="1">
      <c r="A54" s="351"/>
      <c r="B54" s="352" t="s">
        <v>25</v>
      </c>
      <c r="C54" s="353">
        <v>57</v>
      </c>
      <c r="D54" s="321"/>
      <c r="E54" s="353">
        <v>30</v>
      </c>
      <c r="F54" s="321"/>
      <c r="G54" s="354">
        <f t="shared" si="2"/>
        <v>0.15390929612148574</v>
      </c>
      <c r="H54" s="321"/>
      <c r="I54" s="354">
        <f>(E54/$C$53)*100</f>
        <v>35.294117647058826</v>
      </c>
      <c r="J54" s="321"/>
      <c r="K54" s="354">
        <f t="shared" si="0"/>
        <v>0.39851222104144529</v>
      </c>
      <c r="L54" s="321"/>
      <c r="M54" s="354">
        <f t="shared" si="1"/>
        <v>1.3605442176870748</v>
      </c>
      <c r="N54" s="355"/>
    </row>
    <row r="55" spans="1:25" ht="9" customHeight="1">
      <c r="A55" s="351"/>
      <c r="B55" s="352" t="s">
        <v>40</v>
      </c>
      <c r="C55" s="353">
        <v>10</v>
      </c>
      <c r="D55" s="321"/>
      <c r="E55" s="356"/>
      <c r="F55" s="321"/>
      <c r="G55" s="354"/>
      <c r="H55" s="321"/>
      <c r="I55" s="354"/>
      <c r="J55" s="321"/>
      <c r="K55" s="354">
        <f t="shared" si="0"/>
        <v>0</v>
      </c>
      <c r="L55" s="321"/>
      <c r="M55" s="354">
        <f t="shared" si="1"/>
        <v>0</v>
      </c>
      <c r="N55" s="355"/>
    </row>
    <row r="56" spans="1:25" ht="9" customHeight="1">
      <c r="A56" s="351"/>
      <c r="B56" s="352" t="s">
        <v>199</v>
      </c>
      <c r="C56" s="353">
        <v>7</v>
      </c>
      <c r="D56" s="321"/>
      <c r="E56" s="356"/>
      <c r="F56" s="321"/>
      <c r="G56" s="354"/>
      <c r="H56" s="321"/>
      <c r="I56" s="356"/>
      <c r="J56" s="321"/>
      <c r="K56" s="356"/>
      <c r="L56" s="321"/>
      <c r="M56" s="356"/>
      <c r="N56" s="355"/>
    </row>
    <row r="57" spans="1:25" ht="9" customHeight="1">
      <c r="A57" s="351"/>
      <c r="B57" s="352" t="s">
        <v>42</v>
      </c>
      <c r="C57" s="353">
        <v>9</v>
      </c>
      <c r="D57" s="321"/>
      <c r="E57" s="356"/>
      <c r="F57" s="321"/>
      <c r="G57" s="354"/>
      <c r="H57" s="321"/>
      <c r="I57" s="356"/>
      <c r="J57" s="321"/>
      <c r="K57" s="356"/>
      <c r="L57" s="321"/>
      <c r="M57" s="356"/>
      <c r="N57" s="355"/>
    </row>
    <row r="58" spans="1:25" ht="9" customHeight="1">
      <c r="A58" s="351"/>
      <c r="B58" s="352" t="s">
        <v>200</v>
      </c>
      <c r="C58" s="353">
        <v>2</v>
      </c>
      <c r="D58" s="321"/>
      <c r="E58" s="356"/>
      <c r="F58" s="321"/>
      <c r="G58" s="354"/>
      <c r="H58" s="321"/>
      <c r="I58" s="356"/>
      <c r="J58" s="321"/>
      <c r="K58" s="356"/>
      <c r="L58" s="321"/>
      <c r="M58" s="356"/>
      <c r="N58" s="355"/>
    </row>
    <row r="59" spans="1:25" ht="9" customHeight="1">
      <c r="A59" s="325"/>
      <c r="B59" s="339" t="s">
        <v>44</v>
      </c>
      <c r="C59" s="340">
        <v>102</v>
      </c>
      <c r="D59" s="338"/>
      <c r="E59" s="340">
        <v>51</v>
      </c>
      <c r="F59" s="338"/>
      <c r="G59" s="342">
        <f>(E59/$C$12)*100</f>
        <v>0.26164580340652577</v>
      </c>
      <c r="H59" s="338"/>
      <c r="I59" s="342">
        <f>(E59/C59)*100</f>
        <v>50</v>
      </c>
      <c r="J59" s="338"/>
      <c r="K59" s="342">
        <f>(E59/$C$32)*100</f>
        <v>0.677470775770457</v>
      </c>
      <c r="L59" s="338"/>
      <c r="M59" s="342">
        <f>(E59/$E$32)*100</f>
        <v>2.3129251700680271</v>
      </c>
      <c r="N59" s="330"/>
    </row>
    <row r="60" spans="1:25" ht="9" customHeight="1">
      <c r="A60" s="325"/>
      <c r="B60" s="339" t="s">
        <v>45</v>
      </c>
      <c r="C60" s="340">
        <v>678</v>
      </c>
      <c r="D60" s="338"/>
      <c r="E60" s="340">
        <v>200</v>
      </c>
      <c r="F60" s="338"/>
      <c r="G60" s="342">
        <f>(E60/$C$12)*100</f>
        <v>1.0260619741432382</v>
      </c>
      <c r="H60" s="338"/>
      <c r="I60" s="342">
        <f>(E60/C60)*100</f>
        <v>29.498525073746311</v>
      </c>
      <c r="J60" s="338"/>
      <c r="K60" s="342">
        <f>(E60/$C$32)*100</f>
        <v>2.6567481402763016</v>
      </c>
      <c r="L60" s="338"/>
      <c r="M60" s="342">
        <f>(E60/$E$32)*100</f>
        <v>9.0702947845804989</v>
      </c>
      <c r="N60" s="330"/>
    </row>
    <row r="61" spans="1:25" ht="9" customHeight="1">
      <c r="A61" s="325"/>
      <c r="B61" s="339" t="s">
        <v>46</v>
      </c>
      <c r="C61" s="340">
        <v>200</v>
      </c>
      <c r="D61" s="338"/>
      <c r="E61" s="340">
        <v>44</v>
      </c>
      <c r="F61" s="338"/>
      <c r="G61" s="342">
        <f>(E61/$C$12)*100</f>
        <v>0.22573363431151239</v>
      </c>
      <c r="H61" s="338"/>
      <c r="I61" s="342">
        <f>(E61/C61)*100</f>
        <v>22</v>
      </c>
      <c r="J61" s="338"/>
      <c r="K61" s="342">
        <f>(E61/$C$32)*100</f>
        <v>0.58448459086078641</v>
      </c>
      <c r="L61" s="338"/>
      <c r="M61" s="342">
        <f>(E61/$E$32)*100</f>
        <v>1.9954648526077097</v>
      </c>
      <c r="N61" s="330"/>
    </row>
    <row r="62" spans="1:25" ht="9" customHeight="1">
      <c r="A62" s="325"/>
      <c r="B62" s="339" t="s">
        <v>47</v>
      </c>
      <c r="C62" s="340">
        <v>340</v>
      </c>
      <c r="D62" s="338"/>
      <c r="E62" s="340">
        <v>71</v>
      </c>
      <c r="F62" s="338"/>
      <c r="G62" s="342">
        <f>(E62/$C$12)*100</f>
        <v>0.36425200082084958</v>
      </c>
      <c r="H62" s="338"/>
      <c r="I62" s="342">
        <f>(E62/C62)*100</f>
        <v>20.882352941176471</v>
      </c>
      <c r="J62" s="338"/>
      <c r="K62" s="342">
        <f>(E62/$C$32)*100</f>
        <v>0.94314558979808716</v>
      </c>
      <c r="L62" s="338"/>
      <c r="M62" s="342">
        <f>(E62/$E$32)*100</f>
        <v>3.2199546485260773</v>
      </c>
      <c r="N62" s="330"/>
    </row>
    <row r="63" spans="1:25" ht="9" customHeight="1">
      <c r="A63" s="359"/>
      <c r="B63" s="360" t="s">
        <v>48</v>
      </c>
      <c r="C63" s="361">
        <v>540</v>
      </c>
      <c r="D63" s="362"/>
      <c r="E63" s="361">
        <v>109</v>
      </c>
      <c r="F63" s="362"/>
      <c r="G63" s="363">
        <f>(E63/$C$12)*100</f>
        <v>0.5592037759080648</v>
      </c>
      <c r="H63" s="362"/>
      <c r="I63" s="363">
        <f>(E63/C63)*100</f>
        <v>20.185185185185187</v>
      </c>
      <c r="J63" s="362"/>
      <c r="K63" s="363">
        <f>(E63/$C$32)*100</f>
        <v>1.4479277364505845</v>
      </c>
      <c r="L63" s="362"/>
      <c r="M63" s="363">
        <f>(E63/$E$32)*100</f>
        <v>4.9433106575963714</v>
      </c>
      <c r="N63" s="364"/>
    </row>
    <row r="64" spans="1:25" ht="3" customHeight="1">
      <c r="A64" s="325"/>
      <c r="B64" s="338"/>
      <c r="C64" s="341"/>
      <c r="D64" s="338"/>
      <c r="E64" s="341"/>
      <c r="F64" s="338"/>
      <c r="G64" s="341"/>
      <c r="H64" s="338"/>
      <c r="I64" s="341"/>
      <c r="J64" s="338"/>
      <c r="K64" s="341"/>
      <c r="L64" s="338"/>
      <c r="M64" s="341"/>
      <c r="N64" s="330"/>
    </row>
    <row r="65" spans="1:13">
      <c r="A65" s="365" t="s">
        <v>67</v>
      </c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9" t="s">
        <v>201</v>
      </c>
    </row>
    <row r="66" spans="1:13" ht="8.1" customHeight="1">
      <c r="A66" s="365" t="s">
        <v>202</v>
      </c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</row>
    <row r="67" spans="1:13" ht="8.1" customHeight="1">
      <c r="A67" s="365" t="s">
        <v>203</v>
      </c>
    </row>
    <row r="74" spans="1:13" ht="5.0999999999999996" customHeight="1"/>
    <row r="78" spans="1:13" ht="5.0999999999999996" customHeight="1"/>
    <row r="80" spans="1:13" ht="9" customHeight="1"/>
    <row r="81" spans="23:45" ht="10.5" hidden="1" customHeight="1">
      <c r="W81" s="343"/>
      <c r="Y81" s="343"/>
    </row>
    <row r="82" spans="23:45" ht="18" customHeight="1">
      <c r="W82" s="343"/>
      <c r="Y82" s="343"/>
    </row>
    <row r="83" spans="23:45" ht="10.5" hidden="1" customHeight="1"/>
    <row r="84" spans="23:45" ht="18" customHeight="1">
      <c r="W84" s="343"/>
      <c r="Y84" s="343"/>
    </row>
    <row r="85" spans="23:45" ht="10.5" hidden="1" customHeight="1"/>
    <row r="86" spans="23:45" ht="18" customHeight="1">
      <c r="W86" s="343"/>
      <c r="Y86" s="343"/>
    </row>
    <row r="87" spans="23:45" ht="10.5" hidden="1" customHeight="1"/>
    <row r="88" spans="23:45" ht="18" customHeight="1">
      <c r="W88" s="343"/>
      <c r="Y88" s="343"/>
      <c r="AA88" s="343"/>
      <c r="AC88" s="343"/>
      <c r="AE88" s="343"/>
      <c r="AG88" s="343"/>
      <c r="AI88" s="343"/>
      <c r="AK88" s="343"/>
      <c r="AM88" s="343"/>
      <c r="AO88" s="343"/>
      <c r="AQ88" s="343"/>
      <c r="AS88" s="343"/>
    </row>
    <row r="89" spans="23:45" ht="10.5" hidden="1" customHeight="1"/>
    <row r="90" spans="23:45" ht="18" customHeight="1">
      <c r="W90" s="343"/>
      <c r="Y90" s="343"/>
    </row>
    <row r="91" spans="23:45" ht="10.5" hidden="1" customHeight="1"/>
    <row r="92" spans="23:45" ht="18" customHeight="1">
      <c r="W92" s="343"/>
      <c r="Y92" s="343"/>
    </row>
    <row r="93" spans="23:45" ht="10.5" hidden="1" customHeight="1"/>
    <row r="94" spans="23:45" ht="18" customHeight="1">
      <c r="W94" s="343"/>
      <c r="Y94" s="343"/>
      <c r="AA94" s="343"/>
    </row>
    <row r="95" spans="23:45" ht="10.5" hidden="1" customHeight="1"/>
    <row r="96" spans="23:45" ht="18" customHeight="1">
      <c r="W96" s="343"/>
      <c r="Y96" s="343"/>
      <c r="AA96" s="343"/>
      <c r="AC96" s="343"/>
    </row>
    <row r="97" spans="23:33" ht="10.5" hidden="1" customHeight="1"/>
    <row r="98" spans="23:33" ht="18" customHeight="1">
      <c r="W98" s="343"/>
      <c r="Y98" s="343"/>
      <c r="AA98" s="343"/>
      <c r="AC98" s="343"/>
    </row>
    <row r="99" spans="23:33" ht="10.5" hidden="1" customHeight="1"/>
    <row r="100" spans="23:33" ht="18" customHeight="1">
      <c r="W100" s="343"/>
      <c r="Y100" s="343"/>
      <c r="AA100" s="343"/>
      <c r="AC100" s="343"/>
    </row>
    <row r="101" spans="23:33" ht="10.5" hidden="1" customHeight="1"/>
    <row r="102" spans="23:33" ht="18" customHeight="1">
      <c r="W102" s="343"/>
      <c r="Y102" s="343"/>
      <c r="AE102" s="343"/>
      <c r="AG102" s="343"/>
    </row>
    <row r="103" spans="23:33" ht="10.5" hidden="1" customHeight="1"/>
    <row r="104" spans="23:33" ht="18" customHeight="1"/>
    <row r="105" spans="23:33" ht="10.5" hidden="1" customHeight="1"/>
    <row r="106" spans="23:33" ht="18" customHeight="1"/>
    <row r="107" spans="23:33" ht="10.5" hidden="1" customHeight="1"/>
    <row r="108" spans="23:33" ht="18" customHeight="1"/>
    <row r="109" spans="23:33" ht="10.5" hidden="1" customHeight="1"/>
    <row r="110" spans="23:33" ht="18" customHeight="1">
      <c r="AA110" s="343"/>
      <c r="AC110" s="343"/>
    </row>
    <row r="111" spans="23:33" ht="10.5" hidden="1" customHeight="1"/>
    <row r="112" spans="23:33" ht="18" customHeight="1">
      <c r="AA112" s="343"/>
      <c r="AC112" s="343"/>
    </row>
    <row r="113" spans="27:35" ht="10.5" hidden="1" customHeight="1"/>
    <row r="114" spans="27:35" ht="16.5" customHeight="1">
      <c r="AA114" s="343"/>
      <c r="AC114" s="343"/>
    </row>
    <row r="115" spans="27:35" ht="2.25" customHeight="1"/>
    <row r="116" spans="27:35" ht="8.1" customHeight="1">
      <c r="AA116" s="343"/>
      <c r="AC116" s="343"/>
    </row>
    <row r="117" spans="27:35" ht="9" customHeight="1">
      <c r="AA117" s="343"/>
      <c r="AC117" s="343"/>
    </row>
    <row r="118" spans="27:35">
      <c r="AA118" s="343"/>
      <c r="AC118" s="343"/>
    </row>
    <row r="119" spans="27:35">
      <c r="AA119" s="343"/>
      <c r="AC119" s="343"/>
    </row>
    <row r="120" spans="27:35">
      <c r="AA120" s="343"/>
      <c r="AC120" s="343"/>
    </row>
    <row r="121" spans="27:35">
      <c r="AA121" s="343"/>
      <c r="AC121" s="343"/>
    </row>
    <row r="122" spans="27:35">
      <c r="AA122" s="343"/>
      <c r="AC122" s="343"/>
    </row>
    <row r="123" spans="27:35">
      <c r="AA123" s="343"/>
      <c r="AC123" s="343"/>
    </row>
    <row r="124" spans="27:35">
      <c r="AG124" s="343"/>
      <c r="AI124" s="343"/>
    </row>
    <row r="126" spans="27:35">
      <c r="AA126" s="343"/>
      <c r="AC126" s="343"/>
    </row>
    <row r="154" spans="21:21">
      <c r="U154" s="299" t="s">
        <v>72</v>
      </c>
    </row>
    <row r="198" spans="60:60">
      <c r="BH198" s="299" t="s">
        <v>72</v>
      </c>
    </row>
  </sheetData>
  <sheetProtection password="CA55" sheet="1" objects="1" scenarios="1"/>
  <pageMargins left="1.5" right="1" top="0.5" bottom="0.3" header="0" footer="0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Z175"/>
  <sheetViews>
    <sheetView showGridLines="0" zoomScale="75" workbookViewId="0">
      <selection sqref="A1:IV65536"/>
    </sheetView>
  </sheetViews>
  <sheetFormatPr baseColWidth="10" defaultColWidth="8" defaultRowHeight="10.5"/>
  <cols>
    <col min="1" max="1" width="32" style="368" customWidth="1"/>
    <col min="2" max="2" width="16.33203125" style="368" bestFit="1" customWidth="1"/>
    <col min="3" max="3" width="12.83203125" style="368" customWidth="1"/>
    <col min="4" max="4" width="16.1640625" style="368" bestFit="1" customWidth="1"/>
    <col min="5" max="5" width="17.5" style="368" customWidth="1"/>
    <col min="6" max="6" width="13.33203125" style="368" customWidth="1"/>
    <col min="7" max="7" width="19" style="368" customWidth="1"/>
    <col min="8" max="11" width="8" style="368" customWidth="1"/>
    <col min="12" max="12" width="2.83203125" style="368" customWidth="1"/>
    <col min="13" max="13" width="36.83203125" style="368" customWidth="1"/>
    <col min="14" max="16384" width="8" style="368"/>
  </cols>
  <sheetData>
    <row r="1" spans="1:39">
      <c r="A1" s="366" t="s">
        <v>0</v>
      </c>
      <c r="B1" s="367"/>
      <c r="C1" s="367"/>
      <c r="D1" s="367"/>
      <c r="E1" s="367"/>
      <c r="F1" s="367"/>
      <c r="G1" s="367"/>
      <c r="H1" s="367"/>
    </row>
    <row r="2" spans="1:39" ht="12.75" customHeight="1">
      <c r="A2" s="366" t="s">
        <v>187</v>
      </c>
      <c r="B2" s="367"/>
      <c r="C2" s="367"/>
      <c r="D2" s="367"/>
      <c r="E2" s="367"/>
      <c r="F2" s="367"/>
      <c r="G2" s="367"/>
      <c r="H2" s="367"/>
      <c r="AM2" s="369" t="s">
        <v>72</v>
      </c>
    </row>
    <row r="3" spans="1:39" ht="16.5" customHeight="1">
      <c r="A3" s="366" t="s">
        <v>187</v>
      </c>
      <c r="B3" s="367"/>
      <c r="C3" s="367"/>
    </row>
    <row r="4" spans="1:39">
      <c r="A4" s="370" t="s">
        <v>204</v>
      </c>
    </row>
    <row r="5" spans="1:39" ht="15.75" customHeight="1">
      <c r="A5" s="371"/>
      <c r="B5" s="372"/>
      <c r="C5" s="2639" t="s">
        <v>205</v>
      </c>
      <c r="D5" s="2640"/>
      <c r="E5" s="2640"/>
      <c r="F5" s="2640"/>
      <c r="G5" s="2641"/>
    </row>
    <row r="6" spans="1:39" ht="11.25" customHeight="1">
      <c r="A6" s="373" t="s">
        <v>5</v>
      </c>
      <c r="B6" s="374" t="s">
        <v>190</v>
      </c>
      <c r="C6" s="375" t="s">
        <v>206</v>
      </c>
      <c r="D6" s="376" t="s">
        <v>194</v>
      </c>
      <c r="E6" s="375" t="s">
        <v>207</v>
      </c>
      <c r="F6" s="377" t="s">
        <v>194</v>
      </c>
      <c r="G6" s="378" t="s">
        <v>195</v>
      </c>
      <c r="H6" s="379"/>
      <c r="J6" s="369" t="s">
        <v>72</v>
      </c>
    </row>
    <row r="7" spans="1:39">
      <c r="A7" s="380"/>
      <c r="B7" s="381" t="s">
        <v>208</v>
      </c>
      <c r="C7" s="382" t="s">
        <v>209</v>
      </c>
      <c r="D7" s="383" t="s">
        <v>87</v>
      </c>
      <c r="E7" s="382" t="s">
        <v>197</v>
      </c>
      <c r="F7" s="384" t="s">
        <v>8</v>
      </c>
      <c r="G7" s="384" t="s">
        <v>198</v>
      </c>
    </row>
    <row r="8" spans="1:39" ht="20.100000000000001" customHeight="1">
      <c r="A8" s="385" t="s">
        <v>49</v>
      </c>
      <c r="B8" s="386">
        <f>SUM(B9:B25)</f>
        <v>11850</v>
      </c>
      <c r="C8" s="387">
        <f>SUM(C9:C25)</f>
        <v>5541</v>
      </c>
      <c r="D8" s="388">
        <f>(C8/[2]Cuad4!$C$12)*100</f>
        <v>28.427046993638417</v>
      </c>
      <c r="E8" s="389"/>
      <c r="F8" s="388">
        <f t="shared" ref="F8:F25" si="0">(C8/$B$8)*100</f>
        <v>46.759493670886073</v>
      </c>
      <c r="G8" s="388">
        <f t="shared" ref="G8:G25" si="1">(C8/$C$8)*100</f>
        <v>100</v>
      </c>
    </row>
    <row r="9" spans="1:39" ht="20.100000000000001" customHeight="1">
      <c r="A9" s="390" t="s">
        <v>167</v>
      </c>
      <c r="B9" s="391">
        <v>3330</v>
      </c>
      <c r="C9" s="392">
        <v>1599</v>
      </c>
      <c r="D9" s="393">
        <f>(C9/[2]Cuad4!$C$12)*100</f>
        <v>8.2033654832751886</v>
      </c>
      <c r="E9" s="394">
        <f t="shared" ref="E9:E25" si="2">(C9/B9)*100</f>
        <v>48.018018018018019</v>
      </c>
      <c r="F9" s="393">
        <f t="shared" si="0"/>
        <v>13.493670886075948</v>
      </c>
      <c r="G9" s="393">
        <f t="shared" si="1"/>
        <v>28.857606930157008</v>
      </c>
    </row>
    <row r="10" spans="1:39" ht="20.100000000000001" customHeight="1">
      <c r="A10" s="390" t="s">
        <v>168</v>
      </c>
      <c r="B10" s="391">
        <v>708</v>
      </c>
      <c r="C10" s="392">
        <v>318</v>
      </c>
      <c r="D10" s="393">
        <f>(C10/[2]Cuad4!$C$12)*100</f>
        <v>1.631438538887749</v>
      </c>
      <c r="E10" s="394">
        <f t="shared" si="2"/>
        <v>44.915254237288138</v>
      </c>
      <c r="F10" s="393">
        <f t="shared" si="0"/>
        <v>2.6835443037974684</v>
      </c>
      <c r="G10" s="393">
        <f t="shared" si="1"/>
        <v>5.7390362750406068</v>
      </c>
    </row>
    <row r="11" spans="1:39" ht="20.100000000000001" customHeight="1">
      <c r="A11" s="390" t="s">
        <v>169</v>
      </c>
      <c r="B11" s="391">
        <v>815</v>
      </c>
      <c r="C11" s="392">
        <v>374</v>
      </c>
      <c r="D11" s="393">
        <f>(C11/[2]Cuad4!$C$12)*100</f>
        <v>1.9187358916478554</v>
      </c>
      <c r="E11" s="394">
        <f t="shared" si="2"/>
        <v>45.889570552147241</v>
      </c>
      <c r="F11" s="393">
        <f t="shared" si="0"/>
        <v>3.1561181434599157</v>
      </c>
      <c r="G11" s="393">
        <f t="shared" si="1"/>
        <v>6.7496841725320333</v>
      </c>
    </row>
    <row r="12" spans="1:39" ht="20.100000000000001" customHeight="1">
      <c r="A12" s="390" t="s">
        <v>170</v>
      </c>
      <c r="B12" s="391">
        <v>664</v>
      </c>
      <c r="C12" s="392">
        <v>337</v>
      </c>
      <c r="D12" s="393">
        <f>(C12/[2]Cuad4!$C$12)*100</f>
        <v>1.7289144264313563</v>
      </c>
      <c r="E12" s="394">
        <f t="shared" si="2"/>
        <v>50.753012048192772</v>
      </c>
      <c r="F12" s="393">
        <f t="shared" si="0"/>
        <v>2.8438818565400847</v>
      </c>
      <c r="G12" s="393">
        <f t="shared" si="1"/>
        <v>6.081934668832341</v>
      </c>
    </row>
    <row r="13" spans="1:39" ht="20.100000000000001" customHeight="1">
      <c r="A13" s="390" t="s">
        <v>171</v>
      </c>
      <c r="B13" s="391">
        <v>1026</v>
      </c>
      <c r="C13" s="392">
        <v>476</v>
      </c>
      <c r="D13" s="393">
        <f>(C13/[2]Cuad4!$C$12)*100</f>
        <v>2.4420274984609072</v>
      </c>
      <c r="E13" s="394">
        <f t="shared" si="2"/>
        <v>46.393762183235864</v>
      </c>
      <c r="F13" s="393">
        <f t="shared" si="0"/>
        <v>4.0168776371308015</v>
      </c>
      <c r="G13" s="393">
        <f t="shared" si="1"/>
        <v>8.5905071286771335</v>
      </c>
      <c r="O13" s="395"/>
      <c r="Q13" s="395"/>
    </row>
    <row r="14" spans="1:39" ht="20.100000000000001" customHeight="1">
      <c r="A14" s="390" t="s">
        <v>172</v>
      </c>
      <c r="B14" s="391">
        <v>265</v>
      </c>
      <c r="C14" s="392">
        <v>107</v>
      </c>
      <c r="D14" s="393">
        <f>(C14/[2]Cuad4!$C$12)*100</f>
        <v>0.54894315616663247</v>
      </c>
      <c r="E14" s="394">
        <f t="shared" si="2"/>
        <v>40.377358490566039</v>
      </c>
      <c r="F14" s="393">
        <f t="shared" si="0"/>
        <v>0.90295358649789026</v>
      </c>
      <c r="G14" s="393">
        <f t="shared" si="1"/>
        <v>1.9310593755639778</v>
      </c>
      <c r="O14" s="395"/>
      <c r="Q14" s="395"/>
    </row>
    <row r="15" spans="1:39" ht="20.100000000000001" customHeight="1">
      <c r="A15" s="390" t="s">
        <v>173</v>
      </c>
      <c r="B15" s="391">
        <v>498</v>
      </c>
      <c r="C15" s="392">
        <v>224</v>
      </c>
      <c r="D15" s="393">
        <f>(C15/[2]Cuad4!$C$12)*100</f>
        <v>1.1491894110404268</v>
      </c>
      <c r="E15" s="394">
        <f t="shared" si="2"/>
        <v>44.979919678714857</v>
      </c>
      <c r="F15" s="393">
        <f t="shared" si="0"/>
        <v>1.8902953586497888</v>
      </c>
      <c r="G15" s="393">
        <f t="shared" si="1"/>
        <v>4.0425915899657099</v>
      </c>
    </row>
    <row r="16" spans="1:39" ht="20.100000000000001" customHeight="1">
      <c r="A16" s="390" t="s">
        <v>174</v>
      </c>
      <c r="B16" s="391">
        <v>287</v>
      </c>
      <c r="C16" s="392">
        <v>116</v>
      </c>
      <c r="D16" s="393">
        <f>(C16/[2]Cuad4!$C$12)*100</f>
        <v>0.59511594500307818</v>
      </c>
      <c r="E16" s="394">
        <f t="shared" si="2"/>
        <v>40.418118466898953</v>
      </c>
      <c r="F16" s="393">
        <f t="shared" si="0"/>
        <v>0.97890295358649781</v>
      </c>
      <c r="G16" s="393">
        <f t="shared" si="1"/>
        <v>2.093484930517957</v>
      </c>
    </row>
    <row r="17" spans="1:37" ht="20.100000000000001" customHeight="1">
      <c r="A17" s="390" t="s">
        <v>175</v>
      </c>
      <c r="B17" s="391">
        <v>281</v>
      </c>
      <c r="C17" s="392">
        <v>154</v>
      </c>
      <c r="D17" s="393">
        <f>(C17/[2]Cuad4!$C$12)*100</f>
        <v>0.79006772009029347</v>
      </c>
      <c r="E17" s="394">
        <f t="shared" si="2"/>
        <v>54.804270462633454</v>
      </c>
      <c r="F17" s="393">
        <f t="shared" si="0"/>
        <v>1.2995780590717301</v>
      </c>
      <c r="G17" s="393">
        <f t="shared" si="1"/>
        <v>2.7792817181014255</v>
      </c>
    </row>
    <row r="18" spans="1:37" ht="20.100000000000001" customHeight="1">
      <c r="A18" s="390" t="s">
        <v>176</v>
      </c>
      <c r="B18" s="391">
        <v>279</v>
      </c>
      <c r="C18" s="392">
        <v>117</v>
      </c>
      <c r="D18" s="393">
        <f>(C18/[2]Cuad4!$C$12)*100</f>
        <v>0.60024625487379435</v>
      </c>
      <c r="E18" s="394">
        <f t="shared" si="2"/>
        <v>41.935483870967744</v>
      </c>
      <c r="F18" s="393">
        <f t="shared" si="0"/>
        <v>0.98734177215189878</v>
      </c>
      <c r="G18" s="393">
        <f t="shared" si="1"/>
        <v>2.1115322144017323</v>
      </c>
      <c r="O18" s="395"/>
      <c r="Q18" s="395"/>
    </row>
    <row r="19" spans="1:37" ht="20.100000000000001" customHeight="1">
      <c r="A19" s="390" t="s">
        <v>177</v>
      </c>
      <c r="B19" s="391">
        <v>426</v>
      </c>
      <c r="C19" s="392">
        <v>210</v>
      </c>
      <c r="D19" s="393">
        <f>(C19/[2]Cuad4!$C$12)*100</f>
        <v>1.0773650728504001</v>
      </c>
      <c r="E19" s="394">
        <f t="shared" si="2"/>
        <v>49.295774647887328</v>
      </c>
      <c r="F19" s="393">
        <f t="shared" si="0"/>
        <v>1.7721518987341773</v>
      </c>
      <c r="G19" s="393">
        <f t="shared" si="1"/>
        <v>3.7899296155928535</v>
      </c>
      <c r="O19" s="395"/>
      <c r="Q19" s="395"/>
    </row>
    <row r="20" spans="1:37" ht="20.100000000000001" customHeight="1">
      <c r="A20" s="390" t="s">
        <v>178</v>
      </c>
      <c r="B20" s="391">
        <v>150</v>
      </c>
      <c r="C20" s="392">
        <v>69</v>
      </c>
      <c r="D20" s="393">
        <f>(C20/[2]Cuad4!$C$12)*100</f>
        <v>0.35399138107941719</v>
      </c>
      <c r="E20" s="394">
        <f t="shared" si="2"/>
        <v>46</v>
      </c>
      <c r="F20" s="393">
        <f t="shared" si="0"/>
        <v>0.58227848101265822</v>
      </c>
      <c r="G20" s="393">
        <f t="shared" si="1"/>
        <v>1.245262587980509</v>
      </c>
    </row>
    <row r="21" spans="1:37" ht="20.100000000000001" customHeight="1">
      <c r="A21" s="390" t="s">
        <v>179</v>
      </c>
      <c r="B21" s="391">
        <v>1733</v>
      </c>
      <c r="C21" s="392">
        <v>847</v>
      </c>
      <c r="D21" s="393">
        <f>(C21/[2]Cuad4!$C$12)*100</f>
        <v>4.3453724604966135</v>
      </c>
      <c r="E21" s="394">
        <f t="shared" si="2"/>
        <v>48.874783612233117</v>
      </c>
      <c r="F21" s="393">
        <f t="shared" si="0"/>
        <v>7.147679324894515</v>
      </c>
      <c r="G21" s="393">
        <f t="shared" si="1"/>
        <v>15.286049449557842</v>
      </c>
      <c r="O21" s="395"/>
      <c r="Q21" s="395"/>
    </row>
    <row r="22" spans="1:37" ht="20.100000000000001" customHeight="1">
      <c r="A22" s="390" t="s">
        <v>180</v>
      </c>
      <c r="B22" s="391">
        <v>745</v>
      </c>
      <c r="C22" s="392">
        <v>356</v>
      </c>
      <c r="D22" s="393">
        <f>(C22/[2]Cuad4!$C$12)*100</f>
        <v>1.826390313974964</v>
      </c>
      <c r="E22" s="394">
        <f t="shared" si="2"/>
        <v>47.785234899328863</v>
      </c>
      <c r="F22" s="393">
        <f t="shared" si="0"/>
        <v>3.0042194092827006</v>
      </c>
      <c r="G22" s="393">
        <f t="shared" si="1"/>
        <v>6.4248330626240744</v>
      </c>
    </row>
    <row r="23" spans="1:37" ht="20.100000000000001" customHeight="1">
      <c r="A23" s="390" t="s">
        <v>181</v>
      </c>
      <c r="B23" s="391">
        <v>74</v>
      </c>
      <c r="C23" s="396">
        <v>37</v>
      </c>
      <c r="D23" s="393">
        <f>(C23/[2]Cuad4!$C$12)*100</f>
        <v>0.18982146521649906</v>
      </c>
      <c r="E23" s="394">
        <f t="shared" si="2"/>
        <v>50</v>
      </c>
      <c r="F23" s="393">
        <f t="shared" si="0"/>
        <v>0.31223628691983124</v>
      </c>
      <c r="G23" s="393">
        <f t="shared" si="1"/>
        <v>0.66774950369969321</v>
      </c>
      <c r="O23" s="395"/>
      <c r="Q23" s="395"/>
    </row>
    <row r="24" spans="1:37" ht="20.100000000000001" customHeight="1">
      <c r="A24" s="390" t="s">
        <v>182</v>
      </c>
      <c r="B24" s="391">
        <v>472</v>
      </c>
      <c r="C24" s="392">
        <v>142</v>
      </c>
      <c r="D24" s="393">
        <f>(C24/[2]Cuad4!$C$12)*100</f>
        <v>0.72850400164169915</v>
      </c>
      <c r="E24" s="394">
        <f t="shared" si="2"/>
        <v>30.084745762711862</v>
      </c>
      <c r="F24" s="393">
        <f t="shared" si="0"/>
        <v>1.1983122362869199</v>
      </c>
      <c r="G24" s="393">
        <f t="shared" si="1"/>
        <v>2.5627143114961197</v>
      </c>
      <c r="O24" s="395"/>
      <c r="Q24" s="395"/>
    </row>
    <row r="25" spans="1:37" ht="20.100000000000001" customHeight="1">
      <c r="A25" s="397" t="s">
        <v>183</v>
      </c>
      <c r="B25" s="398">
        <v>97</v>
      </c>
      <c r="C25" s="399">
        <v>58</v>
      </c>
      <c r="D25" s="400">
        <f>(C25/[2]Cuad4!$C$12)*100</f>
        <v>0.29755797250153909</v>
      </c>
      <c r="E25" s="401">
        <f t="shared" si="2"/>
        <v>59.793814432989691</v>
      </c>
      <c r="F25" s="400">
        <f t="shared" si="0"/>
        <v>0.48945147679324891</v>
      </c>
      <c r="G25" s="400">
        <f t="shared" si="1"/>
        <v>1.0467424652589785</v>
      </c>
      <c r="O25" s="395"/>
      <c r="Q25" s="395"/>
      <c r="S25" s="395"/>
      <c r="U25" s="395"/>
      <c r="W25" s="395"/>
      <c r="Y25" s="395"/>
      <c r="AA25" s="395"/>
      <c r="AC25" s="395"/>
      <c r="AE25" s="395"/>
      <c r="AG25" s="395"/>
      <c r="AI25" s="395"/>
      <c r="AK25" s="395"/>
    </row>
    <row r="26" spans="1:37" ht="9" customHeight="1">
      <c r="B26" s="402"/>
      <c r="C26" s="402"/>
      <c r="D26" s="402"/>
      <c r="E26" s="402"/>
      <c r="F26" s="402"/>
      <c r="O26" s="395"/>
      <c r="Q26" s="395"/>
    </row>
    <row r="27" spans="1:37" ht="9" customHeight="1">
      <c r="G27" s="369" t="s">
        <v>210</v>
      </c>
      <c r="O27" s="395"/>
      <c r="Q27" s="395"/>
    </row>
    <row r="28" spans="1:37" ht="9" customHeight="1">
      <c r="O28" s="395"/>
      <c r="Q28" s="395"/>
    </row>
    <row r="29" spans="1:37" ht="9" customHeight="1"/>
    <row r="30" spans="1:37" ht="9" customHeight="1"/>
    <row r="31" spans="1:37" ht="9" customHeight="1"/>
    <row r="32" spans="1:37" ht="9" customHeight="1">
      <c r="I32" s="379"/>
    </row>
    <row r="33" spans="9:9" ht="9" customHeight="1"/>
    <row r="34" spans="9:9" ht="9" customHeight="1"/>
    <row r="35" spans="9:9" ht="9" customHeight="1"/>
    <row r="36" spans="9:9" ht="9" customHeight="1"/>
    <row r="37" spans="9:9" ht="9" customHeight="1">
      <c r="I37" s="403"/>
    </row>
    <row r="38" spans="9:9" ht="9" customHeight="1">
      <c r="I38" s="403"/>
    </row>
    <row r="39" spans="9:9" ht="9" customHeight="1"/>
    <row r="40" spans="9:9" ht="9" customHeight="1">
      <c r="I40" s="403"/>
    </row>
    <row r="41" spans="9:9" ht="3" customHeight="1"/>
    <row r="42" spans="9:9">
      <c r="I42" s="403"/>
    </row>
    <row r="43" spans="9:9" ht="8.1" customHeight="1"/>
    <row r="44" spans="9:9" ht="8.1" customHeight="1">
      <c r="I44" s="403"/>
    </row>
    <row r="46" spans="9:9">
      <c r="I46" s="403"/>
    </row>
    <row r="48" spans="9:9">
      <c r="I48" s="403"/>
    </row>
    <row r="50" spans="9:17">
      <c r="I50" s="403"/>
    </row>
    <row r="51" spans="9:17" ht="5.0999999999999996" customHeight="1"/>
    <row r="52" spans="9:17">
      <c r="I52" s="403"/>
    </row>
    <row r="54" spans="9:17">
      <c r="I54" s="403"/>
    </row>
    <row r="55" spans="9:17" ht="5.0999999999999996" customHeight="1"/>
    <row r="56" spans="9:17">
      <c r="I56" s="403"/>
    </row>
    <row r="57" spans="9:17" ht="9" customHeight="1"/>
    <row r="58" spans="9:17" ht="10.5" hidden="1" customHeight="1">
      <c r="I58" s="403"/>
      <c r="O58" s="395"/>
      <c r="Q58" s="395"/>
    </row>
    <row r="59" spans="9:17" ht="18" customHeight="1">
      <c r="O59" s="395"/>
      <c r="Q59" s="395"/>
    </row>
    <row r="60" spans="9:17" ht="10.5" hidden="1" customHeight="1">
      <c r="I60" s="403"/>
    </row>
    <row r="61" spans="9:17" ht="18" customHeight="1">
      <c r="O61" s="395"/>
      <c r="Q61" s="395"/>
    </row>
    <row r="62" spans="9:17" ht="10.5" hidden="1" customHeight="1">
      <c r="I62" s="403"/>
    </row>
    <row r="63" spans="9:17" ht="18" customHeight="1">
      <c r="O63" s="395"/>
      <c r="Q63" s="395"/>
    </row>
    <row r="64" spans="9:17" ht="10.5" hidden="1" customHeight="1">
      <c r="I64" s="403"/>
    </row>
    <row r="65" spans="8:37" ht="18" customHeight="1">
      <c r="O65" s="395"/>
      <c r="Q65" s="395"/>
      <c r="S65" s="395"/>
      <c r="U65" s="395"/>
      <c r="W65" s="395"/>
      <c r="Y65" s="395"/>
      <c r="AA65" s="395"/>
      <c r="AC65" s="395"/>
      <c r="AE65" s="395"/>
      <c r="AG65" s="395"/>
      <c r="AI65" s="395"/>
      <c r="AK65" s="395"/>
    </row>
    <row r="66" spans="8:37" ht="10.5" hidden="1" customHeight="1"/>
    <row r="67" spans="8:37" ht="18" customHeight="1">
      <c r="O67" s="395"/>
      <c r="Q67" s="395"/>
    </row>
    <row r="68" spans="8:37" ht="10.5" hidden="1" customHeight="1">
      <c r="I68" s="403"/>
    </row>
    <row r="69" spans="8:37" ht="18" customHeight="1">
      <c r="O69" s="395"/>
      <c r="Q69" s="395"/>
    </row>
    <row r="70" spans="8:37" ht="10.5" hidden="1" customHeight="1">
      <c r="I70" s="403"/>
    </row>
    <row r="71" spans="8:37" ht="18" customHeight="1">
      <c r="O71" s="395"/>
      <c r="Q71" s="395"/>
      <c r="S71" s="395"/>
    </row>
    <row r="72" spans="8:37" ht="10.5" hidden="1" customHeight="1"/>
    <row r="73" spans="8:37" ht="18" customHeight="1">
      <c r="O73" s="395"/>
      <c r="Q73" s="395"/>
      <c r="S73" s="395"/>
      <c r="U73" s="395"/>
    </row>
    <row r="74" spans="8:37" ht="10.5" hidden="1" customHeight="1"/>
    <row r="75" spans="8:37" ht="18" customHeight="1">
      <c r="H75" s="403"/>
      <c r="O75" s="395"/>
      <c r="Q75" s="395"/>
      <c r="S75" s="395"/>
      <c r="U75" s="395"/>
    </row>
    <row r="76" spans="8:37" ht="10.5" hidden="1" customHeight="1"/>
    <row r="77" spans="8:37" ht="18" customHeight="1">
      <c r="H77" s="403"/>
      <c r="O77" s="395"/>
      <c r="Q77" s="395"/>
      <c r="S77" s="395"/>
      <c r="U77" s="395"/>
    </row>
    <row r="78" spans="8:37" ht="10.5" hidden="1" customHeight="1"/>
    <row r="79" spans="8:37" ht="18" customHeight="1">
      <c r="H79" s="403"/>
      <c r="O79" s="395"/>
      <c r="Q79" s="395"/>
      <c r="W79" s="395"/>
      <c r="Y79" s="395"/>
    </row>
    <row r="80" spans="8:37" ht="10.5" hidden="1" customHeight="1"/>
    <row r="81" spans="8:21" ht="18" customHeight="1">
      <c r="H81" s="403"/>
    </row>
    <row r="82" spans="8:21" ht="10.5" hidden="1" customHeight="1"/>
    <row r="83" spans="8:21" ht="18" customHeight="1">
      <c r="H83" s="403"/>
    </row>
    <row r="84" spans="8:21" ht="10.5" hidden="1" customHeight="1"/>
    <row r="85" spans="8:21" ht="18" customHeight="1">
      <c r="H85" s="403"/>
    </row>
    <row r="86" spans="8:21" ht="10.5" hidden="1" customHeight="1"/>
    <row r="87" spans="8:21" ht="18" customHeight="1">
      <c r="S87" s="395"/>
      <c r="U87" s="395"/>
    </row>
    <row r="88" spans="8:21" ht="10.5" hidden="1" customHeight="1"/>
    <row r="89" spans="8:21" ht="18" customHeight="1">
      <c r="H89" s="403"/>
      <c r="S89" s="395"/>
      <c r="U89" s="395"/>
    </row>
    <row r="90" spans="8:21" ht="10.5" hidden="1" customHeight="1"/>
    <row r="91" spans="8:21" ht="16.5" customHeight="1">
      <c r="H91" s="403"/>
      <c r="S91" s="395"/>
      <c r="U91" s="395"/>
    </row>
    <row r="92" spans="8:21" ht="2.25" customHeight="1"/>
    <row r="93" spans="8:21" ht="8.1" customHeight="1">
      <c r="S93" s="395"/>
      <c r="U93" s="395"/>
    </row>
    <row r="94" spans="8:21" ht="9" customHeight="1">
      <c r="S94" s="395"/>
      <c r="U94" s="395"/>
    </row>
    <row r="95" spans="8:21">
      <c r="S95" s="395"/>
      <c r="U95" s="395"/>
    </row>
    <row r="96" spans="8:21">
      <c r="S96" s="395"/>
      <c r="U96" s="395"/>
    </row>
    <row r="97" spans="19:27">
      <c r="S97" s="395"/>
      <c r="U97" s="395"/>
    </row>
    <row r="98" spans="19:27">
      <c r="S98" s="395"/>
      <c r="U98" s="395"/>
    </row>
    <row r="99" spans="19:27">
      <c r="S99" s="395"/>
      <c r="U99" s="395"/>
    </row>
    <row r="100" spans="19:27">
      <c r="S100" s="395"/>
      <c r="U100" s="395"/>
    </row>
    <row r="101" spans="19:27">
      <c r="Y101" s="395"/>
      <c r="AA101" s="395"/>
    </row>
    <row r="103" spans="19:27">
      <c r="S103" s="395"/>
      <c r="U103" s="395"/>
    </row>
    <row r="131" spans="13:13">
      <c r="M131" s="369" t="s">
        <v>72</v>
      </c>
    </row>
    <row r="175" spans="52:52">
      <c r="AZ175" s="369" t="s">
        <v>72</v>
      </c>
    </row>
  </sheetData>
  <sheetProtection password="CA55" sheet="1" objects="1" scenarios="1"/>
  <mergeCells count="1">
    <mergeCell ref="C5:G5"/>
  </mergeCells>
  <pageMargins left="1.5" right="1" top="0.5" bottom="0.3" header="0" footer="0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O45"/>
  <sheetViews>
    <sheetView showGridLines="0" zoomScale="75" zoomScaleNormal="100" workbookViewId="0">
      <selection sqref="A1:IV65536"/>
    </sheetView>
  </sheetViews>
  <sheetFormatPr baseColWidth="10" defaultColWidth="8" defaultRowHeight="10.5"/>
  <cols>
    <col min="1" max="1" width="2.83203125" style="405" customWidth="1"/>
    <col min="2" max="2" width="33.83203125" style="405" customWidth="1"/>
    <col min="3" max="3" width="2.33203125" style="405" customWidth="1"/>
    <col min="4" max="4" width="9.33203125" style="405" customWidth="1"/>
    <col min="5" max="5" width="9.5" style="405" customWidth="1"/>
    <col min="6" max="6" width="10.83203125" style="405" customWidth="1"/>
    <col min="7" max="7" width="3.33203125" style="405" customWidth="1"/>
    <col min="8" max="8" width="10.83203125" style="405" customWidth="1"/>
    <col min="9" max="9" width="2.6640625" style="405" customWidth="1"/>
    <col min="10" max="10" width="10.83203125" style="405" customWidth="1"/>
    <col min="11" max="11" width="4.83203125" style="405" customWidth="1"/>
    <col min="12" max="12" width="10.83203125" style="405" customWidth="1"/>
    <col min="13" max="13" width="4.83203125" style="405" customWidth="1"/>
    <col min="14" max="14" width="10.83203125" style="405" customWidth="1"/>
    <col min="15" max="15" width="5.6640625" style="405" customWidth="1"/>
    <col min="16" max="16" width="3.6640625" style="405" customWidth="1"/>
    <col min="17" max="16384" width="8" style="405"/>
  </cols>
  <sheetData>
    <row r="1" spans="1:15" ht="13.5" customHeight="1">
      <c r="A1" s="404" t="s">
        <v>0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5" ht="3" customHeight="1">
      <c r="A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5" ht="12.75" customHeight="1">
      <c r="A3" s="404" t="s">
        <v>211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5" ht="9" customHeight="1">
      <c r="A4" s="407" t="s">
        <v>212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</row>
    <row r="5" spans="1:15" ht="18" customHeight="1"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5" ht="9.9499999999999993" customHeight="1">
      <c r="A6" s="408"/>
      <c r="B6" s="409"/>
      <c r="C6" s="410"/>
      <c r="D6" s="409"/>
      <c r="E6" s="410"/>
      <c r="F6" s="411"/>
      <c r="G6" s="411"/>
      <c r="H6" s="411"/>
      <c r="I6" s="411"/>
      <c r="J6" s="412"/>
      <c r="K6" s="413"/>
      <c r="L6" s="413"/>
      <c r="M6" s="413"/>
      <c r="N6" s="411"/>
      <c r="O6" s="414"/>
    </row>
    <row r="7" spans="1:15" ht="9.9499999999999993" customHeight="1">
      <c r="A7" s="415"/>
      <c r="B7" s="416"/>
      <c r="C7" s="417"/>
      <c r="D7" s="416"/>
      <c r="E7" s="418"/>
      <c r="F7" s="419" t="s">
        <v>213</v>
      </c>
      <c r="G7" s="420"/>
      <c r="H7" s="420"/>
      <c r="I7" s="421"/>
      <c r="J7" s="422" t="s">
        <v>214</v>
      </c>
      <c r="K7" s="423"/>
      <c r="L7" s="423"/>
      <c r="M7" s="423"/>
      <c r="N7" s="420"/>
      <c r="O7" s="424"/>
    </row>
    <row r="8" spans="1:15" ht="9.9499999999999993" customHeight="1">
      <c r="A8" s="415"/>
      <c r="B8" s="425" t="s">
        <v>5</v>
      </c>
      <c r="C8" s="417"/>
      <c r="D8" s="425" t="s">
        <v>215</v>
      </c>
      <c r="E8" s="417"/>
      <c r="F8" s="426" t="s">
        <v>216</v>
      </c>
      <c r="G8" s="410"/>
      <c r="H8" s="426" t="s">
        <v>217</v>
      </c>
      <c r="I8" s="409"/>
      <c r="J8" s="419" t="s">
        <v>218</v>
      </c>
      <c r="K8" s="427"/>
      <c r="L8" s="428"/>
      <c r="M8" s="427"/>
      <c r="N8" s="428"/>
      <c r="O8" s="429"/>
    </row>
    <row r="9" spans="1:15" ht="9.9499999999999993" customHeight="1">
      <c r="A9" s="430"/>
      <c r="B9" s="431"/>
      <c r="C9" s="432"/>
      <c r="D9" s="433" t="s">
        <v>219</v>
      </c>
      <c r="E9" s="432"/>
      <c r="F9" s="434" t="s">
        <v>220</v>
      </c>
      <c r="G9" s="432"/>
      <c r="H9" s="434" t="s">
        <v>220</v>
      </c>
      <c r="I9" s="431"/>
      <c r="J9" s="435" t="s">
        <v>221</v>
      </c>
      <c r="K9" s="436"/>
      <c r="L9" s="437" t="s">
        <v>222</v>
      </c>
      <c r="M9" s="436"/>
      <c r="N9" s="437" t="s">
        <v>223</v>
      </c>
      <c r="O9" s="438"/>
    </row>
    <row r="10" spans="1:15" ht="10.5" hidden="1" customHeight="1">
      <c r="A10" s="439"/>
      <c r="B10" s="440"/>
      <c r="C10" s="441"/>
      <c r="D10" s="440"/>
      <c r="E10" s="441"/>
      <c r="F10" s="440"/>
      <c r="G10" s="441"/>
      <c r="H10" s="440"/>
      <c r="I10" s="442"/>
      <c r="J10" s="443"/>
      <c r="K10" s="442"/>
      <c r="L10" s="443"/>
      <c r="M10" s="442"/>
      <c r="N10" s="443"/>
      <c r="O10" s="444"/>
    </row>
    <row r="11" spans="1:15" ht="18" customHeight="1">
      <c r="A11" s="445"/>
      <c r="B11" s="446" t="s">
        <v>49</v>
      </c>
      <c r="C11" s="447"/>
      <c r="D11" s="448">
        <f>SUM(F11:N11)</f>
        <v>11281</v>
      </c>
      <c r="E11" s="447"/>
      <c r="F11" s="448">
        <f>SUM(F13:F41)</f>
        <v>5341</v>
      </c>
      <c r="G11" s="447"/>
      <c r="H11" s="448">
        <f>SUM(H13:H41)</f>
        <v>3448</v>
      </c>
      <c r="I11" s="447"/>
      <c r="J11" s="448">
        <f>SUM(J13:J41)</f>
        <v>336</v>
      </c>
      <c r="K11" s="447"/>
      <c r="L11" s="448">
        <f>SUM(L13:L41)</f>
        <v>1528</v>
      </c>
      <c r="M11" s="447"/>
      <c r="N11" s="448">
        <f>SUM(N13:N41)</f>
        <v>628</v>
      </c>
      <c r="O11" s="449"/>
    </row>
    <row r="12" spans="1:15" ht="10.5" hidden="1" customHeight="1">
      <c r="A12" s="445"/>
      <c r="B12" s="450"/>
      <c r="C12" s="449"/>
      <c r="D12" s="450"/>
      <c r="E12" s="449"/>
      <c r="F12" s="450"/>
      <c r="G12" s="449"/>
      <c r="H12" s="450"/>
      <c r="I12" s="449"/>
      <c r="J12" s="450"/>
      <c r="K12" s="449"/>
      <c r="L12" s="450"/>
      <c r="M12" s="449"/>
      <c r="N12" s="450"/>
      <c r="O12" s="449"/>
    </row>
    <row r="13" spans="1:15" ht="18" customHeight="1">
      <c r="A13" s="445"/>
      <c r="B13" s="451" t="s">
        <v>167</v>
      </c>
      <c r="C13" s="449"/>
      <c r="D13" s="452">
        <f>SUM(F13:O13)</f>
        <v>3330</v>
      </c>
      <c r="E13" s="449"/>
      <c r="F13" s="452">
        <v>1599</v>
      </c>
      <c r="G13" s="449"/>
      <c r="H13" s="452">
        <v>1069</v>
      </c>
      <c r="I13" s="449"/>
      <c r="J13" s="452">
        <v>76</v>
      </c>
      <c r="K13" s="449"/>
      <c r="L13" s="452">
        <v>423</v>
      </c>
      <c r="M13" s="449"/>
      <c r="N13" s="452">
        <v>163</v>
      </c>
      <c r="O13" s="449"/>
    </row>
    <row r="14" spans="1:15" ht="10.5" hidden="1" customHeight="1">
      <c r="A14" s="445"/>
      <c r="B14" s="451" t="s">
        <v>72</v>
      </c>
      <c r="C14" s="449"/>
      <c r="D14" s="450"/>
      <c r="E14" s="449"/>
      <c r="F14" s="450"/>
      <c r="G14" s="449"/>
      <c r="H14" s="450"/>
      <c r="I14" s="449"/>
      <c r="J14" s="450"/>
      <c r="K14" s="449"/>
      <c r="L14" s="450"/>
      <c r="M14" s="449"/>
      <c r="N14" s="450"/>
      <c r="O14" s="449"/>
    </row>
    <row r="15" spans="1:15" ht="18" customHeight="1">
      <c r="A15" s="445"/>
      <c r="B15" s="451" t="s">
        <v>168</v>
      </c>
      <c r="C15" s="449"/>
      <c r="D15" s="452">
        <f>SUM(F15:O15)</f>
        <v>708</v>
      </c>
      <c r="E15" s="449"/>
      <c r="F15" s="452">
        <v>318</v>
      </c>
      <c r="G15" s="449"/>
      <c r="H15" s="452">
        <v>214</v>
      </c>
      <c r="I15" s="449"/>
      <c r="J15" s="452">
        <v>30</v>
      </c>
      <c r="K15" s="449"/>
      <c r="L15" s="452">
        <v>92</v>
      </c>
      <c r="M15" s="449"/>
      <c r="N15" s="452">
        <v>54</v>
      </c>
      <c r="O15" s="449"/>
    </row>
    <row r="16" spans="1:15" ht="10.5" hidden="1" customHeight="1">
      <c r="A16" s="445"/>
      <c r="B16" s="450"/>
      <c r="C16" s="449"/>
      <c r="D16" s="450"/>
      <c r="E16" s="449"/>
      <c r="F16" s="450"/>
      <c r="G16" s="449"/>
      <c r="H16" s="450"/>
      <c r="I16" s="449"/>
      <c r="J16" s="450"/>
      <c r="K16" s="449"/>
      <c r="L16" s="450"/>
      <c r="M16" s="449"/>
      <c r="N16" s="450"/>
      <c r="O16" s="449"/>
    </row>
    <row r="17" spans="1:15" ht="18" customHeight="1">
      <c r="A17" s="445"/>
      <c r="B17" s="451" t="s">
        <v>169</v>
      </c>
      <c r="C17" s="449"/>
      <c r="D17" s="452">
        <f>SUM(F17:O17)</f>
        <v>815</v>
      </c>
      <c r="E17" s="449"/>
      <c r="F17" s="452">
        <v>374</v>
      </c>
      <c r="G17" s="449"/>
      <c r="H17" s="452">
        <v>256</v>
      </c>
      <c r="I17" s="449"/>
      <c r="J17" s="452">
        <v>15</v>
      </c>
      <c r="K17" s="449"/>
      <c r="L17" s="452">
        <v>148</v>
      </c>
      <c r="M17" s="449"/>
      <c r="N17" s="452">
        <v>22</v>
      </c>
      <c r="O17" s="449"/>
    </row>
    <row r="18" spans="1:15" ht="10.5" hidden="1" customHeight="1">
      <c r="A18" s="445"/>
      <c r="B18" s="450"/>
      <c r="C18" s="449"/>
      <c r="D18" s="450"/>
      <c r="E18" s="449"/>
      <c r="F18" s="450"/>
      <c r="G18" s="449"/>
      <c r="H18" s="450"/>
      <c r="I18" s="449"/>
      <c r="J18" s="450"/>
      <c r="K18" s="449"/>
      <c r="L18" s="450"/>
      <c r="M18" s="449"/>
      <c r="N18" s="450"/>
      <c r="O18" s="449"/>
    </row>
    <row r="19" spans="1:15" ht="18" customHeight="1">
      <c r="A19" s="445"/>
      <c r="B19" s="451" t="s">
        <v>170</v>
      </c>
      <c r="C19" s="449"/>
      <c r="D19" s="452">
        <f>SUM(F19:O19)</f>
        <v>664</v>
      </c>
      <c r="E19" s="449"/>
      <c r="F19" s="452">
        <v>337</v>
      </c>
      <c r="G19" s="449"/>
      <c r="H19" s="452">
        <v>194</v>
      </c>
      <c r="I19" s="449"/>
      <c r="J19" s="452">
        <v>15</v>
      </c>
      <c r="K19" s="449"/>
      <c r="L19" s="452">
        <v>105</v>
      </c>
      <c r="M19" s="449"/>
      <c r="N19" s="452">
        <v>13</v>
      </c>
      <c r="O19" s="449"/>
    </row>
    <row r="20" spans="1:15" ht="10.5" hidden="1" customHeight="1">
      <c r="A20" s="445"/>
      <c r="B20" s="450"/>
      <c r="C20" s="449"/>
      <c r="D20" s="450"/>
      <c r="E20" s="449"/>
      <c r="F20" s="450"/>
      <c r="G20" s="449"/>
      <c r="H20" s="450"/>
      <c r="I20" s="449"/>
      <c r="J20" s="450"/>
      <c r="K20" s="449"/>
      <c r="L20" s="450"/>
      <c r="M20" s="449"/>
      <c r="N20" s="450"/>
      <c r="O20" s="449"/>
    </row>
    <row r="21" spans="1:15" ht="18" customHeight="1">
      <c r="A21" s="445"/>
      <c r="B21" s="451" t="s">
        <v>171</v>
      </c>
      <c r="C21" s="449"/>
      <c r="D21" s="452">
        <f>SUM(F21:O21)</f>
        <v>1026</v>
      </c>
      <c r="E21" s="449"/>
      <c r="F21" s="452">
        <v>476</v>
      </c>
      <c r="G21" s="449"/>
      <c r="H21" s="452">
        <v>310</v>
      </c>
      <c r="I21" s="449"/>
      <c r="J21" s="452">
        <v>19</v>
      </c>
      <c r="K21" s="449"/>
      <c r="L21" s="452">
        <v>184</v>
      </c>
      <c r="M21" s="449"/>
      <c r="N21" s="452">
        <v>37</v>
      </c>
      <c r="O21" s="449"/>
    </row>
    <row r="22" spans="1:15" ht="10.5" hidden="1" customHeight="1">
      <c r="A22" s="445"/>
      <c r="B22" s="450"/>
      <c r="C22" s="449"/>
      <c r="D22" s="450"/>
      <c r="E22" s="449"/>
      <c r="F22" s="450"/>
      <c r="G22" s="449"/>
      <c r="H22" s="450"/>
      <c r="I22" s="449"/>
      <c r="J22" s="450"/>
      <c r="K22" s="449"/>
      <c r="L22" s="450"/>
      <c r="M22" s="449"/>
      <c r="N22" s="450"/>
      <c r="O22" s="449"/>
    </row>
    <row r="23" spans="1:15" ht="18" customHeight="1">
      <c r="A23" s="445"/>
      <c r="B23" s="451" t="s">
        <v>172</v>
      </c>
      <c r="C23" s="449"/>
      <c r="D23" s="452">
        <f>SUM(F23:O23)</f>
        <v>265</v>
      </c>
      <c r="E23" s="449"/>
      <c r="F23" s="452">
        <v>107</v>
      </c>
      <c r="G23" s="449"/>
      <c r="H23" s="452">
        <v>89</v>
      </c>
      <c r="I23" s="449"/>
      <c r="J23" s="452">
        <v>12</v>
      </c>
      <c r="K23" s="449"/>
      <c r="L23" s="452">
        <v>47</v>
      </c>
      <c r="M23" s="449"/>
      <c r="N23" s="452">
        <v>10</v>
      </c>
      <c r="O23" s="449"/>
    </row>
    <row r="24" spans="1:15" ht="10.5" hidden="1" customHeight="1">
      <c r="A24" s="445"/>
      <c r="B24" s="450"/>
      <c r="C24" s="449"/>
      <c r="D24" s="450"/>
      <c r="E24" s="449"/>
      <c r="F24" s="450"/>
      <c r="G24" s="449"/>
      <c r="H24" s="450"/>
      <c r="I24" s="449"/>
      <c r="J24" s="450"/>
      <c r="K24" s="449"/>
      <c r="L24" s="450"/>
      <c r="M24" s="449"/>
      <c r="N24" s="450"/>
      <c r="O24" s="449"/>
    </row>
    <row r="25" spans="1:15" ht="18" customHeight="1">
      <c r="A25" s="445"/>
      <c r="B25" s="451" t="s">
        <v>173</v>
      </c>
      <c r="C25" s="449"/>
      <c r="D25" s="452">
        <f>SUM(F25:O25)</f>
        <v>498</v>
      </c>
      <c r="E25" s="449"/>
      <c r="F25" s="452">
        <v>224</v>
      </c>
      <c r="G25" s="449"/>
      <c r="H25" s="452">
        <v>143</v>
      </c>
      <c r="I25" s="449"/>
      <c r="J25" s="452">
        <v>19</v>
      </c>
      <c r="K25" s="449"/>
      <c r="L25" s="452">
        <v>76</v>
      </c>
      <c r="M25" s="449"/>
      <c r="N25" s="452">
        <v>36</v>
      </c>
      <c r="O25" s="449"/>
    </row>
    <row r="26" spans="1:15" ht="10.5" hidden="1" customHeight="1">
      <c r="A26" s="445"/>
      <c r="B26" s="450"/>
      <c r="C26" s="449"/>
      <c r="D26" s="450"/>
      <c r="E26" s="449"/>
      <c r="F26" s="450"/>
      <c r="G26" s="449"/>
      <c r="H26" s="450"/>
      <c r="I26" s="449"/>
      <c r="J26" s="450"/>
      <c r="K26" s="449"/>
      <c r="L26" s="450"/>
      <c r="M26" s="449"/>
      <c r="N26" s="450"/>
      <c r="O26" s="449"/>
    </row>
    <row r="27" spans="1:15" ht="18" customHeight="1">
      <c r="A27" s="445"/>
      <c r="B27" s="451" t="s">
        <v>224</v>
      </c>
      <c r="C27" s="449"/>
      <c r="D27" s="452">
        <f>SUM(F27:O27)</f>
        <v>287</v>
      </c>
      <c r="E27" s="449"/>
      <c r="F27" s="452">
        <v>116</v>
      </c>
      <c r="G27" s="449"/>
      <c r="H27" s="452">
        <v>95</v>
      </c>
      <c r="I27" s="449"/>
      <c r="J27" s="452">
        <v>11</v>
      </c>
      <c r="K27" s="449"/>
      <c r="L27" s="452">
        <v>54</v>
      </c>
      <c r="M27" s="449"/>
      <c r="N27" s="452">
        <v>11</v>
      </c>
      <c r="O27" s="449"/>
    </row>
    <row r="28" spans="1:15" ht="10.5" hidden="1" customHeight="1">
      <c r="A28" s="445"/>
      <c r="B28" s="450"/>
      <c r="C28" s="449"/>
      <c r="D28" s="450"/>
      <c r="E28" s="449"/>
      <c r="F28" s="450"/>
      <c r="G28" s="449"/>
      <c r="H28" s="450"/>
      <c r="I28" s="449"/>
      <c r="J28" s="450"/>
      <c r="K28" s="449"/>
      <c r="L28" s="450"/>
      <c r="M28" s="449"/>
      <c r="N28" s="450"/>
      <c r="O28" s="449"/>
    </row>
    <row r="29" spans="1:15" ht="18" customHeight="1">
      <c r="A29" s="445"/>
      <c r="B29" s="451" t="s">
        <v>175</v>
      </c>
      <c r="C29" s="449"/>
      <c r="D29" s="452">
        <f>SUM(F29:O29)</f>
        <v>281</v>
      </c>
      <c r="E29" s="449"/>
      <c r="F29" s="452">
        <v>154</v>
      </c>
      <c r="G29" s="449"/>
      <c r="H29" s="452">
        <v>73</v>
      </c>
      <c r="I29" s="449"/>
      <c r="J29" s="452">
        <v>10</v>
      </c>
      <c r="K29" s="449"/>
      <c r="L29" s="452">
        <v>37</v>
      </c>
      <c r="M29" s="449"/>
      <c r="N29" s="452">
        <v>7</v>
      </c>
      <c r="O29" s="449"/>
    </row>
    <row r="30" spans="1:15" ht="10.5" hidden="1" customHeight="1">
      <c r="A30" s="445"/>
      <c r="B30" s="450"/>
      <c r="C30" s="449"/>
      <c r="D30" s="450"/>
      <c r="E30" s="449"/>
      <c r="F30" s="450"/>
      <c r="G30" s="449"/>
      <c r="H30" s="450"/>
      <c r="I30" s="449"/>
      <c r="J30" s="450"/>
      <c r="K30" s="449"/>
      <c r="L30" s="450"/>
      <c r="M30" s="449"/>
      <c r="N30" s="450"/>
      <c r="O30" s="449"/>
    </row>
    <row r="31" spans="1:15" ht="18" customHeight="1">
      <c r="A31" s="445"/>
      <c r="B31" s="451" t="s">
        <v>176</v>
      </c>
      <c r="C31" s="449"/>
      <c r="D31" s="452">
        <f>SUM(F31:O31)</f>
        <v>279</v>
      </c>
      <c r="E31" s="449"/>
      <c r="F31" s="452">
        <v>117</v>
      </c>
      <c r="G31" s="449"/>
      <c r="H31" s="452">
        <v>79</v>
      </c>
      <c r="I31" s="449"/>
      <c r="J31" s="452">
        <v>18</v>
      </c>
      <c r="K31" s="449"/>
      <c r="L31" s="452">
        <v>52</v>
      </c>
      <c r="M31" s="449"/>
      <c r="N31" s="452">
        <v>13</v>
      </c>
      <c r="O31" s="449"/>
    </row>
    <row r="32" spans="1:15" ht="10.5" hidden="1" customHeight="1">
      <c r="A32" s="445"/>
      <c r="B32" s="450"/>
      <c r="C32" s="449"/>
      <c r="D32" s="450"/>
      <c r="E32" s="449"/>
      <c r="F32" s="450"/>
      <c r="G32" s="449"/>
      <c r="H32" s="450"/>
      <c r="I32" s="449"/>
      <c r="J32" s="450"/>
      <c r="K32" s="449"/>
      <c r="L32" s="450"/>
      <c r="M32" s="449"/>
      <c r="N32" s="450"/>
      <c r="O32" s="449"/>
    </row>
    <row r="33" spans="1:15" ht="18" customHeight="1">
      <c r="A33" s="445"/>
      <c r="B33" s="451" t="s">
        <v>177</v>
      </c>
      <c r="C33" s="449"/>
      <c r="D33" s="452">
        <f>SUM(F33:O33)</f>
        <v>426</v>
      </c>
      <c r="E33" s="449"/>
      <c r="F33" s="452">
        <v>210</v>
      </c>
      <c r="G33" s="449"/>
      <c r="H33" s="452">
        <v>144</v>
      </c>
      <c r="I33" s="449"/>
      <c r="J33" s="452">
        <v>5</v>
      </c>
      <c r="K33" s="449"/>
      <c r="L33" s="452">
        <v>60</v>
      </c>
      <c r="M33" s="449"/>
      <c r="N33" s="452">
        <v>7</v>
      </c>
      <c r="O33" s="449"/>
    </row>
    <row r="34" spans="1:15" ht="10.5" hidden="1" customHeight="1">
      <c r="A34" s="445"/>
      <c r="B34" s="450"/>
      <c r="C34" s="449"/>
      <c r="D34" s="450"/>
      <c r="E34" s="449"/>
      <c r="F34" s="450"/>
      <c r="G34" s="449"/>
      <c r="H34" s="450"/>
      <c r="I34" s="449"/>
      <c r="J34" s="450"/>
      <c r="K34" s="449"/>
      <c r="L34" s="450"/>
      <c r="M34" s="449"/>
      <c r="N34" s="450"/>
      <c r="O34" s="449"/>
    </row>
    <row r="35" spans="1:15" ht="18" customHeight="1">
      <c r="A35" s="445"/>
      <c r="B35" s="451" t="s">
        <v>178</v>
      </c>
      <c r="C35" s="449"/>
      <c r="D35" s="452">
        <f>SUM(F35:O35)</f>
        <v>150</v>
      </c>
      <c r="E35" s="449"/>
      <c r="F35" s="452">
        <v>69</v>
      </c>
      <c r="G35" s="449"/>
      <c r="H35" s="452">
        <v>41</v>
      </c>
      <c r="I35" s="449"/>
      <c r="J35" s="452">
        <v>10</v>
      </c>
      <c r="K35" s="449"/>
      <c r="L35" s="452">
        <v>24</v>
      </c>
      <c r="M35" s="449"/>
      <c r="N35" s="452">
        <v>6</v>
      </c>
      <c r="O35" s="449"/>
    </row>
    <row r="36" spans="1:15" ht="10.5" hidden="1" customHeight="1">
      <c r="A36" s="445"/>
      <c r="B36" s="450"/>
      <c r="C36" s="449"/>
      <c r="D36" s="450"/>
      <c r="E36" s="449"/>
      <c r="F36" s="450"/>
      <c r="G36" s="449"/>
      <c r="H36" s="450"/>
      <c r="I36" s="449"/>
      <c r="J36" s="450"/>
      <c r="K36" s="449"/>
      <c r="L36" s="450"/>
      <c r="M36" s="449"/>
      <c r="N36" s="450"/>
      <c r="O36" s="449"/>
    </row>
    <row r="37" spans="1:15" ht="18" customHeight="1">
      <c r="A37" s="445"/>
      <c r="B37" s="451" t="s">
        <v>179</v>
      </c>
      <c r="C37" s="449"/>
      <c r="D37" s="452">
        <f>SUM(F37:O37)</f>
        <v>1733</v>
      </c>
      <c r="E37" s="449"/>
      <c r="F37" s="452">
        <v>847</v>
      </c>
      <c r="G37" s="449"/>
      <c r="H37" s="452">
        <v>492</v>
      </c>
      <c r="I37" s="449"/>
      <c r="J37" s="452">
        <v>83</v>
      </c>
      <c r="K37" s="449"/>
      <c r="L37" s="452">
        <v>204</v>
      </c>
      <c r="M37" s="449"/>
      <c r="N37" s="452">
        <v>107</v>
      </c>
      <c r="O37" s="449"/>
    </row>
    <row r="38" spans="1:15" ht="10.5" hidden="1" customHeight="1">
      <c r="A38" s="445"/>
      <c r="B38" s="450"/>
      <c r="C38" s="449"/>
      <c r="D38" s="450"/>
      <c r="E38" s="449"/>
      <c r="F38" s="450"/>
      <c r="G38" s="449"/>
      <c r="H38" s="450"/>
      <c r="I38" s="449"/>
      <c r="J38" s="450"/>
      <c r="K38" s="449"/>
      <c r="L38" s="450"/>
      <c r="M38" s="449"/>
      <c r="N38" s="450"/>
      <c r="O38" s="449"/>
    </row>
    <row r="39" spans="1:15" ht="18" customHeight="1">
      <c r="A39" s="445"/>
      <c r="B39" s="451" t="s">
        <v>180</v>
      </c>
      <c r="C39" s="449"/>
      <c r="D39" s="452">
        <f>SUM(F39:O39)</f>
        <v>745</v>
      </c>
      <c r="E39" s="449"/>
      <c r="F39" s="452">
        <v>356</v>
      </c>
      <c r="G39" s="449"/>
      <c r="H39" s="452">
        <v>225</v>
      </c>
      <c r="I39" s="449"/>
      <c r="J39" s="452">
        <v>13</v>
      </c>
      <c r="K39" s="449"/>
      <c r="L39" s="452">
        <v>14</v>
      </c>
      <c r="M39" s="449"/>
      <c r="N39" s="452">
        <v>137</v>
      </c>
      <c r="O39" s="449"/>
    </row>
    <row r="40" spans="1:15" ht="10.5" hidden="1" customHeight="1">
      <c r="A40" s="445"/>
      <c r="B40" s="450"/>
      <c r="C40" s="449"/>
      <c r="D40" s="450"/>
      <c r="E40" s="449"/>
      <c r="F40" s="450"/>
      <c r="G40" s="449"/>
      <c r="H40" s="450"/>
      <c r="I40" s="449"/>
      <c r="J40" s="450"/>
      <c r="K40" s="449"/>
      <c r="L40" s="450"/>
      <c r="M40" s="449"/>
      <c r="N40" s="450"/>
      <c r="O40" s="449"/>
    </row>
    <row r="41" spans="1:15" ht="18" customHeight="1">
      <c r="A41" s="453"/>
      <c r="B41" s="454" t="s">
        <v>181</v>
      </c>
      <c r="C41" s="455"/>
      <c r="D41" s="456">
        <f>SUM(F41:O41)</f>
        <v>74</v>
      </c>
      <c r="E41" s="455"/>
      <c r="F41" s="456">
        <v>37</v>
      </c>
      <c r="G41" s="455"/>
      <c r="H41" s="456">
        <v>24</v>
      </c>
      <c r="I41" s="455"/>
      <c r="K41" s="455"/>
      <c r="L41" s="456">
        <v>8</v>
      </c>
      <c r="M41" s="455"/>
      <c r="N41" s="456">
        <v>5</v>
      </c>
      <c r="O41" s="455"/>
    </row>
    <row r="42" spans="1:15" ht="3" customHeight="1">
      <c r="A42" s="445"/>
      <c r="B42" s="450"/>
      <c r="C42" s="450"/>
      <c r="D42" s="450"/>
      <c r="E42" s="449"/>
      <c r="F42" s="450"/>
      <c r="G42" s="449"/>
      <c r="H42" s="450"/>
      <c r="I42" s="449"/>
      <c r="J42" s="450"/>
      <c r="K42" s="449"/>
      <c r="L42" s="450"/>
      <c r="M42" s="449"/>
      <c r="N42" s="450"/>
      <c r="O42" s="449"/>
    </row>
    <row r="44" spans="1:15">
      <c r="N44" s="457" t="s">
        <v>225</v>
      </c>
    </row>
    <row r="45" spans="1:15">
      <c r="B45" s="458"/>
      <c r="C45" s="458"/>
      <c r="D45" s="458"/>
      <c r="E45" s="458"/>
      <c r="F45" s="458"/>
      <c r="G45" s="458"/>
      <c r="H45" s="458"/>
      <c r="I45" s="458"/>
      <c r="J45" s="458"/>
    </row>
  </sheetData>
  <sheetProtection password="CA55" sheet="1" objects="1" scenarios="1"/>
  <pageMargins left="0.9055118110236221" right="0.98425196850393704" top="0.69" bottom="0.51181102362204722" header="0" footer="0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C93"/>
  <sheetViews>
    <sheetView showGridLines="0" workbookViewId="0">
      <selection sqref="A1:IV65536"/>
    </sheetView>
  </sheetViews>
  <sheetFormatPr baseColWidth="10" defaultColWidth="8" defaultRowHeight="10.5"/>
  <cols>
    <col min="1" max="1" width="2.83203125" customWidth="1"/>
    <col min="2" max="2" width="34.83203125" customWidth="1"/>
    <col min="3" max="3" width="6.33203125" customWidth="1"/>
    <col min="4" max="4" width="6.5" customWidth="1"/>
    <col min="5" max="5" width="6.33203125" customWidth="1"/>
    <col min="6" max="6" width="7.83203125" customWidth="1"/>
    <col min="7" max="7" width="6.83203125" customWidth="1"/>
    <col min="8" max="8" width="0.5" customWidth="1"/>
    <col min="9" max="9" width="7.1640625" customWidth="1"/>
    <col min="10" max="10" width="0" hidden="1" customWidth="1"/>
    <col min="11" max="11" width="6.6640625" customWidth="1"/>
    <col min="12" max="12" width="6.83203125" customWidth="1"/>
    <col min="13" max="13" width="0.1640625" customWidth="1"/>
    <col min="14" max="14" width="7.5" customWidth="1"/>
    <col min="15" max="15" width="6.6640625" customWidth="1"/>
    <col min="16" max="16" width="6.5" customWidth="1"/>
    <col min="17" max="17" width="0.1640625" customWidth="1"/>
    <col min="18" max="20" width="7" customWidth="1"/>
    <col min="21" max="21" width="0" hidden="1" customWidth="1"/>
    <col min="22" max="24" width="6.83203125" customWidth="1"/>
    <col min="25" max="25" width="0" hidden="1" customWidth="1"/>
    <col min="26" max="26" width="7" customWidth="1"/>
    <col min="27" max="27" width="6.1640625" customWidth="1"/>
    <col min="28" max="28" width="1.83203125" customWidth="1"/>
  </cols>
  <sheetData>
    <row r="1" spans="1:29" ht="9.9499999999999993" customHeight="1">
      <c r="A1" s="2" t="s">
        <v>0</v>
      </c>
    </row>
    <row r="2" spans="1:29" ht="2.1" customHeight="1">
      <c r="A2" s="3"/>
    </row>
    <row r="3" spans="1:29" ht="9.9499999999999993" customHeight="1">
      <c r="A3" s="2" t="s">
        <v>226</v>
      </c>
    </row>
    <row r="4" spans="1:29" ht="9.9499999999999993" customHeight="1">
      <c r="A4" s="2" t="s">
        <v>227</v>
      </c>
    </row>
    <row r="5" spans="1:29" ht="9.9499999999999993" customHeight="1">
      <c r="A5" s="4" t="s">
        <v>228</v>
      </c>
    </row>
    <row r="6" spans="1:29" ht="3.95" customHeight="1">
      <c r="B6" s="3"/>
    </row>
    <row r="7" spans="1:29" ht="0.95" customHeight="1">
      <c r="A7" s="459"/>
      <c r="B7" s="460"/>
      <c r="C7" s="461"/>
      <c r="D7" s="461"/>
      <c r="E7" s="461"/>
      <c r="F7" s="462"/>
      <c r="G7" s="461"/>
      <c r="H7" s="461"/>
      <c r="I7" s="461"/>
      <c r="J7" s="461"/>
      <c r="K7" s="462"/>
      <c r="L7" s="461"/>
      <c r="M7" s="461"/>
      <c r="N7" s="461"/>
      <c r="O7" s="462"/>
      <c r="P7" s="461"/>
      <c r="Q7" s="461"/>
      <c r="R7" s="461"/>
      <c r="S7" s="462"/>
      <c r="T7" s="461"/>
      <c r="U7" s="461"/>
      <c r="V7" s="461"/>
      <c r="W7" s="462"/>
      <c r="X7" s="461"/>
      <c r="Y7" s="461"/>
      <c r="Z7" s="461"/>
      <c r="AA7" s="461"/>
      <c r="AB7" s="462"/>
    </row>
    <row r="8" spans="1:29">
      <c r="A8" s="463"/>
      <c r="B8" s="464"/>
      <c r="C8" s="465" t="s">
        <v>229</v>
      </c>
      <c r="D8" s="466"/>
      <c r="E8" s="466"/>
      <c r="F8" s="464"/>
      <c r="G8" s="466"/>
      <c r="H8" s="466"/>
      <c r="I8" s="467" t="s">
        <v>230</v>
      </c>
      <c r="J8" s="466"/>
      <c r="K8" s="464"/>
      <c r="L8" s="465" t="s">
        <v>231</v>
      </c>
      <c r="M8" s="468"/>
      <c r="N8" s="468"/>
      <c r="O8" s="464"/>
      <c r="P8" s="465" t="s">
        <v>232</v>
      </c>
      <c r="Q8" s="468"/>
      <c r="R8" s="468"/>
      <c r="S8" s="464"/>
      <c r="T8" s="465" t="s">
        <v>233</v>
      </c>
      <c r="U8" s="468"/>
      <c r="V8" s="468"/>
      <c r="W8" s="464"/>
      <c r="X8" s="466"/>
      <c r="Y8" s="466"/>
      <c r="Z8" s="465" t="s">
        <v>234</v>
      </c>
      <c r="AA8" s="466"/>
      <c r="AB8" s="469"/>
      <c r="AC8" s="3"/>
    </row>
    <row r="9" spans="1:29" ht="5.0999999999999996" customHeight="1">
      <c r="A9" s="470"/>
      <c r="B9" s="471"/>
      <c r="C9" s="472"/>
      <c r="D9" s="472"/>
      <c r="E9" s="472"/>
      <c r="F9" s="471"/>
      <c r="G9" s="472"/>
      <c r="H9" s="472"/>
      <c r="I9" s="472"/>
      <c r="J9" s="472"/>
      <c r="K9" s="471"/>
      <c r="L9" s="472"/>
      <c r="M9" s="472"/>
      <c r="N9" s="472"/>
      <c r="O9" s="471"/>
      <c r="P9" s="472"/>
      <c r="Q9" s="472"/>
      <c r="R9" s="472"/>
      <c r="S9" s="471"/>
      <c r="T9" s="472"/>
      <c r="U9" s="472"/>
      <c r="V9" s="472"/>
      <c r="W9" s="471"/>
      <c r="X9" s="472"/>
      <c r="Y9" s="472"/>
      <c r="Z9" s="472"/>
      <c r="AA9" s="472"/>
      <c r="AB9" s="473"/>
      <c r="AC9" s="3"/>
    </row>
    <row r="10" spans="1:29">
      <c r="A10" s="470"/>
      <c r="B10" s="474" t="s">
        <v>235</v>
      </c>
      <c r="C10" s="475" t="s">
        <v>147</v>
      </c>
      <c r="D10" s="475" t="s">
        <v>216</v>
      </c>
      <c r="E10" s="475" t="s">
        <v>236</v>
      </c>
      <c r="F10" s="475" t="s">
        <v>237</v>
      </c>
      <c r="G10" s="476" t="s">
        <v>238</v>
      </c>
      <c r="H10" s="477"/>
      <c r="I10" s="475" t="s">
        <v>216</v>
      </c>
      <c r="J10" s="475" t="s">
        <v>236</v>
      </c>
      <c r="K10" s="475" t="s">
        <v>237</v>
      </c>
      <c r="L10" s="476" t="s">
        <v>238</v>
      </c>
      <c r="M10" s="477"/>
      <c r="N10" s="475" t="s">
        <v>236</v>
      </c>
      <c r="O10" s="475" t="s">
        <v>237</v>
      </c>
      <c r="P10" s="476" t="s">
        <v>238</v>
      </c>
      <c r="Q10" s="477"/>
      <c r="R10" s="475" t="s">
        <v>236</v>
      </c>
      <c r="S10" s="475" t="s">
        <v>237</v>
      </c>
      <c r="T10" s="475" t="s">
        <v>239</v>
      </c>
      <c r="U10" s="477"/>
      <c r="V10" s="475" t="s">
        <v>236</v>
      </c>
      <c r="W10" s="475" t="s">
        <v>237</v>
      </c>
      <c r="X10" s="475" t="s">
        <v>238</v>
      </c>
      <c r="Y10" s="477"/>
      <c r="Z10" s="475" t="s">
        <v>236</v>
      </c>
      <c r="AA10" s="476" t="s">
        <v>237</v>
      </c>
      <c r="AB10" s="478" t="s">
        <v>72</v>
      </c>
      <c r="AC10" s="479" t="s">
        <v>72</v>
      </c>
    </row>
    <row r="11" spans="1:29" ht="14.25" customHeight="1">
      <c r="A11" s="480"/>
      <c r="B11" s="481"/>
      <c r="C11" s="482" t="s">
        <v>72</v>
      </c>
      <c r="D11" s="482" t="s">
        <v>240</v>
      </c>
      <c r="E11" s="482" t="s">
        <v>241</v>
      </c>
      <c r="F11" s="482" t="s">
        <v>242</v>
      </c>
      <c r="G11" s="483"/>
      <c r="H11" s="481"/>
      <c r="I11" s="482" t="s">
        <v>240</v>
      </c>
      <c r="J11" s="482" t="s">
        <v>241</v>
      </c>
      <c r="K11" s="482" t="s">
        <v>242</v>
      </c>
      <c r="L11" s="483"/>
      <c r="M11" s="481"/>
      <c r="N11" s="482" t="s">
        <v>241</v>
      </c>
      <c r="O11" s="482" t="s">
        <v>242</v>
      </c>
      <c r="P11" s="483"/>
      <c r="Q11" s="481"/>
      <c r="R11" s="482" t="s">
        <v>241</v>
      </c>
      <c r="S11" s="482" t="s">
        <v>242</v>
      </c>
      <c r="T11" s="481"/>
      <c r="U11" s="481"/>
      <c r="V11" s="482" t="s">
        <v>241</v>
      </c>
      <c r="W11" s="482" t="s">
        <v>242</v>
      </c>
      <c r="X11" s="481"/>
      <c r="Y11" s="481"/>
      <c r="Z11" s="482" t="s">
        <v>241</v>
      </c>
      <c r="AA11" s="484" t="s">
        <v>242</v>
      </c>
      <c r="AB11" s="485"/>
      <c r="AC11" s="479" t="s">
        <v>72</v>
      </c>
    </row>
    <row r="12" spans="1:29" ht="9.9499999999999993" customHeight="1">
      <c r="A12" s="486"/>
      <c r="B12" s="18" t="s">
        <v>9</v>
      </c>
      <c r="C12" s="487">
        <f>SUM(C14+C18+C26)</f>
        <v>114</v>
      </c>
      <c r="D12" s="487">
        <f>SUM(D14+D18+D26)</f>
        <v>101</v>
      </c>
      <c r="E12" s="487">
        <f>SUM(E14+E18+E26)</f>
        <v>13</v>
      </c>
      <c r="F12" s="17"/>
      <c r="G12" s="488">
        <f>SUM(G14+G18+G26)</f>
        <v>101</v>
      </c>
      <c r="H12" s="17"/>
      <c r="I12" s="487">
        <f>SUM(I14+I18+I26)</f>
        <v>101</v>
      </c>
      <c r="J12" s="17"/>
      <c r="K12" s="17"/>
      <c r="L12" s="488">
        <f>SUM(L14+L18+L26)</f>
        <v>13</v>
      </c>
      <c r="M12" s="17"/>
      <c r="N12" s="487">
        <f>SUM(N14+N18+N26)</f>
        <v>13</v>
      </c>
      <c r="O12" s="22"/>
      <c r="P12" s="489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489"/>
      <c r="AB12" s="22"/>
    </row>
    <row r="13" spans="1:29" ht="10.5" hidden="1" customHeight="1">
      <c r="A13" s="486"/>
      <c r="B13" s="22"/>
      <c r="C13" s="22"/>
      <c r="D13" s="22"/>
      <c r="E13" s="22"/>
      <c r="F13" s="22"/>
      <c r="G13" s="489"/>
      <c r="H13" s="22"/>
      <c r="I13" s="22"/>
      <c r="J13" s="22"/>
      <c r="K13" s="22"/>
      <c r="L13" s="489"/>
      <c r="M13" s="22"/>
      <c r="N13" s="22"/>
      <c r="O13" s="22"/>
      <c r="P13" s="489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489"/>
      <c r="AB13" s="22"/>
    </row>
    <row r="14" spans="1:29" ht="9.9499999999999993" customHeight="1">
      <c r="A14" s="486"/>
      <c r="B14" s="18" t="s">
        <v>10</v>
      </c>
      <c r="C14" s="487">
        <f>SUM(C15:C16)</f>
        <v>12</v>
      </c>
      <c r="D14" s="490">
        <f>(I14)</f>
        <v>7</v>
      </c>
      <c r="E14" s="487">
        <f>(E16)</f>
        <v>5</v>
      </c>
      <c r="F14" s="17"/>
      <c r="G14" s="488">
        <f>(G15)</f>
        <v>7</v>
      </c>
      <c r="H14" s="17"/>
      <c r="I14" s="487">
        <f>(I15)</f>
        <v>7</v>
      </c>
      <c r="J14" s="17"/>
      <c r="K14" s="17"/>
      <c r="L14" s="488">
        <f>(L16)</f>
        <v>5</v>
      </c>
      <c r="M14" s="17"/>
      <c r="N14" s="487">
        <f>(N16)</f>
        <v>5</v>
      </c>
      <c r="O14" s="22"/>
      <c r="P14" s="48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489"/>
      <c r="AB14" s="22"/>
    </row>
    <row r="15" spans="1:29" ht="9" customHeight="1">
      <c r="A15" s="486"/>
      <c r="B15" s="19" t="s">
        <v>243</v>
      </c>
      <c r="C15" s="491">
        <f>(D15)</f>
        <v>7</v>
      </c>
      <c r="D15" s="491">
        <f>SUM(G15)</f>
        <v>7</v>
      </c>
      <c r="E15" s="22"/>
      <c r="F15" s="22"/>
      <c r="G15" s="492">
        <f>(I15)</f>
        <v>7</v>
      </c>
      <c r="H15" s="22"/>
      <c r="I15" s="491">
        <v>7</v>
      </c>
      <c r="J15" s="22"/>
      <c r="K15" s="22"/>
      <c r="L15" s="489"/>
      <c r="M15" s="22"/>
      <c r="N15" s="22"/>
      <c r="O15" s="22"/>
      <c r="P15" s="489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489"/>
      <c r="AB15" s="22"/>
    </row>
    <row r="16" spans="1:29" ht="9.9499999999999993" customHeight="1">
      <c r="A16" s="486"/>
      <c r="B16" s="19" t="s">
        <v>244</v>
      </c>
      <c r="C16" s="491">
        <f>SUM(D16:F16)</f>
        <v>5</v>
      </c>
      <c r="D16" s="493"/>
      <c r="E16" s="491">
        <f>SUM(N16+R16+V16+Z16)</f>
        <v>5</v>
      </c>
      <c r="F16" s="22"/>
      <c r="G16" s="489"/>
      <c r="H16" s="22"/>
      <c r="I16" s="22"/>
      <c r="J16" s="22"/>
      <c r="K16" s="22"/>
      <c r="L16" s="492">
        <f>SUM(N16:O16)</f>
        <v>5</v>
      </c>
      <c r="M16" s="22"/>
      <c r="N16" s="491">
        <v>5</v>
      </c>
      <c r="O16" s="22"/>
      <c r="P16" s="489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489"/>
      <c r="AB16" s="22"/>
    </row>
    <row r="17" spans="1:28" ht="10.5" hidden="1" customHeight="1">
      <c r="A17" s="486"/>
      <c r="B17" s="22"/>
      <c r="C17" s="22"/>
      <c r="D17" s="22"/>
      <c r="E17" s="22"/>
      <c r="F17" s="22"/>
      <c r="G17" s="489"/>
      <c r="H17" s="22"/>
      <c r="I17" s="22"/>
      <c r="J17" s="22"/>
      <c r="K17" s="22"/>
      <c r="L17" s="489"/>
      <c r="M17" s="22"/>
      <c r="N17" s="22"/>
      <c r="O17" s="22"/>
      <c r="P17" s="489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489"/>
      <c r="AB17" s="22"/>
    </row>
    <row r="18" spans="1:28" ht="9.9499999999999993" customHeight="1">
      <c r="A18" s="486"/>
      <c r="B18" s="18" t="s">
        <v>13</v>
      </c>
      <c r="C18" s="487">
        <f>SUM(C19:C24)</f>
        <v>90</v>
      </c>
      <c r="D18" s="487">
        <f>SUM(D19:D24)</f>
        <v>82</v>
      </c>
      <c r="E18" s="487">
        <f>SUM(E19:E24)</f>
        <v>8</v>
      </c>
      <c r="F18" s="17"/>
      <c r="G18" s="488">
        <f>SUM(G19:G24)</f>
        <v>82</v>
      </c>
      <c r="H18" s="17"/>
      <c r="I18" s="487">
        <f>SUM(I19:I24)</f>
        <v>82</v>
      </c>
      <c r="J18" s="17"/>
      <c r="K18" s="17"/>
      <c r="L18" s="488">
        <f>SUM(L21+L23)</f>
        <v>8</v>
      </c>
      <c r="M18" s="17"/>
      <c r="N18" s="487">
        <f>SUM(N21+N23)</f>
        <v>8</v>
      </c>
      <c r="O18" s="17"/>
      <c r="P18" s="489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489"/>
      <c r="AB18" s="22"/>
    </row>
    <row r="19" spans="1:28" ht="9" customHeight="1">
      <c r="A19" s="486"/>
      <c r="B19" s="19" t="s">
        <v>243</v>
      </c>
      <c r="C19" s="491">
        <f t="shared" ref="C19:C24" si="0">SUM(D19:F19)</f>
        <v>3</v>
      </c>
      <c r="D19" s="493">
        <f>SUM(I19)</f>
        <v>3</v>
      </c>
      <c r="E19" s="22"/>
      <c r="F19" s="22"/>
      <c r="G19" s="492">
        <f>SUM(I19)</f>
        <v>3</v>
      </c>
      <c r="H19" s="22"/>
      <c r="I19" s="491">
        <v>3</v>
      </c>
      <c r="J19" s="22"/>
      <c r="K19" s="22"/>
      <c r="L19" s="489"/>
      <c r="M19" s="22"/>
      <c r="N19" s="22"/>
      <c r="O19" s="22"/>
      <c r="P19" s="489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489"/>
      <c r="AB19" s="22"/>
    </row>
    <row r="20" spans="1:28" ht="9" customHeight="1">
      <c r="A20" s="486"/>
      <c r="B20" s="19" t="s">
        <v>245</v>
      </c>
      <c r="C20" s="491">
        <f t="shared" si="0"/>
        <v>4</v>
      </c>
      <c r="D20" s="493">
        <f>SUM(I20)</f>
        <v>4</v>
      </c>
      <c r="E20" s="22"/>
      <c r="F20" s="22"/>
      <c r="G20" s="492">
        <f>SUM(I20)</f>
        <v>4</v>
      </c>
      <c r="H20" s="22"/>
      <c r="I20" s="491">
        <v>4</v>
      </c>
      <c r="J20" s="22"/>
      <c r="K20" s="22"/>
      <c r="L20" s="489"/>
      <c r="M20" s="22"/>
      <c r="N20" s="22"/>
      <c r="O20" s="22"/>
      <c r="P20" s="489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489"/>
      <c r="AB20" s="22"/>
    </row>
    <row r="21" spans="1:28" ht="9" customHeight="1">
      <c r="A21" s="486"/>
      <c r="B21" s="19" t="s">
        <v>244</v>
      </c>
      <c r="C21" s="491">
        <f t="shared" si="0"/>
        <v>2</v>
      </c>
      <c r="D21" s="493"/>
      <c r="E21" s="491">
        <f>SUM(N21+R21+V21+Z21)</f>
        <v>2</v>
      </c>
      <c r="F21" s="22"/>
      <c r="G21" s="489"/>
      <c r="H21" s="22"/>
      <c r="I21" s="22"/>
      <c r="J21" s="22"/>
      <c r="K21" s="22"/>
      <c r="L21" s="492">
        <f>SUM(N21:O21)</f>
        <v>2</v>
      </c>
      <c r="M21" s="22"/>
      <c r="N21" s="491">
        <v>2</v>
      </c>
      <c r="O21" s="22"/>
      <c r="P21" s="489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489"/>
      <c r="AB21" s="22"/>
    </row>
    <row r="22" spans="1:28" ht="9" customHeight="1">
      <c r="A22" s="486"/>
      <c r="B22" s="19" t="s">
        <v>246</v>
      </c>
      <c r="C22" s="491">
        <f t="shared" si="0"/>
        <v>42</v>
      </c>
      <c r="D22" s="493">
        <f>SUM(I22)</f>
        <v>42</v>
      </c>
      <c r="E22" s="22"/>
      <c r="F22" s="493"/>
      <c r="G22" s="492">
        <f>SUM(I22)</f>
        <v>42</v>
      </c>
      <c r="H22" s="22"/>
      <c r="I22" s="491">
        <v>42</v>
      </c>
      <c r="J22" s="22"/>
      <c r="K22" s="22"/>
      <c r="L22" s="489"/>
      <c r="M22" s="22"/>
      <c r="N22" s="22"/>
      <c r="O22" s="22"/>
      <c r="P22" s="489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489"/>
      <c r="AB22" s="22"/>
    </row>
    <row r="23" spans="1:28" ht="9" customHeight="1">
      <c r="A23" s="486"/>
      <c r="B23" s="19" t="s">
        <v>247</v>
      </c>
      <c r="C23" s="491">
        <f t="shared" si="0"/>
        <v>9</v>
      </c>
      <c r="D23" s="493">
        <f>SUM(I23)</f>
        <v>3</v>
      </c>
      <c r="E23" s="491">
        <f>SUM(N23+R23+V23+Z23)</f>
        <v>6</v>
      </c>
      <c r="F23" s="493"/>
      <c r="G23" s="492">
        <f>SUM(I23)</f>
        <v>3</v>
      </c>
      <c r="H23" s="22"/>
      <c r="I23" s="491">
        <v>3</v>
      </c>
      <c r="J23" s="22"/>
      <c r="K23" s="22"/>
      <c r="L23" s="492">
        <f>SUM(N23:O23)</f>
        <v>6</v>
      </c>
      <c r="M23" s="22"/>
      <c r="N23" s="491">
        <v>6</v>
      </c>
      <c r="O23" s="22"/>
      <c r="P23" s="489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489"/>
      <c r="AB23" s="22"/>
    </row>
    <row r="24" spans="1:28">
      <c r="A24" s="486"/>
      <c r="B24" s="19" t="s">
        <v>248</v>
      </c>
      <c r="C24" s="491">
        <f t="shared" si="0"/>
        <v>30</v>
      </c>
      <c r="D24" s="493">
        <f>SUM(I24)</f>
        <v>30</v>
      </c>
      <c r="E24" s="22"/>
      <c r="F24" s="22"/>
      <c r="G24" s="492">
        <f>SUM(I24)</f>
        <v>30</v>
      </c>
      <c r="H24" s="22"/>
      <c r="I24" s="491">
        <v>30</v>
      </c>
      <c r="J24" s="22"/>
      <c r="K24" s="22"/>
      <c r="L24" s="489"/>
      <c r="M24" s="22"/>
      <c r="N24" s="22"/>
      <c r="O24" s="22"/>
      <c r="P24" s="489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489"/>
      <c r="AB24" s="22"/>
    </row>
    <row r="25" spans="1:28" ht="10.5" hidden="1" customHeight="1">
      <c r="A25" s="486"/>
      <c r="B25" s="22"/>
      <c r="C25" s="22"/>
      <c r="D25" s="22"/>
      <c r="E25" s="22"/>
      <c r="F25" s="22"/>
      <c r="G25" s="489"/>
      <c r="H25" s="22"/>
      <c r="I25" s="22"/>
      <c r="J25" s="22"/>
      <c r="K25" s="22"/>
      <c r="L25" s="489"/>
      <c r="M25" s="22"/>
      <c r="N25" s="22"/>
      <c r="O25" s="22"/>
      <c r="P25" s="489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489"/>
      <c r="AB25" s="22"/>
    </row>
    <row r="26" spans="1:28" ht="9" customHeight="1">
      <c r="A26" s="486"/>
      <c r="B26" s="18" t="s">
        <v>18</v>
      </c>
      <c r="C26" s="487">
        <f>SUM(C27:C28)</f>
        <v>12</v>
      </c>
      <c r="D26" s="487">
        <f>SUM(D27:D28)</f>
        <v>12</v>
      </c>
      <c r="E26" s="17"/>
      <c r="F26" s="17"/>
      <c r="G26" s="488">
        <f>SUM(G27:G28)</f>
        <v>12</v>
      </c>
      <c r="H26" s="17"/>
      <c r="I26" s="487">
        <f>SUM(I27:I28)</f>
        <v>12</v>
      </c>
      <c r="J26" s="22"/>
      <c r="K26" s="22"/>
      <c r="L26" s="489"/>
      <c r="M26" s="22"/>
      <c r="N26" s="22"/>
      <c r="O26" s="22"/>
      <c r="P26" s="489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489"/>
      <c r="AB26" s="22"/>
    </row>
    <row r="27" spans="1:28" ht="9" customHeight="1">
      <c r="A27" s="486"/>
      <c r="B27" s="19" t="s">
        <v>249</v>
      </c>
      <c r="C27" s="491">
        <f>SUM(D27:F27)</f>
        <v>7</v>
      </c>
      <c r="D27" s="493">
        <f>SUM(I27)</f>
        <v>7</v>
      </c>
      <c r="E27" s="22"/>
      <c r="F27" s="22"/>
      <c r="G27" s="492">
        <f>SUM(I27)</f>
        <v>7</v>
      </c>
      <c r="H27" s="22"/>
      <c r="I27" s="491">
        <v>7</v>
      </c>
      <c r="J27" s="22"/>
      <c r="K27" s="22"/>
      <c r="L27" s="489"/>
      <c r="M27" s="22"/>
      <c r="N27" s="22"/>
      <c r="O27" s="22"/>
      <c r="P27" s="489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489"/>
      <c r="AB27" s="22"/>
    </row>
    <row r="28" spans="1:28" ht="9" customHeight="1">
      <c r="A28" s="486"/>
      <c r="B28" s="19" t="s">
        <v>250</v>
      </c>
      <c r="C28" s="491">
        <f>SUM(D28:F28)</f>
        <v>5</v>
      </c>
      <c r="D28" s="493">
        <f>SUM(I28)</f>
        <v>5</v>
      </c>
      <c r="E28" s="22"/>
      <c r="F28" s="493"/>
      <c r="G28" s="492">
        <f>SUM(I28)</f>
        <v>5</v>
      </c>
      <c r="H28" s="22"/>
      <c r="I28" s="491">
        <v>5</v>
      </c>
      <c r="J28" s="22"/>
      <c r="K28" s="22"/>
      <c r="L28" s="489"/>
      <c r="M28" s="22"/>
      <c r="N28" s="22"/>
      <c r="O28" s="22"/>
      <c r="P28" s="489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489"/>
      <c r="AB28" s="22"/>
    </row>
    <row r="29" spans="1:28" ht="10.5" hidden="1" customHeight="1">
      <c r="A29" s="486"/>
      <c r="B29" s="22"/>
      <c r="C29" s="22"/>
      <c r="D29" s="22"/>
      <c r="E29" s="22"/>
      <c r="F29" s="22"/>
      <c r="G29" s="494"/>
      <c r="H29" s="22"/>
      <c r="I29" s="493"/>
      <c r="J29" s="495"/>
      <c r="K29" s="22"/>
      <c r="L29" s="489"/>
      <c r="M29" s="22"/>
      <c r="N29" s="22"/>
      <c r="O29" s="22"/>
      <c r="P29" s="489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489"/>
      <c r="AB29" s="22"/>
    </row>
    <row r="30" spans="1:28" ht="9.9499999999999993" customHeight="1">
      <c r="A30" s="486"/>
      <c r="B30" s="18" t="s">
        <v>21</v>
      </c>
      <c r="C30" s="487">
        <f>SUM(C32+C33+C34+C41+C45+C46+C50+C51+C57+C58+C59+C60+C61)</f>
        <v>7528</v>
      </c>
      <c r="D30" s="487">
        <f>SUM(D32+D33+D34+D41+D45+D46+D50+D51+D57+D58+D59+D60+D61)</f>
        <v>2174</v>
      </c>
      <c r="E30" s="487">
        <f>SUM(E32+E33+E34+E41+E45+E46+E50+E51+E57+E58+E59+E60+E61)</f>
        <v>5222</v>
      </c>
      <c r="F30" s="487">
        <f>SUM(F32+F33+F34+F41+F45+F46+F50+F51+F57+F58+F59+F60+F61)</f>
        <v>132</v>
      </c>
      <c r="G30" s="488">
        <f>SUM(G32+G33+G34+G41+G45+G46+G50+G51+G57+G58+G59+G60+G61)</f>
        <v>2205</v>
      </c>
      <c r="H30" s="17"/>
      <c r="I30" s="487">
        <f>SUM(I32+I33+I34+I41+I45+I46+I50+I51+I57+I58+I59+I60+I61)</f>
        <v>2174</v>
      </c>
      <c r="J30" s="487">
        <f>SUM(J32+J33+J34+J41+J45+J46+J50+J51+J57+J58+J59+J60+J61)</f>
        <v>0</v>
      </c>
      <c r="K30" s="487">
        <f>SUM(K32+K33+K34+K41+K45+K46+K50+K51+K57+K58+K59+K60+K61)</f>
        <v>31</v>
      </c>
      <c r="L30" s="488">
        <f>SUM(L32+L33+L34+L41+L45+L46+L50+L51+L57+L58+L59+L60+L61)</f>
        <v>1633</v>
      </c>
      <c r="M30" s="17"/>
      <c r="N30" s="487">
        <f>SUM(N32+N33+N34+N41+N45+N46+N50+N51+N57+N58+N59+N60+N61)</f>
        <v>1580</v>
      </c>
      <c r="O30" s="487">
        <f>SUM(O32+O33+O34+O41+O45+O46+O50+O51+O57+O58+O59+O60+O61)</f>
        <v>53</v>
      </c>
      <c r="P30" s="488">
        <f>SUM(P32+P33+P34+P41+P45+P46+P50+P51+P57+P58+P59+P60+P61)</f>
        <v>1529</v>
      </c>
      <c r="Q30" s="17"/>
      <c r="R30" s="487">
        <f>SUM(R32+R33+R34+R41+R45+R46+R50+R51+R57+R58+R59+R60+R61)</f>
        <v>1494</v>
      </c>
      <c r="S30" s="487">
        <f>SUM(S32+S33+S34+S41+S45+S46+S50+S51+S57+S58+S59+S60+S61)</f>
        <v>35</v>
      </c>
      <c r="T30" s="487">
        <f>SUM(T32+T33+T34+T41+T45+T46+T50+T51+T57+T58+T59+T60+T61)</f>
        <v>1167</v>
      </c>
      <c r="U30" s="17"/>
      <c r="V30" s="487">
        <f>SUM(V32+V33+V34+V41+V45+V46+V50+V51+V57+V58+V59+V60+V61)</f>
        <v>1156</v>
      </c>
      <c r="W30" s="487">
        <f>SUM(W32+W33+W34+W41+W45+W46+W50+W51+W57+W58+W59+W60+W61)</f>
        <v>11</v>
      </c>
      <c r="X30" s="487">
        <f>SUM(X32+X33+X34+X41+X45+X46+X50+X51+X57+X58+X59+X60+X61)</f>
        <v>992</v>
      </c>
      <c r="Y30" s="17"/>
      <c r="Z30" s="487">
        <f>SUM(Z32+Z33+Z34+Z41+Z45+Z46+Z50+Z51+Z57+Z58+Z59+Z60+Z61)</f>
        <v>990</v>
      </c>
      <c r="AA30" s="488">
        <f>SUM(AA32+AA33+AA34+AA41+AA45+AA46+AA50+AA51+AA57+AA58+AA59+AA60+AA61)</f>
        <v>2</v>
      </c>
      <c r="AB30" s="22"/>
    </row>
    <row r="31" spans="1:28" ht="10.5" hidden="1" customHeight="1">
      <c r="A31" s="486"/>
      <c r="B31" s="22"/>
      <c r="C31" s="22"/>
      <c r="D31" s="22"/>
      <c r="E31" s="22"/>
      <c r="F31" s="22"/>
      <c r="G31" s="489"/>
      <c r="H31" s="22"/>
      <c r="I31" s="22"/>
      <c r="J31" s="22"/>
      <c r="K31" s="22"/>
      <c r="L31" s="489"/>
      <c r="M31" s="22"/>
      <c r="N31" s="22"/>
      <c r="O31" s="22"/>
      <c r="P31" s="489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489"/>
      <c r="AB31" s="22"/>
    </row>
    <row r="32" spans="1:28" ht="9" customHeight="1">
      <c r="A32" s="486"/>
      <c r="B32" s="19" t="s">
        <v>251</v>
      </c>
      <c r="C32" s="491">
        <f t="shared" ref="C32:C40" si="1">SUM(D32:F32)</f>
        <v>109</v>
      </c>
      <c r="D32" s="493">
        <f>SUM(I32)</f>
        <v>56</v>
      </c>
      <c r="E32" s="491">
        <f>SUM(N32+R32+V32+Z32)</f>
        <v>49</v>
      </c>
      <c r="F32" s="493">
        <f>SUM(K32+O32+S32+W32+AA32)</f>
        <v>4</v>
      </c>
      <c r="G32" s="494">
        <f>SUM(I32:K32)</f>
        <v>56</v>
      </c>
      <c r="H32" s="22"/>
      <c r="I32" s="493">
        <v>56</v>
      </c>
      <c r="J32" s="22"/>
      <c r="K32" s="22"/>
      <c r="L32" s="492">
        <f>SUM(N32:O32)</f>
        <v>18</v>
      </c>
      <c r="M32" s="22"/>
      <c r="N32" s="491">
        <v>16</v>
      </c>
      <c r="O32" s="491">
        <v>2</v>
      </c>
      <c r="P32" s="492">
        <f>SUM(R32:S32)</f>
        <v>14</v>
      </c>
      <c r="Q32" s="22"/>
      <c r="R32" s="491">
        <v>14</v>
      </c>
      <c r="S32" s="22"/>
      <c r="T32" s="491">
        <f>SUM(V32:W32)</f>
        <v>12</v>
      </c>
      <c r="U32" s="22"/>
      <c r="V32" s="491">
        <v>10</v>
      </c>
      <c r="W32" s="491">
        <v>2</v>
      </c>
      <c r="X32" s="491">
        <f>SUM(Z32:AA32)</f>
        <v>9</v>
      </c>
      <c r="Y32" s="22"/>
      <c r="Z32" s="491">
        <v>9</v>
      </c>
      <c r="AA32" s="489"/>
      <c r="AB32" s="22"/>
    </row>
    <row r="33" spans="1:28" ht="9" customHeight="1">
      <c r="A33" s="486"/>
      <c r="B33" s="19" t="s">
        <v>252</v>
      </c>
      <c r="C33" s="491">
        <f t="shared" si="1"/>
        <v>103</v>
      </c>
      <c r="D33" s="493">
        <f>SUM(I33)</f>
        <v>45</v>
      </c>
      <c r="E33" s="493">
        <f>SUM(J33+N33+R33+V33+Z33)</f>
        <v>57</v>
      </c>
      <c r="F33" s="493">
        <f>SUM(K33+O33+S33+W33+AA33)</f>
        <v>1</v>
      </c>
      <c r="G33" s="494">
        <f>SUM(I33:K33)</f>
        <v>46</v>
      </c>
      <c r="H33" s="22"/>
      <c r="I33" s="491">
        <v>45</v>
      </c>
      <c r="J33" s="22"/>
      <c r="K33" s="491">
        <v>1</v>
      </c>
      <c r="L33" s="492">
        <f>SUM(N33:O33)</f>
        <v>25</v>
      </c>
      <c r="M33" s="22"/>
      <c r="N33" s="491">
        <v>25</v>
      </c>
      <c r="O33" s="22"/>
      <c r="P33" s="492">
        <f>SUM(R33:S33)</f>
        <v>19</v>
      </c>
      <c r="Q33" s="22"/>
      <c r="R33" s="491">
        <v>19</v>
      </c>
      <c r="S33" s="22"/>
      <c r="T33" s="491">
        <f>SUM(V33:W33)</f>
        <v>13</v>
      </c>
      <c r="U33" s="22"/>
      <c r="V33" s="491">
        <v>13</v>
      </c>
      <c r="W33" s="22"/>
      <c r="X33" s="22"/>
      <c r="Y33" s="22"/>
      <c r="Z33" s="22"/>
      <c r="AA33" s="489"/>
      <c r="AB33" s="22"/>
    </row>
    <row r="34" spans="1:28" ht="9" customHeight="1">
      <c r="A34" s="486"/>
      <c r="B34" s="18" t="s">
        <v>253</v>
      </c>
      <c r="C34" s="487">
        <f t="shared" si="1"/>
        <v>554</v>
      </c>
      <c r="D34" s="487">
        <f>SUM(D35:D40)</f>
        <v>265</v>
      </c>
      <c r="E34" s="487">
        <f>SUM(E35:E40)</f>
        <v>233</v>
      </c>
      <c r="F34" s="487">
        <f>SUM(F35:F40)</f>
        <v>56</v>
      </c>
      <c r="G34" s="488">
        <f>SUM(G35:G40)</f>
        <v>285</v>
      </c>
      <c r="H34" s="17"/>
      <c r="I34" s="487">
        <f>SUM(I35:I40)</f>
        <v>265</v>
      </c>
      <c r="J34" s="487">
        <f>SUM(J35:J40)</f>
        <v>0</v>
      </c>
      <c r="K34" s="487">
        <f>SUM(K35:K40)</f>
        <v>20</v>
      </c>
      <c r="L34" s="488">
        <f>SUM(L35:L40)</f>
        <v>152</v>
      </c>
      <c r="M34" s="17"/>
      <c r="N34" s="487">
        <f>SUM(N35:N40)</f>
        <v>120</v>
      </c>
      <c r="O34" s="487">
        <f>SUM(O35:O40)</f>
        <v>32</v>
      </c>
      <c r="P34" s="488">
        <f>SUM(P35:P40)</f>
        <v>100</v>
      </c>
      <c r="Q34" s="17"/>
      <c r="R34" s="487">
        <f>SUM(R35:R40)</f>
        <v>99</v>
      </c>
      <c r="S34" s="487">
        <f>SUM(S35:S40)</f>
        <v>1</v>
      </c>
      <c r="T34" s="487">
        <f>SUM(T35:T40)</f>
        <v>6</v>
      </c>
      <c r="U34" s="17"/>
      <c r="V34" s="487">
        <f>SUM(V35:V40)</f>
        <v>5</v>
      </c>
      <c r="W34" s="487">
        <f>SUM(W35:W40)</f>
        <v>1</v>
      </c>
      <c r="X34" s="487">
        <f>SUM(X35:X40)</f>
        <v>11</v>
      </c>
      <c r="Y34" s="17"/>
      <c r="Z34" s="487">
        <f>SUM(Z35:Z40)</f>
        <v>9</v>
      </c>
      <c r="AA34" s="488">
        <f>SUM(AA35:AA40)</f>
        <v>2</v>
      </c>
      <c r="AB34" s="22"/>
    </row>
    <row r="35" spans="1:28" ht="9" customHeight="1">
      <c r="A35" s="496"/>
      <c r="B35" s="28" t="s">
        <v>254</v>
      </c>
      <c r="C35" s="497">
        <f t="shared" si="1"/>
        <v>285</v>
      </c>
      <c r="D35" s="498">
        <f>SUM(I35)</f>
        <v>265</v>
      </c>
      <c r="E35" s="498"/>
      <c r="F35" s="498">
        <f t="shared" ref="F35:F40" si="2">SUM(K35+O35+S35+W35+AA35)</f>
        <v>20</v>
      </c>
      <c r="G35" s="499">
        <f>SUM(I35:K35)</f>
        <v>285</v>
      </c>
      <c r="H35" s="500"/>
      <c r="I35" s="497">
        <v>265</v>
      </c>
      <c r="J35" s="500"/>
      <c r="K35" s="497">
        <v>20</v>
      </c>
      <c r="L35" s="501"/>
      <c r="M35" s="500"/>
      <c r="N35" s="500"/>
      <c r="O35" s="500"/>
      <c r="P35" s="501"/>
      <c r="Q35" s="500"/>
      <c r="R35" s="500"/>
      <c r="S35" s="500"/>
      <c r="T35" s="500"/>
      <c r="U35" s="500"/>
      <c r="V35" s="500"/>
      <c r="W35" s="500"/>
      <c r="X35" s="500"/>
      <c r="Y35" s="500"/>
      <c r="Z35" s="500"/>
      <c r="AA35" s="501"/>
      <c r="AB35" s="502"/>
    </row>
    <row r="36" spans="1:28" ht="9" customHeight="1">
      <c r="A36" s="496"/>
      <c r="B36" s="28" t="s">
        <v>255</v>
      </c>
      <c r="C36" s="497">
        <f t="shared" si="1"/>
        <v>13</v>
      </c>
      <c r="D36" s="498"/>
      <c r="E36" s="498">
        <f>SUM(J36+N36+R36+V36+Z36)</f>
        <v>12</v>
      </c>
      <c r="F36" s="498">
        <f t="shared" si="2"/>
        <v>1</v>
      </c>
      <c r="G36" s="501"/>
      <c r="H36" s="500"/>
      <c r="I36" s="500"/>
      <c r="J36" s="500"/>
      <c r="K36" s="500"/>
      <c r="L36" s="503">
        <f>SUM(N36:O36)</f>
        <v>11</v>
      </c>
      <c r="M36" s="500"/>
      <c r="N36" s="497">
        <v>10</v>
      </c>
      <c r="O36" s="497">
        <v>1</v>
      </c>
      <c r="P36" s="503">
        <f>SUM(R36:S36)</f>
        <v>2</v>
      </c>
      <c r="Q36" s="500"/>
      <c r="R36" s="497">
        <v>2</v>
      </c>
      <c r="S36" s="500"/>
      <c r="T36" s="500"/>
      <c r="U36" s="500"/>
      <c r="V36" s="500"/>
      <c r="W36" s="500"/>
      <c r="X36" s="500"/>
      <c r="Y36" s="500"/>
      <c r="Z36" s="500"/>
      <c r="AA36" s="501"/>
      <c r="AB36" s="502"/>
    </row>
    <row r="37" spans="1:28" ht="9" customHeight="1">
      <c r="A37" s="496"/>
      <c r="B37" s="28" t="s">
        <v>256</v>
      </c>
      <c r="C37" s="497">
        <f t="shared" si="1"/>
        <v>63</v>
      </c>
      <c r="D37" s="498"/>
      <c r="E37" s="498">
        <f>SUM(J37+N37+R37+V37+Z37)</f>
        <v>56</v>
      </c>
      <c r="F37" s="498">
        <f t="shared" si="2"/>
        <v>7</v>
      </c>
      <c r="G37" s="501"/>
      <c r="H37" s="500"/>
      <c r="I37" s="500"/>
      <c r="J37" s="500"/>
      <c r="K37" s="500"/>
      <c r="L37" s="503">
        <f>SUM(N37:O37)</f>
        <v>40</v>
      </c>
      <c r="M37" s="500"/>
      <c r="N37" s="497">
        <v>33</v>
      </c>
      <c r="O37" s="497">
        <v>7</v>
      </c>
      <c r="P37" s="503">
        <f>SUM(R37:S37)</f>
        <v>23</v>
      </c>
      <c r="Q37" s="500"/>
      <c r="R37" s="497">
        <v>23</v>
      </c>
      <c r="S37" s="500"/>
      <c r="T37" s="500"/>
      <c r="U37" s="500"/>
      <c r="V37" s="500"/>
      <c r="W37" s="500"/>
      <c r="X37" s="500"/>
      <c r="Y37" s="500"/>
      <c r="Z37" s="500"/>
      <c r="AA37" s="501"/>
      <c r="AB37" s="502"/>
    </row>
    <row r="38" spans="1:28" ht="9" customHeight="1">
      <c r="A38" s="496"/>
      <c r="B38" s="28" t="s">
        <v>257</v>
      </c>
      <c r="C38" s="497">
        <f t="shared" si="1"/>
        <v>30</v>
      </c>
      <c r="D38" s="498"/>
      <c r="E38" s="498">
        <f>SUM(J38+N38+R38+V38+Z38)</f>
        <v>21</v>
      </c>
      <c r="F38" s="498">
        <f t="shared" si="2"/>
        <v>9</v>
      </c>
      <c r="G38" s="501"/>
      <c r="H38" s="500"/>
      <c r="I38" s="500"/>
      <c r="J38" s="500"/>
      <c r="K38" s="500"/>
      <c r="L38" s="503">
        <f>SUM(N38:O38)</f>
        <v>7</v>
      </c>
      <c r="M38" s="500"/>
      <c r="N38" s="497">
        <v>2</v>
      </c>
      <c r="O38" s="497">
        <v>5</v>
      </c>
      <c r="P38" s="503">
        <f>SUM(R38:S38)</f>
        <v>6</v>
      </c>
      <c r="Q38" s="500"/>
      <c r="R38" s="497">
        <v>5</v>
      </c>
      <c r="S38" s="497">
        <v>1</v>
      </c>
      <c r="T38" s="497">
        <f>SUM(V38:W38)</f>
        <v>6</v>
      </c>
      <c r="U38" s="500"/>
      <c r="V38" s="497">
        <v>5</v>
      </c>
      <c r="W38" s="497">
        <v>1</v>
      </c>
      <c r="X38" s="497">
        <f>SUM(Z38:AA38)</f>
        <v>11</v>
      </c>
      <c r="Y38" s="500"/>
      <c r="Z38" s="497">
        <v>9</v>
      </c>
      <c r="AA38" s="503">
        <v>2</v>
      </c>
      <c r="AB38" s="502"/>
    </row>
    <row r="39" spans="1:28" ht="9" customHeight="1">
      <c r="A39" s="496"/>
      <c r="B39" s="28" t="s">
        <v>258</v>
      </c>
      <c r="C39" s="497">
        <f t="shared" si="1"/>
        <v>137</v>
      </c>
      <c r="D39" s="498"/>
      <c r="E39" s="498">
        <f>SUM(J39+N39+R39+V39+Z39)</f>
        <v>122</v>
      </c>
      <c r="F39" s="498">
        <f t="shared" si="2"/>
        <v>15</v>
      </c>
      <c r="G39" s="501"/>
      <c r="H39" s="500"/>
      <c r="I39" s="500"/>
      <c r="J39" s="500"/>
      <c r="K39" s="500"/>
      <c r="L39" s="503">
        <f>SUM(N39:O39)</f>
        <v>76</v>
      </c>
      <c r="M39" s="500"/>
      <c r="N39" s="497">
        <v>61</v>
      </c>
      <c r="O39" s="497">
        <v>15</v>
      </c>
      <c r="P39" s="503">
        <f>SUM(R39:S39)</f>
        <v>61</v>
      </c>
      <c r="Q39" s="500"/>
      <c r="R39" s="497">
        <v>61</v>
      </c>
      <c r="S39" s="500"/>
      <c r="T39" s="500"/>
      <c r="U39" s="500"/>
      <c r="V39" s="500"/>
      <c r="W39" s="500"/>
      <c r="X39" s="500"/>
      <c r="Y39" s="500"/>
      <c r="Z39" s="500"/>
      <c r="AA39" s="501"/>
      <c r="AB39" s="502"/>
    </row>
    <row r="40" spans="1:28" ht="9" customHeight="1">
      <c r="A40" s="496"/>
      <c r="B40" s="28" t="s">
        <v>259</v>
      </c>
      <c r="C40" s="497">
        <f t="shared" si="1"/>
        <v>26</v>
      </c>
      <c r="D40" s="498"/>
      <c r="E40" s="498">
        <f>SUM(J40+N40+R40+V40+Z40)</f>
        <v>22</v>
      </c>
      <c r="F40" s="498">
        <f t="shared" si="2"/>
        <v>4</v>
      </c>
      <c r="G40" s="501"/>
      <c r="H40" s="500"/>
      <c r="I40" s="500"/>
      <c r="J40" s="500"/>
      <c r="K40" s="500"/>
      <c r="L40" s="503">
        <f>SUM(N40:O40)</f>
        <v>18</v>
      </c>
      <c r="M40" s="500"/>
      <c r="N40" s="497">
        <v>14</v>
      </c>
      <c r="O40" s="497">
        <v>4</v>
      </c>
      <c r="P40" s="503">
        <f>SUM(R40:S40)</f>
        <v>8</v>
      </c>
      <c r="Q40" s="500"/>
      <c r="R40" s="497">
        <v>8</v>
      </c>
      <c r="S40" s="500"/>
      <c r="T40" s="500"/>
      <c r="U40" s="500"/>
      <c r="V40" s="500"/>
      <c r="W40" s="500"/>
      <c r="X40" s="500"/>
      <c r="Y40" s="500"/>
      <c r="Z40" s="500"/>
      <c r="AA40" s="501"/>
      <c r="AB40" s="502"/>
    </row>
    <row r="41" spans="1:28" ht="9" customHeight="1">
      <c r="A41" s="496"/>
      <c r="B41" s="504" t="s">
        <v>260</v>
      </c>
      <c r="C41" s="505">
        <f>SUM(D41:E41)</f>
        <v>2692</v>
      </c>
      <c r="D41" s="506">
        <f>SUM(D42:D44)</f>
        <v>575</v>
      </c>
      <c r="E41" s="506">
        <f>SUM(E42:E44)</f>
        <v>2117</v>
      </c>
      <c r="F41" s="506"/>
      <c r="G41" s="507">
        <f>SUM(G42)</f>
        <v>575</v>
      </c>
      <c r="H41" s="508"/>
      <c r="I41" s="506">
        <f>SUM(I42)</f>
        <v>575</v>
      </c>
      <c r="J41" s="506"/>
      <c r="K41" s="508"/>
      <c r="L41" s="509">
        <f>SUM(L43:L44)</f>
        <v>523</v>
      </c>
      <c r="M41" s="508"/>
      <c r="N41" s="505">
        <f>SUM(N43:N44)</f>
        <v>523</v>
      </c>
      <c r="O41" s="508"/>
      <c r="P41" s="509">
        <f>SUM(P43:P44)</f>
        <v>601</v>
      </c>
      <c r="Q41" s="508"/>
      <c r="R41" s="505">
        <f>(R43+R44)</f>
        <v>601</v>
      </c>
      <c r="S41" s="508"/>
      <c r="T41" s="505">
        <f>SUM(T42:T44)</f>
        <v>499</v>
      </c>
      <c r="U41" s="508"/>
      <c r="V41" s="505">
        <f>SUM(V42:V44)</f>
        <v>499</v>
      </c>
      <c r="W41" s="508"/>
      <c r="X41" s="505">
        <f>SUM(X42:X44)</f>
        <v>494</v>
      </c>
      <c r="Y41" s="508"/>
      <c r="Z41" s="505">
        <f>SUM(Z42:Z44)</f>
        <v>494</v>
      </c>
      <c r="AA41" s="510"/>
      <c r="AB41" s="502"/>
    </row>
    <row r="42" spans="1:28" ht="9" customHeight="1">
      <c r="A42" s="496"/>
      <c r="B42" s="28" t="s">
        <v>254</v>
      </c>
      <c r="C42" s="497">
        <f>SUM(D42:E42)</f>
        <v>575</v>
      </c>
      <c r="D42" s="498">
        <f>SUM(I42)</f>
        <v>575</v>
      </c>
      <c r="E42" s="498"/>
      <c r="F42" s="498"/>
      <c r="G42" s="499">
        <f>SUM(I42:K42)</f>
        <v>575</v>
      </c>
      <c r="H42" s="500"/>
      <c r="I42" s="497">
        <v>575</v>
      </c>
      <c r="J42" s="500"/>
      <c r="K42" s="500"/>
      <c r="L42" s="501"/>
      <c r="M42" s="500"/>
      <c r="N42" s="500"/>
      <c r="O42" s="500"/>
      <c r="P42" s="501"/>
      <c r="Q42" s="500"/>
      <c r="R42" s="500"/>
      <c r="S42" s="500"/>
      <c r="T42" s="500"/>
      <c r="U42" s="500"/>
      <c r="V42" s="500"/>
      <c r="W42" s="500"/>
      <c r="X42" s="500"/>
      <c r="Y42" s="500"/>
      <c r="Z42" s="500"/>
      <c r="AA42" s="501"/>
      <c r="AB42" s="502"/>
    </row>
    <row r="43" spans="1:28" ht="9" customHeight="1">
      <c r="A43" s="496"/>
      <c r="B43" s="28" t="s">
        <v>261</v>
      </c>
      <c r="C43" s="497">
        <f>SUM(D43:E43)</f>
        <v>357</v>
      </c>
      <c r="D43" s="498"/>
      <c r="E43" s="498">
        <f>SUM(J43+N43+R43+V43+Z43)</f>
        <v>357</v>
      </c>
      <c r="F43" s="498"/>
      <c r="G43" s="499"/>
      <c r="H43" s="500"/>
      <c r="I43" s="500"/>
      <c r="J43" s="500"/>
      <c r="K43" s="500"/>
      <c r="L43" s="503">
        <f>SUM(N43:O43)</f>
        <v>89</v>
      </c>
      <c r="M43" s="500"/>
      <c r="N43" s="497">
        <v>89</v>
      </c>
      <c r="O43" s="500"/>
      <c r="P43" s="503">
        <f>SUM(R43:S43)</f>
        <v>81</v>
      </c>
      <c r="Q43" s="500"/>
      <c r="R43" s="497">
        <v>81</v>
      </c>
      <c r="S43" s="500"/>
      <c r="T43" s="497">
        <f>SUM(V43:W43)</f>
        <v>91</v>
      </c>
      <c r="U43" s="500"/>
      <c r="V43" s="497">
        <v>91</v>
      </c>
      <c r="W43" s="500"/>
      <c r="X43" s="497">
        <f>SUM(Z43:AA43)</f>
        <v>96</v>
      </c>
      <c r="Y43" s="500"/>
      <c r="Z43" s="497">
        <v>96</v>
      </c>
      <c r="AA43" s="501"/>
      <c r="AB43" s="502"/>
    </row>
    <row r="44" spans="1:28" ht="9" customHeight="1">
      <c r="A44" s="496"/>
      <c r="B44" s="28" t="s">
        <v>262</v>
      </c>
      <c r="C44" s="497">
        <f>SUM(D44:E44)</f>
        <v>1760</v>
      </c>
      <c r="D44" s="498"/>
      <c r="E44" s="498">
        <f>SUM(J44+N44+R44+V44+Z44)</f>
        <v>1760</v>
      </c>
      <c r="F44" s="498"/>
      <c r="G44" s="501"/>
      <c r="H44" s="500"/>
      <c r="I44" s="500"/>
      <c r="J44" s="500"/>
      <c r="K44" s="500"/>
      <c r="L44" s="503">
        <f>SUM(N44:O44)</f>
        <v>434</v>
      </c>
      <c r="M44" s="500"/>
      <c r="N44" s="497">
        <v>434</v>
      </c>
      <c r="O44" s="500"/>
      <c r="P44" s="503">
        <f>SUM(R44:S44)</f>
        <v>520</v>
      </c>
      <c r="Q44" s="500"/>
      <c r="R44" s="497">
        <v>520</v>
      </c>
      <c r="S44" s="500"/>
      <c r="T44" s="497">
        <f>SUM(V44:W44)</f>
        <v>408</v>
      </c>
      <c r="U44" s="500"/>
      <c r="V44" s="497">
        <v>408</v>
      </c>
      <c r="W44" s="500"/>
      <c r="X44" s="497">
        <f>SUM(Z44:AA44)</f>
        <v>398</v>
      </c>
      <c r="Y44" s="500"/>
      <c r="Z44" s="497">
        <v>398</v>
      </c>
      <c r="AA44" s="501"/>
      <c r="AB44" s="502"/>
    </row>
    <row r="45" spans="1:28" ht="9" customHeight="1">
      <c r="A45" s="486"/>
      <c r="B45" s="19" t="s">
        <v>263</v>
      </c>
      <c r="C45" s="491">
        <f>SUM(D45:E45)</f>
        <v>1319</v>
      </c>
      <c r="D45" s="493">
        <f>SUM(I45)</f>
        <v>387</v>
      </c>
      <c r="E45" s="493">
        <f>SUM(J45+N45+R45+V45+Z45)</f>
        <v>932</v>
      </c>
      <c r="F45" s="493"/>
      <c r="G45" s="494">
        <f>SUM(I45:K45)</f>
        <v>387</v>
      </c>
      <c r="H45" s="22"/>
      <c r="I45" s="493">
        <v>387</v>
      </c>
      <c r="J45" s="22"/>
      <c r="K45" s="22"/>
      <c r="L45" s="492">
        <f>SUM(N45:O45)</f>
        <v>318</v>
      </c>
      <c r="M45" s="22"/>
      <c r="N45" s="491">
        <v>318</v>
      </c>
      <c r="O45" s="22"/>
      <c r="P45" s="492">
        <f>SUM(R45:S45)</f>
        <v>263</v>
      </c>
      <c r="Q45" s="22"/>
      <c r="R45" s="491">
        <v>263</v>
      </c>
      <c r="S45" s="22"/>
      <c r="T45" s="491">
        <f>SUM(V45:W45)</f>
        <v>190</v>
      </c>
      <c r="U45" s="22"/>
      <c r="V45" s="491">
        <v>190</v>
      </c>
      <c r="W45" s="22"/>
      <c r="X45" s="491">
        <f>SUM(Z45:AA45)</f>
        <v>161</v>
      </c>
      <c r="Y45" s="22"/>
      <c r="Z45" s="491">
        <v>161</v>
      </c>
      <c r="AA45" s="489"/>
      <c r="AB45" s="22"/>
    </row>
    <row r="46" spans="1:28" ht="9" customHeight="1">
      <c r="A46" s="486"/>
      <c r="B46" s="18" t="s">
        <v>264</v>
      </c>
      <c r="C46" s="487">
        <f>SUM(C47:C49)</f>
        <v>577</v>
      </c>
      <c r="D46" s="487">
        <f>SUM(D47:D49)</f>
        <v>234</v>
      </c>
      <c r="E46" s="487">
        <f>SUM(E47:E49)</f>
        <v>335</v>
      </c>
      <c r="F46" s="487">
        <f>SUM(F47:F49)</f>
        <v>8</v>
      </c>
      <c r="G46" s="488">
        <f>SUM(G47:G49)</f>
        <v>234</v>
      </c>
      <c r="H46" s="17"/>
      <c r="I46" s="487">
        <f>SUM(I47:I49)</f>
        <v>234</v>
      </c>
      <c r="J46" s="17"/>
      <c r="K46" s="487">
        <f>SUM(K47:K49)</f>
        <v>0</v>
      </c>
      <c r="L46" s="488">
        <f>SUM(L47:L49)</f>
        <v>121</v>
      </c>
      <c r="M46" s="17"/>
      <c r="N46" s="487">
        <f>SUM(N48:N49)</f>
        <v>114</v>
      </c>
      <c r="O46" s="487">
        <f>SUM(O48:O49)</f>
        <v>7</v>
      </c>
      <c r="P46" s="488">
        <f>SUM(P47:P49)</f>
        <v>125</v>
      </c>
      <c r="Q46" s="17"/>
      <c r="R46" s="487">
        <f>SUM(R47:R49)</f>
        <v>124</v>
      </c>
      <c r="S46" s="487">
        <f>SUM(S47:S49)</f>
        <v>1</v>
      </c>
      <c r="T46" s="487">
        <f>SUM(T47:T49)</f>
        <v>97</v>
      </c>
      <c r="U46" s="17"/>
      <c r="V46" s="487">
        <f>SUM(V47:V49)</f>
        <v>97</v>
      </c>
      <c r="W46" s="17"/>
      <c r="X46" s="17"/>
      <c r="Y46" s="17"/>
      <c r="Z46" s="17"/>
      <c r="AA46" s="511"/>
      <c r="AB46" s="22"/>
    </row>
    <row r="47" spans="1:28" ht="9" customHeight="1">
      <c r="A47" s="496"/>
      <c r="B47" s="28" t="s">
        <v>254</v>
      </c>
      <c r="C47" s="497">
        <f>SUM(D47:F47)</f>
        <v>234</v>
      </c>
      <c r="D47" s="498">
        <f>SUM(I47)</f>
        <v>234</v>
      </c>
      <c r="E47" s="498"/>
      <c r="F47" s="498"/>
      <c r="G47" s="499">
        <f>SUM(I47:K47)</f>
        <v>234</v>
      </c>
      <c r="H47" s="500"/>
      <c r="I47" s="498">
        <v>234</v>
      </c>
      <c r="J47" s="500"/>
      <c r="K47" s="500"/>
      <c r="L47" s="501"/>
      <c r="M47" s="500"/>
      <c r="N47" s="500"/>
      <c r="O47" s="500"/>
      <c r="P47" s="501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1"/>
      <c r="AB47" s="502"/>
    </row>
    <row r="48" spans="1:28" ht="9" customHeight="1">
      <c r="A48" s="496"/>
      <c r="B48" s="28" t="s">
        <v>265</v>
      </c>
      <c r="C48" s="497">
        <f>SUM(D48:F48)</f>
        <v>79</v>
      </c>
      <c r="D48" s="498"/>
      <c r="E48" s="498">
        <f>SUM(J48+N48+R48+V48+Z48)</f>
        <v>79</v>
      </c>
      <c r="F48" s="498"/>
      <c r="G48" s="499"/>
      <c r="H48" s="500"/>
      <c r="I48" s="498"/>
      <c r="J48" s="500"/>
      <c r="K48" s="500"/>
      <c r="L48" s="503">
        <f>SUM(N48:O48)</f>
        <v>30</v>
      </c>
      <c r="M48" s="500"/>
      <c r="N48" s="497">
        <v>30</v>
      </c>
      <c r="O48" s="500"/>
      <c r="P48" s="503">
        <f>SUM(R48:S48)</f>
        <v>28</v>
      </c>
      <c r="Q48" s="500"/>
      <c r="R48" s="497">
        <v>28</v>
      </c>
      <c r="S48" s="500"/>
      <c r="T48" s="497">
        <f>SUM(V48:W48)</f>
        <v>21</v>
      </c>
      <c r="U48" s="500"/>
      <c r="V48" s="497">
        <v>21</v>
      </c>
      <c r="W48" s="500"/>
      <c r="X48" s="500"/>
      <c r="Y48" s="500"/>
      <c r="Z48" s="500"/>
      <c r="AA48" s="501"/>
      <c r="AB48" s="502"/>
    </row>
    <row r="49" spans="1:28" ht="9" customHeight="1">
      <c r="A49" s="496"/>
      <c r="B49" s="28" t="s">
        <v>266</v>
      </c>
      <c r="C49" s="497">
        <f>SUM(D49:F49)</f>
        <v>264</v>
      </c>
      <c r="D49" s="498"/>
      <c r="E49" s="498">
        <f>SUM(J49+N49+R49+V49+Z49)</f>
        <v>256</v>
      </c>
      <c r="F49" s="498">
        <f>SUM(K49+O49+S49+W49+AA49)</f>
        <v>8</v>
      </c>
      <c r="G49" s="499"/>
      <c r="H49" s="500"/>
      <c r="I49" s="498"/>
      <c r="J49" s="500"/>
      <c r="K49" s="500"/>
      <c r="L49" s="503">
        <f>SUM(N49:O49)</f>
        <v>91</v>
      </c>
      <c r="M49" s="500"/>
      <c r="N49" s="497">
        <v>84</v>
      </c>
      <c r="O49" s="497">
        <v>7</v>
      </c>
      <c r="P49" s="503">
        <f>SUM(R49:S49)</f>
        <v>97</v>
      </c>
      <c r="Q49" s="500"/>
      <c r="R49" s="497">
        <v>96</v>
      </c>
      <c r="S49" s="497">
        <v>1</v>
      </c>
      <c r="T49" s="497">
        <f>SUM(V49:W49)</f>
        <v>76</v>
      </c>
      <c r="U49" s="500"/>
      <c r="V49" s="497">
        <v>76</v>
      </c>
      <c r="W49" s="500"/>
      <c r="X49" s="500"/>
      <c r="Y49" s="500"/>
      <c r="Z49" s="500"/>
      <c r="AA49" s="501"/>
      <c r="AB49" s="502"/>
    </row>
    <row r="50" spans="1:28" ht="9" customHeight="1">
      <c r="A50" s="486"/>
      <c r="B50" s="19" t="s">
        <v>182</v>
      </c>
      <c r="C50" s="491">
        <f>SUM(D50:F50)</f>
        <v>229</v>
      </c>
      <c r="D50" s="493">
        <f>SUM(I50)</f>
        <v>117</v>
      </c>
      <c r="E50" s="493">
        <f>SUM(J50+N50+R50+V50+Z50)</f>
        <v>112</v>
      </c>
      <c r="F50" s="493"/>
      <c r="G50" s="494">
        <f>SUM(I50:K50)</f>
        <v>117</v>
      </c>
      <c r="H50" s="22"/>
      <c r="I50" s="491">
        <v>117</v>
      </c>
      <c r="J50" s="22"/>
      <c r="K50" s="22"/>
      <c r="L50" s="492">
        <f>SUM(N50:O50)</f>
        <v>46</v>
      </c>
      <c r="M50" s="22"/>
      <c r="N50" s="491">
        <v>46</v>
      </c>
      <c r="O50" s="22"/>
      <c r="P50" s="492">
        <f>SUM(R50:S50)</f>
        <v>36</v>
      </c>
      <c r="Q50" s="22"/>
      <c r="R50" s="491">
        <v>36</v>
      </c>
      <c r="S50" s="22"/>
      <c r="T50" s="491">
        <f>SUM(V50:W50)</f>
        <v>30</v>
      </c>
      <c r="U50" s="22"/>
      <c r="V50" s="491">
        <v>30</v>
      </c>
      <c r="W50" s="22"/>
      <c r="X50" s="22"/>
      <c r="Y50" s="22"/>
      <c r="Z50" s="22"/>
      <c r="AA50" s="489"/>
      <c r="AB50" s="22"/>
    </row>
    <row r="51" spans="1:28" ht="9" customHeight="1">
      <c r="A51" s="486"/>
      <c r="B51" s="18" t="s">
        <v>248</v>
      </c>
      <c r="C51" s="490">
        <f>SUM(C52:C56)</f>
        <v>85</v>
      </c>
      <c r="D51" s="490">
        <f>SUM(D52:D56)</f>
        <v>30</v>
      </c>
      <c r="E51" s="490">
        <f>SUM(E52:E56)</f>
        <v>53</v>
      </c>
      <c r="F51" s="490">
        <f>SUM(F52:F55)</f>
        <v>2</v>
      </c>
      <c r="G51" s="512">
        <f>SUM(G52:G55)</f>
        <v>30</v>
      </c>
      <c r="H51" s="17"/>
      <c r="I51" s="490">
        <f>SUM(I52:I55)</f>
        <v>30</v>
      </c>
      <c r="J51" s="17"/>
      <c r="K51" s="17"/>
      <c r="L51" s="512">
        <f>SUM(L52:L55)</f>
        <v>27</v>
      </c>
      <c r="M51" s="17"/>
      <c r="N51" s="490">
        <f>SUM(N52:N55)</f>
        <v>25</v>
      </c>
      <c r="O51" s="490">
        <f>SUM(O52:O55)</f>
        <v>2</v>
      </c>
      <c r="P51" s="512">
        <f>SUM(P52:P55)</f>
        <v>16</v>
      </c>
      <c r="Q51" s="17"/>
      <c r="R51" s="490">
        <f>SUM(R52:R55)</f>
        <v>16</v>
      </c>
      <c r="S51" s="17"/>
      <c r="T51" s="487">
        <f>SUM(T52:T53)</f>
        <v>10</v>
      </c>
      <c r="U51" s="17"/>
      <c r="V51" s="487">
        <f>SUM(V52:V53)</f>
        <v>10</v>
      </c>
      <c r="W51" s="17"/>
      <c r="X51" s="17"/>
      <c r="Y51" s="17"/>
      <c r="Z51" s="17"/>
      <c r="AA51" s="511"/>
      <c r="AB51" s="22"/>
    </row>
    <row r="52" spans="1:28" ht="9" customHeight="1">
      <c r="A52" s="496"/>
      <c r="B52" s="28" t="s">
        <v>254</v>
      </c>
      <c r="C52" s="497">
        <f t="shared" ref="C52:C61" si="3">SUM(D52:F52)</f>
        <v>57</v>
      </c>
      <c r="D52" s="498">
        <v>30</v>
      </c>
      <c r="E52" s="498">
        <f>SUM(J52+N52+R52+V52+Z52)</f>
        <v>25</v>
      </c>
      <c r="F52" s="498">
        <f>SUM(K52+O52+S52+W52+AA52)</f>
        <v>2</v>
      </c>
      <c r="G52" s="499">
        <f>SUM(I52:K52)</f>
        <v>30</v>
      </c>
      <c r="H52" s="500"/>
      <c r="I52" s="498">
        <v>30</v>
      </c>
      <c r="J52" s="500"/>
      <c r="K52" s="500"/>
      <c r="L52" s="503">
        <f>SUM(N52:O52)</f>
        <v>27</v>
      </c>
      <c r="M52" s="500"/>
      <c r="N52" s="497">
        <v>25</v>
      </c>
      <c r="O52" s="497">
        <v>2</v>
      </c>
      <c r="P52" s="501"/>
      <c r="Q52" s="500"/>
      <c r="R52" s="500"/>
      <c r="S52" s="500"/>
      <c r="T52" s="500"/>
      <c r="U52" s="500"/>
      <c r="V52" s="500"/>
      <c r="W52" s="500"/>
      <c r="X52" s="500"/>
      <c r="Y52" s="500"/>
      <c r="Z52" s="500"/>
      <c r="AA52" s="501"/>
      <c r="AB52" s="502"/>
    </row>
    <row r="53" spans="1:28" ht="9" customHeight="1">
      <c r="A53" s="496"/>
      <c r="B53" s="28" t="s">
        <v>267</v>
      </c>
      <c r="C53" s="497">
        <f t="shared" si="3"/>
        <v>10</v>
      </c>
      <c r="D53" s="498"/>
      <c r="E53" s="498">
        <f t="shared" ref="E53:E61" si="4">SUM(J53+N53+R53+V53+Z53)</f>
        <v>10</v>
      </c>
      <c r="F53" s="498"/>
      <c r="G53" s="499"/>
      <c r="H53" s="500"/>
      <c r="I53" s="500"/>
      <c r="J53" s="500"/>
      <c r="K53" s="500"/>
      <c r="L53" s="501"/>
      <c r="M53" s="500"/>
      <c r="N53" s="500"/>
      <c r="O53" s="500"/>
      <c r="P53" s="501"/>
      <c r="Q53" s="500"/>
      <c r="R53" s="500"/>
      <c r="S53" s="500"/>
      <c r="T53" s="497">
        <f>SUM(V53:W53)</f>
        <v>10</v>
      </c>
      <c r="U53" s="500"/>
      <c r="V53" s="497">
        <v>10</v>
      </c>
      <c r="W53" s="500"/>
      <c r="X53" s="500"/>
      <c r="Y53" s="500"/>
      <c r="Z53" s="500"/>
      <c r="AA53" s="501"/>
      <c r="AB53" s="502"/>
    </row>
    <row r="54" spans="1:28" ht="9" customHeight="1">
      <c r="A54" s="496"/>
      <c r="B54" s="28" t="s">
        <v>268</v>
      </c>
      <c r="C54" s="497">
        <f t="shared" si="3"/>
        <v>7</v>
      </c>
      <c r="D54" s="498"/>
      <c r="E54" s="498">
        <f t="shared" si="4"/>
        <v>7</v>
      </c>
      <c r="F54" s="500"/>
      <c r="G54" s="501"/>
      <c r="H54" s="500"/>
      <c r="I54" s="500"/>
      <c r="J54" s="500"/>
      <c r="K54" s="500"/>
      <c r="L54" s="501"/>
      <c r="M54" s="500"/>
      <c r="N54" s="500"/>
      <c r="O54" s="500"/>
      <c r="P54" s="503">
        <v>7</v>
      </c>
      <c r="Q54" s="500"/>
      <c r="R54" s="497">
        <v>7</v>
      </c>
      <c r="S54" s="500"/>
      <c r="T54" s="500"/>
      <c r="U54" s="500"/>
      <c r="V54" s="500"/>
      <c r="W54" s="500"/>
      <c r="X54" s="500"/>
      <c r="Y54" s="500"/>
      <c r="Z54" s="500"/>
      <c r="AA54" s="501"/>
      <c r="AB54" s="502"/>
    </row>
    <row r="55" spans="1:28" ht="9" customHeight="1">
      <c r="A55" s="496"/>
      <c r="B55" s="28" t="s">
        <v>269</v>
      </c>
      <c r="C55" s="497">
        <f t="shared" si="3"/>
        <v>9</v>
      </c>
      <c r="D55" s="498"/>
      <c r="E55" s="498">
        <f t="shared" si="4"/>
        <v>9</v>
      </c>
      <c r="F55" s="500"/>
      <c r="G55" s="501"/>
      <c r="H55" s="500"/>
      <c r="I55" s="500"/>
      <c r="J55" s="500"/>
      <c r="K55" s="500"/>
      <c r="L55" s="501"/>
      <c r="M55" s="500"/>
      <c r="N55" s="500"/>
      <c r="O55" s="500"/>
      <c r="P55" s="503">
        <v>9</v>
      </c>
      <c r="Q55" s="500"/>
      <c r="R55" s="497">
        <v>9</v>
      </c>
      <c r="S55" s="500"/>
      <c r="T55" s="500"/>
      <c r="U55" s="500"/>
      <c r="V55" s="500"/>
      <c r="W55" s="500"/>
      <c r="X55" s="500"/>
      <c r="Y55" s="500"/>
      <c r="Z55" s="500"/>
      <c r="AA55" s="501"/>
      <c r="AB55" s="502"/>
    </row>
    <row r="56" spans="1:28" ht="9" customHeight="1">
      <c r="A56" s="496"/>
      <c r="B56" s="28" t="s">
        <v>270</v>
      </c>
      <c r="C56" s="497">
        <f t="shared" si="3"/>
        <v>2</v>
      </c>
      <c r="D56" s="498"/>
      <c r="E56" s="498">
        <f t="shared" si="4"/>
        <v>2</v>
      </c>
      <c r="F56" s="500"/>
      <c r="G56" s="501"/>
      <c r="H56" s="500"/>
      <c r="I56" s="500"/>
      <c r="J56" s="500"/>
      <c r="K56" s="500"/>
      <c r="L56" s="501"/>
      <c r="M56" s="500"/>
      <c r="N56" s="500"/>
      <c r="O56" s="500"/>
      <c r="P56" s="503">
        <v>2</v>
      </c>
      <c r="Q56" s="500"/>
      <c r="R56" s="497">
        <v>2</v>
      </c>
      <c r="S56" s="500"/>
      <c r="T56" s="500"/>
      <c r="U56" s="500"/>
      <c r="V56" s="500"/>
      <c r="W56" s="500"/>
      <c r="X56" s="500"/>
      <c r="Y56" s="500"/>
      <c r="Z56" s="500"/>
      <c r="AA56" s="501"/>
      <c r="AB56" s="502"/>
    </row>
    <row r="57" spans="1:28" ht="9" customHeight="1">
      <c r="A57" s="486"/>
      <c r="B57" s="19" t="s">
        <v>271</v>
      </c>
      <c r="C57" s="491">
        <f t="shared" si="3"/>
        <v>102</v>
      </c>
      <c r="D57" s="493">
        <f>SUM(I57)</f>
        <v>51</v>
      </c>
      <c r="E57" s="493">
        <f t="shared" si="4"/>
        <v>51</v>
      </c>
      <c r="F57" s="493"/>
      <c r="G57" s="494">
        <f>SUM(I57:K57)</f>
        <v>51</v>
      </c>
      <c r="H57" s="22"/>
      <c r="I57" s="491">
        <v>51</v>
      </c>
      <c r="J57" s="22"/>
      <c r="K57" s="22"/>
      <c r="L57" s="492">
        <f>SUM(N57:O57)</f>
        <v>36</v>
      </c>
      <c r="M57" s="22"/>
      <c r="N57" s="491">
        <v>36</v>
      </c>
      <c r="O57" s="22"/>
      <c r="P57" s="492">
        <f>SUM(R57:S57)</f>
        <v>10</v>
      </c>
      <c r="Q57" s="22"/>
      <c r="R57" s="491">
        <v>10</v>
      </c>
      <c r="S57" s="22"/>
      <c r="T57" s="491">
        <f>SUM(V57:W57)</f>
        <v>1</v>
      </c>
      <c r="U57" s="22"/>
      <c r="V57" s="491">
        <v>1</v>
      </c>
      <c r="W57" s="22"/>
      <c r="X57" s="491">
        <f>SUM(Z57:AA57)</f>
        <v>4</v>
      </c>
      <c r="Y57" s="22"/>
      <c r="Z57" s="491">
        <v>4</v>
      </c>
      <c r="AA57" s="489"/>
      <c r="AB57" s="22"/>
    </row>
    <row r="58" spans="1:28" ht="9" customHeight="1">
      <c r="A58" s="486"/>
      <c r="B58" s="19" t="s">
        <v>272</v>
      </c>
      <c r="C58" s="491">
        <f t="shared" si="3"/>
        <v>678</v>
      </c>
      <c r="D58" s="493">
        <f>SUM(I58)</f>
        <v>191</v>
      </c>
      <c r="E58" s="493">
        <f t="shared" si="4"/>
        <v>427</v>
      </c>
      <c r="F58" s="493">
        <f>SUM(K58+O58+S58+W58+AA58)</f>
        <v>60</v>
      </c>
      <c r="G58" s="494">
        <f>SUM(I58:K58)</f>
        <v>200</v>
      </c>
      <c r="H58" s="22"/>
      <c r="I58" s="493">
        <v>191</v>
      </c>
      <c r="J58" s="22"/>
      <c r="K58" s="491">
        <v>9</v>
      </c>
      <c r="L58" s="492">
        <f>SUM(N58:O58)</f>
        <v>155</v>
      </c>
      <c r="M58" s="22"/>
      <c r="N58" s="491">
        <v>145</v>
      </c>
      <c r="O58" s="491">
        <v>10</v>
      </c>
      <c r="P58" s="492">
        <f>SUM(R58:S58)</f>
        <v>136</v>
      </c>
      <c r="Q58" s="22"/>
      <c r="R58" s="491">
        <v>103</v>
      </c>
      <c r="S58" s="491">
        <v>33</v>
      </c>
      <c r="T58" s="491">
        <f>SUM(V58:W58)</f>
        <v>113</v>
      </c>
      <c r="U58" s="22"/>
      <c r="V58" s="491">
        <v>105</v>
      </c>
      <c r="W58" s="491">
        <v>8</v>
      </c>
      <c r="X58" s="491">
        <f>SUM(Z58:AA58)</f>
        <v>74</v>
      </c>
      <c r="Y58" s="22"/>
      <c r="Z58" s="491">
        <v>74</v>
      </c>
      <c r="AA58" s="489"/>
      <c r="AB58" s="22"/>
    </row>
    <row r="59" spans="1:28" ht="9" customHeight="1">
      <c r="A59" s="486"/>
      <c r="B59" s="19" t="s">
        <v>273</v>
      </c>
      <c r="C59" s="491">
        <f t="shared" si="3"/>
        <v>200</v>
      </c>
      <c r="D59" s="493">
        <f>SUM(I59)</f>
        <v>44</v>
      </c>
      <c r="E59" s="493">
        <f t="shared" si="4"/>
        <v>156</v>
      </c>
      <c r="F59" s="493"/>
      <c r="G59" s="494">
        <f>SUM(I59:K59)</f>
        <v>44</v>
      </c>
      <c r="H59" s="22"/>
      <c r="I59" s="493">
        <v>44</v>
      </c>
      <c r="J59" s="22"/>
      <c r="K59" s="22"/>
      <c r="L59" s="492">
        <f>SUM(N59:O59)</f>
        <v>35</v>
      </c>
      <c r="M59" s="22"/>
      <c r="N59" s="491">
        <v>35</v>
      </c>
      <c r="O59" s="22"/>
      <c r="P59" s="492">
        <f>SUM(R59:S59)</f>
        <v>32</v>
      </c>
      <c r="Q59" s="22"/>
      <c r="R59" s="491">
        <v>32</v>
      </c>
      <c r="S59" s="22"/>
      <c r="T59" s="491">
        <f>SUM(V59:W59)</f>
        <v>41</v>
      </c>
      <c r="U59" s="22"/>
      <c r="V59" s="491">
        <v>41</v>
      </c>
      <c r="W59" s="22"/>
      <c r="X59" s="491">
        <f>SUM(Z59:AA59)</f>
        <v>48</v>
      </c>
      <c r="Y59" s="22"/>
      <c r="Z59" s="491">
        <v>48</v>
      </c>
      <c r="AA59" s="489"/>
      <c r="AB59" s="22"/>
    </row>
    <row r="60" spans="1:28" ht="9" customHeight="1">
      <c r="A60" s="486"/>
      <c r="B60" s="19" t="s">
        <v>274</v>
      </c>
      <c r="C60" s="491">
        <f t="shared" si="3"/>
        <v>340</v>
      </c>
      <c r="D60" s="493">
        <f>SUM(I60)</f>
        <v>70</v>
      </c>
      <c r="E60" s="493">
        <f t="shared" si="4"/>
        <v>269</v>
      </c>
      <c r="F60" s="493">
        <f>SUM(K60+O60+S60+W60+AA60)</f>
        <v>1</v>
      </c>
      <c r="G60" s="494">
        <f>SUM(I60:K60)</f>
        <v>71</v>
      </c>
      <c r="H60" s="22"/>
      <c r="I60" s="491">
        <v>70</v>
      </c>
      <c r="J60" s="22"/>
      <c r="K60" s="491">
        <v>1</v>
      </c>
      <c r="L60" s="492">
        <f>SUM(N60:O60)</f>
        <v>67</v>
      </c>
      <c r="M60" s="22"/>
      <c r="N60" s="491">
        <v>67</v>
      </c>
      <c r="O60" s="22"/>
      <c r="P60" s="492">
        <f>SUM(R60:S60)</f>
        <v>65</v>
      </c>
      <c r="Q60" s="22"/>
      <c r="R60" s="491">
        <v>65</v>
      </c>
      <c r="S60" s="22"/>
      <c r="T60" s="491">
        <f>SUM(V60:W60)</f>
        <v>64</v>
      </c>
      <c r="U60" s="22"/>
      <c r="V60" s="491">
        <v>64</v>
      </c>
      <c r="W60" s="22"/>
      <c r="X60" s="491">
        <f>SUM(Z60:AA60)</f>
        <v>73</v>
      </c>
      <c r="Y60" s="22"/>
      <c r="Z60" s="491">
        <v>73</v>
      </c>
      <c r="AA60" s="489"/>
      <c r="AB60" s="22"/>
    </row>
    <row r="61" spans="1:28" ht="9" customHeight="1">
      <c r="A61" s="486"/>
      <c r="B61" s="19" t="s">
        <v>275</v>
      </c>
      <c r="C61" s="491">
        <f t="shared" si="3"/>
        <v>540</v>
      </c>
      <c r="D61" s="493">
        <f>SUM(I61)</f>
        <v>109</v>
      </c>
      <c r="E61" s="493">
        <f t="shared" si="4"/>
        <v>431</v>
      </c>
      <c r="F61" s="493"/>
      <c r="G61" s="494">
        <f>SUM(I61:K61)</f>
        <v>109</v>
      </c>
      <c r="H61" s="22"/>
      <c r="I61" s="491">
        <v>109</v>
      </c>
      <c r="J61" s="22"/>
      <c r="K61" s="22"/>
      <c r="L61" s="492">
        <f>SUM(N61:O61)</f>
        <v>110</v>
      </c>
      <c r="M61" s="22"/>
      <c r="N61" s="491">
        <v>110</v>
      </c>
      <c r="O61" s="22"/>
      <c r="P61" s="492">
        <f>SUM(R61:S61)</f>
        <v>112</v>
      </c>
      <c r="Q61" s="22"/>
      <c r="R61" s="491">
        <v>112</v>
      </c>
      <c r="S61" s="22"/>
      <c r="T61" s="491">
        <f>SUM(V61:W61)</f>
        <v>91</v>
      </c>
      <c r="U61" s="22"/>
      <c r="V61" s="491">
        <v>91</v>
      </c>
      <c r="W61" s="22"/>
      <c r="X61" s="491">
        <f>SUM(Z61:AA61)</f>
        <v>118</v>
      </c>
      <c r="Y61" s="22"/>
      <c r="Z61" s="491">
        <v>118</v>
      </c>
      <c r="AA61" s="489"/>
      <c r="AB61" s="22"/>
    </row>
    <row r="62" spans="1:28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23" t="s">
        <v>276</v>
      </c>
      <c r="AA62" s="6"/>
    </row>
    <row r="63" spans="1:28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8" ht="10.5" hidden="1" customHeight="1">
      <c r="B70" s="6"/>
      <c r="C70" s="6"/>
      <c r="D70" s="513"/>
      <c r="E70" s="6"/>
      <c r="F70" s="513"/>
      <c r="G70" s="513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8" ht="9.9499999999999993" customHeight="1">
      <c r="B71" s="3"/>
      <c r="C71" s="3"/>
      <c r="D71" s="51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6"/>
      <c r="U71" s="6"/>
      <c r="V71" s="6"/>
      <c r="W71" s="6"/>
      <c r="X71" s="6"/>
      <c r="Y71" s="6"/>
      <c r="Z71" s="6"/>
      <c r="AA71" s="6"/>
    </row>
    <row r="72" spans="1:28" ht="10.5" hidden="1" customHeight="1">
      <c r="B72" s="6"/>
      <c r="C72" s="6"/>
      <c r="D72" s="513"/>
      <c r="E72" s="6"/>
      <c r="F72" s="513"/>
      <c r="G72" s="513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8" ht="9.9499999999999993" customHeight="1">
      <c r="B73" s="6"/>
      <c r="C73" s="6"/>
      <c r="D73" s="513"/>
      <c r="E73" s="6"/>
      <c r="F73" s="6"/>
      <c r="G73" s="513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8" ht="9.9499999999999993" customHeight="1">
      <c r="B74" s="6"/>
      <c r="C74" s="6"/>
      <c r="D74" s="513"/>
      <c r="E74" s="6"/>
      <c r="F74" s="6"/>
      <c r="G74" s="51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8" ht="9.9499999999999993" customHeight="1">
      <c r="B75" s="6"/>
      <c r="C75" s="6"/>
      <c r="D75" s="513"/>
      <c r="E75" s="6"/>
      <c r="F75" s="6"/>
      <c r="G75" s="513"/>
      <c r="H75" s="6"/>
      <c r="I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8" ht="9.9499999999999993" customHeight="1">
      <c r="B76" s="6"/>
      <c r="C76" s="6"/>
      <c r="D76" s="513"/>
      <c r="E76" s="6"/>
      <c r="F76" s="6"/>
      <c r="G76" s="513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8" ht="9.9499999999999993" customHeight="1">
      <c r="B77" s="6"/>
      <c r="C77" s="6"/>
      <c r="D77" s="513"/>
      <c r="E77" s="6"/>
      <c r="F77" s="6"/>
      <c r="G77" s="513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8" ht="9.9499999999999993" customHeight="1">
      <c r="B78" s="6"/>
      <c r="C78" s="6"/>
      <c r="D78" s="513"/>
      <c r="E78" s="6"/>
      <c r="F78" s="6"/>
      <c r="G78" s="513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8" ht="9.9499999999999993" customHeight="1">
      <c r="B79" s="6"/>
      <c r="C79" s="6"/>
      <c r="D79" s="513"/>
      <c r="E79" s="6"/>
      <c r="F79" s="6"/>
      <c r="G79" s="513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8" ht="9.9499999999999993" customHeight="1">
      <c r="B80" s="6"/>
      <c r="C80" s="6"/>
      <c r="D80" s="513"/>
      <c r="E80" s="6"/>
      <c r="F80" s="6"/>
      <c r="G80" s="513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8" ht="9.9499999999999993" customHeight="1">
      <c r="B81" s="6"/>
      <c r="C81" s="6"/>
      <c r="D81" s="513"/>
      <c r="E81" s="6"/>
      <c r="F81" s="6"/>
      <c r="G81" s="51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8" ht="9.9499999999999993" customHeight="1">
      <c r="B82" s="6"/>
      <c r="C82" s="6"/>
      <c r="D82" s="513"/>
      <c r="E82" s="6"/>
      <c r="F82" s="6"/>
      <c r="G82" s="51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8" ht="9.9499999999999993" customHeight="1">
      <c r="B83" s="6"/>
      <c r="C83" s="6"/>
      <c r="D83" s="513"/>
      <c r="E83" s="6"/>
      <c r="F83" s="6"/>
      <c r="G83" s="513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8" ht="9.9499999999999993" customHeight="1">
      <c r="B84" s="6"/>
      <c r="C84" s="6"/>
      <c r="D84" s="513"/>
      <c r="E84" s="6"/>
      <c r="F84" s="6"/>
      <c r="G84" s="513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8" ht="9.9499999999999993" customHeight="1">
      <c r="B85" s="6"/>
      <c r="C85" s="6"/>
      <c r="D85" s="513"/>
      <c r="E85" s="6"/>
      <c r="F85" s="6"/>
      <c r="G85" s="513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8" ht="9.9499999999999993" customHeight="1">
      <c r="B86" s="6"/>
      <c r="C86" s="6"/>
      <c r="D86" s="513"/>
      <c r="E86" s="6"/>
      <c r="F86" s="6"/>
      <c r="G86" s="513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8" ht="9.9499999999999993" customHeight="1">
      <c r="B87" s="6"/>
      <c r="C87" s="6"/>
      <c r="D87" s="513"/>
      <c r="E87" s="6"/>
      <c r="F87" s="6"/>
      <c r="G87" s="513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8" ht="9.9499999999999993" customHeight="1">
      <c r="B88" s="6"/>
      <c r="C88" s="6"/>
      <c r="D88" s="513"/>
      <c r="E88" s="6"/>
      <c r="F88" s="6"/>
      <c r="G88" s="513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8" ht="9.9499999999999993" customHeight="1">
      <c r="B89" s="6"/>
      <c r="C89" s="6"/>
      <c r="D89" s="513"/>
      <c r="E89" s="6"/>
      <c r="F89" s="6"/>
      <c r="G89" s="51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8" ht="0.9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9.9499999999999993" customHeight="1">
      <c r="A91" s="6"/>
      <c r="R91" s="6"/>
      <c r="S91" s="6"/>
      <c r="T91" s="6"/>
      <c r="U91" s="6"/>
      <c r="V91" s="6"/>
      <c r="W91" s="6"/>
      <c r="X91" s="6"/>
      <c r="AA91" s="6"/>
      <c r="AB91" s="6"/>
    </row>
    <row r="92" spans="1:28" ht="8.1" customHeight="1">
      <c r="A92" s="6"/>
      <c r="B92" s="6"/>
      <c r="C92" s="6"/>
      <c r="D92" s="6"/>
      <c r="E92" s="6"/>
      <c r="F92" s="6"/>
    </row>
    <row r="93" spans="1:28" ht="8.1" customHeight="1">
      <c r="A93" s="6"/>
    </row>
  </sheetData>
  <sheetProtection password="CA55" sheet="1" objects="1" scenarios="1"/>
  <pageMargins left="0.31496062992125984" right="0.19685039370078741" top="0.78740157480314965" bottom="1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82</vt:i4>
      </vt:variant>
    </vt:vector>
  </HeadingPairs>
  <TitlesOfParts>
    <vt:vector size="126" baseType="lpstr">
      <vt:lpstr>INDICE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 21</vt:lpstr>
      <vt:lpstr>Cuadro 22</vt:lpstr>
      <vt:lpstr>Cuadro 23</vt:lpstr>
      <vt:lpstr>Cuadro 24</vt:lpstr>
      <vt:lpstr>Cuadro 25</vt:lpstr>
      <vt:lpstr>Cuadro 26</vt:lpstr>
      <vt:lpstr>Cuadro 27</vt:lpstr>
      <vt:lpstr>Cuadro 28</vt:lpstr>
      <vt:lpstr>Cuadro 29</vt:lpstr>
      <vt:lpstr>Cuadro 30</vt:lpstr>
      <vt:lpstr>Cuadro 31</vt:lpstr>
      <vt:lpstr>Cuadro 32</vt:lpstr>
      <vt:lpstr>Cuadro 33</vt:lpstr>
      <vt:lpstr>Cuadro 34</vt:lpstr>
      <vt:lpstr>Cuadro35</vt:lpstr>
      <vt:lpstr>Cuadro 36</vt:lpstr>
      <vt:lpstr>Cuadro 36-a</vt:lpstr>
      <vt:lpstr>Cuadro 37</vt:lpstr>
      <vt:lpstr>Cuadro 37-a</vt:lpstr>
      <vt:lpstr>Cuadro 38</vt:lpstr>
      <vt:lpstr>Cuadro 39</vt:lpstr>
      <vt:lpstr>Cuadro 40</vt:lpstr>
      <vt:lpstr>Cuadro 41</vt:lpstr>
      <vt:lpstr>'Cuadro 1'!Área_de_impresión</vt:lpstr>
      <vt:lpstr>'Cuadro 10'!Área_de_impresión</vt:lpstr>
      <vt:lpstr>'Cuadro 12'!Área_de_impresión</vt:lpstr>
      <vt:lpstr>'Cuadro 13'!Área_de_impresión</vt:lpstr>
      <vt:lpstr>'Cuadro 14'!Área_de_impresión</vt:lpstr>
      <vt:lpstr>'Cuadro 15'!Área_de_impresión</vt:lpstr>
      <vt:lpstr>'Cuadro 16'!Área_de_impresión</vt:lpstr>
      <vt:lpstr>'Cuadro 17'!Área_de_impresión</vt:lpstr>
      <vt:lpstr>'Cuadro 18'!Área_de_impresión</vt:lpstr>
      <vt:lpstr>'Cuadro 19'!Área_de_impresión</vt:lpstr>
      <vt:lpstr>'Cuadro 2'!Área_de_impresión</vt:lpstr>
      <vt:lpstr>'Cuadro 20'!Área_de_impresión</vt:lpstr>
      <vt:lpstr>'Cuadro 21'!Área_de_impresión</vt:lpstr>
      <vt:lpstr>'Cuadro 22'!Área_de_impresión</vt:lpstr>
      <vt:lpstr>'Cuadro 23'!Área_de_impresión</vt:lpstr>
      <vt:lpstr>'Cuadro 24'!Área_de_impresión</vt:lpstr>
      <vt:lpstr>'Cuadro 25'!Área_de_impresión</vt:lpstr>
      <vt:lpstr>'Cuadro 26'!Área_de_impresión</vt:lpstr>
      <vt:lpstr>'Cuadro 27'!Área_de_impresión</vt:lpstr>
      <vt:lpstr>'Cuadro 28'!Área_de_impresión</vt:lpstr>
      <vt:lpstr>'Cuadro 29'!Área_de_impresión</vt:lpstr>
      <vt:lpstr>'Cuadro 3'!Área_de_impresión</vt:lpstr>
      <vt:lpstr>'Cuadro 30'!Área_de_impresión</vt:lpstr>
      <vt:lpstr>'Cuadro 31'!Área_de_impresión</vt:lpstr>
      <vt:lpstr>'Cuadro 32'!Área_de_impresión</vt:lpstr>
      <vt:lpstr>'Cuadro 33'!Área_de_impresión</vt:lpstr>
      <vt:lpstr>'Cuadro 34'!Área_de_impresión</vt:lpstr>
      <vt:lpstr>'Cuadro 36'!Área_de_impresión</vt:lpstr>
      <vt:lpstr>'Cuadro 36-a'!Área_de_impresión</vt:lpstr>
      <vt:lpstr>'Cuadro 37'!Área_de_impresión</vt:lpstr>
      <vt:lpstr>'Cuadro 37-a'!Área_de_impresión</vt:lpstr>
      <vt:lpstr>'Cuadro 38'!Área_de_impresión</vt:lpstr>
      <vt:lpstr>'Cuadro 39'!Área_de_impresión</vt:lpstr>
      <vt:lpstr>'Cuadro 4'!Área_de_impresión</vt:lpstr>
      <vt:lpstr>'Cuadro 40'!Área_de_impresión</vt:lpstr>
      <vt:lpstr>'Cuadro 41'!Área_de_impresión</vt:lpstr>
      <vt:lpstr>'Cuadro 5'!Área_de_impresión</vt:lpstr>
      <vt:lpstr>'Cuadro 7'!Área_de_impresión</vt:lpstr>
      <vt:lpstr>'Cuadro 8'!Área_de_impresión</vt:lpstr>
      <vt:lpstr>'Cuadro 10'!Imprimir_área_IM</vt:lpstr>
      <vt:lpstr>'Cuadro 11'!Imprimir_área_IM</vt:lpstr>
      <vt:lpstr>'Cuadro 12'!Imprimir_área_IM</vt:lpstr>
      <vt:lpstr>'Cuadro 13'!Imprimir_área_IM</vt:lpstr>
      <vt:lpstr>'Cuadro 14'!Imprimir_área_IM</vt:lpstr>
      <vt:lpstr>'Cuadro 15'!Imprimir_área_IM</vt:lpstr>
      <vt:lpstr>'Cuadro 16'!Imprimir_área_IM</vt:lpstr>
      <vt:lpstr>'Cuadro 17'!Imprimir_área_IM</vt:lpstr>
      <vt:lpstr>'Cuadro 18'!Imprimir_área_IM</vt:lpstr>
      <vt:lpstr>'Cuadro 19'!Imprimir_área_IM</vt:lpstr>
      <vt:lpstr>'Cuadro 2'!Imprimir_área_IM</vt:lpstr>
      <vt:lpstr>'Cuadro 20'!Imprimir_área_IM</vt:lpstr>
      <vt:lpstr>'Cuadro 21'!Imprimir_área_IM</vt:lpstr>
      <vt:lpstr>'Cuadro 22'!Imprimir_área_IM</vt:lpstr>
      <vt:lpstr>'Cuadro 23'!Imprimir_área_IM</vt:lpstr>
      <vt:lpstr>'Cuadro 24'!Imprimir_área_IM</vt:lpstr>
      <vt:lpstr>'Cuadro 25'!Imprimir_área_IM</vt:lpstr>
      <vt:lpstr>'Cuadro 26'!Imprimir_área_IM</vt:lpstr>
      <vt:lpstr>'Cuadro 27'!Imprimir_área_IM</vt:lpstr>
      <vt:lpstr>'Cuadro 28'!Imprimir_área_IM</vt:lpstr>
      <vt:lpstr>'Cuadro 29'!Imprimir_área_IM</vt:lpstr>
      <vt:lpstr>'Cuadro 3'!Imprimir_área_IM</vt:lpstr>
      <vt:lpstr>'Cuadro 30'!Imprimir_área_IM</vt:lpstr>
      <vt:lpstr>'Cuadro 31'!Imprimir_área_IM</vt:lpstr>
      <vt:lpstr>'Cuadro 32'!Imprimir_área_IM</vt:lpstr>
      <vt:lpstr>'Cuadro 33'!Imprimir_área_IM</vt:lpstr>
      <vt:lpstr>'Cuadro 34'!Imprimir_área_IM</vt:lpstr>
      <vt:lpstr>'Cuadro 36'!Imprimir_área_IM</vt:lpstr>
      <vt:lpstr>'Cuadro 36-a'!Imprimir_área_IM</vt:lpstr>
      <vt:lpstr>'Cuadro 37'!Imprimir_área_IM</vt:lpstr>
      <vt:lpstr>'Cuadro 37-a'!Imprimir_área_IM</vt:lpstr>
      <vt:lpstr>'Cuadro 38'!Imprimir_área_IM</vt:lpstr>
      <vt:lpstr>'Cuadro 39'!Imprimir_área_IM</vt:lpstr>
      <vt:lpstr>'Cuadro 4'!Imprimir_área_IM</vt:lpstr>
      <vt:lpstr>'Cuadro 40'!Imprimir_área_IM</vt:lpstr>
      <vt:lpstr>'Cuadro 41'!Imprimir_área_IM</vt:lpstr>
      <vt:lpstr>'Cuadro 5'!Imprimir_área_IM</vt:lpstr>
      <vt:lpstr>'Cuadro 6'!Imprimir_área_IM</vt:lpstr>
      <vt:lpstr>'Cuadro 7'!Imprimir_área_IM</vt:lpstr>
      <vt:lpstr>'Cuadro 8'!Imprimir_área_IM</vt:lpstr>
      <vt:lpstr>'Cuadro 9'!Imprimir_área_IM</vt:lpstr>
      <vt:lpstr>Cuadro35!Imprimir_área_IM</vt:lpstr>
      <vt:lpstr>Imprimir_área_IM</vt:lpstr>
    </vt:vector>
  </TitlesOfParts>
  <Company>Univ. Autónoma de Nayarit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 Infraestructura Académica</dc:creator>
  <cp:lastModifiedBy>mariela</cp:lastModifiedBy>
  <cp:lastPrinted>2002-06-17T19:41:21Z</cp:lastPrinted>
  <dcterms:created xsi:type="dcterms:W3CDTF">1999-09-03T02:03:40Z</dcterms:created>
  <dcterms:modified xsi:type="dcterms:W3CDTF">2011-09-12T19:58:47Z</dcterms:modified>
</cp:coreProperties>
</file>