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9570" windowHeight="4800" activeTab="0"/>
  </bookViews>
  <sheets>
    <sheet name="Hoja1" sheetId="1" r:id="rId1"/>
    <sheet name="INDICE" sheetId="2" r:id="rId2"/>
    <sheet name="Cuadro 01" sheetId="3" r:id="rId3"/>
    <sheet name="Cuadro 02" sheetId="4" r:id="rId4"/>
    <sheet name="Cuadro 03" sheetId="5" r:id="rId5"/>
    <sheet name="Cuadro 04" sheetId="6" r:id="rId6"/>
    <sheet name="Cuadro 05" sheetId="7" r:id="rId7"/>
    <sheet name="Cuadro 06" sheetId="8" r:id="rId8"/>
    <sheet name="Cuadro 07" sheetId="9" r:id="rId9"/>
    <sheet name="Cuadro 08" sheetId="10" r:id="rId10"/>
    <sheet name="Cuadro 0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  <sheet name="Cuadro 15" sheetId="17" r:id="rId17"/>
    <sheet name="Cuadro 16" sheetId="18" r:id="rId18"/>
    <sheet name="Cuadro 17" sheetId="19" r:id="rId19"/>
    <sheet name="Cuadro 18" sheetId="20" r:id="rId20"/>
    <sheet name="Cuadro 19" sheetId="21" r:id="rId21"/>
    <sheet name="Cuadro 20" sheetId="22" r:id="rId22"/>
    <sheet name="Cuadro 21" sheetId="23" r:id="rId23"/>
    <sheet name="Cuadro 22" sheetId="24" r:id="rId24"/>
    <sheet name="CUAD23" sheetId="25" r:id="rId25"/>
    <sheet name="CUAD24" sheetId="26" r:id="rId26"/>
    <sheet name="CUAD25" sheetId="27" r:id="rId27"/>
    <sheet name="CUAD26" sheetId="28" r:id="rId28"/>
    <sheet name="CUAD27" sheetId="29" r:id="rId29"/>
    <sheet name="CUAD28" sheetId="30" r:id="rId30"/>
    <sheet name="CUAD29" sheetId="31" r:id="rId31"/>
    <sheet name="CUAD30" sheetId="32" r:id="rId32"/>
    <sheet name="CUAD31" sheetId="33" r:id="rId33"/>
    <sheet name="CUAD32" sheetId="34" r:id="rId34"/>
    <sheet name="CUAD33" sheetId="35" r:id="rId35"/>
    <sheet name="CUAD34" sheetId="36" r:id="rId36"/>
    <sheet name="CUAD35" sheetId="37" r:id="rId37"/>
    <sheet name="CUAD36" sheetId="38" r:id="rId38"/>
    <sheet name="CUAD37" sheetId="39" r:id="rId39"/>
    <sheet name="CUAD38" sheetId="40" r:id="rId40"/>
    <sheet name="CUAD39" sheetId="41" r:id="rId41"/>
    <sheet name="CUAD40" sheetId="42" r:id="rId42"/>
    <sheet name="CUAD41" sheetId="43" r:id="rId43"/>
  </sheets>
  <definedNames>
    <definedName name="_Regression_Int" localSheetId="24" hidden="1">1</definedName>
    <definedName name="_Regression_Int" localSheetId="25" hidden="1">1</definedName>
    <definedName name="_Regression_Int" localSheetId="26" hidden="1">1</definedName>
    <definedName name="_Regression_Int" localSheetId="27" hidden="1">1</definedName>
    <definedName name="_Regression_Int" localSheetId="28" hidden="1">1</definedName>
    <definedName name="_Regression_Int" localSheetId="29" hidden="1">1</definedName>
    <definedName name="_Regression_Int" localSheetId="30" hidden="1">1</definedName>
    <definedName name="_Regression_Int" localSheetId="31" hidden="1">1</definedName>
    <definedName name="_Regression_Int" localSheetId="32" hidden="1">1</definedName>
    <definedName name="_Regression_Int" localSheetId="33" hidden="1">1</definedName>
    <definedName name="_Regression_Int" localSheetId="34" hidden="1">1</definedName>
    <definedName name="_Regression_Int" localSheetId="35" hidden="1">1</definedName>
    <definedName name="_Regression_Int" localSheetId="36" hidden="1">1</definedName>
    <definedName name="_Regression_Int" localSheetId="37" hidden="1">1</definedName>
    <definedName name="_Regression_Int" localSheetId="38" hidden="1">1</definedName>
    <definedName name="_Regression_Int" localSheetId="39" hidden="1">1</definedName>
    <definedName name="_Regression_Int" localSheetId="40" hidden="1">1</definedName>
    <definedName name="_Regression_Int" localSheetId="41" hidden="1">1</definedName>
    <definedName name="_Regression_Int" localSheetId="42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_Regression_Int" localSheetId="6" hidden="1">1</definedName>
    <definedName name="_Regression_Int" localSheetId="7" hidden="1">1</definedName>
    <definedName name="_Regression_Int" localSheetId="8" hidden="1">1</definedName>
    <definedName name="_Regression_Int" localSheetId="9" hidden="1">1</definedName>
    <definedName name="_Regression_Int" localSheetId="10" hidden="1">1</definedName>
    <definedName name="_Regression_Int" localSheetId="11" hidden="1">1</definedName>
    <definedName name="_Regression_Int" localSheetId="12" hidden="1">1</definedName>
    <definedName name="_Regression_Int" localSheetId="13" hidden="1">1</definedName>
    <definedName name="_Regression_Int" localSheetId="14" hidden="1">1</definedName>
    <definedName name="_Regression_Int" localSheetId="15" hidden="1">1</definedName>
    <definedName name="_Regression_Int" localSheetId="16" hidden="1">1</definedName>
    <definedName name="_Regression_Int" localSheetId="17" hidden="1">1</definedName>
    <definedName name="_Regression_Int" localSheetId="18" hidden="1">1</definedName>
    <definedName name="_Regression_Int" localSheetId="19" hidden="1">1</definedName>
    <definedName name="_Regression_Int" localSheetId="20" hidden="1">1</definedName>
    <definedName name="_Regression_Int" localSheetId="21" hidden="1">1</definedName>
    <definedName name="_Regression_Int" localSheetId="22" hidden="1">1</definedName>
    <definedName name="_Regression_Int" localSheetId="23" hidden="1">1</definedName>
    <definedName name="_xlnm.Print_Area" localSheetId="32">'CUAD31'!$A$1:$L$37</definedName>
    <definedName name="_xlnm.Print_Area" localSheetId="34">'CUAD33'!$A$1:$Q$14</definedName>
    <definedName name="_xlnm.Print_Area" localSheetId="4">'Cuadro 03'!$A$1:$N$35</definedName>
    <definedName name="_xlnm.Print_Area" localSheetId="5">'Cuadro 04'!$A$1:$G$36</definedName>
    <definedName name="_xlnm.Print_Area" localSheetId="7">'Cuadro 06'!$A$1:$U$39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<sst xmlns="http://schemas.openxmlformats.org/spreadsheetml/2006/main" count="2368" uniqueCount="803">
  <si>
    <t>CUADRO No. 1</t>
  </si>
  <si>
    <t>POBLACION ESCOLAR DE LA UNIVERSIDAD Y DISTRIBUCION</t>
  </si>
  <si>
    <t xml:space="preserve"> </t>
  </si>
  <si>
    <t xml:space="preserve">  UNIVERSIDAD</t>
  </si>
  <si>
    <t xml:space="preserve"> AGRICULTURA</t>
  </si>
  <si>
    <t xml:space="preserve"> COMERCIO Y ADMON.</t>
  </si>
  <si>
    <t xml:space="preserve"> DERECHO</t>
  </si>
  <si>
    <t xml:space="preserve"> ECONOMIA</t>
  </si>
  <si>
    <t xml:space="preserve"> INGENIERIA PESQUERA</t>
  </si>
  <si>
    <t xml:space="preserve"> INGENIERIA QUIMICA INDUST.</t>
  </si>
  <si>
    <t xml:space="preserve"> MEDICINA HUMANA</t>
  </si>
  <si>
    <t xml:space="preserve"> MEDICINA VETERIN Y ZOOTEC.</t>
  </si>
  <si>
    <t xml:space="preserve"> ODONTOLOGIA</t>
  </si>
  <si>
    <t xml:space="preserve"> TURISMO</t>
  </si>
  <si>
    <t xml:space="preserve"> PREPA No. 1  TEPIC</t>
  </si>
  <si>
    <t xml:space="preserve"> PREPA No. 2  SANTIAGO IXC.</t>
  </si>
  <si>
    <t xml:space="preserve"> PREPA No. 3  ACAPONETA</t>
  </si>
  <si>
    <t xml:space="preserve"> PREPA No. 4  TECUALA</t>
  </si>
  <si>
    <t xml:space="preserve"> PREPA No. 5  TUXPAN</t>
  </si>
  <si>
    <t xml:space="preserve"> PREPA No. 6  IXTLAN DEL RIO</t>
  </si>
  <si>
    <t xml:space="preserve"> PREPA No. 7  COMPOSTELA</t>
  </si>
  <si>
    <t xml:space="preserve"> PREPA No. 8  AHUACATLAN</t>
  </si>
  <si>
    <t xml:space="preserve"> PREPA No. 9  VILLA HIDALGO</t>
  </si>
  <si>
    <t xml:space="preserve"> PREPA No. 10 VALLE DE BAND.</t>
  </si>
  <si>
    <t xml:space="preserve"> PREPA No. 11 RUIZ</t>
  </si>
  <si>
    <t xml:space="preserve"> PREPA No. 12 SAN BLAS</t>
  </si>
  <si>
    <t xml:space="preserve"> PREPA No. 13 TEPIC</t>
  </si>
  <si>
    <t xml:space="preserve"> PREPA ABIERTA TEPIC</t>
  </si>
  <si>
    <t xml:space="preserve"> ENFERMERIA Y OBSTETRICIA*</t>
  </si>
  <si>
    <t>*NIVEL MEDIO TERMINAL</t>
  </si>
  <si>
    <t xml:space="preserve">   </t>
  </si>
  <si>
    <t xml:space="preserve"> % RESPECTO A LA</t>
  </si>
  <si>
    <t xml:space="preserve">  POBLACION </t>
  </si>
  <si>
    <t xml:space="preserve"> ESCOLAR</t>
  </si>
  <si>
    <t>PORCENTUAL DE LA MATRICULA POR ESCUELA</t>
  </si>
  <si>
    <t>CICLO 1986/1987</t>
  </si>
  <si>
    <t xml:space="preserve">   UAN-DPDU</t>
  </si>
  <si>
    <t xml:space="preserve"> % RESPECTO</t>
  </si>
  <si>
    <t xml:space="preserve"> AL NIVEL</t>
  </si>
  <si>
    <t>UNIVERSIDAD</t>
  </si>
  <si>
    <t>NIVEL SUPERIOR</t>
  </si>
  <si>
    <t>NIVEL MEDIO SUP. Y TERM.</t>
  </si>
  <si>
    <t>NIVEL  Y  ESCUELA</t>
  </si>
  <si>
    <t xml:space="preserve">UNIVERSIDAD AUTONOMA DE NAYARIT </t>
  </si>
  <si>
    <t>DISTRIBUCION PORCENTUAL DE ALUMNOS DE PRIMER GRADO, EN RELACION</t>
  </si>
  <si>
    <t>CON LA MATRICULA DE LA UNIVERSIDAD, DEL NIVEL Y DE LA ESCUELA,1986/1987</t>
  </si>
  <si>
    <t>CUADRO No. 4</t>
  </si>
  <si>
    <t xml:space="preserve">POBLACION </t>
  </si>
  <si>
    <t>ESCOLAR</t>
  </si>
  <si>
    <t xml:space="preserve">   NUMERO DE</t>
  </si>
  <si>
    <t>% RESPECTO A LA</t>
  </si>
  <si>
    <t xml:space="preserve">% RESPECTO </t>
  </si>
  <si>
    <t xml:space="preserve">% RESPECTO A </t>
  </si>
  <si>
    <t>% RESPECTO AL 1ER.</t>
  </si>
  <si>
    <t xml:space="preserve">   ALUMNOS</t>
  </si>
  <si>
    <t xml:space="preserve">  AL NIVEL</t>
  </si>
  <si>
    <t xml:space="preserve"> LA ESCUELA</t>
  </si>
  <si>
    <t>GRADO DEL NIVEL</t>
  </si>
  <si>
    <t xml:space="preserve">            UAN-DPDU</t>
  </si>
  <si>
    <t>UNIVERSIDAD AUTONOMA DE NAYARIT</t>
  </si>
  <si>
    <t>MATRICULA DEL NIVEL MEDIO SUPERIOR POR BACHILLERATO Y GRADO. CICLO 1986/1987</t>
  </si>
  <si>
    <t>CUADRO No. 5</t>
  </si>
  <si>
    <t>POBLACION</t>
  </si>
  <si>
    <t>FISICO MATEMATICO</t>
  </si>
  <si>
    <t>CIENCIAS SOCIALES</t>
  </si>
  <si>
    <t>CIENCIAS BIOLOGICAS</t>
  </si>
  <si>
    <t>NIVEL Y ESCUELA</t>
  </si>
  <si>
    <t>PRIMER</t>
  </si>
  <si>
    <t>SEGUNDO</t>
  </si>
  <si>
    <t>TERCERO</t>
  </si>
  <si>
    <t>GRADO</t>
  </si>
  <si>
    <t>NIVEL MEDIO SUPERIOR</t>
  </si>
  <si>
    <t xml:space="preserve"> PREPA No. 6  IXTLAN</t>
  </si>
  <si>
    <t xml:space="preserve"> PREPA No. 8  AHUCATLAN</t>
  </si>
  <si>
    <t xml:space="preserve"> PREPA No. 10 VALLE DE BAND</t>
  </si>
  <si>
    <t xml:space="preserve">    </t>
  </si>
  <si>
    <t>UAN-DPDU</t>
  </si>
  <si>
    <t>CUADRO No. 6</t>
  </si>
  <si>
    <t xml:space="preserve">         POBLACION ESCOLAR DE PRIMER INGRESO, REINGRESO Y REPETIDOR POR NIVEL, ESCUELA Y GRADO. CICLO 1986/1987.</t>
  </si>
  <si>
    <t xml:space="preserve">   M</t>
  </si>
  <si>
    <t xml:space="preserve">NIVEL  Y  ESCUELA  </t>
  </si>
  <si>
    <t xml:space="preserve">  TOTAL</t>
  </si>
  <si>
    <t>REIN-</t>
  </si>
  <si>
    <t>REPE-</t>
  </si>
  <si>
    <t>SUMA</t>
  </si>
  <si>
    <t>TIDOR</t>
  </si>
  <si>
    <t xml:space="preserve"> PREPA No. 2  SANTIAGO</t>
  </si>
  <si>
    <t xml:space="preserve"> PREPA No. 10 VALLA DE BAND</t>
  </si>
  <si>
    <t xml:space="preserve">               UAN-DPDU</t>
  </si>
  <si>
    <t xml:space="preserve">         UNIVERSIDAD AUTONOMA DE NAYARIT</t>
  </si>
  <si>
    <t>CUADRO No. 7</t>
  </si>
  <si>
    <t xml:space="preserve">              ALUMNOS INSCRITOS A PRIMER GRADO AL NIVEL SUPERIOR </t>
  </si>
  <si>
    <t>POR INSTITUCIONES DE PROCEDENCIA. CICLO 1986/1987.</t>
  </si>
  <si>
    <t>E   S   C   U   E   L   A</t>
  </si>
  <si>
    <t>TOTAL</t>
  </si>
  <si>
    <t xml:space="preserve">PROV. DE LAS </t>
  </si>
  <si>
    <t xml:space="preserve">     DEL ESTADO DE NAYARIT</t>
  </si>
  <si>
    <t xml:space="preserve">        DE  OTRAS  ENTIDADES</t>
  </si>
  <si>
    <t>FEDERAL</t>
  </si>
  <si>
    <t>PRIVADA</t>
  </si>
  <si>
    <t>OTROS</t>
  </si>
  <si>
    <t>ESTATAL</t>
  </si>
  <si>
    <t>AUTONOMA</t>
  </si>
  <si>
    <t>EXTRANJ.</t>
  </si>
  <si>
    <t xml:space="preserve">    UNIVERSIDAD AUTONOMA DE NAYARIT</t>
  </si>
  <si>
    <t>CUADRO No. 9</t>
  </si>
  <si>
    <t xml:space="preserve">        POBLACION ESCOLAR SEGUN ENTIDAD FEDERATIVA DE NACIMIENTO, POR NIVEL Y ESCUELA. </t>
  </si>
  <si>
    <t>CICLO 1986/1987.</t>
  </si>
  <si>
    <t xml:space="preserve">NIVEL  Y  ESCUELA </t>
  </si>
  <si>
    <t>BCN</t>
  </si>
  <si>
    <t>BCS</t>
  </si>
  <si>
    <t>COAH</t>
  </si>
  <si>
    <t>CHIH</t>
  </si>
  <si>
    <t>DF</t>
  </si>
  <si>
    <t>DGO</t>
  </si>
  <si>
    <t>GTO</t>
  </si>
  <si>
    <t>JAL</t>
  </si>
  <si>
    <t>MICH</t>
  </si>
  <si>
    <t>NAY</t>
  </si>
  <si>
    <t>SLP</t>
  </si>
  <si>
    <t>SIN</t>
  </si>
  <si>
    <t>SON</t>
  </si>
  <si>
    <t>ZAC</t>
  </si>
  <si>
    <t>EXTRAN</t>
  </si>
  <si>
    <t xml:space="preserve"> PREPA No. 2  SANTIAGO </t>
  </si>
  <si>
    <t xml:space="preserve"> PREPA No. 6  IXTLAN </t>
  </si>
  <si>
    <t xml:space="preserve">      UAN-DPDU</t>
  </si>
  <si>
    <t xml:space="preserve">               UNIVERSIDAD AUTONOMA DE NAYARIT</t>
  </si>
  <si>
    <t>CUADRO No. 10</t>
  </si>
  <si>
    <t xml:space="preserve">            POBLACION ESCOLAR SEGUN MUNICIPIO DE NACIMIENTO, POR NIVEL Y ESCUELA. CICLO 1986/1987.</t>
  </si>
  <si>
    <t>JALA</t>
  </si>
  <si>
    <t>RUIZ</t>
  </si>
  <si>
    <t>TEPIC</t>
  </si>
  <si>
    <t>TUXPAN</t>
  </si>
  <si>
    <t xml:space="preserve">   UAN-UIP</t>
  </si>
  <si>
    <t xml:space="preserve">   UNIVERSIDAD AUTONOMA DE NAYARIT</t>
  </si>
  <si>
    <t>MATRICULA DE PRIMER GRADO SEGUN ENTIDAD FEDERATIVA DE NACIMIENTO, POR NIVEL Y ESCUELA. CICLO 1986/1987.</t>
  </si>
  <si>
    <t>CUADRO No. 11</t>
  </si>
  <si>
    <t>ENTIDAD FEDERATIVA</t>
  </si>
  <si>
    <t xml:space="preserve">  BCN</t>
  </si>
  <si>
    <t xml:space="preserve">  BCS</t>
  </si>
  <si>
    <t xml:space="preserve">  COAH</t>
  </si>
  <si>
    <t xml:space="preserve"> CHIH</t>
  </si>
  <si>
    <t xml:space="preserve"> DGO</t>
  </si>
  <si>
    <t xml:space="preserve">  GTO</t>
  </si>
  <si>
    <t xml:space="preserve">  MICH</t>
  </si>
  <si>
    <t xml:space="preserve"> SLP</t>
  </si>
  <si>
    <t xml:space="preserve"> SIN</t>
  </si>
  <si>
    <t xml:space="preserve">  UAN-UIP</t>
  </si>
  <si>
    <t xml:space="preserve">                  MATRICULA DE PRIMER GRADO SEGUN MUNICIPIO DE NACIMIENTO. POR NIVEL Y ESCUELA.</t>
  </si>
  <si>
    <t>CUADRO No. 12</t>
  </si>
  <si>
    <t xml:space="preserve">       UAN-DPDU</t>
  </si>
  <si>
    <t xml:space="preserve">      UNIVERSIDAD AUTONOMA DE NAYARIT</t>
  </si>
  <si>
    <t xml:space="preserve">   POBLACION ESCOLAR SEGUN ENTIDAD DONDE CURSARON EL ANTECEDENTE DE ESTUDIO,</t>
  </si>
  <si>
    <t xml:space="preserve">   POR NIVEL Y ESCUELA. CICLO 1986/1987.</t>
  </si>
  <si>
    <t>CUADRO No. 13</t>
  </si>
  <si>
    <t xml:space="preserve"> BCN</t>
  </si>
  <si>
    <t xml:space="preserve"> COAH</t>
  </si>
  <si>
    <t xml:space="preserve">   DF</t>
  </si>
  <si>
    <t xml:space="preserve">  DGO</t>
  </si>
  <si>
    <t xml:space="preserve">  JAL</t>
  </si>
  <si>
    <t xml:space="preserve"> MICH</t>
  </si>
  <si>
    <t xml:space="preserve">  NAY</t>
  </si>
  <si>
    <t xml:space="preserve">  SLP</t>
  </si>
  <si>
    <t xml:space="preserve">  SIN</t>
  </si>
  <si>
    <t xml:space="preserve">  SON</t>
  </si>
  <si>
    <t xml:space="preserve">  ZAC</t>
  </si>
  <si>
    <t xml:space="preserve"> EXTRAN</t>
  </si>
  <si>
    <t xml:space="preserve">     UAN-DPDU</t>
  </si>
  <si>
    <t>CUADRO No. 14</t>
  </si>
  <si>
    <t>POBLACION ESCOLAR SEGUN MUNICIPIO DE NACIMIENTO, POR NIVEL Y ESCUELA. CICLO 1986/1987.</t>
  </si>
  <si>
    <t xml:space="preserve"> NIVEL Y ESCUELA. CICLO 1986/1987.</t>
  </si>
  <si>
    <t>CUADRO No. 15</t>
  </si>
  <si>
    <t>NIVEL   Y  ESCUELA</t>
  </si>
  <si>
    <t xml:space="preserve"> SON</t>
  </si>
  <si>
    <t xml:space="preserve"> EDOS</t>
  </si>
  <si>
    <t>EXTRANJ</t>
  </si>
  <si>
    <t xml:space="preserve">     </t>
  </si>
  <si>
    <t xml:space="preserve"> PREPA No. 4  TACUALA</t>
  </si>
  <si>
    <t>CUADRO No. 16</t>
  </si>
  <si>
    <t>MATRICULA DE PRIMER GRADO SEGUN MUNICIPIO DONDE</t>
  </si>
  <si>
    <t xml:space="preserve"> CURSARON EL ANTECEDENTE DE ESTUDIO, POR NIVEL Y ESCUELA. CICLO 1987/1988.</t>
  </si>
  <si>
    <t xml:space="preserve">        UNIVERSIDAD AUTONOMA DE NAYARIT</t>
  </si>
  <si>
    <t>CUADRO No. 17</t>
  </si>
  <si>
    <t xml:space="preserve">      19 A 21</t>
  </si>
  <si>
    <t xml:space="preserve"> TOTAL</t>
  </si>
  <si>
    <t xml:space="preserve">     M</t>
  </si>
  <si>
    <t xml:space="preserve"> PREPA No. 6  IXTLAN DEL RIO.</t>
  </si>
  <si>
    <t>PREPA ABIERTA TEPIC</t>
  </si>
  <si>
    <t>ENFERMERIA Y OBSTETRICIA*</t>
  </si>
  <si>
    <t xml:space="preserve">   POBLACION ESCOLAR, NUMERO DE GRUPOS Y PROMEDIO DE ALUMNOS POR GRUPO, POR</t>
  </si>
  <si>
    <t xml:space="preserve">    POR NIVEL, ESCUELA Y GRADO. CICLO 1986/1987.</t>
  </si>
  <si>
    <t>CUADRO No. 18</t>
  </si>
  <si>
    <t>PROMEDIO</t>
  </si>
  <si>
    <t>No.DE</t>
  </si>
  <si>
    <t>ALUMNOS</t>
  </si>
  <si>
    <t xml:space="preserve"> ALUMNOS</t>
  </si>
  <si>
    <t>POR GPO</t>
  </si>
  <si>
    <t xml:space="preserve">  </t>
  </si>
  <si>
    <t xml:space="preserve">        UAN-DPDU</t>
  </si>
  <si>
    <t xml:space="preserve">  UNIVERSIDAD AUTONOMA DE NAYARIT</t>
  </si>
  <si>
    <t xml:space="preserve">     ALUMNOS BECADOS POR NIVEL, ESCUELA Y SEXO,</t>
  </si>
  <si>
    <t xml:space="preserve">  SEGUN TIPO DE BECA OTORGADA. CICLO 1987/1988.</t>
  </si>
  <si>
    <t>CUADRO No. 19</t>
  </si>
  <si>
    <t xml:space="preserve">     T   I   P   O     A**</t>
  </si>
  <si>
    <t>*</t>
  </si>
  <si>
    <t xml:space="preserve"> BECADOS</t>
  </si>
  <si>
    <t>HOMBRES</t>
  </si>
  <si>
    <t xml:space="preserve">  MUJERES</t>
  </si>
  <si>
    <t xml:space="preserve"> ENFERMERIA Y OBSTETRICIA***</t>
  </si>
  <si>
    <t>FUENTE: DEPARTAMENTO DE BECAS DE LA U.A.N.</t>
  </si>
  <si>
    <t xml:space="preserve"> UAN-DPDU</t>
  </si>
  <si>
    <t>*       COMPRENDE LA EXEN. DE COLEG. Y UNA ASIG. ECON. MENS.</t>
  </si>
  <si>
    <t>**      COMPRENDE LA EXEN. DE COLEG.</t>
  </si>
  <si>
    <t>***NIVEL MEDIO TERMINAL</t>
  </si>
  <si>
    <t xml:space="preserve">           UNIVERSIDAD AUTONOMA DE NAYARIT</t>
  </si>
  <si>
    <t xml:space="preserve">DESERCION ESCOLAR ABSOLUTA Y RELATIVA, Y PROMOCION AL </t>
  </si>
  <si>
    <t>SIGUIENTE GRADO, POR NIVEL Y ESCUELA. CICLO 1985/1986</t>
  </si>
  <si>
    <t>CUADRO No. 20</t>
  </si>
  <si>
    <t xml:space="preserve">   P   R   O   M   O   C   I   O   N</t>
  </si>
  <si>
    <t>DESERCION</t>
  </si>
  <si>
    <t xml:space="preserve"> PRESENT</t>
  </si>
  <si>
    <t>RELATIVA RESP.</t>
  </si>
  <si>
    <t xml:space="preserve"> EXAMENES</t>
  </si>
  <si>
    <t xml:space="preserve">  SIN ADEUDAR NIN-</t>
  </si>
  <si>
    <t xml:space="preserve">  DE 1 A 3</t>
  </si>
  <si>
    <t xml:space="preserve">  MAS DE</t>
  </si>
  <si>
    <t>85-86</t>
  </si>
  <si>
    <t xml:space="preserve"> ABSOLUTA</t>
  </si>
  <si>
    <t>AL TOTAL</t>
  </si>
  <si>
    <t xml:space="preserve"> FINALES</t>
  </si>
  <si>
    <t xml:space="preserve">  GUNA MATERIA.</t>
  </si>
  <si>
    <t xml:space="preserve">  MATERIAS</t>
  </si>
  <si>
    <t xml:space="preserve">  3 MAT.</t>
  </si>
  <si>
    <t xml:space="preserve"> PREPA No.10 VALLE DE BAND.</t>
  </si>
  <si>
    <t xml:space="preserve"> PREPA No.11 RUIZ</t>
  </si>
  <si>
    <t xml:space="preserve"> PREPA No.12 SAN BLAS</t>
  </si>
  <si>
    <t xml:space="preserve"> PREPA No.13 TEPIC</t>
  </si>
  <si>
    <t>MATRICULA TOTAL, ALUMNOS DE PRIMER GRADO</t>
  </si>
  <si>
    <t>EGRESADOS POR SEXO, NIVEL Y ESCUELA, CICLO 1986/1987</t>
  </si>
  <si>
    <t xml:space="preserve">CUADRO No. 21               </t>
  </si>
  <si>
    <t xml:space="preserve"> HOMBRES</t>
  </si>
  <si>
    <t>NIVEL MEDIO, SUP. Y TERM.</t>
  </si>
  <si>
    <t xml:space="preserve">     UNIVERSIDAD AUTONOMA DE NAYARIT</t>
  </si>
  <si>
    <t xml:space="preserve">        EGRESADOS DEL NIVEL MEDIO SUPERIOR, POR SEXO Y BACHILLERATO. </t>
  </si>
  <si>
    <t xml:space="preserve">     CICLO 1985/1986.</t>
  </si>
  <si>
    <t>CUADRO No. 22</t>
  </si>
  <si>
    <t>E S C U E L A S</t>
  </si>
  <si>
    <t>SOCIALES Y ADMINISTRATIVAS</t>
  </si>
  <si>
    <t xml:space="preserve">  CIENCIAS BIOLOGICAS</t>
  </si>
  <si>
    <t xml:space="preserve">  FISICO MATEMATICO</t>
  </si>
  <si>
    <t xml:space="preserve"> SUMA</t>
  </si>
  <si>
    <t xml:space="preserve">   H</t>
  </si>
  <si>
    <t xml:space="preserve">     TITULADOS POR SEXO, EN LAS ESCUELAS DE NIVEL SUPERIOR Y</t>
  </si>
  <si>
    <t>MEDIO TERMINAL DE ENERO DE 1986 A ENERO 1987.</t>
  </si>
  <si>
    <t>CUADRO No. 23</t>
  </si>
  <si>
    <t>TOTAL DE</t>
  </si>
  <si>
    <t>TITULADOS</t>
  </si>
  <si>
    <t>MUJERES</t>
  </si>
  <si>
    <t>NIVEL MEDIO TERMINAL</t>
  </si>
  <si>
    <t>ENFERMERIA Y OBSTETRICIA</t>
  </si>
  <si>
    <t>FUENTE: DIRECCION DE ESCUELAS Y UNIDAD DE SEGUIMENTO</t>
  </si>
  <si>
    <t xml:space="preserve">  UAN-DPDU</t>
  </si>
  <si>
    <t xml:space="preserve">        DE EGRESADOS DE LA UAN</t>
  </si>
  <si>
    <t>DISTRIBUCION DE SERVICIO SOCIAL POR NIVEL DE ESTUDIO</t>
  </si>
  <si>
    <t>EN EL PERIODO DEL 1o. DE ENERO AL 29 DE DICIEMBRE DE 1986.</t>
  </si>
  <si>
    <t>CUADRO No. 24</t>
  </si>
  <si>
    <t>ORG DESC</t>
  </si>
  <si>
    <t>DEPEND</t>
  </si>
  <si>
    <t xml:space="preserve">  UNION DE</t>
  </si>
  <si>
    <t xml:space="preserve">  PROGR</t>
  </si>
  <si>
    <t xml:space="preserve"> INSTITUC.</t>
  </si>
  <si>
    <t xml:space="preserve">  NIVEL  Y  ESCUELA</t>
  </si>
  <si>
    <t>SECRET.</t>
  </si>
  <si>
    <t>Y EMP</t>
  </si>
  <si>
    <t xml:space="preserve"> DE</t>
  </si>
  <si>
    <t>CNC</t>
  </si>
  <si>
    <t xml:space="preserve">  EJIDOS Y</t>
  </si>
  <si>
    <t xml:space="preserve">  INTER</t>
  </si>
  <si>
    <t xml:space="preserve"> EDUC SEC.</t>
  </si>
  <si>
    <t>DE EDO</t>
  </si>
  <si>
    <t>PART EST</t>
  </si>
  <si>
    <t>GOB EDO</t>
  </si>
  <si>
    <t xml:space="preserve"> PRODUCTORES</t>
  </si>
  <si>
    <t xml:space="preserve"> UAN</t>
  </si>
  <si>
    <t xml:space="preserve"> CEBETIS</t>
  </si>
  <si>
    <t xml:space="preserve"> MEDICINA VETERIN. Y ZOOTEC.</t>
  </si>
  <si>
    <t>FUENTE: DIRECCION DE SERVICIO SOCIAL DE LA U.A.N.</t>
  </si>
  <si>
    <t xml:space="preserve">          UAN-DPDU</t>
  </si>
  <si>
    <t xml:space="preserve">       UNIVERSIDAD AUTONOMA DE NAYARIT</t>
  </si>
  <si>
    <t xml:space="preserve">    PRESTADORES DE SERVICIO SOCIAL POR NIVEL DE ESTUDIOS,</t>
  </si>
  <si>
    <t>EN DEPENDENCIAS DE GOBIERNO FEDERAL, EN EL PERIODO DEL 1o. DE ENERO AL 29 DE DICIEMBRE DE 1986.</t>
  </si>
  <si>
    <t>CUADRO No. 25</t>
  </si>
  <si>
    <t>SSA</t>
  </si>
  <si>
    <t>SARH</t>
  </si>
  <si>
    <t>SRA</t>
  </si>
  <si>
    <t>S.P.P.</t>
  </si>
  <si>
    <t>SEDUE</t>
  </si>
  <si>
    <t>USED</t>
  </si>
  <si>
    <t>CEPES</t>
  </si>
  <si>
    <t>SHCP</t>
  </si>
  <si>
    <t>STPS</t>
  </si>
  <si>
    <t>IMSS</t>
  </si>
  <si>
    <t>ISSSTE</t>
  </si>
  <si>
    <t>CONASUPO</t>
  </si>
  <si>
    <t>BANRURAL</t>
  </si>
  <si>
    <t>INMECAFE</t>
  </si>
  <si>
    <t xml:space="preserve"> INGENIERIA QUIMICA INDUST</t>
  </si>
  <si>
    <t xml:space="preserve"> ENFERMERIA Y OBSTETRICIA</t>
  </si>
  <si>
    <t xml:space="preserve">    UAN-DPDU</t>
  </si>
  <si>
    <t xml:space="preserve">    PRESTADORES DE SERVICIO POR NIVEL DE ESTUDIOS, EN DEPENDENCIAS ESTATALES</t>
  </si>
  <si>
    <t xml:space="preserve">            EN PROGRAMAS INTERNOS DE LA U.A.N., Y EN OTRAS OPCIONES, EN EL PERIODO DEL </t>
  </si>
  <si>
    <t xml:space="preserve">           1o. DE ENERO AL 29 DE DICIEMBRE DE 1986.</t>
  </si>
  <si>
    <t>CUADRO No. 26</t>
  </si>
  <si>
    <t xml:space="preserve"> DEPENDENCIAS ESTATALES</t>
  </si>
  <si>
    <t xml:space="preserve">   PROGRAMAS INTERNOS DE LA U.A.N.</t>
  </si>
  <si>
    <t>GOB DEL</t>
  </si>
  <si>
    <t>COPLA</t>
  </si>
  <si>
    <t>EJIDOS</t>
  </si>
  <si>
    <t>EJIDOS Y</t>
  </si>
  <si>
    <t>PROPIA</t>
  </si>
  <si>
    <t>DES. DE</t>
  </si>
  <si>
    <t xml:space="preserve">  OTROS DEPTOS.</t>
  </si>
  <si>
    <t>INSTITUC.</t>
  </si>
  <si>
    <t>ESTADO</t>
  </si>
  <si>
    <t>DE NAY</t>
  </si>
  <si>
    <t>PRODUC-</t>
  </si>
  <si>
    <t>ESCUELA</t>
  </si>
  <si>
    <t>LA CO-</t>
  </si>
  <si>
    <t xml:space="preserve">  DE LA</t>
  </si>
  <si>
    <t xml:space="preserve">  POR CONV.INST.</t>
  </si>
  <si>
    <t>DE EDUCAC.</t>
  </si>
  <si>
    <t>TORES</t>
  </si>
  <si>
    <t>MUNIDAD</t>
  </si>
  <si>
    <t xml:space="preserve">  U.A.N.</t>
  </si>
  <si>
    <t>SEC.CEBETIS</t>
  </si>
  <si>
    <t xml:space="preserve">         UAN-DPDU</t>
  </si>
  <si>
    <t>POBLACION ESCOLAR, NUMERO DE MAESTROS</t>
  </si>
  <si>
    <t>Y PROMEDIO DE ALUMNOS POR MAESTRO.**</t>
  </si>
  <si>
    <t>CUADRO No. 27</t>
  </si>
  <si>
    <t>NIVEL  Y   ESCUELA</t>
  </si>
  <si>
    <t>NUMERO</t>
  </si>
  <si>
    <t>ALUMNOS POR</t>
  </si>
  <si>
    <t>DE MAESTROS</t>
  </si>
  <si>
    <t>MAESTROS</t>
  </si>
  <si>
    <t>**</t>
  </si>
  <si>
    <t xml:space="preserve"> PREPA No. 1 TEPIC</t>
  </si>
  <si>
    <t xml:space="preserve"> PREPA No. 2 SANTIAGO IXC.</t>
  </si>
  <si>
    <t xml:space="preserve"> PREPA No. 3 ACAPONETA</t>
  </si>
  <si>
    <t xml:space="preserve"> PREPA No. 4 TECUALA</t>
  </si>
  <si>
    <t xml:space="preserve"> PREPA No. 5 TUXPAN</t>
  </si>
  <si>
    <t xml:space="preserve"> PREPA No. 6 IXTLAN DEL RIO</t>
  </si>
  <si>
    <t xml:space="preserve"> PREPA No. 7 COMPOSTELA</t>
  </si>
  <si>
    <t xml:space="preserve"> PREPA No. 8 AHUACATLAN</t>
  </si>
  <si>
    <t xml:space="preserve"> PREPA No. 9 VILLA HIDALGO</t>
  </si>
  <si>
    <t xml:space="preserve"> PREPA NO. 10 VALLE DE BAND.</t>
  </si>
  <si>
    <t xml:space="preserve"> PREPA ABIERTA. TEPIC</t>
  </si>
  <si>
    <t>*   EL PROMEDIO SE CALCULO TOMANDO COMO BASE EL TOTAL</t>
  </si>
  <si>
    <t xml:space="preserve">    DE PAZAS SIN CONSIDERAR LA CATEGORIA (TC. MT. PH.)</t>
  </si>
  <si>
    <t>**  SE REFIERE A PLAZAS NO A PERSONAS FISICAS.</t>
  </si>
  <si>
    <t>*** NIVEL MEDIO TERMINAL</t>
  </si>
  <si>
    <t xml:space="preserve">    PERSONAL DOCENTE POR CATEGORIA, NIVEL   </t>
  </si>
  <si>
    <t xml:space="preserve">       Y ESCUELA. CICLO 1986/1987*</t>
  </si>
  <si>
    <t>CUADRO No. 28</t>
  </si>
  <si>
    <t>TIEMPO</t>
  </si>
  <si>
    <t>MEDIO</t>
  </si>
  <si>
    <t>POR</t>
  </si>
  <si>
    <t>COMPLETO</t>
  </si>
  <si>
    <t>HORAS</t>
  </si>
  <si>
    <t>ENFERMERIA Y OBSTETRICIA***</t>
  </si>
  <si>
    <t>FUENTE: DIRECCION DE PERSONAL DE LA U.A.N.</t>
  </si>
  <si>
    <t>*       DATOS A DICIEMBRE DE 1986.</t>
  </si>
  <si>
    <t>**      SE REFIERE A PAZAS NO A PERSONAS FISICAS.</t>
  </si>
  <si>
    <t>***     NIVEL MEDIO TERMINAL.</t>
  </si>
  <si>
    <t xml:space="preserve">   PERSONAL DOCENTE POR CATEGORIA, NIVEL, ESCUELA Y SEXO.</t>
  </si>
  <si>
    <t>CUADRO No. 29</t>
  </si>
  <si>
    <t xml:space="preserve">   TOTAL</t>
  </si>
  <si>
    <t>H</t>
  </si>
  <si>
    <t>M</t>
  </si>
  <si>
    <t xml:space="preserve"> H</t>
  </si>
  <si>
    <t xml:space="preserve"> MEDICINA VERTERIN Y ZOOTEC.</t>
  </si>
  <si>
    <t xml:space="preserve"> ENFERMERIA Y OBSTETRICIA**</t>
  </si>
  <si>
    <t xml:space="preserve"> *      SE REFIERE A PLAZAS NO A PERSONAS FISICAS.</t>
  </si>
  <si>
    <t>**      NIVEL MEDIO TERMINAL.</t>
  </si>
  <si>
    <t>CUADRO No. 30</t>
  </si>
  <si>
    <t>DISTRIBUCION ABSOLUTA Y PORCENTUAL DE LA PLANTA DOCENTE POR SEXO NIVEL Y ESCUELA. CICLO 1986/1987.</t>
  </si>
  <si>
    <t xml:space="preserve"> MUJERES</t>
  </si>
  <si>
    <t>ENFERMERIA Y OBSTETRICIA**</t>
  </si>
  <si>
    <t>*       SE REFIERE A PLAZAS NO A PERSONAS FISICAS.</t>
  </si>
  <si>
    <t>NIVEL ACADEMICO DEL PERSONAL DOCENTE POR ESCUELA Y GRADO. CICLO 1996/1997</t>
  </si>
  <si>
    <t>CUADRO No. 31</t>
  </si>
  <si>
    <t xml:space="preserve">  LICENCIATURA</t>
  </si>
  <si>
    <t xml:space="preserve"> NORMAL</t>
  </si>
  <si>
    <t>NORMAL</t>
  </si>
  <si>
    <t>CURSO DE</t>
  </si>
  <si>
    <t xml:space="preserve"> OTROS</t>
  </si>
  <si>
    <t>DOCTORADO</t>
  </si>
  <si>
    <t>MAESTRIA</t>
  </si>
  <si>
    <t>ESPECIALIZACION</t>
  </si>
  <si>
    <t>PASANTES</t>
  </si>
  <si>
    <t>SUPERIOR</t>
  </si>
  <si>
    <t>PRIMARIA</t>
  </si>
  <si>
    <t>CAPACITACION</t>
  </si>
  <si>
    <t xml:space="preserve"> * SE REFIERE A PLAZAS NO A PERSONAS FISICAS.</t>
  </si>
  <si>
    <t>** NIVEL MEDIO TERMINAL</t>
  </si>
  <si>
    <t xml:space="preserve">                                UNIVERSIDAD AUTONOMA DE NAYARIT</t>
  </si>
  <si>
    <t>CUADRO No. 32</t>
  </si>
  <si>
    <t xml:space="preserve">                         GRADO ACADEMICO DEL PERSONAL DOCENTE NIVEL Y CATEGORIA. CICLO 1986/1987.</t>
  </si>
  <si>
    <t xml:space="preserve">L I C E N C I A T U R A </t>
  </si>
  <si>
    <t xml:space="preserve"> CURSOS DE</t>
  </si>
  <si>
    <t xml:space="preserve">T O T A L </t>
  </si>
  <si>
    <t xml:space="preserve">  TITULADOS</t>
  </si>
  <si>
    <t>P A S A N T E S</t>
  </si>
  <si>
    <t>NORMAL SUPERIOR</t>
  </si>
  <si>
    <t>NORMAL PRIMARIA</t>
  </si>
  <si>
    <t>O  T  R  O  S</t>
  </si>
  <si>
    <t>MT</t>
  </si>
  <si>
    <t>TC</t>
  </si>
  <si>
    <t>PH</t>
  </si>
  <si>
    <t xml:space="preserve"> TC</t>
  </si>
  <si>
    <t>* NIVEL MEDIO TERMINAL</t>
  </si>
  <si>
    <t>NOTA: VER OBSERVACIONES DE LOS ASTERISCOS DEL CUADRO No. 27</t>
  </si>
  <si>
    <t>PERSONAL DIRECTIVO, DOCENTE, ADMINISTRATIVO, DE INTENDENCIA Y MANTENIMIENTO</t>
  </si>
  <si>
    <t>POR SEXO, NIVEL DE ESTUDIO Y DEPENDENCIA, CICLO 1986/1987</t>
  </si>
  <si>
    <t>CUADRO No. 33</t>
  </si>
  <si>
    <t>T  O  T  A  L</t>
  </si>
  <si>
    <t xml:space="preserve">D O C E N T E </t>
  </si>
  <si>
    <t xml:space="preserve"> ADMINISTRATIVO</t>
  </si>
  <si>
    <t>INTENDENC. Y MANTENIM.</t>
  </si>
  <si>
    <t>N I V E L   Y   E S C U E L A</t>
  </si>
  <si>
    <t xml:space="preserve">  H</t>
  </si>
  <si>
    <t>NIVEL MEDIO SUPERIOR Y MEDIO TERMINAL</t>
  </si>
  <si>
    <t>DEPENDENCIAS UNIVERSITARIAS</t>
  </si>
  <si>
    <t>*       INFORMACION A DICIEMBRE DE 1986.</t>
  </si>
  <si>
    <t>**      SE REFIERE A PLAZAS NO A PERSONAS FISICAS.</t>
  </si>
  <si>
    <t>PERSONAL DIRECTIVO, DOCENTE, ADMINISTRATIVO</t>
  </si>
  <si>
    <t>Y DE INTENDENCIA Y MANTENIMIENTO POR ESCUELA Y</t>
  </si>
  <si>
    <t>DEPENDENCIAS UNIVERSITARIAS CICLO 1986/1987.</t>
  </si>
  <si>
    <t>CUADRO NO. 34</t>
  </si>
  <si>
    <t>DISTRIBUCION DEL PERSONAL</t>
  </si>
  <si>
    <t>DEPENDENCIA   Y   ESCUELA</t>
  </si>
  <si>
    <t>DIRECTIVO</t>
  </si>
  <si>
    <t>DOCENTE</t>
  </si>
  <si>
    <t xml:space="preserve"> ADMVO.</t>
  </si>
  <si>
    <t>INTEND Y MANT.</t>
  </si>
  <si>
    <t xml:space="preserve"> COMERCIO Y ADMINISTRACION</t>
  </si>
  <si>
    <t xml:space="preserve"> PREPA No. 9  VILLA HGO.</t>
  </si>
  <si>
    <t xml:space="preserve"> PREPARATORIA ABIERTA TEPIC</t>
  </si>
  <si>
    <t xml:space="preserve"> RECTORIA</t>
  </si>
  <si>
    <t xml:space="preserve"> SECRETARIA GENERAL</t>
  </si>
  <si>
    <t xml:space="preserve"> TESORERIA</t>
  </si>
  <si>
    <t xml:space="preserve"> OFICIALIA MAYOR</t>
  </si>
  <si>
    <t xml:space="preserve"> DIRECCION DE PERSONAL</t>
  </si>
  <si>
    <t xml:space="preserve"> UNIDAD INST. DE PLANEACION</t>
  </si>
  <si>
    <t xml:space="preserve"> COORD GENERAL DE ENSEÑANZA</t>
  </si>
  <si>
    <t xml:space="preserve"> UNIDAD DE SEG. DE EGRESADOS</t>
  </si>
  <si>
    <t xml:space="preserve"> DIFUSION CULTURAL</t>
  </si>
  <si>
    <t xml:space="preserve"> BUFETE JURIDICO</t>
  </si>
  <si>
    <t xml:space="preserve"> DEPTO. DES. DE LA COMUNIDAD</t>
  </si>
  <si>
    <t xml:space="preserve"> AUDITORIA INTERNA</t>
  </si>
  <si>
    <t xml:space="preserve"> COORD. DE INVEST. CIENTIFICA</t>
  </si>
  <si>
    <t xml:space="preserve"> BIBLIOTECA CENTRAL</t>
  </si>
  <si>
    <t xml:space="preserve"> DEPARTAMENTO ESCOLAR</t>
  </si>
  <si>
    <t xml:space="preserve"> DEPARTAMENTO DE BECAS</t>
  </si>
  <si>
    <t xml:space="preserve"> DIRECCION DE SERV. SOCIAL</t>
  </si>
  <si>
    <t xml:space="preserve"> DIR. GRAL DE ESC. PREPARATORIAS</t>
  </si>
  <si>
    <t xml:space="preserve"> DEPARTAMENTO RELAC. PUBLICAS</t>
  </si>
  <si>
    <t xml:space="preserve"> DEPTO. ACT. DEP. Y RECREAT. ****</t>
  </si>
  <si>
    <t xml:space="preserve"> MANTENIMIENTO Y CONSERVACION ****</t>
  </si>
  <si>
    <t xml:space="preserve"> COMISIONADOS AL SPAUAN</t>
  </si>
  <si>
    <t xml:space="preserve"> LICENCIAS AL SETUAN</t>
  </si>
  <si>
    <t xml:space="preserve"> LICENCIAS AL STESUAN</t>
  </si>
  <si>
    <t xml:space="preserve"> LICENCIAS SIND. GRUPO LIBRE</t>
  </si>
  <si>
    <t xml:space="preserve"> JUBILADOS ADMINISTRATIVOS</t>
  </si>
  <si>
    <t xml:space="preserve"> JUBILADOS DOCENTES</t>
  </si>
  <si>
    <t xml:space="preserve"> IMPRENTA CENTRAL ****</t>
  </si>
  <si>
    <t xml:space="preserve"> DEPTO. DE CONT. DE PATR. E INVENT</t>
  </si>
  <si>
    <t xml:space="preserve">        *    DATOS A DICIEMBRE DE 1986.</t>
  </si>
  <si>
    <t xml:space="preserve">        **   SE REFIERE A PLAZAS NO A PERSONAS FISICAS.</t>
  </si>
  <si>
    <t xml:space="preserve">        ***  CORRESPONDE AL NIVEL MEDIO TERMINAL</t>
  </si>
  <si>
    <t xml:space="preserve">        **** DEPENDEN DE OFICIALIA MAYOR.</t>
  </si>
  <si>
    <t>PERSONAL DIRECTIVO, DOCENTE, ADMINISTRATIVO, DE INTENDENCIA Y</t>
  </si>
  <si>
    <t>MANTENIMIENTO POR SEXO, NIVEL Y ESCUELA. CICLO 1986/1987</t>
  </si>
  <si>
    <t>CUADRO No. 35</t>
  </si>
  <si>
    <t>D I R E C T I V O</t>
  </si>
  <si>
    <t>INTENDENCIA Y MANT.</t>
  </si>
  <si>
    <t>HOM-</t>
  </si>
  <si>
    <t>MU-</t>
  </si>
  <si>
    <t>BRES</t>
  </si>
  <si>
    <t>JERES</t>
  </si>
  <si>
    <t xml:space="preserve"> PREPA No. 12 TEPIC</t>
  </si>
  <si>
    <t xml:space="preserve"> * SE REFIERE A PLAZAS NO A PERSONAS FISICAS.      </t>
  </si>
  <si>
    <t>** NIVEL MEDIO TERMINAL.</t>
  </si>
  <si>
    <t>PERSONAL DIRECTIVO, DOCENTE, ADMINISTRATIVO, INTENDENCIA Y MANTENIMIENTO,</t>
  </si>
  <si>
    <t>POR SEXO Y DEPENDENCIA UNIVERSITARIA. CICLO 1986/1987</t>
  </si>
  <si>
    <t>CUADRO No. 36</t>
  </si>
  <si>
    <t>INTENDENCIA Y MANT</t>
  </si>
  <si>
    <t>D E P A R T A M E N T O</t>
  </si>
  <si>
    <t>MUJE-</t>
  </si>
  <si>
    <t>RES</t>
  </si>
  <si>
    <t xml:space="preserve"> UNIDAD INSTITUC DE PLANEACION</t>
  </si>
  <si>
    <t xml:space="preserve"> COORD. GENERAL DE ENSEÑANZA          </t>
  </si>
  <si>
    <t xml:space="preserve"> UNIDAD DE SEGUIMIENTO DE EGRES</t>
  </si>
  <si>
    <t xml:space="preserve"> DEPTO DESARROLLO DE LA COMUN.</t>
  </si>
  <si>
    <t xml:space="preserve"> COORD. GRAL. DE INV. CIENTIFICA </t>
  </si>
  <si>
    <t xml:space="preserve"> DIRECCION DE SERVICIO SOCIAL</t>
  </si>
  <si>
    <t xml:space="preserve"> DIRECCION DE ESC. PREPARATORIAS</t>
  </si>
  <si>
    <t xml:space="preserve"> DEPTO. DE RELACIONES PUBLICAS</t>
  </si>
  <si>
    <t xml:space="preserve"> DEPTO. DE ACT DEPORT. Y REC*</t>
  </si>
  <si>
    <t xml:space="preserve"> MANTENIMIENTO Y CONSERVACION* </t>
  </si>
  <si>
    <t xml:space="preserve"> LICENCIAS SETUAN</t>
  </si>
  <si>
    <t xml:space="preserve"> LICENCIAS STESUAN</t>
  </si>
  <si>
    <t xml:space="preserve"> LICENCIA SINDICAL GRUPO LIBRE</t>
  </si>
  <si>
    <t xml:space="preserve"> IMPRENTA CENTRAL*</t>
  </si>
  <si>
    <t xml:space="preserve"> DEPTO. DE CONT. DE PATR. E INVENT.</t>
  </si>
  <si>
    <t>*  DEPENDEN DE OFICIALIA MAYOR</t>
  </si>
  <si>
    <t>CUADRO No. 37</t>
  </si>
  <si>
    <t>PERSONAL ACADEMICO, ADMINISTRATIVO Y EGRESADOS</t>
  </si>
  <si>
    <t>DE LA UNIVERSIDAD QUE RECIBE CURSO DE ESPECIALIDAD O POSTGRADO. DATOS ENERO DE 1987.</t>
  </si>
  <si>
    <t>TIPO DE POSTGRADO</t>
  </si>
  <si>
    <t xml:space="preserve">       A  R  E  A     D  E     E  S  T  U  D  I  O</t>
  </si>
  <si>
    <t>CON APOYO DE LA</t>
  </si>
  <si>
    <t>NIVEL    Y    ESCUELA</t>
  </si>
  <si>
    <t>U.A.N.</t>
  </si>
  <si>
    <t>ESPECIA-</t>
  </si>
  <si>
    <t>BIOME-</t>
  </si>
  <si>
    <t>CIENC. DE</t>
  </si>
  <si>
    <t>AGROPE-</t>
  </si>
  <si>
    <t>SOCIALES Y</t>
  </si>
  <si>
    <t xml:space="preserve"> TEC Y CIENC.</t>
  </si>
  <si>
    <t>LIDAD</t>
  </si>
  <si>
    <t>DICAS</t>
  </si>
  <si>
    <t xml:space="preserve"> LA EDUC.</t>
  </si>
  <si>
    <t>CUARIAS</t>
  </si>
  <si>
    <t>HUMANISTICAS</t>
  </si>
  <si>
    <t xml:space="preserve"> DE LA ING.</t>
  </si>
  <si>
    <t>PAIS</t>
  </si>
  <si>
    <t>PRESTAMO</t>
  </si>
  <si>
    <t>S.E.P.</t>
  </si>
  <si>
    <t xml:space="preserve">  2</t>
  </si>
  <si>
    <t xml:space="preserve">  1</t>
  </si>
  <si>
    <t xml:space="preserve"> MEDINA HUMANA</t>
  </si>
  <si>
    <t>DEPTOS. DE LA UNIVERSIDAD</t>
  </si>
  <si>
    <t>COORD. GRAL. DE INVEST. CIENT.</t>
  </si>
  <si>
    <t>CUADRO No. 38</t>
  </si>
  <si>
    <t xml:space="preserve"> PERSONAL ACADEMICO Y EGRESADOS DE LA UAN.</t>
  </si>
  <si>
    <t xml:space="preserve">  QUE CONCLUYERON ESTUDIOS DE ESPECIALIDAD. MAESTRIA O POSGRADO</t>
  </si>
  <si>
    <t xml:space="preserve">                          CON BECA DE LA S.E.P. O CON APOYO DE LA UAN., EN EL PERIODO DE JUNIO DE 1986 A ENERO DE 1987.</t>
  </si>
  <si>
    <t xml:space="preserve">  TIPO  DE  POSGRADO</t>
  </si>
  <si>
    <t>BECADOS</t>
  </si>
  <si>
    <t>ESPECIALIDAD</t>
  </si>
  <si>
    <t>TEC. Y CIENCIAS</t>
  </si>
  <si>
    <t>SOCIA-</t>
  </si>
  <si>
    <t xml:space="preserve"> AGROPE-</t>
  </si>
  <si>
    <t xml:space="preserve">CIENCIAS </t>
  </si>
  <si>
    <t>PRONAES</t>
  </si>
  <si>
    <t>DE LA U.A.N.</t>
  </si>
  <si>
    <t>CONACYT</t>
  </si>
  <si>
    <t>NIVEL   Y   ESTUDIO</t>
  </si>
  <si>
    <t>DE LA INGENIERIA</t>
  </si>
  <si>
    <t>LES.</t>
  </si>
  <si>
    <t xml:space="preserve"> CUARIAS</t>
  </si>
  <si>
    <t>DE LA EDUC.</t>
  </si>
  <si>
    <t>BECA</t>
  </si>
  <si>
    <t>DEPARTAMENTOS DE LA UNIVERSIDAD</t>
  </si>
  <si>
    <t xml:space="preserve"> COORDINACION GRAL. ENSEÑANZA</t>
  </si>
  <si>
    <t>FUENTE: DEPARTAMENTO DE BECAS DE LA UAN.</t>
  </si>
  <si>
    <t xml:space="preserve">ESTADOS DE ORIGEN Y APLICACIÓN DE FONDOS </t>
  </si>
  <si>
    <t>EJERCICIO COMPRENDIDO DEL 1o. DE ENERO AL 31 DE DICIEMBRE DE 1986.</t>
  </si>
  <si>
    <t>CUADRO No. 39</t>
  </si>
  <si>
    <t xml:space="preserve">                   O R I G E N</t>
  </si>
  <si>
    <t>SALDO DEL 1o. DE ENERO DE 1986</t>
  </si>
  <si>
    <t>$</t>
  </si>
  <si>
    <t>SUBSIDIOS FEDERALES</t>
  </si>
  <si>
    <t>SUBSIDIO ESTATAL</t>
  </si>
  <si>
    <t xml:space="preserve">  INGRESOS PROPIOS</t>
  </si>
  <si>
    <t>PATRIMONIO DE LA UAN.</t>
  </si>
  <si>
    <t>CUOTAS POR SERVICIOS EDUCATIVOS</t>
  </si>
  <si>
    <t>DERECHOS</t>
  </si>
  <si>
    <t>PRODUCTOS</t>
  </si>
  <si>
    <t>OTROS INGRESOS</t>
  </si>
  <si>
    <t>APLICACION DE FONDOS</t>
  </si>
  <si>
    <t>REMUNERACIONES AL PERSONAL</t>
  </si>
  <si>
    <t>REMUNERACIONES AL PERSONAL DOCENTE</t>
  </si>
  <si>
    <t>REMUNERACIONES AL PERSONAL DE INVESTIGACION</t>
  </si>
  <si>
    <t>REMUNERACIONES AL PERSONAL TECNICO</t>
  </si>
  <si>
    <t>REMUNERACIONES AL PERSONAL DIRECTIVO</t>
  </si>
  <si>
    <t>REMUNERACIONES AL PERSONAL ADMINISTRATIVO</t>
  </si>
  <si>
    <t>REMUNERACIONES POR HONORARIOS</t>
  </si>
  <si>
    <t>SERVICIOS</t>
  </si>
  <si>
    <t>VIATICOS GASTOS Y PASAJES PARA DOCENCIA</t>
  </si>
  <si>
    <t>VIATICOS GASTOS Y PASAJES PARA INVESTIGACION</t>
  </si>
  <si>
    <t>VIATICOS GASTOS Y PASAJES PARA DIRECCION</t>
  </si>
  <si>
    <t>VIATICOS GASTOS Y PASAJES PARA ADMINISTRACION</t>
  </si>
  <si>
    <t>VIAT. GASTOS Y PASAJES PARA DIF. CUL.EXT. UNI</t>
  </si>
  <si>
    <t>VIAT. GASTOS Y PASAJES PARA DESARROLLO DE LA COM.</t>
  </si>
  <si>
    <t>PUBLICACIONES E IMPRESOS</t>
  </si>
  <si>
    <t>ARRENDAMIENTOS Y SERVICIOS COMERCIALES</t>
  </si>
  <si>
    <t>MANTENIMIENTO DE INSTALACIONES Y EQUIPO</t>
  </si>
  <si>
    <t>SERVICIOS GENERALES</t>
  </si>
  <si>
    <t>ART. Y MATERIAL DE CONSUMO</t>
  </si>
  <si>
    <t>ART. Y MATERIAL DE CONSUMO PARA DOCENCIA</t>
  </si>
  <si>
    <t>ART. Y MATERIAL DE CONSUMO PARA INVESTIGACION</t>
  </si>
  <si>
    <t>ART. Y MATERIAL DE CONSUMO PARA DIFUCION Y EXTEN</t>
  </si>
  <si>
    <t>ART. Y MAT. DE CONSUMO PARA DESAROLLO DE LA COM.</t>
  </si>
  <si>
    <t>ART. Y MATERIAL DE CONSUMO PARA ADMINISTRACION</t>
  </si>
  <si>
    <t>ART. Y MATERIAL DE CONSUMO PARA MANTENIMIENTO</t>
  </si>
  <si>
    <t>ART. Y MATERIAL DE CONSUMO PARA INTERNADO</t>
  </si>
  <si>
    <t>ART. Y MATERIAL DE CONSUMO DIVERSO</t>
  </si>
  <si>
    <t>GASTOS Y PRODUCTOS FINANCIEROS</t>
  </si>
  <si>
    <t>GASTOS FINACIEROS</t>
  </si>
  <si>
    <t>PRODUCTOS FINANCIEROS</t>
  </si>
  <si>
    <t xml:space="preserve"> (R)</t>
  </si>
  <si>
    <t>BECAS</t>
  </si>
  <si>
    <t>BECAS PARA ESTUDIANTES</t>
  </si>
  <si>
    <t>BECAS PARA PROFESORES</t>
  </si>
  <si>
    <t>BECAS PARA TRABAJADORES</t>
  </si>
  <si>
    <t>PRESTACIONES</t>
  </si>
  <si>
    <t>PRESTACIONES AL PERSONAL DOCENTE</t>
  </si>
  <si>
    <t>PRESTACIONES AL PERSONAL DE INVESTIGACION</t>
  </si>
  <si>
    <t>PRESTACIONES AL PERSONAL TECNICO</t>
  </si>
  <si>
    <t>PRESTACIONES AL PERSONAL DIRECTIVO</t>
  </si>
  <si>
    <t>PRESTACIONES AL PERSONAL ADMINISTRATIVO</t>
  </si>
  <si>
    <t>ASIGNACIONES COMPLEMENTARIAS</t>
  </si>
  <si>
    <t>RECARGOS, MULTAS Y CARGOS DE EJECUCION</t>
  </si>
  <si>
    <t>IMPREVISTOS</t>
  </si>
  <si>
    <t>PROGRAMAS ESPECIALES</t>
  </si>
  <si>
    <t>SUBSIDIOS</t>
  </si>
  <si>
    <t>OTRAS APLICACIONES DE FONDOS</t>
  </si>
  <si>
    <t>DEUDORES DIVERSOS</t>
  </si>
  <si>
    <t>MOBILIARIO</t>
  </si>
  <si>
    <t>EQUIPO PARA ACTIVIDADES DOCENTES</t>
  </si>
  <si>
    <t>EQUIPO PARA ADMINISTRACION</t>
  </si>
  <si>
    <t>EQUIPO PARA DIRECCION</t>
  </si>
  <si>
    <t>EQUIPO DIVERSO</t>
  </si>
  <si>
    <t>TERRENOS</t>
  </si>
  <si>
    <t>EDIFICIOS</t>
  </si>
  <si>
    <t>RESULTADO DEL EJERCICIO</t>
  </si>
  <si>
    <t>RESULTADO DE EJERCICIOS ANTERIORES</t>
  </si>
  <si>
    <t>DIFERENCIAS</t>
  </si>
  <si>
    <t>PARTIDAS PENDIENTES DE APLICACION</t>
  </si>
  <si>
    <t>ACREEDORES DIVERSOS</t>
  </si>
  <si>
    <t>IMPUESTO POR PAGAR</t>
  </si>
  <si>
    <t>CUOTAS SINDICALES POR PAGAR</t>
  </si>
  <si>
    <t>PRESTACIONES POR PAGAR</t>
  </si>
  <si>
    <t>SUELDOS POR PAGAR</t>
  </si>
  <si>
    <t>SALDO EN LIBROS</t>
  </si>
  <si>
    <t>FUENTE: TESORERIA GENERAL DE LA U.A.N.</t>
  </si>
  <si>
    <t xml:space="preserve">                         UAN-DPDU</t>
  </si>
  <si>
    <t xml:space="preserve">       </t>
  </si>
  <si>
    <t>INVERSION EJERCIDA POR CAPFCE, POR NIVEL DE ESTUDIO Y DEPENDENCIA EN EL PERIODO DE 1980 A 1986</t>
  </si>
  <si>
    <t>CUADRO No. 40</t>
  </si>
  <si>
    <t>1     9     8     6</t>
  </si>
  <si>
    <t>NIVEL Y  DEPENDENCIA</t>
  </si>
  <si>
    <t>1980</t>
  </si>
  <si>
    <t>1981</t>
  </si>
  <si>
    <t>1982</t>
  </si>
  <si>
    <t>1983</t>
  </si>
  <si>
    <t>1984</t>
  </si>
  <si>
    <t>1985</t>
  </si>
  <si>
    <t>CONSTRUCCION</t>
  </si>
  <si>
    <t>EQUIPO</t>
  </si>
  <si>
    <t>FUENTE: CAPFCE. REPRESENTACION EN EL ESTADO</t>
  </si>
  <si>
    <t>INVERSION EJERCIDA POR CAPFCE, POR DEPENDENCIAS,</t>
  </si>
  <si>
    <t>NIVEL Y ESCUELAS EN EL AÑO DE 1986.</t>
  </si>
  <si>
    <t xml:space="preserve">CUADRO No. 41   </t>
  </si>
  <si>
    <t>COORD. DE INVEST. CIENTIFICA**</t>
  </si>
  <si>
    <t>*  NIVEL MEDIO TERMINAL.</t>
  </si>
  <si>
    <t xml:space="preserve">** CENTRO DE INVESTIGACION AGROPECUARIA Y ARCHIVO HISTORICO.  </t>
  </si>
  <si>
    <t>ALUMNOS INSCRITOS A PRIMER GRADO AL NIVEL MEDIO TERMINAL Y</t>
  </si>
  <si>
    <t>MEDIO TERMINAL, PROVENIENTES DE INSTITUCIONES EDUCATIVAS DEL ESTADO</t>
  </si>
  <si>
    <t>DE NAYARIT Y OTRAS ENTIDADES FEDERATIVAS, CICLO ESCOLAR 1986/1987</t>
  </si>
  <si>
    <t>CUADRO No. 8</t>
  </si>
  <si>
    <t xml:space="preserve"> ENFERMERIA Y OBSTETRICIA *</t>
  </si>
  <si>
    <t>PRIMER GRADO</t>
  </si>
  <si>
    <t>TIPO DE BACHILLERATO</t>
  </si>
  <si>
    <t>SEGUNDO GRADO</t>
  </si>
  <si>
    <t>TERCER GRADO</t>
  </si>
  <si>
    <t>POBLACION ESCOLAR</t>
  </si>
  <si>
    <t>PRIMERO</t>
  </si>
  <si>
    <t>CUARTO</t>
  </si>
  <si>
    <t>QUINTO</t>
  </si>
  <si>
    <t>INGRESO</t>
  </si>
  <si>
    <t>GRESO</t>
  </si>
  <si>
    <t>PROVENIENTES DE OTRAS INSTITUCIONES</t>
  </si>
  <si>
    <t>PREPARATORIAS</t>
  </si>
  <si>
    <t>DE LA UAN</t>
  </si>
  <si>
    <t>DEL ESTADO DE NAYARIT</t>
  </si>
  <si>
    <t>DE OTRAS ENTIDADES</t>
  </si>
  <si>
    <t>INSTITUCIONES EDUCATIVAS</t>
  </si>
  <si>
    <t>ACAPO- NETA</t>
  </si>
  <si>
    <t>AHUA- CATLÁN</t>
  </si>
  <si>
    <t>AMATLÁN DE C.</t>
  </si>
  <si>
    <t>COMPOS- TELA</t>
  </si>
  <si>
    <t>EL NAYAR</t>
  </si>
  <si>
    <t>HUAJI- CORI</t>
  </si>
  <si>
    <t>IXTLÁN DEL R.</t>
  </si>
  <si>
    <t>LA YESCA</t>
  </si>
  <si>
    <t>ROSAMO- RADA</t>
  </si>
  <si>
    <t>SANTIA- GO IXC.</t>
  </si>
  <si>
    <t>SAN BLAS</t>
  </si>
  <si>
    <t>STA. MA. DEL ORO</t>
  </si>
  <si>
    <t>SN PEDRO LAGS.</t>
  </si>
  <si>
    <t>TECUALA</t>
  </si>
  <si>
    <t>XALISCO</t>
  </si>
  <si>
    <t>MATRICULA DE PRIMER GRADO SEGUN ENTIDAD FEDERATIVA DONDE</t>
  </si>
  <si>
    <t>CURSARON EL ANTECEDENTE DE ESTUDIO, POR NIVEL Y ESCUELA. CICLO 1986/1987.</t>
  </si>
  <si>
    <t>HASTA 15</t>
  </si>
  <si>
    <t>22 A 23</t>
  </si>
  <si>
    <t>24 O MAS</t>
  </si>
  <si>
    <t>MATRICULA DE PRIMER GRADO POR NIVEL, ESCUELA, EDAD Y SEXO. CICLO 1986/1987.</t>
  </si>
  <si>
    <t>P  R  I  M  E  R  O</t>
  </si>
  <si>
    <t>C  U  A  R  T  O</t>
  </si>
  <si>
    <t>Q  U  I  N  T  O</t>
  </si>
  <si>
    <t>T  E  R  C  E  R  O</t>
  </si>
  <si>
    <t>S  E  G  U  N  D  O</t>
  </si>
  <si>
    <t>POB.</t>
  </si>
  <si>
    <t>GPOS.</t>
  </si>
  <si>
    <t xml:space="preserve">     T   I   P   O     B**</t>
  </si>
  <si>
    <t xml:space="preserve"> DESERC.</t>
  </si>
  <si>
    <t xml:space="preserve">    EGRESADOS  1985/1986</t>
  </si>
  <si>
    <t>B   A   C   H   I   L   L  E   R   A   T   O</t>
  </si>
  <si>
    <t>T I T U L A D O S</t>
  </si>
  <si>
    <t xml:space="preserve">ORGAN. DESCENT. Y EMP. DE PART. ESTATAL </t>
  </si>
  <si>
    <t xml:space="preserve">        S E C R E T A R I A S   D E   E S T A D O</t>
  </si>
  <si>
    <t>TIEMPO COMPLETO</t>
  </si>
  <si>
    <t>MEDIO TIEMPO</t>
  </si>
  <si>
    <t>POR HORAS</t>
  </si>
  <si>
    <t>S U M A</t>
  </si>
  <si>
    <t>ABS</t>
  </si>
  <si>
    <t>%</t>
  </si>
  <si>
    <t>T   O   T   A   L</t>
  </si>
  <si>
    <t>TIEMPO   COMPLETO</t>
  </si>
  <si>
    <t>MEDIO  TIEMPO</t>
  </si>
  <si>
    <t>POR  HORAS</t>
  </si>
  <si>
    <t>ADMINISTRATIVO</t>
  </si>
  <si>
    <t>LO REALIZO</t>
  </si>
  <si>
    <t>LUGAR DONDE</t>
  </si>
  <si>
    <t>AREAS     DE     ESTUDIOS</t>
  </si>
  <si>
    <t>CON APOYO</t>
  </si>
  <si>
    <t>POBLACION ESCOLAR POR NIVEL DE ESTUDIO ESCUELA Y GRADO. CICLO 1986/1987.</t>
  </si>
  <si>
    <t>CUADRO No.02</t>
  </si>
  <si>
    <t xml:space="preserve"> SEGUNDO</t>
  </si>
  <si>
    <t xml:space="preserve">  TERCERO</t>
  </si>
  <si>
    <t xml:space="preserve">   CUARTO</t>
  </si>
  <si>
    <t xml:space="preserve">  QUINTO  </t>
  </si>
  <si>
    <t>POBLACION ESCOLAR POR SEXO, GRADO, ESCUELA Y NIVEL. CICLO 1986/1987</t>
  </si>
  <si>
    <t>CUADRO No. 3</t>
  </si>
  <si>
    <t>UAN-UIP</t>
  </si>
  <si>
    <t>MANUAL DE ESTADISTICAS BASICAS No. 7</t>
  </si>
  <si>
    <t>Ciclo Escolar 1986 - 1987</t>
  </si>
  <si>
    <t>INDICE</t>
  </si>
  <si>
    <t>Pág.</t>
  </si>
  <si>
    <t>INTRODUCCION</t>
  </si>
  <si>
    <t>PRIMERA PARTE.- CUADROS ESTADÍSITICOS</t>
  </si>
  <si>
    <t>POBLACION ESCOLAR DE LA UNIVERSIDAD Y DISTRIBUCION PORCENTUAL DE LA MATRICULA POR ESCUELA. CICLO 1986/1987.</t>
  </si>
  <si>
    <t>CUADRO No.2</t>
  </si>
  <si>
    <t xml:space="preserve"> POBLACION ESCOLAR POR NIVEL DE ESTUDIO, ESCUELA Y GRADO. CICLO 1986/1987.   </t>
  </si>
  <si>
    <t>POBLACION ESCOLAR POR SEXO, GRADO,ESCUELA Y NIVEL. CICLO 1986/1987.</t>
  </si>
  <si>
    <t xml:space="preserve">DISTRIBUCION PORCENTUAL DE ALUMNOS DE PRIMER GRADO, EN RELACION CON LA MATRICULA DE LA UNIVERSIDAD, DEL NIVEL Y DE LA ESCUELA. CICLO 1986/1987.   </t>
  </si>
  <si>
    <t xml:space="preserve">MATRICULA DEL NIVEL MEDIO SUPERIOR POR BACHILLERATOY GRADO. CICLO 1986/1987. </t>
  </si>
  <si>
    <t xml:space="preserve">POBLACION ESCOLAR DE PRIMER INGRESO, REINGRESO Y REPETIDORES POR NIVEL, ESCUELA Y GRADO. CICLO 1986/1987.  </t>
  </si>
  <si>
    <t>ALUMNOS INSCRITOS A PRIMER GRADO AL NIVEL SUPERIOR POR INSTITUCIONES DE PROCEDENCIA. CICLO 1986/1987.</t>
  </si>
  <si>
    <t>ALUMNOS INSCRITOS A PRIMER GRADO AL NIVEL MEDIO SUPERIOR Y MEDIO TERMINAL, PROVENIENTES DE INSTITUCIONES EDUCATIVAS DEL ESTADO DE NAYARIT Y OTRAS ENTIDADES FEDERATIVAS. CICLO 1986/1987.</t>
  </si>
  <si>
    <t xml:space="preserve">POBLACION ESCOLAR SEGUN ENTIDAD FEDERATIVA DE NACIMIENTO, POR NIVEL Y ESCUELA. CICLO 1986/1987.      </t>
  </si>
  <si>
    <t xml:space="preserve">POBLACION ESCOLAR SEGUN MUNICIPIO DE NACIMIENTO, POR NIVEL Y ESCUELA. CICLO 1986/1987.  </t>
  </si>
  <si>
    <t>CUADRO No 11</t>
  </si>
  <si>
    <t xml:space="preserve">MATRICULA DE PRIMER GRADO SEGUN ENTIDAD FEDERATIVA DE NACIMIENTO, POR NIVEL Y ESCUELA. CICLO 1986/1987 </t>
  </si>
  <si>
    <t xml:space="preserve">MATRICULA DE PRIMER GRADO SEGUN MUNICIPIO DE NACIMENTO. POR NIVEL Y ESCUELA CICLO 1986/1987   </t>
  </si>
  <si>
    <t xml:space="preserve">POBLACION ESCOLAR SEGUN ENTIDAD DONDE CURSARON EL ANTECEDENTE DE ESTUDIO, POR NIVEL Y ESCUELA. CICLO 1986/1987.  </t>
  </si>
  <si>
    <t xml:space="preserve">POBLACION ESCOLAR SEGUN MUNICIPIO DONDE CURSARON EL ANTECEDENTE DE ESTUDIO POR NIVEL Y ESCUELA. CICLO 1986/1987. </t>
  </si>
  <si>
    <t xml:space="preserve">MATRICULA DE PRIMER GRADO SEGUN ENTIDAD FEDERATIVA DONDE CURSARON EL ANTECEDENTE DE ESTUDIO, POR NIVEL Y ESCUELA. CICLO 1986/1987.   </t>
  </si>
  <si>
    <t xml:space="preserve">MATRICULA DE PRIMER GRADO SEGUN MUNICIPIO DONDE CURSARON EL ANTECEDENTE DE ESTUDIO, POR NIVEL Y ESCUELA. CICLO 1986/1987 </t>
  </si>
  <si>
    <t xml:space="preserve">MATRICULA DE PRIMER GRADO POR NIVEL, ESCUELA, EDAD Y SEXO. CICLO 1989/1990.  </t>
  </si>
  <si>
    <t xml:space="preserve">POBLACION ESCOLAR, NUMERO DE GRUPOS Y PROMEDIO DE ALUMNOS POR NIVEL, ESCUELA Y GRADO. CICLO 1986/1987.  </t>
  </si>
  <si>
    <t xml:space="preserve">ALUMNOS BECADOS POR NIVEL, ESCUELA Y SEXO, SEGUN TIPO DE BECA OTORGADA. CICLO 1986/1987.   </t>
  </si>
  <si>
    <t xml:space="preserve">DESERCION ESCOLAR ABSOLUTA Y RELATIVA, Y PROMOCION AL SIGUIENTE GRADO, POR NIVEL Y ESCUELA. CICLO 1986/1987.  </t>
  </si>
  <si>
    <t>CUADRO No. 21</t>
  </si>
  <si>
    <t xml:space="preserve">MATRICULA TOTAL, ALUMNOS DE PRIMER GRADO Y EGRESADOS POR SEXO. NIVEL Y ESCUELA. CICLO 1986/1987.  </t>
  </si>
  <si>
    <t>EGRESADOS DEL NIVEL MEDIO SUPERIOR, POR SEXO Y BACHILLERATO. CICLO 1985/1986.</t>
  </si>
  <si>
    <t xml:space="preserve">TITULADOS POR SEXO, EN LAS ESCUELAS DE NIVEL SUPERIOR Y MEDIO TERMINAL DE ENERO DE 1985 A ENERO DE 1986. </t>
  </si>
  <si>
    <t xml:space="preserve">DISTRIBUCION DE SERVICIO SOCIAL POR NIVEL DE ESTUDIO EN EL PERIODO DEL 1o. DE ENERO AL 30 DE DICIENBRE DE 1986.   </t>
  </si>
  <si>
    <t xml:space="preserve">PRESTADORES DE SERVICIO SOCIAL POR NIVEL DE ESTUDIOS, DE DEPENDENCIAS DE GOBIERNO FEDERAL, EN EL PERIODO DEL 1o. DE ENERO AL 29 DE DICIEMBRE DE 1986. </t>
  </si>
  <si>
    <t xml:space="preserve">PRESTADORES DE SERVICIO POR NIVEL DE ESTUDIOS, DE DEPENDENCIAS ESTATALES EN PROGRAMAS INTERNOS DE LA U.A.N., Y EN OTRAS OPCIONES, EN EL PERIODO DEL 1o. DE ENERO AL 29 DE DICIEMBRE DE 1976. </t>
  </si>
  <si>
    <t xml:space="preserve">POBLACION ESCOLAR, NUMERO DE MAESTROS Y PROMEDIO DE ALUMNOS POR MAESTRO. CICLO 1986/1987.  </t>
  </si>
  <si>
    <t xml:space="preserve">PERSONAL DOCENTE POR CATEGORIA, NIVEL Y ESCUELA. CICLO 1986/1987. </t>
  </si>
  <si>
    <t xml:space="preserve">PERSONAL DOCENTE POR CATEGORIA, NIVEL, ESCUELA Y SEXO. CICLO 1986/1987. </t>
  </si>
  <si>
    <t xml:space="preserve">DISTRIBUCION ABSOLUTA Y PORCENTUAL DE LA PLANTA DOCENTE POR SEXO, NIVEL Y ESCUELA. CICLO 1986/1987.   </t>
  </si>
  <si>
    <t xml:space="preserve">NIVEL ACADEMICO DEL PERSONAL DOCENTE POR ESCUELA Y GRADO. CICLO 1986/1987. </t>
  </si>
  <si>
    <t>GRADO ACADEMICO DEL PERSONAL DOCENTE NIVEL Y CATEGORIA. CICLO 1986/1987.</t>
  </si>
  <si>
    <t xml:space="preserve">PERSONAL DIRECTIVO, DOCENTE, ADMINISTRATIVO, DE INTENDENCIA Y MANTENIMIENTO POR SEXO, NIVEL DE ESTUDIO Y DEPENDENCIA. CICLO 1986/1987.  </t>
  </si>
  <si>
    <t>CUADRO No. 34</t>
  </si>
  <si>
    <t xml:space="preserve">PERSONAL DIRECTIVO, DOCENTE, ADMINISTRATIVO, DE INTENDENCIA Y MANTENIMIENTO POR ESCUELA Y DEPENDENCIAS UNIVERSITARIAS. CICLO 1986/1987.  </t>
  </si>
  <si>
    <t xml:space="preserve">PERSONAL DIRECTIVO, DOCENTE, ADMINISTRATIVO, DE INTENDENCIA Y MANTENIMIENTO POR SEXO, NIVEL Y ESCUELA. CICLO 1986/1987. </t>
  </si>
  <si>
    <t>PERSONAL DIRECTIVO, DOCENTE, ADMINISTRATIVO Y DE INTENDENCIA Y MANTENIMIENTO POR SEXO Y DEPENDENCIA UNIVERSITARIA. CICLO 1986/1987.</t>
  </si>
  <si>
    <t>PERSONAL ACADEMICO,ADMINISTRATIVO Y EGRESADOS DE LA UNIVERSIDAD QUE RECIBE CURSO DE ESPECIALIDAD O POSTGRA. DATOS A ENERO DE 1987.</t>
  </si>
  <si>
    <t>PERSONAL ACADEMICO Y EGRESADOS DE LA U.A.N. QUE CONCLUYERON ESTUDIOS DE ESPECIALIDAD. MAESTRIA O POSGRADO CON BECA DE LA S.E.P. O CON APOYO DE LA U.A.N., EN EL PERIODE DE JUNIO DE 1986 A ENERO DE 1987.</t>
  </si>
  <si>
    <t>INVERSION EJERCIDA POR CAPFCE, POR NIVEL DE ESTUIDIO Y DEPENDENCIA EN EL PERIODO DE 1980 A 1986.</t>
  </si>
  <si>
    <t>CUADRO No. 41</t>
  </si>
  <si>
    <t>INVERSION EJERCIDA POR CAPFCE, POR DEPENDENCIA, NIVEL Y ESCUELAS EN EL AÑO DE A 1986.</t>
  </si>
  <si>
    <t>MANUAL DE ESTADISTICAS BASICAS N° 7</t>
  </si>
  <si>
    <t>1986-1987</t>
  </si>
  <si>
    <t>DIRECCION DE PLANEACION Y DESARROLLO UNIVERSITARIO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</si>
</sst>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_)"/>
    <numFmt numFmtId="181" formatCode="0_)"/>
    <numFmt numFmtId="182" formatCode="0.00_)"/>
    <numFmt numFmtId="183" formatCode="#,##0.00&quot;Pts&quot;_);\(#,##0.00&quot;Pts&quot;\)"/>
    <numFmt numFmtId="184" formatCode="dd\-mmm\-yy_)"/>
    <numFmt numFmtId="185" formatCode="0.0%"/>
    <numFmt numFmtId="186" formatCode="0.000000000000000%"/>
    <numFmt numFmtId="187" formatCode="0.0"/>
    <numFmt numFmtId="188" formatCode="00000"/>
    <numFmt numFmtId="189" formatCode="&quot;N$&quot;#,##0_);\(&quot;N$&quot;#,##0\)"/>
    <numFmt numFmtId="190" formatCode="&quot;N$&quot;#,##0_);[Red]\(&quot;N$&quot;#,##0\)"/>
    <numFmt numFmtId="191" formatCode="&quot;N$&quot;#,##0.00_);\(&quot;N$&quot;#,##0.00\)"/>
    <numFmt numFmtId="192" formatCode="&quot;N$&quot;#,##0.00_);[Red]\(&quot;N$&quot;#,##0.00\)"/>
    <numFmt numFmtId="193" formatCode="_(&quot;N$&quot;* #,##0_);_(&quot;N$&quot;* \(#,##0\);_(&quot;N$&quot;* &quot;-&quot;_);_(@_)"/>
    <numFmt numFmtId="194" formatCode="_(&quot;N$&quot;* #,##0.00_);_(&quot;N$&quot;* \(#,##0.00\);_(&quot;N$&quot;* &quot;-&quot;??_);_(@_)"/>
    <numFmt numFmtId="195" formatCode="&quot;N$&quot;#,##0.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#,##0.0"/>
  </numFmts>
  <fonts count="13">
    <font>
      <sz val="10"/>
      <name val="Courier"/>
      <family val="0"/>
    </font>
    <font>
      <sz val="10"/>
      <name val="Arial"/>
      <family val="0"/>
    </font>
    <font>
      <b/>
      <sz val="10"/>
      <name val="Courier"/>
      <family val="3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name val="Courier"/>
      <family val="0"/>
    </font>
    <font>
      <sz val="9"/>
      <name val="Arial"/>
      <family val="2"/>
    </font>
    <font>
      <sz val="24"/>
      <name val="Arial Black"/>
      <family val="2"/>
    </font>
    <font>
      <sz val="22"/>
      <name val="Arial"/>
      <family val="0"/>
    </font>
    <font>
      <sz val="18"/>
      <name val="Arial"/>
      <family val="2"/>
    </font>
    <font>
      <sz val="2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182" fontId="0" fillId="0" borderId="0">
      <alignment/>
      <protection/>
    </xf>
    <xf numFmtId="181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696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fill"/>
      <protection/>
    </xf>
    <xf numFmtId="0" fontId="2" fillId="0" borderId="0" xfId="0" applyFont="1" applyAlignment="1" applyProtection="1">
      <alignment horizontal="left"/>
      <protection/>
    </xf>
    <xf numFmtId="181" fontId="0" fillId="0" borderId="0" xfId="30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 applyProtection="1">
      <alignment horizontal="left"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left"/>
      <protection/>
    </xf>
    <xf numFmtId="0" fontId="4" fillId="2" borderId="6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11" xfId="0" applyFont="1" applyFill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 horizontal="left"/>
      <protection/>
    </xf>
    <xf numFmtId="0" fontId="1" fillId="0" borderId="11" xfId="0" applyFont="1" applyBorder="1" applyAlignment="1" applyProtection="1">
      <alignment/>
      <protection/>
    </xf>
    <xf numFmtId="181" fontId="1" fillId="0" borderId="11" xfId="0" applyNumberFormat="1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1" fillId="0" borderId="3" xfId="0" applyFont="1" applyBorder="1" applyAlignment="1" applyProtection="1">
      <alignment/>
      <protection/>
    </xf>
    <xf numFmtId="0" fontId="1" fillId="0" borderId="2" xfId="0" applyFont="1" applyBorder="1" applyAlignment="1">
      <alignment/>
    </xf>
    <xf numFmtId="0" fontId="3" fillId="0" borderId="11" xfId="0" applyFont="1" applyBorder="1" applyAlignment="1" applyProtection="1">
      <alignment horizontal="left"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11" xfId="0" applyFont="1" applyBorder="1" applyAlignment="1" applyProtection="1">
      <alignment horizontal="fill"/>
      <protection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 horizontal="left"/>
      <protection/>
    </xf>
    <xf numFmtId="0" fontId="5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fill"/>
      <protection/>
    </xf>
    <xf numFmtId="0" fontId="3" fillId="0" borderId="0" xfId="0" applyFont="1" applyAlignment="1" applyProtection="1">
      <alignment horizontal="right"/>
      <protection/>
    </xf>
    <xf numFmtId="0" fontId="3" fillId="2" borderId="7" xfId="0" applyFont="1" applyFill="1" applyBorder="1" applyAlignment="1">
      <alignment/>
    </xf>
    <xf numFmtId="0" fontId="3" fillId="2" borderId="7" xfId="0" applyFont="1" applyFill="1" applyBorder="1" applyAlignment="1" applyProtection="1">
      <alignment horizontal="left"/>
      <protection/>
    </xf>
    <xf numFmtId="0" fontId="3" fillId="2" borderId="6" xfId="0" applyFont="1" applyFill="1" applyBorder="1" applyAlignment="1">
      <alignment/>
    </xf>
    <xf numFmtId="0" fontId="3" fillId="0" borderId="9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181" fontId="3" fillId="0" borderId="11" xfId="0" applyNumberFormat="1" applyFont="1" applyBorder="1" applyAlignment="1" applyProtection="1">
      <alignment/>
      <protection/>
    </xf>
    <xf numFmtId="181" fontId="3" fillId="0" borderId="0" xfId="20" applyFont="1">
      <alignment/>
      <protection/>
    </xf>
    <xf numFmtId="181" fontId="2" fillId="0" borderId="0" xfId="20" applyFont="1">
      <alignment/>
      <protection/>
    </xf>
    <xf numFmtId="181" fontId="3" fillId="0" borderId="0" xfId="20" applyFont="1" applyAlignment="1" applyProtection="1">
      <alignment horizontal="left"/>
      <protection/>
    </xf>
    <xf numFmtId="181" fontId="3" fillId="0" borderId="0" xfId="20" applyFont="1" applyAlignment="1" applyProtection="1">
      <alignment horizontal="right"/>
      <protection/>
    </xf>
    <xf numFmtId="181" fontId="3" fillId="2" borderId="11" xfId="20" applyFont="1" applyFill="1" applyBorder="1" applyAlignment="1" applyProtection="1">
      <alignment horizontal="center"/>
      <protection/>
    </xf>
    <xf numFmtId="181" fontId="2" fillId="2" borderId="7" xfId="20" applyFont="1" applyFill="1" applyBorder="1">
      <alignment/>
      <protection/>
    </xf>
    <xf numFmtId="181" fontId="3" fillId="2" borderId="9" xfId="20" applyFont="1" applyFill="1" applyBorder="1" applyAlignment="1" applyProtection="1">
      <alignment horizontal="left"/>
      <protection/>
    </xf>
    <xf numFmtId="181" fontId="1" fillId="0" borderId="11" xfId="20" applyFont="1" applyBorder="1" applyAlignment="1" applyProtection="1">
      <alignment horizontal="left"/>
      <protection/>
    </xf>
    <xf numFmtId="181" fontId="1" fillId="0" borderId="11" xfId="20" applyFont="1" applyBorder="1" applyProtection="1">
      <alignment/>
      <protection/>
    </xf>
    <xf numFmtId="181" fontId="1" fillId="0" borderId="11" xfId="20" applyNumberFormat="1" applyFont="1" applyBorder="1" applyProtection="1">
      <alignment/>
      <protection/>
    </xf>
    <xf numFmtId="181" fontId="1" fillId="0" borderId="11" xfId="20" applyFont="1" applyBorder="1">
      <alignment/>
      <protection/>
    </xf>
    <xf numFmtId="181" fontId="1" fillId="0" borderId="0" xfId="20" applyFont="1">
      <alignment/>
      <protection/>
    </xf>
    <xf numFmtId="181" fontId="0" fillId="0" borderId="0" xfId="20">
      <alignment/>
      <protection/>
    </xf>
    <xf numFmtId="181" fontId="3" fillId="0" borderId="11" xfId="20" applyFont="1" applyBorder="1" applyAlignment="1" applyProtection="1">
      <alignment horizontal="left"/>
      <protection/>
    </xf>
    <xf numFmtId="181" fontId="3" fillId="0" borderId="11" xfId="20" applyFont="1" applyBorder="1" applyProtection="1">
      <alignment/>
      <protection/>
    </xf>
    <xf numFmtId="181" fontId="1" fillId="0" borderId="0" xfId="2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181" fontId="1" fillId="0" borderId="11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2" borderId="11" xfId="0" applyFont="1" applyFill="1" applyBorder="1" applyAlignment="1">
      <alignment/>
    </xf>
    <xf numFmtId="0" fontId="3" fillId="2" borderId="11" xfId="0" applyFont="1" applyFill="1" applyBorder="1" applyAlignment="1" applyProtection="1">
      <alignment horizontal="right"/>
      <protection/>
    </xf>
    <xf numFmtId="181" fontId="3" fillId="0" borderId="0" xfId="21" applyFont="1">
      <alignment/>
      <protection/>
    </xf>
    <xf numFmtId="181" fontId="0" fillId="0" borderId="0" xfId="21">
      <alignment/>
      <protection/>
    </xf>
    <xf numFmtId="181" fontId="3" fillId="0" borderId="0" xfId="21" applyFont="1" applyAlignment="1" applyProtection="1">
      <alignment horizontal="left"/>
      <protection/>
    </xf>
    <xf numFmtId="181" fontId="1" fillId="0" borderId="0" xfId="21" applyFont="1">
      <alignment/>
      <protection/>
    </xf>
    <xf numFmtId="181" fontId="3" fillId="0" borderId="0" xfId="21" applyFont="1" applyAlignment="1">
      <alignment horizontal="center"/>
      <protection/>
    </xf>
    <xf numFmtId="181" fontId="1" fillId="0" borderId="0" xfId="21" applyFont="1" applyAlignment="1">
      <alignment horizontal="center"/>
      <protection/>
    </xf>
    <xf numFmtId="181" fontId="3" fillId="2" borderId="11" xfId="21" applyFont="1" applyFill="1" applyBorder="1" applyAlignment="1" applyProtection="1">
      <alignment horizontal="left"/>
      <protection/>
    </xf>
    <xf numFmtId="181" fontId="3" fillId="2" borderId="11" xfId="21" applyFont="1" applyFill="1" applyBorder="1" applyAlignment="1" applyProtection="1">
      <alignment/>
      <protection/>
    </xf>
    <xf numFmtId="181" fontId="3" fillId="2" borderId="11" xfId="21" applyFont="1" applyFill="1" applyBorder="1" applyAlignment="1" applyProtection="1">
      <alignment horizontal="center"/>
      <protection/>
    </xf>
    <xf numFmtId="181" fontId="1" fillId="0" borderId="11" xfId="21" applyFont="1" applyBorder="1" applyAlignment="1" applyProtection="1">
      <alignment horizontal="left"/>
      <protection/>
    </xf>
    <xf numFmtId="181" fontId="1" fillId="0" borderId="11" xfId="21" applyFont="1" applyBorder="1" applyProtection="1">
      <alignment/>
      <protection/>
    </xf>
    <xf numFmtId="181" fontId="1" fillId="0" borderId="11" xfId="21" applyNumberFormat="1" applyFont="1" applyBorder="1" applyProtection="1">
      <alignment/>
      <protection/>
    </xf>
    <xf numFmtId="181" fontId="1" fillId="0" borderId="11" xfId="21" applyFont="1" applyBorder="1">
      <alignment/>
      <protection/>
    </xf>
    <xf numFmtId="181" fontId="3" fillId="0" borderId="11" xfId="21" applyFont="1" applyBorder="1" applyAlignment="1" applyProtection="1">
      <alignment horizontal="left"/>
      <protection/>
    </xf>
    <xf numFmtId="181" fontId="3" fillId="0" borderId="11" xfId="21" applyFont="1" applyBorder="1" applyProtection="1">
      <alignment/>
      <protection/>
    </xf>
    <xf numFmtId="181" fontId="3" fillId="0" borderId="11" xfId="21" applyFont="1" applyBorder="1">
      <alignment/>
      <protection/>
    </xf>
    <xf numFmtId="181" fontId="1" fillId="0" borderId="0" xfId="21" applyFont="1" applyAlignment="1" applyProtection="1">
      <alignment horizontal="left"/>
      <protection/>
    </xf>
    <xf numFmtId="181" fontId="0" fillId="0" borderId="0" xfId="22">
      <alignment/>
      <protection/>
    </xf>
    <xf numFmtId="181" fontId="0" fillId="0" borderId="0" xfId="23">
      <alignment/>
      <protection/>
    </xf>
    <xf numFmtId="181" fontId="0" fillId="0" borderId="0" xfId="24">
      <alignment/>
      <protection/>
    </xf>
    <xf numFmtId="0" fontId="0" fillId="0" borderId="0" xfId="0" applyBorder="1" applyAlignment="1">
      <alignment/>
    </xf>
    <xf numFmtId="181" fontId="0" fillId="0" borderId="0" xfId="25">
      <alignment/>
      <protection/>
    </xf>
    <xf numFmtId="181" fontId="0" fillId="0" borderId="0" xfId="26">
      <alignment/>
      <protection/>
    </xf>
    <xf numFmtId="181" fontId="0" fillId="0" borderId="0" xfId="26" applyAlignment="1" applyProtection="1">
      <alignment horizontal="left"/>
      <protection/>
    </xf>
    <xf numFmtId="181" fontId="0" fillId="0" borderId="0" xfId="27">
      <alignment/>
      <protection/>
    </xf>
    <xf numFmtId="181" fontId="0" fillId="0" borderId="0" xfId="28">
      <alignment/>
      <protection/>
    </xf>
    <xf numFmtId="181" fontId="0" fillId="0" borderId="0" xfId="28" applyAlignment="1" applyProtection="1">
      <alignment horizontal="left"/>
      <protection/>
    </xf>
    <xf numFmtId="180" fontId="0" fillId="0" borderId="0" xfId="28" applyNumberFormat="1" applyProtection="1">
      <alignment/>
      <protection/>
    </xf>
    <xf numFmtId="182" fontId="0" fillId="0" borderId="0" xfId="29">
      <alignment/>
      <protection/>
    </xf>
    <xf numFmtId="39" fontId="0" fillId="0" borderId="0" xfId="31">
      <alignment/>
      <protection/>
    </xf>
    <xf numFmtId="0" fontId="1" fillId="0" borderId="0" xfId="0" applyFont="1" applyAlignment="1" applyProtection="1">
      <alignment horizontal="fill"/>
      <protection/>
    </xf>
    <xf numFmtId="0" fontId="1" fillId="0" borderId="11" xfId="0" applyFont="1" applyBorder="1" applyAlignment="1" applyProtection="1">
      <alignment horizontal="center"/>
      <protection/>
    </xf>
    <xf numFmtId="180" fontId="1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180" fontId="3" fillId="0" borderId="11" xfId="0" applyNumberFormat="1" applyFont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11" xfId="0" applyFont="1" applyFill="1" applyBorder="1" applyAlignment="1" applyProtection="1">
      <alignment horizontal="center"/>
      <protection/>
    </xf>
    <xf numFmtId="180" fontId="3" fillId="0" borderId="11" xfId="0" applyNumberFormat="1" applyFont="1" applyFill="1" applyBorder="1" applyAlignment="1" applyProtection="1">
      <alignment horizontal="center"/>
      <protection/>
    </xf>
    <xf numFmtId="180" fontId="3" fillId="0" borderId="11" xfId="0" applyNumberFormat="1" applyFont="1" applyFill="1" applyBorder="1" applyAlignment="1" applyProtection="1">
      <alignment horizontal="left"/>
      <protection/>
    </xf>
    <xf numFmtId="180" fontId="3" fillId="0" borderId="2" xfId="0" applyNumberFormat="1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>
      <alignment horizontal="center"/>
    </xf>
    <xf numFmtId="181" fontId="3" fillId="0" borderId="0" xfId="30" applyFont="1" applyAlignment="1" applyProtection="1">
      <alignment horizontal="left"/>
      <protection/>
    </xf>
    <xf numFmtId="181" fontId="3" fillId="0" borderId="0" xfId="30" applyFont="1">
      <alignment/>
      <protection/>
    </xf>
    <xf numFmtId="181" fontId="3" fillId="2" borderId="1" xfId="30" applyFont="1" applyFill="1" applyBorder="1">
      <alignment/>
      <protection/>
    </xf>
    <xf numFmtId="181" fontId="3" fillId="2" borderId="5" xfId="30" applyFont="1" applyFill="1" applyBorder="1" applyAlignment="1" applyProtection="1">
      <alignment horizontal="center"/>
      <protection/>
    </xf>
    <xf numFmtId="181" fontId="3" fillId="2" borderId="6" xfId="30" applyFont="1" applyFill="1" applyBorder="1" applyAlignment="1" applyProtection="1">
      <alignment horizontal="center"/>
      <protection/>
    </xf>
    <xf numFmtId="181" fontId="3" fillId="2" borderId="7" xfId="30" applyFont="1" applyFill="1" applyBorder="1" applyAlignment="1" applyProtection="1">
      <alignment horizontal="center"/>
      <protection/>
    </xf>
    <xf numFmtId="181" fontId="3" fillId="2" borderId="8" xfId="30" applyFont="1" applyFill="1" applyBorder="1">
      <alignment/>
      <protection/>
    </xf>
    <xf numFmtId="181" fontId="3" fillId="2" borderId="10" xfId="30" applyFont="1" applyFill="1" applyBorder="1" applyAlignment="1" applyProtection="1">
      <alignment horizontal="center"/>
      <protection/>
    </xf>
    <xf numFmtId="181" fontId="3" fillId="2" borderId="9" xfId="30" applyFont="1" applyFill="1" applyBorder="1" applyAlignment="1" applyProtection="1">
      <alignment horizontal="center"/>
      <protection/>
    </xf>
    <xf numFmtId="181" fontId="3" fillId="2" borderId="9" xfId="30" applyFont="1" applyFill="1" applyBorder="1" applyAlignment="1" applyProtection="1">
      <alignment horizontal="left"/>
      <protection/>
    </xf>
    <xf numFmtId="181" fontId="3" fillId="2" borderId="10" xfId="30" applyFont="1" applyFill="1" applyBorder="1" applyAlignment="1" applyProtection="1">
      <alignment horizontal="left"/>
      <protection/>
    </xf>
    <xf numFmtId="181" fontId="3" fillId="0" borderId="11" xfId="30" applyFont="1" applyFill="1" applyBorder="1" applyAlignment="1" applyProtection="1">
      <alignment horizontal="left"/>
      <protection/>
    </xf>
    <xf numFmtId="181" fontId="3" fillId="0" borderId="9" xfId="30" applyFont="1" applyFill="1" applyBorder="1" applyAlignment="1" applyProtection="1">
      <alignment horizontal="center"/>
      <protection/>
    </xf>
    <xf numFmtId="181" fontId="3" fillId="0" borderId="11" xfId="30" applyNumberFormat="1" applyFont="1" applyFill="1" applyBorder="1" applyAlignment="1" applyProtection="1">
      <alignment horizontal="center"/>
      <protection/>
    </xf>
    <xf numFmtId="180" fontId="3" fillId="0" borderId="11" xfId="30" applyNumberFormat="1" applyFont="1" applyFill="1" applyBorder="1" applyAlignment="1" applyProtection="1">
      <alignment horizontal="center"/>
      <protection/>
    </xf>
    <xf numFmtId="180" fontId="3" fillId="0" borderId="11" xfId="30" applyNumberFormat="1" applyFont="1" applyFill="1" applyBorder="1" applyProtection="1">
      <alignment/>
      <protection/>
    </xf>
    <xf numFmtId="181" fontId="3" fillId="0" borderId="2" xfId="30" applyFont="1" applyFill="1" applyBorder="1">
      <alignment/>
      <protection/>
    </xf>
    <xf numFmtId="181" fontId="3" fillId="0" borderId="11" xfId="30" applyFont="1" applyFill="1" applyBorder="1">
      <alignment/>
      <protection/>
    </xf>
    <xf numFmtId="181" fontId="3" fillId="0" borderId="11" xfId="30" applyFont="1" applyFill="1" applyBorder="1" applyAlignment="1" applyProtection="1">
      <alignment horizontal="center"/>
      <protection/>
    </xf>
    <xf numFmtId="181" fontId="1" fillId="0" borderId="11" xfId="30" applyFont="1" applyBorder="1" applyAlignment="1" applyProtection="1">
      <alignment horizontal="left"/>
      <protection/>
    </xf>
    <xf numFmtId="181" fontId="1" fillId="0" borderId="11" xfId="30" applyFont="1" applyBorder="1" applyAlignment="1" applyProtection="1">
      <alignment horizontal="center"/>
      <protection/>
    </xf>
    <xf numFmtId="181" fontId="1" fillId="0" borderId="11" xfId="30" applyNumberFormat="1" applyFont="1" applyBorder="1" applyAlignment="1" applyProtection="1">
      <alignment horizontal="center"/>
      <protection/>
    </xf>
    <xf numFmtId="180" fontId="1" fillId="0" borderId="11" xfId="30" applyNumberFormat="1" applyFont="1" applyBorder="1" applyAlignment="1" applyProtection="1">
      <alignment horizontal="center"/>
      <protection/>
    </xf>
    <xf numFmtId="181" fontId="3" fillId="0" borderId="11" xfId="30" applyFont="1" applyBorder="1" applyAlignment="1" applyProtection="1">
      <alignment horizontal="left"/>
      <protection/>
    </xf>
    <xf numFmtId="181" fontId="3" fillId="0" borderId="11" xfId="30" applyFont="1" applyBorder="1" applyAlignment="1" applyProtection="1">
      <alignment horizontal="center"/>
      <protection/>
    </xf>
    <xf numFmtId="180" fontId="3" fillId="0" borderId="11" xfId="30" applyNumberFormat="1" applyFont="1" applyBorder="1" applyAlignment="1" applyProtection="1">
      <alignment horizontal="center"/>
      <protection/>
    </xf>
    <xf numFmtId="181" fontId="1" fillId="0" borderId="0" xfId="30" applyFont="1" applyAlignment="1" applyProtection="1">
      <alignment horizontal="left"/>
      <protection/>
    </xf>
    <xf numFmtId="181" fontId="1" fillId="0" borderId="0" xfId="30" applyFont="1" applyAlignment="1" applyProtection="1">
      <alignment horizontal="fill"/>
      <protection/>
    </xf>
    <xf numFmtId="180" fontId="1" fillId="0" borderId="0" xfId="30" applyNumberFormat="1" applyFont="1" applyAlignment="1" applyProtection="1">
      <alignment horizontal="fill"/>
      <protection/>
    </xf>
    <xf numFmtId="181" fontId="1" fillId="0" borderId="0" xfId="30" applyFont="1">
      <alignment/>
      <protection/>
    </xf>
    <xf numFmtId="181" fontId="3" fillId="2" borderId="4" xfId="30" applyFont="1" applyFill="1" applyBorder="1" applyAlignment="1" applyProtection="1">
      <alignment horizontal="center"/>
      <protection/>
    </xf>
    <xf numFmtId="181" fontId="3" fillId="2" borderId="7" xfId="30" applyFont="1" applyFill="1" applyBorder="1" applyAlignment="1">
      <alignment horizontal="center"/>
      <protection/>
    </xf>
    <xf numFmtId="181" fontId="3" fillId="2" borderId="9" xfId="30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/>
    </xf>
    <xf numFmtId="0" fontId="3" fillId="0" borderId="8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3" fillId="0" borderId="3" xfId="0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3" fillId="2" borderId="6" xfId="0" applyFont="1" applyFill="1" applyBorder="1" applyAlignment="1" applyProtection="1">
      <alignment horizontal="left"/>
      <protection/>
    </xf>
    <xf numFmtId="0" fontId="4" fillId="2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181" fontId="3" fillId="0" borderId="2" xfId="0" applyNumberFormat="1" applyFont="1" applyFill="1" applyBorder="1" applyAlignment="1" applyProtection="1">
      <alignment/>
      <protection/>
    </xf>
    <xf numFmtId="181" fontId="3" fillId="0" borderId="11" xfId="0" applyNumberFormat="1" applyFont="1" applyFill="1" applyBorder="1" applyAlignment="1" applyProtection="1">
      <alignment/>
      <protection/>
    </xf>
    <xf numFmtId="0" fontId="3" fillId="0" borderId="3" xfId="0" applyFont="1" applyFill="1" applyBorder="1" applyAlignment="1" applyProtection="1">
      <alignment/>
      <protection/>
    </xf>
    <xf numFmtId="0" fontId="3" fillId="0" borderId="2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4" fillId="0" borderId="9" xfId="0" applyFont="1" applyFill="1" applyBorder="1" applyAlignment="1" applyProtection="1">
      <alignment horizontal="left"/>
      <protection/>
    </xf>
    <xf numFmtId="0" fontId="4" fillId="0" borderId="9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5" xfId="0" applyFont="1" applyFill="1" applyBorder="1" applyAlignment="1">
      <alignment/>
    </xf>
    <xf numFmtId="0" fontId="3" fillId="2" borderId="4" xfId="0" applyFont="1" applyFill="1" applyBorder="1" applyAlignment="1" applyProtection="1">
      <alignment horizontal="fill"/>
      <protection/>
    </xf>
    <xf numFmtId="0" fontId="3" fillId="2" borderId="0" xfId="0" applyFont="1" applyFill="1" applyBorder="1" applyAlignment="1" applyProtection="1">
      <alignment horizontal="fill"/>
      <protection/>
    </xf>
    <xf numFmtId="0" fontId="3" fillId="2" borderId="10" xfId="0" applyFont="1" applyFill="1" applyBorder="1" applyAlignment="1">
      <alignment/>
    </xf>
    <xf numFmtId="0" fontId="3" fillId="2" borderId="10" xfId="0" applyFont="1" applyFill="1" applyBorder="1" applyAlignment="1" applyProtection="1">
      <alignment horizontal="left"/>
      <protection/>
    </xf>
    <xf numFmtId="0" fontId="3" fillId="2" borderId="0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/>
      <protection/>
    </xf>
    <xf numFmtId="180" fontId="1" fillId="0" borderId="11" xfId="0" applyNumberFormat="1" applyFont="1" applyBorder="1" applyAlignment="1" applyProtection="1">
      <alignment/>
      <protection/>
    </xf>
    <xf numFmtId="0" fontId="3" fillId="2" borderId="11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textRotation="90" wrapText="1"/>
      <protection/>
    </xf>
    <xf numFmtId="0" fontId="4" fillId="2" borderId="11" xfId="0" applyFont="1" applyFill="1" applyBorder="1" applyAlignment="1" applyProtection="1">
      <alignment horizontal="left" textRotation="90" wrapText="1"/>
      <protection/>
    </xf>
    <xf numFmtId="181" fontId="3" fillId="0" borderId="11" xfId="20" applyFont="1" applyFill="1" applyBorder="1" applyAlignment="1" applyProtection="1">
      <alignment horizontal="left"/>
      <protection/>
    </xf>
    <xf numFmtId="181" fontId="3" fillId="0" borderId="11" xfId="20" applyFont="1" applyFill="1" applyBorder="1" applyProtection="1">
      <alignment/>
      <protection/>
    </xf>
    <xf numFmtId="181" fontId="3" fillId="0" borderId="0" xfId="20" applyFont="1" applyFill="1">
      <alignment/>
      <protection/>
    </xf>
    <xf numFmtId="181" fontId="2" fillId="0" borderId="0" xfId="20" applyFont="1" applyFill="1">
      <alignment/>
      <protection/>
    </xf>
    <xf numFmtId="0" fontId="3" fillId="0" borderId="9" xfId="0" applyFont="1" applyFill="1" applyBorder="1" applyAlignment="1" applyProtection="1">
      <alignment horizontal="left"/>
      <protection/>
    </xf>
    <xf numFmtId="0" fontId="3" fillId="0" borderId="9" xfId="0" applyFont="1" applyFill="1" applyBorder="1" applyAlignment="1" applyProtection="1">
      <alignment/>
      <protection/>
    </xf>
    <xf numFmtId="181" fontId="3" fillId="0" borderId="9" xfId="0" applyNumberFormat="1" applyFont="1" applyFill="1" applyBorder="1" applyAlignment="1" applyProtection="1">
      <alignment/>
      <protection/>
    </xf>
    <xf numFmtId="0" fontId="3" fillId="0" borderId="11" xfId="0" applyFont="1" applyFill="1" applyBorder="1" applyAlignment="1">
      <alignment/>
    </xf>
    <xf numFmtId="181" fontId="3" fillId="0" borderId="11" xfId="21" applyFont="1" applyFill="1" applyBorder="1" applyAlignment="1" applyProtection="1">
      <alignment horizontal="left"/>
      <protection/>
    </xf>
    <xf numFmtId="181" fontId="3" fillId="0" borderId="11" xfId="21" applyFont="1" applyFill="1" applyBorder="1" applyProtection="1">
      <alignment/>
      <protection/>
    </xf>
    <xf numFmtId="181" fontId="0" fillId="0" borderId="0" xfId="21" applyFill="1">
      <alignment/>
      <protection/>
    </xf>
    <xf numFmtId="181" fontId="3" fillId="0" borderId="11" xfId="21" applyFont="1" applyFill="1" applyBorder="1">
      <alignment/>
      <protection/>
    </xf>
    <xf numFmtId="181" fontId="5" fillId="0" borderId="0" xfId="21" applyFont="1" applyAlignment="1" applyProtection="1">
      <alignment horizontal="left"/>
      <protection/>
    </xf>
    <xf numFmtId="0" fontId="3" fillId="0" borderId="0" xfId="0" applyFont="1" applyAlignment="1" applyProtection="1">
      <alignment horizontal="fill"/>
      <protection/>
    </xf>
    <xf numFmtId="181" fontId="0" fillId="0" borderId="0" xfId="22" applyFill="1">
      <alignment/>
      <protection/>
    </xf>
    <xf numFmtId="181" fontId="3" fillId="0" borderId="0" xfId="22" applyFont="1">
      <alignment/>
      <protection/>
    </xf>
    <xf numFmtId="181" fontId="1" fillId="0" borderId="0" xfId="22" applyFont="1">
      <alignment/>
      <protection/>
    </xf>
    <xf numFmtId="181" fontId="3" fillId="0" borderId="0" xfId="22" applyFont="1" applyAlignment="1" applyProtection="1">
      <alignment horizontal="left"/>
      <protection/>
    </xf>
    <xf numFmtId="181" fontId="3" fillId="0" borderId="0" xfId="22" applyFont="1" applyAlignment="1" applyProtection="1">
      <alignment horizontal="fill"/>
      <protection/>
    </xf>
    <xf numFmtId="181" fontId="1" fillId="0" borderId="0" xfId="22" applyFont="1" applyAlignment="1" applyProtection="1">
      <alignment horizontal="left"/>
      <protection/>
    </xf>
    <xf numFmtId="181" fontId="3" fillId="2" borderId="11" xfId="22" applyFont="1" applyFill="1" applyBorder="1" applyAlignment="1" applyProtection="1">
      <alignment horizontal="left"/>
      <protection/>
    </xf>
    <xf numFmtId="181" fontId="3" fillId="0" borderId="8" xfId="22" applyFont="1" applyFill="1" applyBorder="1" applyAlignment="1" applyProtection="1">
      <alignment horizontal="left"/>
      <protection/>
    </xf>
    <xf numFmtId="181" fontId="3" fillId="0" borderId="9" xfId="22" applyFont="1" applyFill="1" applyBorder="1" applyProtection="1">
      <alignment/>
      <protection/>
    </xf>
    <xf numFmtId="181" fontId="3" fillId="0" borderId="2" xfId="22" applyFont="1" applyFill="1" applyBorder="1" applyProtection="1">
      <alignment/>
      <protection/>
    </xf>
    <xf numFmtId="181" fontId="3" fillId="0" borderId="3" xfId="22" applyFont="1" applyFill="1" applyBorder="1" applyProtection="1">
      <alignment/>
      <protection/>
    </xf>
    <xf numFmtId="181" fontId="3" fillId="0" borderId="11" xfId="22" applyFont="1" applyFill="1" applyBorder="1" applyProtection="1">
      <alignment/>
      <protection/>
    </xf>
    <xf numFmtId="181" fontId="1" fillId="0" borderId="0" xfId="22" applyFont="1" applyFill="1">
      <alignment/>
      <protection/>
    </xf>
    <xf numFmtId="181" fontId="3" fillId="0" borderId="11" xfId="22" applyFont="1" applyFill="1" applyBorder="1" applyAlignment="1" applyProtection="1">
      <alignment horizontal="left"/>
      <protection/>
    </xf>
    <xf numFmtId="181" fontId="3" fillId="0" borderId="11" xfId="22" applyFont="1" applyFill="1" applyBorder="1">
      <alignment/>
      <protection/>
    </xf>
    <xf numFmtId="181" fontId="3" fillId="0" borderId="3" xfId="22" applyFont="1" applyFill="1" applyBorder="1">
      <alignment/>
      <protection/>
    </xf>
    <xf numFmtId="181" fontId="1" fillId="0" borderId="11" xfId="22" applyFont="1" applyBorder="1" applyAlignment="1" applyProtection="1">
      <alignment horizontal="left"/>
      <protection/>
    </xf>
    <xf numFmtId="181" fontId="1" fillId="0" borderId="2" xfId="22" applyFont="1" applyBorder="1" applyProtection="1">
      <alignment/>
      <protection/>
    </xf>
    <xf numFmtId="181" fontId="1" fillId="0" borderId="11" xfId="22" applyNumberFormat="1" applyFont="1" applyBorder="1" applyProtection="1">
      <alignment/>
      <protection/>
    </xf>
    <xf numFmtId="181" fontId="1" fillId="0" borderId="3" xfId="22" applyNumberFormat="1" applyFont="1" applyBorder="1" applyProtection="1">
      <alignment/>
      <protection/>
    </xf>
    <xf numFmtId="181" fontId="1" fillId="0" borderId="11" xfId="22" applyFont="1" applyBorder="1">
      <alignment/>
      <protection/>
    </xf>
    <xf numFmtId="181" fontId="1" fillId="0" borderId="11" xfId="22" applyFont="1" applyBorder="1" applyProtection="1">
      <alignment/>
      <protection/>
    </xf>
    <xf numFmtId="181" fontId="1" fillId="0" borderId="3" xfId="22" applyFont="1" applyBorder="1">
      <alignment/>
      <protection/>
    </xf>
    <xf numFmtId="181" fontId="3" fillId="0" borderId="11" xfId="22" applyFont="1" applyBorder="1" applyAlignment="1" applyProtection="1">
      <alignment horizontal="left"/>
      <protection/>
    </xf>
    <xf numFmtId="181" fontId="3" fillId="0" borderId="2" xfId="22" applyFont="1" applyBorder="1" applyProtection="1">
      <alignment/>
      <protection/>
    </xf>
    <xf numFmtId="181" fontId="3" fillId="0" borderId="11" xfId="22" applyFont="1" applyBorder="1" applyProtection="1">
      <alignment/>
      <protection/>
    </xf>
    <xf numFmtId="181" fontId="3" fillId="0" borderId="3" xfId="22" applyFont="1" applyBorder="1" applyProtection="1">
      <alignment/>
      <protection/>
    </xf>
    <xf numFmtId="181" fontId="1" fillId="0" borderId="3" xfId="22" applyFont="1" applyBorder="1" applyProtection="1">
      <alignment/>
      <protection/>
    </xf>
    <xf numFmtId="181" fontId="1" fillId="0" borderId="0" xfId="22" applyFont="1" applyAlignment="1" applyProtection="1">
      <alignment horizontal="fill"/>
      <protection/>
    </xf>
    <xf numFmtId="181" fontId="3" fillId="2" borderId="9" xfId="22" applyFont="1" applyFill="1" applyBorder="1" applyAlignment="1" applyProtection="1">
      <alignment horizontal="center"/>
      <protection/>
    </xf>
    <xf numFmtId="181" fontId="0" fillId="0" borderId="0" xfId="23" applyFill="1">
      <alignment/>
      <protection/>
    </xf>
    <xf numFmtId="181" fontId="3" fillId="0" borderId="0" xfId="23" applyFont="1">
      <alignment/>
      <protection/>
    </xf>
    <xf numFmtId="181" fontId="1" fillId="0" borderId="0" xfId="23" applyFont="1">
      <alignment/>
      <protection/>
    </xf>
    <xf numFmtId="181" fontId="3" fillId="0" borderId="0" xfId="23" applyFont="1" applyAlignment="1" applyProtection="1">
      <alignment horizontal="left"/>
      <protection/>
    </xf>
    <xf numFmtId="181" fontId="4" fillId="2" borderId="7" xfId="23" applyFont="1" applyFill="1" applyBorder="1" applyAlignment="1" applyProtection="1">
      <alignment horizontal="center"/>
      <protection/>
    </xf>
    <xf numFmtId="181" fontId="4" fillId="2" borderId="5" xfId="23" applyFont="1" applyFill="1" applyBorder="1" applyAlignment="1">
      <alignment horizontal="center"/>
      <protection/>
    </xf>
    <xf numFmtId="181" fontId="4" fillId="2" borderId="5" xfId="23" applyFont="1" applyFill="1" applyBorder="1" applyAlignment="1" applyProtection="1">
      <alignment horizontal="center"/>
      <protection/>
    </xf>
    <xf numFmtId="181" fontId="4" fillId="2" borderId="9" xfId="23" applyFont="1" applyFill="1" applyBorder="1" applyAlignment="1" applyProtection="1">
      <alignment horizontal="center"/>
      <protection/>
    </xf>
    <xf numFmtId="181" fontId="3" fillId="0" borderId="11" xfId="23" applyFont="1" applyFill="1" applyBorder="1" applyAlignment="1" applyProtection="1">
      <alignment horizontal="left"/>
      <protection/>
    </xf>
    <xf numFmtId="181" fontId="3" fillId="0" borderId="11" xfId="23" applyFont="1" applyFill="1" applyBorder="1" applyProtection="1">
      <alignment/>
      <protection/>
    </xf>
    <xf numFmtId="181" fontId="1" fillId="0" borderId="11" xfId="23" applyFont="1" applyBorder="1" applyAlignment="1" applyProtection="1">
      <alignment horizontal="left"/>
      <protection/>
    </xf>
    <xf numFmtId="181" fontId="1" fillId="0" borderId="11" xfId="23" applyFont="1" applyBorder="1" applyProtection="1">
      <alignment/>
      <protection/>
    </xf>
    <xf numFmtId="181" fontId="1" fillId="3" borderId="11" xfId="23" applyFont="1" applyFill="1" applyBorder="1" applyProtection="1">
      <alignment/>
      <protection/>
    </xf>
    <xf numFmtId="181" fontId="1" fillId="0" borderId="11" xfId="23" applyFont="1" applyBorder="1">
      <alignment/>
      <protection/>
    </xf>
    <xf numFmtId="181" fontId="3" fillId="0" borderId="11" xfId="23" applyFont="1" applyBorder="1" applyAlignment="1" applyProtection="1">
      <alignment horizontal="left"/>
      <protection/>
    </xf>
    <xf numFmtId="181" fontId="3" fillId="0" borderId="11" xfId="23" applyFont="1" applyBorder="1" applyProtection="1">
      <alignment/>
      <protection/>
    </xf>
    <xf numFmtId="181" fontId="3" fillId="3" borderId="11" xfId="23" applyFont="1" applyFill="1" applyBorder="1" applyProtection="1">
      <alignment/>
      <protection/>
    </xf>
    <xf numFmtId="181" fontId="3" fillId="0" borderId="11" xfId="23" applyFont="1" applyBorder="1">
      <alignment/>
      <protection/>
    </xf>
    <xf numFmtId="181" fontId="1" fillId="0" borderId="0" xfId="23" applyFont="1" applyAlignment="1" applyProtection="1">
      <alignment horizontal="left"/>
      <protection/>
    </xf>
    <xf numFmtId="181" fontId="1" fillId="0" borderId="0" xfId="23" applyFont="1" applyAlignment="1" applyProtection="1">
      <alignment horizontal="fill"/>
      <protection/>
    </xf>
    <xf numFmtId="181" fontId="4" fillId="2" borderId="7" xfId="23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" fillId="2" borderId="1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1" fillId="0" borderId="11" xfId="0" applyFont="1" applyFill="1" applyBorder="1" applyAlignment="1" applyProtection="1">
      <alignment horizontal="left"/>
      <protection/>
    </xf>
    <xf numFmtId="0" fontId="1" fillId="0" borderId="11" xfId="0" applyFont="1" applyFill="1" applyBorder="1" applyAlignment="1" applyProtection="1">
      <alignment/>
      <protection/>
    </xf>
    <xf numFmtId="181" fontId="1" fillId="0" borderId="11" xfId="0" applyNumberFormat="1" applyFont="1" applyFill="1" applyBorder="1" applyAlignment="1" applyProtection="1">
      <alignment/>
      <protection/>
    </xf>
    <xf numFmtId="181" fontId="1" fillId="0" borderId="11" xfId="0" applyNumberFormat="1" applyFont="1" applyFill="1" applyBorder="1" applyAlignment="1" applyProtection="1">
      <alignment horizontal="left"/>
      <protection/>
    </xf>
    <xf numFmtId="0" fontId="3" fillId="0" borderId="2" xfId="0" applyFont="1" applyBorder="1" applyAlignment="1">
      <alignment/>
    </xf>
    <xf numFmtId="0" fontId="3" fillId="2" borderId="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181" fontId="3" fillId="0" borderId="0" xfId="24" applyFont="1">
      <alignment/>
      <protection/>
    </xf>
    <xf numFmtId="181" fontId="3" fillId="0" borderId="0" xfId="24" applyFont="1" applyAlignment="1" applyProtection="1">
      <alignment horizontal="left"/>
      <protection/>
    </xf>
    <xf numFmtId="181" fontId="3" fillId="0" borderId="0" xfId="24" applyFont="1" applyAlignment="1" applyProtection="1">
      <alignment horizontal="fill"/>
      <protection/>
    </xf>
    <xf numFmtId="181" fontId="3" fillId="2" borderId="5" xfId="24" applyFont="1" applyFill="1" applyBorder="1" applyAlignment="1" applyProtection="1">
      <alignment horizontal="center"/>
      <protection/>
    </xf>
    <xf numFmtId="181" fontId="3" fillId="2" borderId="9" xfId="24" applyFont="1" applyFill="1" applyBorder="1" applyAlignment="1" applyProtection="1">
      <alignment horizontal="center"/>
      <protection/>
    </xf>
    <xf numFmtId="181" fontId="1" fillId="0" borderId="11" xfId="24" applyFont="1" applyBorder="1" applyAlignment="1" applyProtection="1">
      <alignment horizontal="left"/>
      <protection/>
    </xf>
    <xf numFmtId="181" fontId="1" fillId="0" borderId="11" xfId="24" applyFont="1" applyBorder="1" applyProtection="1">
      <alignment/>
      <protection/>
    </xf>
    <xf numFmtId="181" fontId="1" fillId="0" borderId="11" xfId="24" applyNumberFormat="1" applyFont="1" applyBorder="1" applyProtection="1">
      <alignment/>
      <protection/>
    </xf>
    <xf numFmtId="180" fontId="1" fillId="0" borderId="11" xfId="24" applyNumberFormat="1" applyFont="1" applyBorder="1" applyProtection="1">
      <alignment/>
      <protection/>
    </xf>
    <xf numFmtId="181" fontId="1" fillId="0" borderId="11" xfId="24" applyNumberFormat="1" applyFont="1" applyBorder="1" applyAlignment="1" applyProtection="1">
      <alignment horizontal="left"/>
      <protection/>
    </xf>
    <xf numFmtId="181" fontId="1" fillId="0" borderId="11" xfId="24" applyFont="1" applyBorder="1">
      <alignment/>
      <protection/>
    </xf>
    <xf numFmtId="181" fontId="3" fillId="0" borderId="11" xfId="24" applyFont="1" applyBorder="1" applyAlignment="1" applyProtection="1">
      <alignment horizontal="left"/>
      <protection/>
    </xf>
    <xf numFmtId="181" fontId="3" fillId="0" borderId="11" xfId="24" applyFont="1" applyBorder="1" applyProtection="1">
      <alignment/>
      <protection/>
    </xf>
    <xf numFmtId="181" fontId="3" fillId="0" borderId="11" xfId="24" applyNumberFormat="1" applyFont="1" applyBorder="1" applyProtection="1">
      <alignment/>
      <protection/>
    </xf>
    <xf numFmtId="180" fontId="3" fillId="0" borderId="11" xfId="24" applyNumberFormat="1" applyFont="1" applyBorder="1" applyProtection="1">
      <alignment/>
      <protection/>
    </xf>
    <xf numFmtId="181" fontId="1" fillId="0" borderId="0" xfId="24" applyFont="1" applyAlignment="1" applyProtection="1">
      <alignment horizontal="left"/>
      <protection/>
    </xf>
    <xf numFmtId="181" fontId="1" fillId="0" borderId="0" xfId="24" applyFont="1">
      <alignment/>
      <protection/>
    </xf>
    <xf numFmtId="181" fontId="3" fillId="0" borderId="11" xfId="24" applyFont="1" applyFill="1" applyBorder="1" applyAlignment="1" applyProtection="1">
      <alignment horizontal="left"/>
      <protection/>
    </xf>
    <xf numFmtId="181" fontId="3" fillId="0" borderId="9" xfId="24" applyFont="1" applyFill="1" applyBorder="1" applyProtection="1">
      <alignment/>
      <protection/>
    </xf>
    <xf numFmtId="181" fontId="3" fillId="0" borderId="11" xfId="24" applyFont="1" applyFill="1" applyBorder="1" applyProtection="1">
      <alignment/>
      <protection/>
    </xf>
    <xf numFmtId="180" fontId="3" fillId="0" borderId="9" xfId="24" applyNumberFormat="1" applyFont="1" applyFill="1" applyBorder="1" applyProtection="1">
      <alignment/>
      <protection/>
    </xf>
    <xf numFmtId="181" fontId="3" fillId="0" borderId="9" xfId="24" applyNumberFormat="1" applyFont="1" applyFill="1" applyBorder="1" applyProtection="1">
      <alignment/>
      <protection/>
    </xf>
    <xf numFmtId="181" fontId="3" fillId="0" borderId="11" xfId="24" applyNumberFormat="1" applyFont="1" applyFill="1" applyBorder="1" applyProtection="1">
      <alignment/>
      <protection/>
    </xf>
    <xf numFmtId="181" fontId="0" fillId="0" borderId="0" xfId="24" applyFill="1">
      <alignment/>
      <protection/>
    </xf>
    <xf numFmtId="180" fontId="3" fillId="0" borderId="11" xfId="24" applyNumberFormat="1" applyFont="1" applyFill="1" applyBorder="1" applyProtection="1">
      <alignment/>
      <protection/>
    </xf>
    <xf numFmtId="181" fontId="3" fillId="2" borderId="7" xfId="24" applyFont="1" applyFill="1" applyBorder="1" applyAlignment="1" applyProtection="1">
      <alignment horizontal="center"/>
      <protection/>
    </xf>
    <xf numFmtId="181" fontId="1" fillId="2" borderId="7" xfId="24" applyFont="1" applyFill="1" applyBorder="1" applyAlignment="1">
      <alignment horizontal="center"/>
      <protection/>
    </xf>
    <xf numFmtId="0" fontId="3" fillId="2" borderId="4" xfId="0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/>
      <protection/>
    </xf>
    <xf numFmtId="0" fontId="1" fillId="3" borderId="11" xfId="0" applyFont="1" applyFill="1" applyBorder="1" applyAlignment="1" applyProtection="1">
      <alignment/>
      <protection/>
    </xf>
    <xf numFmtId="0" fontId="1" fillId="3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9" xfId="0" applyFont="1" applyFill="1" applyBorder="1" applyAlignment="1">
      <alignment/>
    </xf>
    <xf numFmtId="0" fontId="7" fillId="0" borderId="0" xfId="0" applyFont="1" applyAlignment="1">
      <alignment/>
    </xf>
    <xf numFmtId="0" fontId="4" fillId="2" borderId="4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left"/>
      <protection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181" fontId="0" fillId="0" borderId="0" xfId="25" applyFill="1">
      <alignment/>
      <protection/>
    </xf>
    <xf numFmtId="181" fontId="3" fillId="0" borderId="0" xfId="25" applyFont="1" applyAlignment="1" applyProtection="1">
      <alignment horizontal="left"/>
      <protection/>
    </xf>
    <xf numFmtId="181" fontId="3" fillId="0" borderId="0" xfId="25" applyFont="1">
      <alignment/>
      <protection/>
    </xf>
    <xf numFmtId="181" fontId="3" fillId="0" borderId="0" xfId="25" applyFont="1" applyAlignment="1" applyProtection="1">
      <alignment horizontal="fill"/>
      <protection/>
    </xf>
    <xf numFmtId="181" fontId="3" fillId="0" borderId="11" xfId="25" applyFont="1" applyFill="1" applyBorder="1" applyAlignment="1" applyProtection="1">
      <alignment horizontal="left"/>
      <protection/>
    </xf>
    <xf numFmtId="181" fontId="3" fillId="0" borderId="11" xfId="25" applyFont="1" applyFill="1" applyBorder="1" applyProtection="1">
      <alignment/>
      <protection/>
    </xf>
    <xf numFmtId="181" fontId="3" fillId="0" borderId="3" xfId="25" applyFont="1" applyFill="1" applyBorder="1" applyProtection="1">
      <alignment/>
      <protection/>
    </xf>
    <xf numFmtId="181" fontId="3" fillId="0" borderId="2" xfId="25" applyFont="1" applyFill="1" applyBorder="1">
      <alignment/>
      <protection/>
    </xf>
    <xf numFmtId="181" fontId="3" fillId="0" borderId="10" xfId="25" applyFont="1" applyFill="1" applyBorder="1" applyProtection="1">
      <alignment/>
      <protection/>
    </xf>
    <xf numFmtId="181" fontId="3" fillId="0" borderId="4" xfId="25" applyFont="1" applyFill="1" applyBorder="1" applyProtection="1">
      <alignment/>
      <protection/>
    </xf>
    <xf numFmtId="181" fontId="3" fillId="0" borderId="13" xfId="25" applyFont="1" applyFill="1" applyBorder="1">
      <alignment/>
      <protection/>
    </xf>
    <xf numFmtId="181" fontId="1" fillId="0" borderId="11" xfId="25" applyFont="1" applyBorder="1" applyAlignment="1" applyProtection="1">
      <alignment horizontal="left"/>
      <protection/>
    </xf>
    <xf numFmtId="181" fontId="1" fillId="0" borderId="3" xfId="25" applyFont="1" applyBorder="1" applyProtection="1">
      <alignment/>
      <protection/>
    </xf>
    <xf numFmtId="181" fontId="1" fillId="0" borderId="2" xfId="25" applyFont="1" applyBorder="1">
      <alignment/>
      <protection/>
    </xf>
    <xf numFmtId="181" fontId="1" fillId="0" borderId="2" xfId="25" applyFont="1" applyBorder="1" applyProtection="1">
      <alignment/>
      <protection/>
    </xf>
    <xf numFmtId="181" fontId="3" fillId="0" borderId="11" xfId="25" applyFont="1" applyBorder="1" applyAlignment="1" applyProtection="1">
      <alignment horizontal="left"/>
      <protection/>
    </xf>
    <xf numFmtId="181" fontId="3" fillId="0" borderId="3" xfId="25" applyFont="1" applyBorder="1" applyProtection="1">
      <alignment/>
      <protection/>
    </xf>
    <xf numFmtId="181" fontId="3" fillId="0" borderId="2" xfId="25" applyFont="1" applyBorder="1">
      <alignment/>
      <protection/>
    </xf>
    <xf numFmtId="181" fontId="3" fillId="0" borderId="2" xfId="25" applyFont="1" applyBorder="1" applyProtection="1">
      <alignment/>
      <protection/>
    </xf>
    <xf numFmtId="181" fontId="1" fillId="0" borderId="4" xfId="25" applyFont="1" applyBorder="1" applyProtection="1">
      <alignment/>
      <protection/>
    </xf>
    <xf numFmtId="181" fontId="1" fillId="0" borderId="13" xfId="25" applyFont="1" applyBorder="1">
      <alignment/>
      <protection/>
    </xf>
    <xf numFmtId="181" fontId="1" fillId="0" borderId="6" xfId="25" applyFont="1" applyBorder="1" applyProtection="1">
      <alignment/>
      <protection/>
    </xf>
    <xf numFmtId="181" fontId="1" fillId="0" borderId="0" xfId="25" applyFont="1" applyAlignment="1" applyProtection="1">
      <alignment horizontal="left"/>
      <protection/>
    </xf>
    <xf numFmtId="181" fontId="1" fillId="0" borderId="0" xfId="25" applyFont="1">
      <alignment/>
      <protection/>
    </xf>
    <xf numFmtId="181" fontId="3" fillId="2" borderId="7" xfId="25" applyFont="1" applyFill="1" applyBorder="1" applyAlignment="1" applyProtection="1">
      <alignment horizontal="center"/>
      <protection/>
    </xf>
    <xf numFmtId="181" fontId="3" fillId="2" borderId="9" xfId="25" applyFont="1" applyFill="1" applyBorder="1" applyAlignment="1" applyProtection="1">
      <alignment horizontal="fill"/>
      <protection/>
    </xf>
    <xf numFmtId="181" fontId="3" fillId="2" borderId="9" xfId="25" applyFont="1" applyFill="1" applyBorder="1" applyAlignment="1" applyProtection="1">
      <alignment horizontal="center"/>
      <protection/>
    </xf>
    <xf numFmtId="181" fontId="5" fillId="0" borderId="0" xfId="25" applyFont="1" applyAlignment="1" applyProtection="1">
      <alignment horizontal="left"/>
      <protection/>
    </xf>
    <xf numFmtId="0" fontId="3" fillId="0" borderId="3" xfId="0" applyFont="1" applyFill="1" applyBorder="1" applyAlignment="1" applyProtection="1">
      <alignment horizontal="left"/>
      <protection/>
    </xf>
    <xf numFmtId="0" fontId="3" fillId="0" borderId="1" xfId="0" applyFont="1" applyFill="1" applyBorder="1" applyAlignment="1" applyProtection="1">
      <alignment/>
      <protection/>
    </xf>
    <xf numFmtId="0" fontId="3" fillId="0" borderId="6" xfId="0" applyFont="1" applyFill="1" applyBorder="1" applyAlignment="1" applyProtection="1">
      <alignment horizontal="left"/>
      <protection/>
    </xf>
    <xf numFmtId="0" fontId="1" fillId="0" borderId="3" xfId="0" applyFont="1" applyBorder="1" applyAlignment="1" applyProtection="1">
      <alignment horizontal="left"/>
      <protection/>
    </xf>
    <xf numFmtId="0" fontId="1" fillId="0" borderId="8" xfId="0" applyFont="1" applyBorder="1" applyAlignment="1" applyProtection="1">
      <alignment/>
      <protection/>
    </xf>
    <xf numFmtId="0" fontId="1" fillId="0" borderId="10" xfId="0" applyFont="1" applyBorder="1" applyAlignment="1">
      <alignment/>
    </xf>
    <xf numFmtId="0" fontId="3" fillId="0" borderId="3" xfId="0" applyFont="1" applyBorder="1" applyAlignment="1" applyProtection="1">
      <alignment horizontal="left"/>
      <protection/>
    </xf>
    <xf numFmtId="0" fontId="3" fillId="0" borderId="3" xfId="0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2" xfId="0" applyFont="1" applyFill="1" applyBorder="1" applyAlignment="1" applyProtection="1">
      <alignment horizontal="left"/>
      <protection/>
    </xf>
    <xf numFmtId="0" fontId="3" fillId="0" borderId="14" xfId="0" applyFont="1" applyFill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181" fontId="0" fillId="0" borderId="0" xfId="26" applyFill="1">
      <alignment/>
      <protection/>
    </xf>
    <xf numFmtId="181" fontId="3" fillId="0" borderId="0" xfId="26" applyFont="1">
      <alignment/>
      <protection/>
    </xf>
    <xf numFmtId="181" fontId="3" fillId="0" borderId="0" xfId="26" applyFont="1" applyAlignment="1" applyProtection="1">
      <alignment horizontal="left"/>
      <protection/>
    </xf>
    <xf numFmtId="181" fontId="3" fillId="0" borderId="0" xfId="26" applyFont="1" applyAlignment="1" applyProtection="1">
      <alignment horizontal="fill"/>
      <protection/>
    </xf>
    <xf numFmtId="181" fontId="3" fillId="2" borderId="7" xfId="26" applyFont="1" applyFill="1" applyBorder="1" applyAlignment="1" applyProtection="1">
      <alignment horizontal="left"/>
      <protection/>
    </xf>
    <xf numFmtId="181" fontId="3" fillId="2" borderId="5" xfId="26" applyFont="1" applyFill="1" applyBorder="1" applyAlignment="1" applyProtection="1">
      <alignment horizontal="center"/>
      <protection/>
    </xf>
    <xf numFmtId="181" fontId="3" fillId="2" borderId="9" xfId="26" applyFont="1" applyFill="1" applyBorder="1">
      <alignment/>
      <protection/>
    </xf>
    <xf numFmtId="181" fontId="3" fillId="2" borderId="8" xfId="26" applyFont="1" applyFill="1" applyBorder="1">
      <alignment/>
      <protection/>
    </xf>
    <xf numFmtId="181" fontId="3" fillId="2" borderId="10" xfId="26" applyFont="1" applyFill="1" applyBorder="1">
      <alignment/>
      <protection/>
    </xf>
    <xf numFmtId="181" fontId="3" fillId="0" borderId="11" xfId="26" applyFont="1" applyFill="1" applyBorder="1" applyAlignment="1" applyProtection="1">
      <alignment horizontal="left"/>
      <protection/>
    </xf>
    <xf numFmtId="181" fontId="3" fillId="0" borderId="3" xfId="26" applyFont="1" applyFill="1" applyBorder="1" applyProtection="1">
      <alignment/>
      <protection/>
    </xf>
    <xf numFmtId="181" fontId="3" fillId="0" borderId="2" xfId="26" applyFont="1" applyFill="1" applyBorder="1" applyAlignment="1" applyProtection="1">
      <alignment horizontal="left"/>
      <protection/>
    </xf>
    <xf numFmtId="181" fontId="3" fillId="0" borderId="11" xfId="26" applyFont="1" applyFill="1" applyBorder="1" applyProtection="1">
      <alignment/>
      <protection/>
    </xf>
    <xf numFmtId="180" fontId="3" fillId="0" borderId="2" xfId="26" applyNumberFormat="1" applyFont="1" applyFill="1" applyBorder="1" applyProtection="1">
      <alignment/>
      <protection/>
    </xf>
    <xf numFmtId="181" fontId="3" fillId="0" borderId="1" xfId="26" applyFont="1" applyFill="1" applyBorder="1" applyProtection="1">
      <alignment/>
      <protection/>
    </xf>
    <xf numFmtId="181" fontId="3" fillId="0" borderId="6" xfId="26" applyFont="1" applyFill="1" applyBorder="1">
      <alignment/>
      <protection/>
    </xf>
    <xf numFmtId="181" fontId="1" fillId="0" borderId="11" xfId="26" applyFont="1" applyBorder="1" applyAlignment="1" applyProtection="1">
      <alignment horizontal="left"/>
      <protection/>
    </xf>
    <xf numFmtId="181" fontId="1" fillId="0" borderId="3" xfId="26" applyFont="1" applyBorder="1" applyProtection="1">
      <alignment/>
      <protection/>
    </xf>
    <xf numFmtId="181" fontId="1" fillId="0" borderId="2" xfId="26" applyFont="1" applyBorder="1">
      <alignment/>
      <protection/>
    </xf>
    <xf numFmtId="181" fontId="1" fillId="0" borderId="2" xfId="26" applyNumberFormat="1" applyFont="1" applyBorder="1" applyProtection="1">
      <alignment/>
      <protection/>
    </xf>
    <xf numFmtId="181" fontId="1" fillId="0" borderId="11" xfId="26" applyNumberFormat="1" applyFont="1" applyBorder="1" applyProtection="1">
      <alignment/>
      <protection/>
    </xf>
    <xf numFmtId="180" fontId="1" fillId="0" borderId="11" xfId="26" applyNumberFormat="1" applyFont="1" applyBorder="1" applyProtection="1">
      <alignment/>
      <protection/>
    </xf>
    <xf numFmtId="181" fontId="1" fillId="0" borderId="11" xfId="26" applyFont="1" applyBorder="1" applyProtection="1">
      <alignment/>
      <protection/>
    </xf>
    <xf numFmtId="181" fontId="1" fillId="0" borderId="11" xfId="26" applyFont="1" applyBorder="1">
      <alignment/>
      <protection/>
    </xf>
    <xf numFmtId="181" fontId="1" fillId="0" borderId="2" xfId="26" applyFont="1" applyBorder="1" applyProtection="1">
      <alignment/>
      <protection/>
    </xf>
    <xf numFmtId="181" fontId="3" fillId="0" borderId="11" xfId="26" applyFont="1" applyBorder="1" applyAlignment="1" applyProtection="1">
      <alignment horizontal="left"/>
      <protection/>
    </xf>
    <xf numFmtId="181" fontId="3" fillId="0" borderId="3" xfId="26" applyFont="1" applyBorder="1" applyProtection="1">
      <alignment/>
      <protection/>
    </xf>
    <xf numFmtId="181" fontId="3" fillId="0" borderId="2" xfId="26" applyFont="1" applyBorder="1">
      <alignment/>
      <protection/>
    </xf>
    <xf numFmtId="181" fontId="3" fillId="0" borderId="2" xfId="26" applyFont="1" applyBorder="1" applyProtection="1">
      <alignment/>
      <protection/>
    </xf>
    <xf numFmtId="181" fontId="3" fillId="0" borderId="11" xfId="26" applyFont="1" applyBorder="1" applyProtection="1">
      <alignment/>
      <protection/>
    </xf>
    <xf numFmtId="180" fontId="3" fillId="0" borderId="11" xfId="26" applyNumberFormat="1" applyFont="1" applyBorder="1" applyProtection="1">
      <alignment/>
      <protection/>
    </xf>
    <xf numFmtId="181" fontId="1" fillId="0" borderId="0" xfId="26" applyFont="1" applyAlignment="1" applyProtection="1">
      <alignment horizontal="left"/>
      <protection/>
    </xf>
    <xf numFmtId="181" fontId="1" fillId="0" borderId="0" xfId="26" applyFont="1">
      <alignment/>
      <protection/>
    </xf>
    <xf numFmtId="181" fontId="3" fillId="2" borderId="11" xfId="26" applyFont="1" applyFill="1" applyBorder="1" applyAlignment="1" applyProtection="1">
      <alignment horizontal="center"/>
      <protection/>
    </xf>
    <xf numFmtId="181" fontId="3" fillId="2" borderId="7" xfId="26" applyFont="1" applyFill="1" applyBorder="1" applyAlignment="1" applyProtection="1">
      <alignment horizontal="center"/>
      <protection/>
    </xf>
    <xf numFmtId="181" fontId="3" fillId="2" borderId="9" xfId="26" applyFont="1" applyFill="1" applyBorder="1" applyAlignment="1">
      <alignment horizontal="center"/>
      <protection/>
    </xf>
    <xf numFmtId="181" fontId="5" fillId="0" borderId="0" xfId="26" applyFont="1" applyAlignment="1" applyProtection="1">
      <alignment horizontal="left"/>
      <protection/>
    </xf>
    <xf numFmtId="181" fontId="5" fillId="0" borderId="0" xfId="26" applyFont="1">
      <alignment/>
      <protection/>
    </xf>
    <xf numFmtId="181" fontId="7" fillId="0" borderId="0" xfId="26" applyFont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6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2" xfId="0" applyFont="1" applyFill="1" applyBorder="1" applyAlignment="1" applyProtection="1">
      <alignment horizontal="right"/>
      <protection/>
    </xf>
    <xf numFmtId="0" fontId="4" fillId="2" borderId="0" xfId="0" applyFont="1" applyFill="1" applyBorder="1" applyAlignment="1">
      <alignment/>
    </xf>
    <xf numFmtId="0" fontId="4" fillId="2" borderId="12" xfId="0" applyFont="1" applyFill="1" applyBorder="1" applyAlignment="1" applyProtection="1">
      <alignment horizontal="left"/>
      <protection/>
    </xf>
    <xf numFmtId="0" fontId="4" fillId="2" borderId="10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181" fontId="0" fillId="0" borderId="0" xfId="27" applyFill="1">
      <alignment/>
      <protection/>
    </xf>
    <xf numFmtId="181" fontId="2" fillId="0" borderId="0" xfId="27" applyFont="1">
      <alignment/>
      <protection/>
    </xf>
    <xf numFmtId="181" fontId="3" fillId="0" borderId="0" xfId="27" applyFont="1" applyAlignment="1" applyProtection="1">
      <alignment horizontal="left"/>
      <protection/>
    </xf>
    <xf numFmtId="181" fontId="1" fillId="0" borderId="0" xfId="27" applyFont="1">
      <alignment/>
      <protection/>
    </xf>
    <xf numFmtId="181" fontId="3" fillId="2" borderId="2" xfId="27" applyFont="1" applyFill="1" applyBorder="1" applyAlignment="1" applyProtection="1">
      <alignment horizontal="center"/>
      <protection/>
    </xf>
    <xf numFmtId="181" fontId="3" fillId="2" borderId="11" xfId="27" applyFont="1" applyFill="1" applyBorder="1" applyAlignment="1" applyProtection="1">
      <alignment horizontal="center"/>
      <protection/>
    </xf>
    <xf numFmtId="181" fontId="3" fillId="2" borderId="11" xfId="27" applyFont="1" applyFill="1" applyBorder="1" applyAlignment="1" applyProtection="1">
      <alignment horizontal="left"/>
      <protection/>
    </xf>
    <xf numFmtId="181" fontId="1" fillId="0" borderId="11" xfId="27" applyFont="1" applyFill="1" applyBorder="1" applyAlignment="1" applyProtection="1">
      <alignment horizontal="left"/>
      <protection/>
    </xf>
    <xf numFmtId="181" fontId="1" fillId="0" borderId="3" xfId="27" applyFont="1" applyFill="1" applyBorder="1" applyProtection="1">
      <alignment/>
      <protection/>
    </xf>
    <xf numFmtId="181" fontId="1" fillId="0" borderId="11" xfId="27" applyNumberFormat="1" applyFont="1" applyFill="1" applyBorder="1" applyProtection="1">
      <alignment/>
      <protection/>
    </xf>
    <xf numFmtId="181" fontId="1" fillId="0" borderId="11" xfId="27" applyFont="1" applyFill="1" applyBorder="1" applyProtection="1">
      <alignment/>
      <protection/>
    </xf>
    <xf numFmtId="181" fontId="1" fillId="0" borderId="2" xfId="27" applyFont="1" applyFill="1" applyBorder="1">
      <alignment/>
      <protection/>
    </xf>
    <xf numFmtId="181" fontId="1" fillId="0" borderId="2" xfId="27" applyNumberFormat="1" applyFont="1" applyFill="1" applyBorder="1" applyProtection="1">
      <alignment/>
      <protection/>
    </xf>
    <xf numFmtId="181" fontId="1" fillId="0" borderId="0" xfId="27" applyFont="1" applyAlignment="1" applyProtection="1">
      <alignment horizontal="left"/>
      <protection/>
    </xf>
    <xf numFmtId="181" fontId="1" fillId="0" borderId="0" xfId="27" applyNumberFormat="1" applyFont="1" applyProtection="1">
      <alignment/>
      <protection/>
    </xf>
    <xf numFmtId="180" fontId="1" fillId="0" borderId="0" xfId="27" applyNumberFormat="1" applyFont="1" applyProtection="1">
      <alignment/>
      <protection/>
    </xf>
    <xf numFmtId="181" fontId="3" fillId="0" borderId="11" xfId="27" applyFont="1" applyFill="1" applyBorder="1" applyAlignment="1" applyProtection="1">
      <alignment horizontal="left"/>
      <protection/>
    </xf>
    <xf numFmtId="181" fontId="3" fillId="0" borderId="3" xfId="27" applyFont="1" applyFill="1" applyBorder="1" applyProtection="1">
      <alignment/>
      <protection/>
    </xf>
    <xf numFmtId="181" fontId="3" fillId="0" borderId="2" xfId="27" applyFont="1" applyFill="1" applyBorder="1" applyAlignment="1" applyProtection="1">
      <alignment horizontal="left"/>
      <protection/>
    </xf>
    <xf numFmtId="181" fontId="3" fillId="0" borderId="2" xfId="27" applyFont="1" applyFill="1" applyBorder="1" applyProtection="1">
      <alignment/>
      <protection/>
    </xf>
    <xf numFmtId="181" fontId="3" fillId="0" borderId="11" xfId="27" applyNumberFormat="1" applyFont="1" applyFill="1" applyBorder="1" applyProtection="1">
      <alignment/>
      <protection/>
    </xf>
    <xf numFmtId="181" fontId="3" fillId="0" borderId="11" xfId="27" applyFont="1" applyFill="1" applyBorder="1" applyProtection="1">
      <alignment/>
      <protection/>
    </xf>
    <xf numFmtId="181" fontId="2" fillId="0" borderId="0" xfId="27" applyFont="1" applyFill="1">
      <alignment/>
      <protection/>
    </xf>
    <xf numFmtId="181" fontId="5" fillId="0" borderId="0" xfId="27" applyFont="1" applyAlignment="1" applyProtection="1">
      <alignment horizontal="left"/>
      <protection/>
    </xf>
    <xf numFmtId="181" fontId="5" fillId="0" borderId="0" xfId="27" applyFont="1">
      <alignment/>
      <protection/>
    </xf>
    <xf numFmtId="181" fontId="5" fillId="0" borderId="0" xfId="27" applyNumberFormat="1" applyFont="1" applyProtection="1">
      <alignment/>
      <protection/>
    </xf>
    <xf numFmtId="181" fontId="7" fillId="0" borderId="0" xfId="27" applyFont="1">
      <alignment/>
      <protection/>
    </xf>
    <xf numFmtId="180" fontId="0" fillId="0" borderId="0" xfId="28" applyNumberFormat="1" applyFill="1" applyProtection="1">
      <alignment/>
      <protection/>
    </xf>
    <xf numFmtId="181" fontId="0" fillId="0" borderId="0" xfId="28" applyFill="1">
      <alignment/>
      <protection/>
    </xf>
    <xf numFmtId="181" fontId="3" fillId="0" borderId="0" xfId="28" applyFont="1" applyAlignment="1" applyProtection="1">
      <alignment horizontal="left"/>
      <protection/>
    </xf>
    <xf numFmtId="181" fontId="1" fillId="0" borderId="0" xfId="28" applyFont="1" applyAlignment="1" applyProtection="1">
      <alignment horizontal="fill"/>
      <protection/>
    </xf>
    <xf numFmtId="181" fontId="1" fillId="0" borderId="0" xfId="28" applyFont="1" applyAlignment="1" applyProtection="1">
      <alignment horizontal="left"/>
      <protection/>
    </xf>
    <xf numFmtId="181" fontId="3" fillId="2" borderId="7" xfId="28" applyFont="1" applyFill="1" applyBorder="1">
      <alignment/>
      <protection/>
    </xf>
    <xf numFmtId="181" fontId="3" fillId="2" borderId="9" xfId="28" applyFont="1" applyFill="1" applyBorder="1" applyAlignment="1" applyProtection="1">
      <alignment horizontal="center"/>
      <protection/>
    </xf>
    <xf numFmtId="181" fontId="3" fillId="2" borderId="11" xfId="28" applyFont="1" applyFill="1" applyBorder="1" applyAlignment="1" applyProtection="1">
      <alignment horizontal="left"/>
      <protection/>
    </xf>
    <xf numFmtId="181" fontId="3" fillId="0" borderId="11" xfId="28" applyFont="1" applyFill="1" applyBorder="1" applyAlignment="1" applyProtection="1">
      <alignment horizontal="left"/>
      <protection/>
    </xf>
    <xf numFmtId="181" fontId="3" fillId="0" borderId="11" xfId="28" applyFont="1" applyFill="1" applyBorder="1" applyProtection="1">
      <alignment/>
      <protection/>
    </xf>
    <xf numFmtId="181" fontId="3" fillId="0" borderId="3" xfId="28" applyFont="1" applyFill="1" applyBorder="1" applyProtection="1">
      <alignment/>
      <protection/>
    </xf>
    <xf numFmtId="181" fontId="3" fillId="0" borderId="8" xfId="28" applyNumberFormat="1" applyFont="1" applyFill="1" applyBorder="1" applyProtection="1">
      <alignment/>
      <protection/>
    </xf>
    <xf numFmtId="181" fontId="3" fillId="0" borderId="10" xfId="28" applyFont="1" applyFill="1" applyBorder="1" applyAlignment="1" applyProtection="1">
      <alignment horizontal="left"/>
      <protection/>
    </xf>
    <xf numFmtId="181" fontId="3" fillId="0" borderId="10" xfId="28" applyFont="1" applyFill="1" applyBorder="1" applyProtection="1">
      <alignment/>
      <protection/>
    </xf>
    <xf numFmtId="181" fontId="3" fillId="0" borderId="9" xfId="28" applyNumberFormat="1" applyFont="1" applyFill="1" applyBorder="1" applyProtection="1">
      <alignment/>
      <protection/>
    </xf>
    <xf numFmtId="181" fontId="3" fillId="0" borderId="7" xfId="28" applyFont="1" applyFill="1" applyBorder="1" applyAlignment="1" applyProtection="1">
      <alignment horizontal="left"/>
      <protection/>
    </xf>
    <xf numFmtId="181" fontId="3" fillId="0" borderId="7" xfId="28" applyFont="1" applyFill="1" applyBorder="1" applyProtection="1">
      <alignment/>
      <protection/>
    </xf>
    <xf numFmtId="181" fontId="3" fillId="0" borderId="1" xfId="28" applyFont="1" applyFill="1" applyBorder="1" applyProtection="1">
      <alignment/>
      <protection/>
    </xf>
    <xf numFmtId="181" fontId="3" fillId="0" borderId="1" xfId="28" applyNumberFormat="1" applyFont="1" applyFill="1" applyBorder="1" applyProtection="1">
      <alignment/>
      <protection/>
    </xf>
    <xf numFmtId="181" fontId="3" fillId="0" borderId="6" xfId="28" applyFont="1" applyFill="1" applyBorder="1">
      <alignment/>
      <protection/>
    </xf>
    <xf numFmtId="181" fontId="3" fillId="0" borderId="6" xfId="28" applyFont="1" applyFill="1" applyBorder="1" applyProtection="1">
      <alignment/>
      <protection/>
    </xf>
    <xf numFmtId="181" fontId="3" fillId="0" borderId="7" xfId="28" applyNumberFormat="1" applyFont="1" applyFill="1" applyBorder="1" applyProtection="1">
      <alignment/>
      <protection/>
    </xf>
    <xf numFmtId="181" fontId="1" fillId="0" borderId="11" xfId="28" applyFont="1" applyBorder="1" applyAlignment="1" applyProtection="1">
      <alignment horizontal="left"/>
      <protection/>
    </xf>
    <xf numFmtId="181" fontId="1" fillId="0" borderId="11" xfId="28" applyFont="1" applyBorder="1" applyProtection="1">
      <alignment/>
      <protection/>
    </xf>
    <xf numFmtId="181" fontId="1" fillId="0" borderId="3" xfId="28" applyNumberFormat="1" applyFont="1" applyBorder="1" applyProtection="1">
      <alignment/>
      <protection/>
    </xf>
    <xf numFmtId="181" fontId="1" fillId="0" borderId="2" xfId="28" applyFont="1" applyBorder="1">
      <alignment/>
      <protection/>
    </xf>
    <xf numFmtId="181" fontId="1" fillId="0" borderId="2" xfId="28" applyFont="1" applyBorder="1" applyProtection="1">
      <alignment/>
      <protection/>
    </xf>
    <xf numFmtId="181" fontId="1" fillId="0" borderId="11" xfId="28" applyNumberFormat="1" applyFont="1" applyBorder="1" applyProtection="1">
      <alignment/>
      <protection/>
    </xf>
    <xf numFmtId="181" fontId="1" fillId="0" borderId="3" xfId="28" applyFont="1" applyBorder="1" applyProtection="1">
      <alignment/>
      <protection/>
    </xf>
    <xf numFmtId="181" fontId="1" fillId="0" borderId="8" xfId="28" applyFont="1" applyBorder="1" applyProtection="1">
      <alignment/>
      <protection/>
    </xf>
    <xf numFmtId="181" fontId="1" fillId="0" borderId="10" xfId="28" applyFont="1" applyBorder="1">
      <alignment/>
      <protection/>
    </xf>
    <xf numFmtId="181" fontId="3" fillId="0" borderId="11" xfId="28" applyFont="1" applyBorder="1" applyAlignment="1" applyProtection="1">
      <alignment horizontal="left"/>
      <protection/>
    </xf>
    <xf numFmtId="181" fontId="3" fillId="0" borderId="11" xfId="28" applyFont="1" applyBorder="1" applyProtection="1">
      <alignment/>
      <protection/>
    </xf>
    <xf numFmtId="181" fontId="3" fillId="0" borderId="3" xfId="28" applyFont="1" applyBorder="1" applyProtection="1">
      <alignment/>
      <protection/>
    </xf>
    <xf numFmtId="181" fontId="3" fillId="0" borderId="2" xfId="28" applyFont="1" applyBorder="1">
      <alignment/>
      <protection/>
    </xf>
    <xf numFmtId="181" fontId="3" fillId="0" borderId="2" xfId="28" applyFont="1" applyBorder="1" applyProtection="1">
      <alignment/>
      <protection/>
    </xf>
    <xf numFmtId="181" fontId="3" fillId="0" borderId="11" xfId="28" applyNumberFormat="1" applyFont="1" applyBorder="1" applyProtection="1">
      <alignment/>
      <protection/>
    </xf>
    <xf numFmtId="181" fontId="1" fillId="0" borderId="3" xfId="28" applyFont="1" applyBorder="1">
      <alignment/>
      <protection/>
    </xf>
    <xf numFmtId="181" fontId="1" fillId="0" borderId="11" xfId="28" applyFont="1" applyBorder="1">
      <alignment/>
      <protection/>
    </xf>
    <xf numFmtId="181" fontId="1" fillId="0" borderId="0" xfId="28" applyFont="1">
      <alignment/>
      <protection/>
    </xf>
    <xf numFmtId="181" fontId="1" fillId="0" borderId="0" xfId="28" applyNumberFormat="1" applyFont="1" applyAlignment="1" applyProtection="1">
      <alignment horizontal="left"/>
      <protection/>
    </xf>
    <xf numFmtId="181" fontId="3" fillId="2" borderId="9" xfId="28" applyFont="1" applyFill="1" applyBorder="1" applyAlignment="1" applyProtection="1">
      <alignment horizontal="left"/>
      <protection/>
    </xf>
    <xf numFmtId="181" fontId="5" fillId="0" borderId="0" xfId="28" applyFont="1" applyAlignment="1" applyProtection="1">
      <alignment horizontal="left"/>
      <protection/>
    </xf>
    <xf numFmtId="0" fontId="3" fillId="2" borderId="7" xfId="0" applyFont="1" applyFill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center"/>
      <protection/>
    </xf>
    <xf numFmtId="181" fontId="1" fillId="0" borderId="11" xfId="0" applyNumberFormat="1" applyFont="1" applyBorder="1" applyAlignment="1" applyProtection="1">
      <alignment horizontal="center"/>
      <protection/>
    </xf>
    <xf numFmtId="181" fontId="1" fillId="0" borderId="0" xfId="0" applyNumberFormat="1" applyFont="1" applyAlignment="1" applyProtection="1">
      <alignment horizontal="fill"/>
      <protection/>
    </xf>
    <xf numFmtId="181" fontId="1" fillId="0" borderId="0" xfId="0" applyNumberFormat="1" applyFont="1" applyAlignment="1" applyProtection="1">
      <alignment/>
      <protection/>
    </xf>
    <xf numFmtId="180" fontId="1" fillId="0" borderId="0" xfId="0" applyNumberFormat="1" applyFont="1" applyAlignment="1" applyProtection="1">
      <alignment/>
      <protection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1" xfId="0" applyFont="1" applyBorder="1" applyAlignment="1">
      <alignment/>
    </xf>
    <xf numFmtId="0" fontId="4" fillId="2" borderId="1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2" borderId="0" xfId="0" applyFont="1" applyFill="1" applyBorder="1" applyAlignment="1" applyProtection="1">
      <alignment horizontal="center"/>
      <protection/>
    </xf>
    <xf numFmtId="182" fontId="6" fillId="0" borderId="16" xfId="29" applyFont="1" applyBorder="1" applyAlignment="1" applyProtection="1">
      <alignment horizontal="left"/>
      <protection/>
    </xf>
    <xf numFmtId="182" fontId="6" fillId="0" borderId="16" xfId="29" applyFont="1" applyBorder="1">
      <alignment/>
      <protection/>
    </xf>
    <xf numFmtId="182" fontId="8" fillId="0" borderId="0" xfId="29" applyFont="1" applyAlignment="1" applyProtection="1">
      <alignment horizontal="center"/>
      <protection/>
    </xf>
    <xf numFmtId="182" fontId="8" fillId="0" borderId="0" xfId="29" applyFont="1" applyBorder="1">
      <alignment/>
      <protection/>
    </xf>
    <xf numFmtId="182" fontId="8" fillId="0" borderId="0" xfId="29" applyFont="1">
      <alignment/>
      <protection/>
    </xf>
    <xf numFmtId="182" fontId="8" fillId="0" borderId="0" xfId="29" applyFont="1" applyBorder="1" applyAlignment="1" applyProtection="1">
      <alignment horizontal="left"/>
      <protection/>
    </xf>
    <xf numFmtId="182" fontId="8" fillId="0" borderId="0" xfId="29" applyFont="1" applyBorder="1" applyAlignment="1" applyProtection="1">
      <alignment horizontal="center"/>
      <protection/>
    </xf>
    <xf numFmtId="182" fontId="8" fillId="0" borderId="0" xfId="29" applyFont="1" applyBorder="1" applyProtection="1">
      <alignment/>
      <protection/>
    </xf>
    <xf numFmtId="182" fontId="8" fillId="0" borderId="16" xfId="29" applyFont="1" applyBorder="1" applyAlignment="1" applyProtection="1">
      <alignment horizontal="center"/>
      <protection/>
    </xf>
    <xf numFmtId="182" fontId="8" fillId="0" borderId="16" xfId="29" applyFont="1" applyBorder="1">
      <alignment/>
      <protection/>
    </xf>
    <xf numFmtId="182" fontId="8" fillId="0" borderId="16" xfId="29" applyFont="1" applyBorder="1" applyProtection="1">
      <alignment/>
      <protection/>
    </xf>
    <xf numFmtId="182" fontId="8" fillId="0" borderId="16" xfId="29" applyFont="1" applyBorder="1" applyAlignment="1" applyProtection="1">
      <alignment horizontal="left"/>
      <protection/>
    </xf>
    <xf numFmtId="182" fontId="8" fillId="0" borderId="0" xfId="29" applyFont="1" applyAlignment="1" applyProtection="1">
      <alignment horizontal="left"/>
      <protection/>
    </xf>
    <xf numFmtId="182" fontId="8" fillId="0" borderId="0" xfId="29" applyFont="1" applyAlignment="1" applyProtection="1">
      <alignment horizontal="fill"/>
      <protection/>
    </xf>
    <xf numFmtId="182" fontId="1" fillId="0" borderId="0" xfId="29" applyFont="1">
      <alignment/>
      <protection/>
    </xf>
    <xf numFmtId="39" fontId="1" fillId="0" borderId="11" xfId="31" applyFont="1" applyFill="1" applyBorder="1" applyAlignment="1" applyProtection="1">
      <alignment horizontal="left"/>
      <protection/>
    </xf>
    <xf numFmtId="39" fontId="0" fillId="0" borderId="0" xfId="31" applyFill="1">
      <alignment/>
      <protection/>
    </xf>
    <xf numFmtId="39" fontId="3" fillId="2" borderId="9" xfId="31" applyFont="1" applyFill="1" applyBorder="1" applyAlignment="1">
      <alignment horizontal="left"/>
      <protection/>
    </xf>
    <xf numFmtId="39" fontId="2" fillId="0" borderId="0" xfId="31" applyFont="1" applyBorder="1">
      <alignment/>
      <protection/>
    </xf>
    <xf numFmtId="39" fontId="2" fillId="0" borderId="0" xfId="31" applyFont="1">
      <alignment/>
      <protection/>
    </xf>
    <xf numFmtId="39" fontId="3" fillId="0" borderId="0" xfId="31" applyFont="1">
      <alignment/>
      <protection/>
    </xf>
    <xf numFmtId="39" fontId="3" fillId="0" borderId="0" xfId="31" applyFont="1" applyAlignment="1" applyProtection="1">
      <alignment horizontal="fill"/>
      <protection/>
    </xf>
    <xf numFmtId="39" fontId="3" fillId="0" borderId="0" xfId="31" applyFont="1" applyBorder="1" applyAlignment="1" applyProtection="1">
      <alignment horizontal="fill"/>
      <protection/>
    </xf>
    <xf numFmtId="39" fontId="1" fillId="0" borderId="0" xfId="31" applyFont="1" applyAlignment="1" applyProtection="1">
      <alignment horizontal="left"/>
      <protection/>
    </xf>
    <xf numFmtId="39" fontId="1" fillId="0" borderId="0" xfId="31" applyFont="1">
      <alignment/>
      <protection/>
    </xf>
    <xf numFmtId="39" fontId="3" fillId="0" borderId="0" xfId="31" applyFont="1" applyAlignment="1" applyProtection="1">
      <alignment horizontal="left"/>
      <protection/>
    </xf>
    <xf numFmtId="39" fontId="1" fillId="2" borderId="7" xfId="31" applyFont="1" applyFill="1" applyBorder="1">
      <alignment/>
      <protection/>
    </xf>
    <xf numFmtId="39" fontId="1" fillId="2" borderId="1" xfId="31" applyFont="1" applyFill="1" applyBorder="1">
      <alignment/>
      <protection/>
    </xf>
    <xf numFmtId="39" fontId="3" fillId="2" borderId="9" xfId="31" applyFont="1" applyFill="1" applyBorder="1" applyAlignment="1" applyProtection="1">
      <alignment horizontal="center"/>
      <protection/>
    </xf>
    <xf numFmtId="39" fontId="3" fillId="2" borderId="8" xfId="31" applyFont="1" applyFill="1" applyBorder="1" applyAlignment="1" applyProtection="1">
      <alignment horizontal="center"/>
      <protection/>
    </xf>
    <xf numFmtId="39" fontId="3" fillId="2" borderId="11" xfId="31" applyFont="1" applyFill="1" applyBorder="1" applyAlignment="1" applyProtection="1">
      <alignment horizontal="center"/>
      <protection/>
    </xf>
    <xf numFmtId="39" fontId="3" fillId="2" borderId="11" xfId="31" applyFont="1" applyFill="1" applyBorder="1" applyAlignment="1" applyProtection="1">
      <alignment horizontal="left"/>
      <protection/>
    </xf>
    <xf numFmtId="181" fontId="3" fillId="0" borderId="0" xfId="19" applyFont="1" applyAlignment="1" applyProtection="1">
      <alignment horizontal="center"/>
      <protection/>
    </xf>
    <xf numFmtId="181" fontId="3" fillId="0" borderId="0" xfId="19" applyFont="1">
      <alignment/>
      <protection/>
    </xf>
    <xf numFmtId="181" fontId="3" fillId="0" borderId="0" xfId="19" applyFont="1" applyAlignment="1" applyProtection="1">
      <alignment horizontal="left"/>
      <protection/>
    </xf>
    <xf numFmtId="181" fontId="3" fillId="2" borderId="11" xfId="19" applyFont="1" applyFill="1" applyBorder="1" applyAlignment="1" applyProtection="1">
      <alignment horizontal="center"/>
      <protection/>
    </xf>
    <xf numFmtId="181" fontId="3" fillId="0" borderId="9" xfId="19" applyFont="1" applyBorder="1" applyAlignment="1" applyProtection="1">
      <alignment horizontal="left"/>
      <protection/>
    </xf>
    <xf numFmtId="181" fontId="3" fillId="0" borderId="9" xfId="19" applyFont="1" applyBorder="1" applyProtection="1">
      <alignment/>
      <protection/>
    </xf>
    <xf numFmtId="181" fontId="3" fillId="0" borderId="11" xfId="19" applyFont="1" applyBorder="1" applyAlignment="1" applyProtection="1">
      <alignment horizontal="left"/>
      <protection/>
    </xf>
    <xf numFmtId="181" fontId="3" fillId="0" borderId="11" xfId="19" applyFont="1" applyBorder="1" applyProtection="1">
      <alignment/>
      <protection/>
    </xf>
    <xf numFmtId="181" fontId="1" fillId="0" borderId="11" xfId="19" applyFont="1" applyBorder="1" applyAlignment="1" applyProtection="1">
      <alignment horizontal="left"/>
      <protection/>
    </xf>
    <xf numFmtId="181" fontId="1" fillId="0" borderId="11" xfId="19" applyFont="1" applyBorder="1" applyProtection="1">
      <alignment/>
      <protection/>
    </xf>
    <xf numFmtId="181" fontId="1" fillId="0" borderId="11" xfId="19" applyNumberFormat="1" applyFont="1" applyBorder="1" applyProtection="1">
      <alignment/>
      <protection/>
    </xf>
    <xf numFmtId="181" fontId="1" fillId="0" borderId="0" xfId="19" applyFont="1">
      <alignment/>
      <protection/>
    </xf>
    <xf numFmtId="181" fontId="0" fillId="0" borderId="0" xfId="19">
      <alignment/>
      <protection/>
    </xf>
    <xf numFmtId="181" fontId="0" fillId="0" borderId="0" xfId="19" applyAlignment="1" applyProtection="1">
      <alignment horizontal="left"/>
      <protection/>
    </xf>
    <xf numFmtId="181" fontId="1" fillId="0" borderId="11" xfId="19" applyNumberFormat="1" applyFont="1" applyFill="1" applyBorder="1" applyProtection="1">
      <alignment/>
      <protection/>
    </xf>
    <xf numFmtId="181" fontId="1" fillId="0" borderId="11" xfId="19" applyFont="1" applyFill="1" applyBorder="1" applyProtection="1">
      <alignment/>
      <protection/>
    </xf>
    <xf numFmtId="181" fontId="1" fillId="0" borderId="11" xfId="19" applyFont="1" applyFill="1" applyBorder="1">
      <alignment/>
      <protection/>
    </xf>
    <xf numFmtId="181" fontId="3" fillId="0" borderId="11" xfId="19" applyFont="1" applyFill="1" applyBorder="1" applyProtection="1">
      <alignment/>
      <protection/>
    </xf>
    <xf numFmtId="181" fontId="3" fillId="0" borderId="11" xfId="19" applyFont="1" applyFill="1" applyBorder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4" fontId="1" fillId="0" borderId="11" xfId="0" applyNumberFormat="1" applyFont="1" applyBorder="1" applyAlignment="1" applyProtection="1">
      <alignment/>
      <protection/>
    </xf>
    <xf numFmtId="4" fontId="3" fillId="0" borderId="11" xfId="0" applyNumberFormat="1" applyFont="1" applyBorder="1" applyAlignment="1" applyProtection="1">
      <alignment/>
      <protection/>
    </xf>
    <xf numFmtId="4" fontId="1" fillId="0" borderId="11" xfId="31" applyNumberFormat="1" applyFont="1" applyFill="1" applyBorder="1" applyProtection="1">
      <alignment/>
      <protection/>
    </xf>
    <xf numFmtId="39" fontId="3" fillId="0" borderId="11" xfId="31" applyFont="1" applyFill="1" applyBorder="1" applyAlignment="1" applyProtection="1">
      <alignment horizontal="left"/>
      <protection/>
    </xf>
    <xf numFmtId="4" fontId="3" fillId="0" borderId="11" xfId="31" applyNumberFormat="1" applyFont="1" applyFill="1" applyBorder="1" applyProtection="1">
      <alignment/>
      <protection/>
    </xf>
    <xf numFmtId="4" fontId="3" fillId="0" borderId="2" xfId="31" applyNumberFormat="1" applyFont="1" applyFill="1" applyBorder="1" applyProtection="1">
      <alignment/>
      <protection/>
    </xf>
    <xf numFmtId="39" fontId="2" fillId="0" borderId="0" xfId="31" applyFont="1" applyFill="1">
      <alignment/>
      <protection/>
    </xf>
    <xf numFmtId="0" fontId="1" fillId="0" borderId="0" xfId="32">
      <alignment/>
      <protection/>
    </xf>
    <xf numFmtId="0" fontId="1" fillId="0" borderId="0" xfId="32" applyAlignment="1">
      <alignment wrapText="1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>
      <alignment/>
      <protection/>
    </xf>
    <xf numFmtId="0" fontId="1" fillId="0" borderId="0" xfId="32" applyAlignment="1">
      <alignment vertical="top"/>
      <protection/>
    </xf>
    <xf numFmtId="0" fontId="1" fillId="0" borderId="0" xfId="32" applyFont="1" applyAlignment="1">
      <alignment vertical="top" wrapText="1"/>
      <protection/>
    </xf>
    <xf numFmtId="0" fontId="1" fillId="0" borderId="0" xfId="32" applyFont="1" applyAlignment="1">
      <alignment vertical="top"/>
      <protection/>
    </xf>
    <xf numFmtId="0" fontId="1" fillId="0" borderId="0" xfId="32" applyAlignment="1">
      <alignment vertical="top" wrapText="1"/>
      <protection/>
    </xf>
    <xf numFmtId="0" fontId="1" fillId="0" borderId="0" xfId="33">
      <alignment/>
      <protection/>
    </xf>
    <xf numFmtId="0" fontId="3" fillId="2" borderId="2" xfId="0" applyFont="1" applyFill="1" applyBorder="1" applyAlignment="1" applyProtection="1">
      <alignment horizontal="center"/>
      <protection/>
    </xf>
    <xf numFmtId="0" fontId="3" fillId="2" borderId="14" xfId="0" applyFont="1" applyFill="1" applyBorder="1" applyAlignment="1" applyProtection="1">
      <alignment horizontal="center"/>
      <protection/>
    </xf>
    <xf numFmtId="0" fontId="3" fillId="2" borderId="3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2" borderId="3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181" fontId="3" fillId="2" borderId="3" xfId="19" applyFont="1" applyFill="1" applyBorder="1" applyAlignment="1" applyProtection="1">
      <alignment horizontal="center"/>
      <protection/>
    </xf>
    <xf numFmtId="181" fontId="3" fillId="2" borderId="2" xfId="19" applyFont="1" applyFill="1" applyBorder="1" applyAlignment="1" applyProtection="1">
      <alignment horizontal="center"/>
      <protection/>
    </xf>
    <xf numFmtId="181" fontId="3" fillId="2" borderId="14" xfId="19" applyFont="1" applyFill="1" applyBorder="1" applyAlignment="1" applyProtection="1">
      <alignment horizontal="center"/>
      <protection/>
    </xf>
    <xf numFmtId="181" fontId="3" fillId="2" borderId="11" xfId="19" applyFont="1" applyFill="1" applyBorder="1" applyAlignment="1" applyProtection="1">
      <alignment horizontal="center" vertical="center"/>
      <protection/>
    </xf>
    <xf numFmtId="181" fontId="3" fillId="0" borderId="0" xfId="19" applyFont="1" applyAlignment="1" applyProtection="1">
      <alignment horizontal="center"/>
      <protection/>
    </xf>
    <xf numFmtId="181" fontId="3" fillId="0" borderId="0" xfId="19" applyFont="1" applyAlignment="1">
      <alignment horizontal="center"/>
      <protection/>
    </xf>
    <xf numFmtId="181" fontId="3" fillId="0" borderId="0" xfId="30" applyFont="1" applyAlignment="1" applyProtection="1">
      <alignment horizontal="center"/>
      <protection/>
    </xf>
    <xf numFmtId="181" fontId="3" fillId="0" borderId="0" xfId="30" applyFont="1" applyAlignment="1">
      <alignment horizontal="center"/>
      <protection/>
    </xf>
    <xf numFmtId="181" fontId="3" fillId="2" borderId="3" xfId="30" applyFont="1" applyFill="1" applyBorder="1" applyAlignment="1" applyProtection="1">
      <alignment horizontal="center"/>
      <protection/>
    </xf>
    <xf numFmtId="181" fontId="3" fillId="2" borderId="14" xfId="30" applyFont="1" applyFill="1" applyBorder="1" applyAlignment="1" applyProtection="1">
      <alignment horizontal="center"/>
      <protection/>
    </xf>
    <xf numFmtId="181" fontId="3" fillId="2" borderId="2" xfId="30" applyFont="1" applyFill="1" applyBorder="1" applyAlignment="1" applyProtection="1">
      <alignment horizontal="center"/>
      <protection/>
    </xf>
    <xf numFmtId="0" fontId="12" fillId="0" borderId="0" xfId="33" applyFont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0" fontId="10" fillId="0" borderId="0" xfId="33" applyFont="1" applyAlignment="1">
      <alignment horizontal="center"/>
      <protection/>
    </xf>
    <xf numFmtId="0" fontId="11" fillId="0" borderId="0" xfId="33" applyFont="1" applyAlignment="1">
      <alignment horizontal="center"/>
      <protection/>
    </xf>
    <xf numFmtId="0" fontId="3" fillId="0" borderId="0" xfId="32" applyFont="1" applyAlignment="1">
      <alignment horizontal="center" wrapText="1"/>
      <protection/>
    </xf>
    <xf numFmtId="0" fontId="3" fillId="0" borderId="0" xfId="0" applyFont="1" applyAlignment="1">
      <alignment horizontal="center"/>
    </xf>
    <xf numFmtId="0" fontId="3" fillId="2" borderId="7" xfId="0" applyFont="1" applyFill="1" applyBorder="1" applyAlignment="1" applyProtection="1">
      <alignment horizontal="center" vertical="center"/>
      <protection/>
    </xf>
    <xf numFmtId="0" fontId="3" fillId="2" borderId="1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 applyProtection="1">
      <alignment horizontal="center" vertical="center"/>
      <protection/>
    </xf>
    <xf numFmtId="0" fontId="4" fillId="2" borderId="7" xfId="0" applyFont="1" applyFill="1" applyBorder="1" applyAlignment="1" applyProtection="1">
      <alignment horizontal="center" vertical="center"/>
      <protection/>
    </xf>
    <xf numFmtId="0" fontId="4" fillId="2" borderId="9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4" fillId="2" borderId="14" xfId="0" applyFont="1" applyFill="1" applyBorder="1" applyAlignment="1" applyProtection="1">
      <alignment horizontal="center"/>
      <protection/>
    </xf>
    <xf numFmtId="0" fontId="4" fillId="2" borderId="2" xfId="0" applyFont="1" applyFill="1" applyBorder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/>
      <protection/>
    </xf>
    <xf numFmtId="0" fontId="3" fillId="2" borderId="15" xfId="0" applyFont="1" applyFill="1" applyBorder="1" applyAlignment="1" applyProtection="1">
      <alignment horizontal="center"/>
      <protection/>
    </xf>
    <xf numFmtId="0" fontId="3" fillId="2" borderId="6" xfId="0" applyFont="1" applyFill="1" applyBorder="1" applyAlignment="1" applyProtection="1">
      <alignment horizontal="center"/>
      <protection/>
    </xf>
    <xf numFmtId="181" fontId="3" fillId="2" borderId="11" xfId="20" applyFont="1" applyFill="1" applyBorder="1" applyAlignment="1" applyProtection="1">
      <alignment horizontal="center"/>
      <protection/>
    </xf>
    <xf numFmtId="181" fontId="3" fillId="2" borderId="7" xfId="20" applyFont="1" applyFill="1" applyBorder="1" applyAlignment="1" applyProtection="1">
      <alignment horizontal="center" vertical="center"/>
      <protection/>
    </xf>
    <xf numFmtId="181" fontId="3" fillId="2" borderId="9" xfId="20" applyFont="1" applyFill="1" applyBorder="1" applyAlignment="1" applyProtection="1">
      <alignment horizontal="center" vertical="center"/>
      <protection/>
    </xf>
    <xf numFmtId="181" fontId="3" fillId="0" borderId="0" xfId="20" applyFont="1" applyAlignment="1" applyProtection="1">
      <alignment horizontal="center"/>
      <protection/>
    </xf>
    <xf numFmtId="181" fontId="3" fillId="0" borderId="0" xfId="21" applyFont="1" applyAlignment="1" applyProtection="1">
      <alignment horizontal="center"/>
      <protection/>
    </xf>
    <xf numFmtId="181" fontId="3" fillId="2" borderId="3" xfId="22" applyFont="1" applyFill="1" applyBorder="1" applyAlignment="1" applyProtection="1">
      <alignment horizontal="center"/>
      <protection/>
    </xf>
    <xf numFmtId="181" fontId="3" fillId="2" borderId="2" xfId="22" applyFont="1" applyFill="1" applyBorder="1" applyAlignment="1" applyProtection="1">
      <alignment horizontal="center"/>
      <protection/>
    </xf>
    <xf numFmtId="181" fontId="3" fillId="2" borderId="7" xfId="22" applyFont="1" applyFill="1" applyBorder="1" applyAlignment="1" applyProtection="1">
      <alignment horizontal="center" vertical="center"/>
      <protection/>
    </xf>
    <xf numFmtId="181" fontId="3" fillId="2" borderId="9" xfId="22" applyFont="1" applyFill="1" applyBorder="1" applyAlignment="1" applyProtection="1">
      <alignment horizontal="center" vertical="center"/>
      <protection/>
    </xf>
    <xf numFmtId="181" fontId="3" fillId="0" borderId="0" xfId="22" applyFont="1" applyAlignment="1" applyProtection="1">
      <alignment horizontal="center"/>
      <protection/>
    </xf>
    <xf numFmtId="181" fontId="3" fillId="2" borderId="14" xfId="22" applyFont="1" applyFill="1" applyBorder="1" applyAlignment="1" applyProtection="1">
      <alignment horizontal="center"/>
      <protection/>
    </xf>
    <xf numFmtId="181" fontId="3" fillId="2" borderId="3" xfId="23" applyFont="1" applyFill="1" applyBorder="1" applyAlignment="1" applyProtection="1">
      <alignment horizontal="center"/>
      <protection/>
    </xf>
    <xf numFmtId="181" fontId="3" fillId="2" borderId="14" xfId="23" applyFont="1" applyFill="1" applyBorder="1" applyAlignment="1" applyProtection="1">
      <alignment horizontal="center"/>
      <protection/>
    </xf>
    <xf numFmtId="181" fontId="3" fillId="2" borderId="2" xfId="23" applyFont="1" applyFill="1" applyBorder="1" applyAlignment="1" applyProtection="1">
      <alignment horizontal="center"/>
      <protection/>
    </xf>
    <xf numFmtId="181" fontId="3" fillId="2" borderId="7" xfId="23" applyFont="1" applyFill="1" applyBorder="1" applyAlignment="1" applyProtection="1">
      <alignment horizontal="center" vertical="center"/>
      <protection/>
    </xf>
    <xf numFmtId="181" fontId="3" fillId="2" borderId="5" xfId="23" applyFont="1" applyFill="1" applyBorder="1" applyAlignment="1" applyProtection="1">
      <alignment horizontal="center" vertical="center"/>
      <protection/>
    </xf>
    <xf numFmtId="181" fontId="3" fillId="2" borderId="9" xfId="23" applyFont="1" applyFill="1" applyBorder="1" applyAlignment="1" applyProtection="1">
      <alignment horizontal="center" vertical="center"/>
      <protection/>
    </xf>
    <xf numFmtId="181" fontId="3" fillId="0" borderId="0" xfId="23" applyFont="1" applyAlignment="1" applyProtection="1">
      <alignment horizont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center" vertical="center"/>
      <protection/>
    </xf>
    <xf numFmtId="181" fontId="3" fillId="0" borderId="0" xfId="24" applyFont="1" applyAlignment="1" applyProtection="1">
      <alignment horizontal="center" vertical="center"/>
      <protection/>
    </xf>
    <xf numFmtId="181" fontId="3" fillId="2" borderId="7" xfId="24" applyFont="1" applyFill="1" applyBorder="1" applyAlignment="1" applyProtection="1">
      <alignment horizontal="center" vertical="center"/>
      <protection/>
    </xf>
    <xf numFmtId="181" fontId="3" fillId="2" borderId="5" xfId="24" applyFont="1" applyFill="1" applyBorder="1" applyAlignment="1" applyProtection="1">
      <alignment horizontal="center" vertical="center"/>
      <protection/>
    </xf>
    <xf numFmtId="181" fontId="3" fillId="2" borderId="9" xfId="24" applyFont="1" applyFill="1" applyBorder="1" applyAlignment="1" applyProtection="1">
      <alignment horizontal="center" vertical="center"/>
      <protection/>
    </xf>
    <xf numFmtId="181" fontId="3" fillId="2" borderId="3" xfId="24" applyFont="1" applyFill="1" applyBorder="1" applyAlignment="1" applyProtection="1">
      <alignment horizontal="center"/>
      <protection/>
    </xf>
    <xf numFmtId="181" fontId="3" fillId="2" borderId="14" xfId="24" applyFont="1" applyFill="1" applyBorder="1" applyAlignment="1" applyProtection="1">
      <alignment horizontal="center"/>
      <protection/>
    </xf>
    <xf numFmtId="181" fontId="3" fillId="2" borderId="2" xfId="24" applyFont="1" applyFill="1" applyBorder="1" applyAlignment="1" applyProtection="1">
      <alignment horizontal="center"/>
      <protection/>
    </xf>
    <xf numFmtId="181" fontId="3" fillId="0" borderId="0" xfId="24" applyFont="1" applyAlignment="1" applyProtection="1">
      <alignment horizontal="center"/>
      <protection/>
    </xf>
    <xf numFmtId="0" fontId="0" fillId="0" borderId="9" xfId="0" applyBorder="1" applyAlignment="1">
      <alignment vertical="center"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6" xfId="0" applyFont="1" applyFill="1" applyBorder="1" applyAlignment="1" applyProtection="1">
      <alignment horizontal="center"/>
      <protection/>
    </xf>
    <xf numFmtId="181" fontId="3" fillId="2" borderId="1" xfId="25" applyFont="1" applyFill="1" applyBorder="1" applyAlignment="1" applyProtection="1">
      <alignment horizontal="center"/>
      <protection/>
    </xf>
    <xf numFmtId="181" fontId="3" fillId="2" borderId="6" xfId="25" applyFont="1" applyFill="1" applyBorder="1" applyAlignment="1" applyProtection="1">
      <alignment horizontal="center"/>
      <protection/>
    </xf>
    <xf numFmtId="181" fontId="3" fillId="2" borderId="8" xfId="25" applyFont="1" applyFill="1" applyBorder="1" applyAlignment="1" applyProtection="1">
      <alignment horizontal="center"/>
      <protection/>
    </xf>
    <xf numFmtId="181" fontId="3" fillId="2" borderId="10" xfId="25" applyFont="1" applyFill="1" applyBorder="1" applyAlignment="1" applyProtection="1">
      <alignment horizontal="center"/>
      <protection/>
    </xf>
    <xf numFmtId="181" fontId="3" fillId="0" borderId="0" xfId="25" applyFont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13" xfId="0" applyFont="1" applyFill="1" applyBorder="1" applyAlignment="1" applyProtection="1">
      <alignment horizontal="center"/>
      <protection/>
    </xf>
    <xf numFmtId="0" fontId="3" fillId="2" borderId="7" xfId="0" applyFont="1" applyFill="1" applyBorder="1" applyAlignment="1" applyProtection="1">
      <alignment horizontal="center"/>
      <protection/>
    </xf>
    <xf numFmtId="0" fontId="3" fillId="2" borderId="9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 applyProtection="1">
      <alignment horizontal="center"/>
      <protection/>
    </xf>
    <xf numFmtId="0" fontId="3" fillId="2" borderId="10" xfId="0" applyFont="1" applyFill="1" applyBorder="1" applyAlignment="1" applyProtection="1">
      <alignment horizontal="center"/>
      <protection/>
    </xf>
    <xf numFmtId="181" fontId="3" fillId="2" borderId="3" xfId="26" applyFont="1" applyFill="1" applyBorder="1" applyAlignment="1" applyProtection="1">
      <alignment horizontal="center"/>
      <protection/>
    </xf>
    <xf numFmtId="181" fontId="3" fillId="2" borderId="2" xfId="26" applyFont="1" applyFill="1" applyBorder="1" applyAlignment="1" applyProtection="1">
      <alignment horizontal="center"/>
      <protection/>
    </xf>
    <xf numFmtId="181" fontId="3" fillId="0" borderId="0" xfId="26" applyFont="1" applyAlignment="1" applyProtection="1">
      <alignment horizontal="center"/>
      <protection/>
    </xf>
    <xf numFmtId="181" fontId="3" fillId="2" borderId="14" xfId="26" applyFont="1" applyFill="1" applyBorder="1" applyAlignment="1" applyProtection="1">
      <alignment horizontal="center"/>
      <protection/>
    </xf>
    <xf numFmtId="181" fontId="3" fillId="2" borderId="1" xfId="26" applyFont="1" applyFill="1" applyBorder="1" applyAlignment="1" applyProtection="1">
      <alignment horizontal="center"/>
      <protection/>
    </xf>
    <xf numFmtId="181" fontId="3" fillId="2" borderId="6" xfId="26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2" borderId="8" xfId="0" applyFont="1" applyFill="1" applyBorder="1" applyAlignment="1" applyProtection="1">
      <alignment horizontal="center"/>
      <protection/>
    </xf>
    <xf numFmtId="0" fontId="4" fillId="2" borderId="10" xfId="0" applyFont="1" applyFill="1" applyBorder="1" applyAlignment="1" applyProtection="1">
      <alignment horizontal="center"/>
      <protection/>
    </xf>
    <xf numFmtId="0" fontId="4" fillId="2" borderId="7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81" fontId="3" fillId="2" borderId="3" xfId="27" applyFont="1" applyFill="1" applyBorder="1" applyAlignment="1" applyProtection="1">
      <alignment horizontal="center" wrapText="1"/>
      <protection/>
    </xf>
    <xf numFmtId="181" fontId="3" fillId="2" borderId="14" xfId="27" applyFont="1" applyFill="1" applyBorder="1" applyAlignment="1" applyProtection="1">
      <alignment horizontal="center" wrapText="1"/>
      <protection/>
    </xf>
    <xf numFmtId="181" fontId="3" fillId="2" borderId="2" xfId="27" applyFont="1" applyFill="1" applyBorder="1" applyAlignment="1" applyProtection="1">
      <alignment horizontal="center" wrapText="1"/>
      <protection/>
    </xf>
    <xf numFmtId="181" fontId="3" fillId="2" borderId="3" xfId="27" applyFont="1" applyFill="1" applyBorder="1" applyAlignment="1" applyProtection="1">
      <alignment horizontal="center"/>
      <protection/>
    </xf>
    <xf numFmtId="181" fontId="3" fillId="2" borderId="2" xfId="27" applyFont="1" applyFill="1" applyBorder="1" applyAlignment="1" applyProtection="1">
      <alignment horizontal="center"/>
      <protection/>
    </xf>
    <xf numFmtId="181" fontId="3" fillId="2" borderId="1" xfId="27" applyFont="1" applyFill="1" applyBorder="1" applyAlignment="1" applyProtection="1">
      <alignment horizontal="center"/>
      <protection/>
    </xf>
    <xf numFmtId="181" fontId="3" fillId="2" borderId="15" xfId="27" applyFont="1" applyFill="1" applyBorder="1" applyAlignment="1" applyProtection="1">
      <alignment horizontal="center"/>
      <protection/>
    </xf>
    <xf numFmtId="181" fontId="3" fillId="2" borderId="6" xfId="27" applyFont="1" applyFill="1" applyBorder="1" applyAlignment="1" applyProtection="1">
      <alignment horizontal="center"/>
      <protection/>
    </xf>
    <xf numFmtId="181" fontId="3" fillId="0" borderId="0" xfId="27" applyFont="1" applyAlignment="1" applyProtection="1">
      <alignment horizontal="center"/>
      <protection/>
    </xf>
    <xf numFmtId="181" fontId="3" fillId="0" borderId="0" xfId="27" applyFont="1" applyAlignment="1">
      <alignment horizontal="center"/>
      <protection/>
    </xf>
    <xf numFmtId="181" fontId="3" fillId="2" borderId="7" xfId="27" applyFont="1" applyFill="1" applyBorder="1" applyAlignment="1" applyProtection="1">
      <alignment horizontal="center" vertical="center"/>
      <protection/>
    </xf>
    <xf numFmtId="181" fontId="3" fillId="2" borderId="9" xfId="27" applyFont="1" applyFill="1" applyBorder="1" applyAlignment="1" applyProtection="1">
      <alignment horizontal="center" vertical="center"/>
      <protection/>
    </xf>
    <xf numFmtId="181" fontId="3" fillId="2" borderId="14" xfId="27" applyFont="1" applyFill="1" applyBorder="1" applyAlignment="1" applyProtection="1">
      <alignment horizontal="center"/>
      <protection/>
    </xf>
    <xf numFmtId="181" fontId="3" fillId="0" borderId="0" xfId="28" applyFont="1" applyAlignment="1" applyProtection="1">
      <alignment horizontal="center"/>
      <protection/>
    </xf>
    <xf numFmtId="181" fontId="3" fillId="2" borderId="3" xfId="28" applyFont="1" applyFill="1" applyBorder="1" applyAlignment="1" applyProtection="1">
      <alignment horizontal="center"/>
      <protection/>
    </xf>
    <xf numFmtId="181" fontId="3" fillId="2" borderId="15" xfId="28" applyFont="1" applyFill="1" applyBorder="1" applyAlignment="1" applyProtection="1">
      <alignment horizontal="center"/>
      <protection/>
    </xf>
    <xf numFmtId="181" fontId="3" fillId="2" borderId="6" xfId="28" applyFont="1" applyFill="1" applyBorder="1" applyAlignment="1" applyProtection="1">
      <alignment horizontal="center"/>
      <protection/>
    </xf>
    <xf numFmtId="181" fontId="3" fillId="2" borderId="2" xfId="28" applyFont="1" applyFill="1" applyBorder="1" applyAlignment="1" applyProtection="1">
      <alignment horizontal="center"/>
      <protection/>
    </xf>
    <xf numFmtId="181" fontId="3" fillId="0" borderId="0" xfId="28" applyFont="1" applyAlignment="1">
      <alignment horizontal="center"/>
      <protection/>
    </xf>
    <xf numFmtId="0" fontId="3" fillId="2" borderId="12" xfId="0" applyFont="1" applyFill="1" applyBorder="1" applyAlignment="1" applyProtection="1">
      <alignment horizontal="center"/>
      <protection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2" borderId="11" xfId="0" applyFont="1" applyFill="1" applyBorder="1" applyAlignment="1" applyProtection="1">
      <alignment horizont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182" fontId="3" fillId="0" borderId="0" xfId="29" applyFont="1" applyAlignment="1">
      <alignment horizontal="center"/>
      <protection/>
    </xf>
    <xf numFmtId="39" fontId="3" fillId="2" borderId="3" xfId="31" applyFont="1" applyFill="1" applyBorder="1" applyAlignment="1" applyProtection="1">
      <alignment horizontal="center"/>
      <protection/>
    </xf>
    <xf numFmtId="39" fontId="3" fillId="2" borderId="14" xfId="31" applyFont="1" applyFill="1" applyBorder="1" applyAlignment="1" applyProtection="1">
      <alignment horizontal="center"/>
      <protection/>
    </xf>
    <xf numFmtId="39" fontId="3" fillId="2" borderId="2" xfId="31" applyFont="1" applyFill="1" applyBorder="1" applyAlignment="1" applyProtection="1">
      <alignment horizontal="center"/>
      <protection/>
    </xf>
    <xf numFmtId="39" fontId="3" fillId="0" borderId="0" xfId="31" applyFont="1" applyAlignment="1" applyProtection="1">
      <alignment horizontal="center"/>
      <protection/>
    </xf>
  </cellXfs>
  <cellStyles count="21">
    <cellStyle name="Normal" xfId="0"/>
    <cellStyle name="Comma" xfId="15"/>
    <cellStyle name="Comma [0]" xfId="16"/>
    <cellStyle name="Currency" xfId="17"/>
    <cellStyle name="Currency [0]" xfId="18"/>
    <cellStyle name="Normal_Cuad03" xfId="19"/>
    <cellStyle name="Normal_CUAD11" xfId="20"/>
    <cellStyle name="Normal_CUAD15" xfId="21"/>
    <cellStyle name="Normal_CUAD17" xfId="22"/>
    <cellStyle name="Normal_CUAD18" xfId="23"/>
    <cellStyle name="Normal_CUAD20" xfId="24"/>
    <cellStyle name="Normal_CUAD27" xfId="25"/>
    <cellStyle name="Normal_CUAD30" xfId="26"/>
    <cellStyle name="Normal_CUAD33" xfId="27"/>
    <cellStyle name="Normal_CUAD34" xfId="28"/>
    <cellStyle name="Normal_CUAD39" xfId="29"/>
    <cellStyle name="Normal_CUAD4" xfId="30"/>
    <cellStyle name="Normal_CUAD40" xfId="31"/>
    <cellStyle name="Normal_indice Manual" xfId="32"/>
    <cellStyle name="Normal_PORTADA MANUAL" xfId="33"/>
    <cellStyle name="Percent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A6" sqref="A6:G6"/>
    </sheetView>
  </sheetViews>
  <sheetFormatPr defaultColWidth="11.00390625" defaultRowHeight="12.75"/>
  <cols>
    <col min="1" max="3" width="10.00390625" style="559" customWidth="1"/>
    <col min="4" max="4" width="20.375" style="559" customWidth="1"/>
    <col min="5" max="5" width="13.75390625" style="559" customWidth="1"/>
    <col min="6" max="6" width="14.75390625" style="559" customWidth="1"/>
    <col min="7" max="16384" width="10.00390625" style="559" customWidth="1"/>
  </cols>
  <sheetData>
    <row r="1" spans="1:7" ht="47.25" customHeight="1">
      <c r="A1" s="581" t="s">
        <v>59</v>
      </c>
      <c r="B1" s="581"/>
      <c r="C1" s="581"/>
      <c r="D1" s="581"/>
      <c r="E1" s="581"/>
      <c r="F1" s="581"/>
      <c r="G1" s="581"/>
    </row>
    <row r="2" ht="47.25" customHeight="1"/>
    <row r="3" spans="1:7" ht="52.5" customHeight="1">
      <c r="A3" s="582" t="s">
        <v>800</v>
      </c>
      <c r="B3" s="582"/>
      <c r="C3" s="582"/>
      <c r="D3" s="582"/>
      <c r="E3" s="582"/>
      <c r="F3" s="582"/>
      <c r="G3" s="582"/>
    </row>
    <row r="4" spans="1:7" ht="27">
      <c r="A4" s="582" t="s">
        <v>801</v>
      </c>
      <c r="B4" s="582"/>
      <c r="C4" s="582"/>
      <c r="D4" s="582"/>
      <c r="E4" s="582"/>
      <c r="F4" s="582"/>
      <c r="G4" s="582"/>
    </row>
    <row r="5" ht="45.75" customHeight="1"/>
    <row r="6" spans="1:7" ht="77.25" customHeight="1">
      <c r="A6" s="583" t="s">
        <v>802</v>
      </c>
      <c r="B6" s="583"/>
      <c r="C6" s="583"/>
      <c r="D6" s="583"/>
      <c r="E6" s="583"/>
      <c r="F6" s="583"/>
      <c r="G6" s="583"/>
    </row>
    <row r="7" spans="1:7" ht="25.5">
      <c r="A7" s="580"/>
      <c r="B7" s="580"/>
      <c r="C7" s="580"/>
      <c r="D7" s="580"/>
      <c r="E7" s="580"/>
      <c r="F7" s="580"/>
      <c r="G7" s="580"/>
    </row>
  </sheetData>
  <sheetProtection password="CA55" sheet="1" objects="1" scenarios="1"/>
  <mergeCells count="5">
    <mergeCell ref="A7:G7"/>
    <mergeCell ref="A1:G1"/>
    <mergeCell ref="A3:G3"/>
    <mergeCell ref="A4:G4"/>
    <mergeCell ref="A6:G6"/>
  </mergeCells>
  <printOptions horizontalCentered="1"/>
  <pageMargins left="0.7874015748031497" right="0.3937007874015748" top="1.69" bottom="0.3937007874015748" header="0" footer="0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25"/>
  <sheetViews>
    <sheetView showGridLines="0" workbookViewId="0" topLeftCell="A1">
      <selection activeCell="A13" sqref="A13"/>
    </sheetView>
  </sheetViews>
  <sheetFormatPr defaultColWidth="9.625" defaultRowHeight="12.75"/>
  <cols>
    <col min="1" max="1" width="29.00390625" style="44" customWidth="1"/>
    <col min="2" max="2" width="9.625" style="44" customWidth="1"/>
    <col min="3" max="5" width="8.375" style="44" customWidth="1"/>
    <col min="6" max="6" width="6.75390625" style="44" customWidth="1"/>
    <col min="7" max="7" width="8.75390625" style="44" customWidth="1"/>
    <col min="8" max="8" width="8.00390625" style="44" customWidth="1"/>
    <col min="9" max="9" width="9.875" style="44" customWidth="1"/>
    <col min="10" max="10" width="7.625" style="44" customWidth="1"/>
  </cols>
  <sheetData>
    <row r="1" spans="1:10" ht="12.75">
      <c r="A1" s="585" t="s">
        <v>59</v>
      </c>
      <c r="B1" s="585"/>
      <c r="C1" s="585"/>
      <c r="D1" s="585"/>
      <c r="E1" s="585"/>
      <c r="F1" s="585"/>
      <c r="G1" s="585"/>
      <c r="H1" s="585"/>
      <c r="I1" s="585"/>
      <c r="J1" s="585"/>
    </row>
    <row r="2" spans="1:10" ht="12.75">
      <c r="A2" s="568" t="s">
        <v>669</v>
      </c>
      <c r="B2" s="568"/>
      <c r="C2" s="568"/>
      <c r="D2" s="568"/>
      <c r="E2" s="568"/>
      <c r="F2" s="568"/>
      <c r="G2" s="568"/>
      <c r="H2" s="568"/>
      <c r="I2" s="568"/>
      <c r="J2" s="568"/>
    </row>
    <row r="3" spans="1:10" ht="12.75">
      <c r="A3" s="585" t="s">
        <v>670</v>
      </c>
      <c r="B3" s="585"/>
      <c r="C3" s="585"/>
      <c r="D3" s="585"/>
      <c r="E3" s="585"/>
      <c r="F3" s="585"/>
      <c r="G3" s="585"/>
      <c r="H3" s="585"/>
      <c r="I3" s="585"/>
      <c r="J3" s="585"/>
    </row>
    <row r="4" spans="1:10" ht="12.75">
      <c r="A4" s="585" t="s">
        <v>671</v>
      </c>
      <c r="B4" s="585"/>
      <c r="C4" s="585"/>
      <c r="D4" s="585"/>
      <c r="E4" s="585"/>
      <c r="F4" s="585"/>
      <c r="G4" s="585"/>
      <c r="H4" s="585"/>
      <c r="I4" s="585"/>
      <c r="J4" s="585"/>
    </row>
    <row r="5" spans="1:11" ht="12.75">
      <c r="A5" s="25" t="s">
        <v>672</v>
      </c>
      <c r="F5" s="42"/>
      <c r="H5" s="42"/>
      <c r="K5" s="1" t="s">
        <v>2</v>
      </c>
    </row>
    <row r="6" spans="1:11" ht="12.75">
      <c r="A6" s="62"/>
      <c r="B6" s="10" t="s">
        <v>2</v>
      </c>
      <c r="C6" s="595" t="s">
        <v>689</v>
      </c>
      <c r="D6" s="596"/>
      <c r="E6" s="596"/>
      <c r="F6" s="596"/>
      <c r="G6" s="596"/>
      <c r="H6" s="596"/>
      <c r="I6" s="596"/>
      <c r="J6" s="597"/>
      <c r="K6" s="1" t="s">
        <v>2</v>
      </c>
    </row>
    <row r="7" spans="1:10" ht="12.75">
      <c r="A7" s="28" t="s">
        <v>42</v>
      </c>
      <c r="B7" s="13" t="s">
        <v>94</v>
      </c>
      <c r="C7" s="565" t="s">
        <v>687</v>
      </c>
      <c r="D7" s="561"/>
      <c r="E7" s="561"/>
      <c r="F7" s="560"/>
      <c r="G7" s="565" t="s">
        <v>688</v>
      </c>
      <c r="H7" s="561"/>
      <c r="I7" s="561"/>
      <c r="J7" s="560"/>
    </row>
    <row r="8" spans="1:10" ht="12.75">
      <c r="A8" s="29"/>
      <c r="B8" s="29"/>
      <c r="C8" s="22" t="s">
        <v>99</v>
      </c>
      <c r="D8" s="22" t="s">
        <v>98</v>
      </c>
      <c r="E8" s="22" t="s">
        <v>101</v>
      </c>
      <c r="F8" s="22" t="s">
        <v>100</v>
      </c>
      <c r="G8" s="22" t="s">
        <v>99</v>
      </c>
      <c r="H8" s="22" t="s">
        <v>98</v>
      </c>
      <c r="I8" s="22" t="s">
        <v>101</v>
      </c>
      <c r="J8" s="196" t="s">
        <v>100</v>
      </c>
    </row>
    <row r="9" spans="1:10" s="175" customFormat="1" ht="39" customHeight="1">
      <c r="A9" s="130" t="s">
        <v>41</v>
      </c>
      <c r="B9" s="178">
        <f aca="true" t="shared" si="0" ref="B9:J9">SUM(B10:B24)</f>
        <v>4878</v>
      </c>
      <c r="C9" s="182">
        <f t="shared" si="0"/>
        <v>208</v>
      </c>
      <c r="D9" s="178">
        <f t="shared" si="0"/>
        <v>3388</v>
      </c>
      <c r="E9" s="178">
        <f t="shared" si="0"/>
        <v>982</v>
      </c>
      <c r="F9" s="178">
        <f t="shared" si="0"/>
        <v>75</v>
      </c>
      <c r="G9" s="178">
        <f t="shared" si="0"/>
        <v>13</v>
      </c>
      <c r="H9" s="182">
        <f t="shared" si="0"/>
        <v>108</v>
      </c>
      <c r="I9" s="178">
        <f t="shared" si="0"/>
        <v>78</v>
      </c>
      <c r="J9" s="178">
        <f t="shared" si="0"/>
        <v>26</v>
      </c>
    </row>
    <row r="10" spans="1:10" ht="21.75" customHeight="1">
      <c r="A10" s="33" t="s">
        <v>14</v>
      </c>
      <c r="B10" s="34">
        <f aca="true" t="shared" si="1" ref="B10:B24">SUM(C10:J10)</f>
        <v>1455</v>
      </c>
      <c r="C10" s="34">
        <v>52</v>
      </c>
      <c r="D10" s="34">
        <v>772</v>
      </c>
      <c r="E10" s="34">
        <v>552</v>
      </c>
      <c r="F10" s="36"/>
      <c r="G10" s="34">
        <v>11</v>
      </c>
      <c r="H10" s="34">
        <v>49</v>
      </c>
      <c r="I10" s="34">
        <v>19</v>
      </c>
      <c r="J10" s="36"/>
    </row>
    <row r="11" spans="1:10" ht="21.75" customHeight="1">
      <c r="A11" s="33" t="s">
        <v>15</v>
      </c>
      <c r="B11" s="34">
        <f t="shared" si="1"/>
        <v>227</v>
      </c>
      <c r="C11" s="34">
        <v>22</v>
      </c>
      <c r="D11" s="34">
        <v>184</v>
      </c>
      <c r="E11" s="34">
        <v>20</v>
      </c>
      <c r="F11" s="36"/>
      <c r="G11" s="36"/>
      <c r="H11" s="36"/>
      <c r="I11" s="34">
        <v>1</v>
      </c>
      <c r="J11" s="36"/>
    </row>
    <row r="12" spans="1:10" ht="21.75" customHeight="1">
      <c r="A12" s="33" t="s">
        <v>16</v>
      </c>
      <c r="B12" s="34">
        <f t="shared" si="1"/>
        <v>400</v>
      </c>
      <c r="C12" s="36"/>
      <c r="D12" s="34">
        <v>342</v>
      </c>
      <c r="E12" s="34">
        <v>26</v>
      </c>
      <c r="F12" s="36"/>
      <c r="G12" s="36"/>
      <c r="H12" s="34">
        <v>10</v>
      </c>
      <c r="I12" s="34">
        <v>22</v>
      </c>
      <c r="J12" s="36"/>
    </row>
    <row r="13" spans="1:10" ht="21.75" customHeight="1">
      <c r="A13" s="33" t="s">
        <v>17</v>
      </c>
      <c r="B13" s="34">
        <f t="shared" si="1"/>
        <v>243</v>
      </c>
      <c r="C13" s="36"/>
      <c r="D13" s="34">
        <v>200</v>
      </c>
      <c r="E13" s="34">
        <v>43</v>
      </c>
      <c r="F13" s="36"/>
      <c r="G13" s="36"/>
      <c r="H13" s="36"/>
      <c r="I13" s="36"/>
      <c r="J13" s="36"/>
    </row>
    <row r="14" spans="1:10" ht="21.75" customHeight="1">
      <c r="A14" s="33" t="s">
        <v>18</v>
      </c>
      <c r="B14" s="34">
        <f t="shared" si="1"/>
        <v>411</v>
      </c>
      <c r="C14" s="34">
        <v>20</v>
      </c>
      <c r="D14" s="34">
        <v>314</v>
      </c>
      <c r="E14" s="34">
        <v>19</v>
      </c>
      <c r="F14" s="34">
        <v>20</v>
      </c>
      <c r="G14" s="36"/>
      <c r="H14" s="34">
        <v>4</v>
      </c>
      <c r="I14" s="34">
        <v>14</v>
      </c>
      <c r="J14" s="34">
        <v>20</v>
      </c>
    </row>
    <row r="15" spans="1:10" ht="21.75" customHeight="1">
      <c r="A15" s="33" t="s">
        <v>125</v>
      </c>
      <c r="B15" s="34">
        <f t="shared" si="1"/>
        <v>164</v>
      </c>
      <c r="C15" s="36"/>
      <c r="D15" s="34">
        <v>146</v>
      </c>
      <c r="E15" s="34">
        <v>15</v>
      </c>
      <c r="F15" s="36"/>
      <c r="G15" s="34">
        <v>1</v>
      </c>
      <c r="H15" s="34">
        <v>2</v>
      </c>
      <c r="I15" s="36"/>
      <c r="J15" s="36"/>
    </row>
    <row r="16" spans="1:10" ht="21.75" customHeight="1">
      <c r="A16" s="33" t="s">
        <v>20</v>
      </c>
      <c r="B16" s="34">
        <f t="shared" si="1"/>
        <v>171</v>
      </c>
      <c r="C16" s="34">
        <v>33</v>
      </c>
      <c r="D16" s="34">
        <v>118</v>
      </c>
      <c r="E16" s="34">
        <v>4</v>
      </c>
      <c r="F16" s="34">
        <v>9</v>
      </c>
      <c r="G16" s="36"/>
      <c r="H16" s="34">
        <v>3</v>
      </c>
      <c r="I16" s="34">
        <v>1</v>
      </c>
      <c r="J16" s="34">
        <v>3</v>
      </c>
    </row>
    <row r="17" spans="1:10" ht="21.75" customHeight="1">
      <c r="A17" s="33" t="s">
        <v>73</v>
      </c>
      <c r="B17" s="34">
        <f t="shared" si="1"/>
        <v>64</v>
      </c>
      <c r="C17" s="36"/>
      <c r="D17" s="34">
        <v>59</v>
      </c>
      <c r="E17" s="36"/>
      <c r="F17" s="36"/>
      <c r="G17" s="36"/>
      <c r="H17" s="34">
        <v>4</v>
      </c>
      <c r="I17" s="34">
        <v>1</v>
      </c>
      <c r="J17" s="36"/>
    </row>
    <row r="18" spans="1:10" ht="21.75" customHeight="1">
      <c r="A18" s="33" t="s">
        <v>22</v>
      </c>
      <c r="B18" s="34">
        <f t="shared" si="1"/>
        <v>126</v>
      </c>
      <c r="C18" s="36"/>
      <c r="D18" s="34">
        <v>117</v>
      </c>
      <c r="E18" s="34">
        <v>9</v>
      </c>
      <c r="F18" s="36"/>
      <c r="G18" s="36"/>
      <c r="H18" s="36"/>
      <c r="I18" s="36"/>
      <c r="J18" s="36"/>
    </row>
    <row r="19" spans="1:10" ht="21.75" customHeight="1">
      <c r="A19" s="33" t="s">
        <v>74</v>
      </c>
      <c r="B19" s="34">
        <f t="shared" si="1"/>
        <v>81</v>
      </c>
      <c r="C19" s="36"/>
      <c r="D19" s="34">
        <v>70</v>
      </c>
      <c r="E19" s="36"/>
      <c r="F19" s="34">
        <v>10</v>
      </c>
      <c r="G19" s="36"/>
      <c r="H19" s="34">
        <v>1</v>
      </c>
      <c r="I19" s="36"/>
      <c r="J19" s="36"/>
    </row>
    <row r="20" spans="1:10" ht="21.75" customHeight="1">
      <c r="A20" s="33" t="s">
        <v>24</v>
      </c>
      <c r="B20" s="34">
        <f t="shared" si="1"/>
        <v>133</v>
      </c>
      <c r="C20" s="36"/>
      <c r="D20" s="34">
        <v>63</v>
      </c>
      <c r="E20" s="34">
        <v>56</v>
      </c>
      <c r="F20" s="34">
        <v>12</v>
      </c>
      <c r="G20" s="36"/>
      <c r="H20" s="36"/>
      <c r="I20" s="34">
        <v>1</v>
      </c>
      <c r="J20" s="34">
        <v>1</v>
      </c>
    </row>
    <row r="21" spans="1:10" ht="21.75" customHeight="1">
      <c r="A21" s="33" t="s">
        <v>25</v>
      </c>
      <c r="B21" s="34">
        <f t="shared" si="1"/>
        <v>37</v>
      </c>
      <c r="C21" s="36"/>
      <c r="D21" s="34">
        <v>35</v>
      </c>
      <c r="E21" s="36"/>
      <c r="F21" s="36"/>
      <c r="G21" s="36"/>
      <c r="H21" s="34">
        <v>2</v>
      </c>
      <c r="I21" s="36"/>
      <c r="J21" s="36"/>
    </row>
    <row r="22" spans="1:10" ht="21.75" customHeight="1">
      <c r="A22" s="33" t="s">
        <v>26</v>
      </c>
      <c r="B22" s="34">
        <f t="shared" si="1"/>
        <v>735</v>
      </c>
      <c r="C22" s="34">
        <v>27</v>
      </c>
      <c r="D22" s="34">
        <v>558</v>
      </c>
      <c r="E22" s="34">
        <v>109</v>
      </c>
      <c r="F22" s="34">
        <v>24</v>
      </c>
      <c r="G22" s="34">
        <v>1</v>
      </c>
      <c r="H22" s="34">
        <v>10</v>
      </c>
      <c r="I22" s="34">
        <v>4</v>
      </c>
      <c r="J22" s="34">
        <v>2</v>
      </c>
    </row>
    <row r="23" spans="1:10" ht="21.75" customHeight="1">
      <c r="A23" s="33" t="s">
        <v>27</v>
      </c>
      <c r="B23" s="34">
        <f t="shared" si="1"/>
        <v>339</v>
      </c>
      <c r="C23" s="34">
        <v>4</v>
      </c>
      <c r="D23" s="34">
        <v>188</v>
      </c>
      <c r="E23" s="34">
        <v>129</v>
      </c>
      <c r="F23" s="36"/>
      <c r="G23" s="36"/>
      <c r="H23" s="34">
        <v>8</v>
      </c>
      <c r="I23" s="34">
        <v>10</v>
      </c>
      <c r="J23" s="36"/>
    </row>
    <row r="24" spans="1:10" ht="21.75" customHeight="1">
      <c r="A24" s="33" t="s">
        <v>673</v>
      </c>
      <c r="B24" s="34">
        <f t="shared" si="1"/>
        <v>292</v>
      </c>
      <c r="C24" s="34">
        <v>50</v>
      </c>
      <c r="D24" s="34">
        <v>222</v>
      </c>
      <c r="E24" s="36"/>
      <c r="F24" s="36"/>
      <c r="G24" s="36"/>
      <c r="H24" s="34">
        <v>15</v>
      </c>
      <c r="I24" s="34">
        <v>5</v>
      </c>
      <c r="J24" s="36"/>
    </row>
    <row r="25" spans="1:9" ht="12.75">
      <c r="A25" s="59" t="s">
        <v>420</v>
      </c>
      <c r="D25" s="42" t="s">
        <v>2</v>
      </c>
      <c r="G25" s="42" t="s">
        <v>2</v>
      </c>
      <c r="I25" s="42" t="s">
        <v>151</v>
      </c>
    </row>
  </sheetData>
  <sheetProtection password="CA55" sheet="1" objects="1" scenarios="1"/>
  <mergeCells count="7">
    <mergeCell ref="C7:F7"/>
    <mergeCell ref="G7:J7"/>
    <mergeCell ref="C6:J6"/>
    <mergeCell ref="A1:J1"/>
    <mergeCell ref="A2:J2"/>
    <mergeCell ref="A3:J3"/>
    <mergeCell ref="A4:J4"/>
  </mergeCells>
  <printOptions horizontalCentered="1"/>
  <pageMargins left="1.0236220472440944" right="0.9448818897637796" top="0.37" bottom="0.2755905511811024" header="0.1968503937007874" footer="0"/>
  <pageSetup horizontalDpi="300" verticalDpi="3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5"/>
  <sheetViews>
    <sheetView showGridLines="0" workbookViewId="0" topLeftCell="A1">
      <selection activeCell="A35" sqref="A35"/>
    </sheetView>
  </sheetViews>
  <sheetFormatPr defaultColWidth="6.625" defaultRowHeight="12.75"/>
  <cols>
    <col min="1" max="1" width="28.625" style="44" customWidth="1"/>
    <col min="2" max="7" width="6.625" style="44" customWidth="1"/>
    <col min="8" max="8" width="6.50390625" style="44" customWidth="1"/>
    <col min="9" max="9" width="6.25390625" style="44" customWidth="1"/>
    <col min="10" max="10" width="5.625" style="44" customWidth="1"/>
    <col min="11" max="12" width="6.625" style="44" customWidth="1"/>
    <col min="13" max="13" width="6.25390625" style="44" customWidth="1"/>
    <col min="14" max="15" width="6.625" style="44" customWidth="1"/>
    <col min="16" max="16" width="6.25390625" style="44" customWidth="1"/>
    <col min="17" max="17" width="6.75390625" style="44" customWidth="1"/>
    <col min="18" max="18" width="7.875" style="44" customWidth="1"/>
  </cols>
  <sheetData>
    <row r="1" spans="1:18" ht="12.75">
      <c r="A1" s="568" t="s">
        <v>104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18" ht="12.75">
      <c r="A2" s="568" t="s">
        <v>106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1:18" ht="12.75">
      <c r="A3" s="568" t="s">
        <v>107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 ht="14.25" customHeight="1">
      <c r="A4" s="25" t="s">
        <v>105</v>
      </c>
      <c r="B4" s="61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</row>
    <row r="5" spans="1:19" ht="12.75">
      <c r="A5" s="586" t="s">
        <v>108</v>
      </c>
      <c r="B5" s="586" t="s">
        <v>94</v>
      </c>
      <c r="C5" s="565" t="s">
        <v>138</v>
      </c>
      <c r="D5" s="561"/>
      <c r="E5" s="561"/>
      <c r="F5" s="561"/>
      <c r="G5" s="561"/>
      <c r="H5" s="561"/>
      <c r="I5" s="561"/>
      <c r="J5" s="561"/>
      <c r="K5" s="561"/>
      <c r="L5" s="561"/>
      <c r="M5" s="561"/>
      <c r="N5" s="561"/>
      <c r="O5" s="561"/>
      <c r="P5" s="561"/>
      <c r="Q5" s="560"/>
      <c r="R5" s="586" t="s">
        <v>123</v>
      </c>
      <c r="S5" s="1" t="s">
        <v>2</v>
      </c>
    </row>
    <row r="6" spans="1:18" ht="12.75">
      <c r="A6" s="567"/>
      <c r="B6" s="567"/>
      <c r="C6" s="197" t="s">
        <v>109</v>
      </c>
      <c r="D6" s="28" t="s">
        <v>110</v>
      </c>
      <c r="E6" s="28" t="s">
        <v>111</v>
      </c>
      <c r="F6" s="28" t="s">
        <v>112</v>
      </c>
      <c r="G6" s="28" t="s">
        <v>113</v>
      </c>
      <c r="H6" s="28" t="s">
        <v>114</v>
      </c>
      <c r="I6" s="28" t="s">
        <v>115</v>
      </c>
      <c r="J6" s="28" t="s">
        <v>116</v>
      </c>
      <c r="K6" s="28" t="s">
        <v>117</v>
      </c>
      <c r="L6" s="198" t="s">
        <v>118</v>
      </c>
      <c r="M6" s="28" t="s">
        <v>119</v>
      </c>
      <c r="N6" s="28" t="s">
        <v>120</v>
      </c>
      <c r="O6" s="28" t="s">
        <v>121</v>
      </c>
      <c r="P6" s="28" t="s">
        <v>122</v>
      </c>
      <c r="Q6" s="14" t="s">
        <v>100</v>
      </c>
      <c r="R6" s="567"/>
    </row>
    <row r="7" spans="1:18" ht="23.25" customHeight="1">
      <c r="A7" s="39" t="s">
        <v>39</v>
      </c>
      <c r="B7" s="40">
        <f aca="true" t="shared" si="0" ref="B7:R7">SUM(B8+B19)</f>
        <v>16784</v>
      </c>
      <c r="C7" s="199">
        <f t="shared" si="0"/>
        <v>95</v>
      </c>
      <c r="D7" s="40">
        <f t="shared" si="0"/>
        <v>9</v>
      </c>
      <c r="E7" s="40">
        <f t="shared" si="0"/>
        <v>17</v>
      </c>
      <c r="F7" s="40">
        <f t="shared" si="0"/>
        <v>37</v>
      </c>
      <c r="G7" s="40">
        <f t="shared" si="0"/>
        <v>215</v>
      </c>
      <c r="H7" s="40">
        <f t="shared" si="0"/>
        <v>24</v>
      </c>
      <c r="I7" s="40">
        <f t="shared" si="0"/>
        <v>28</v>
      </c>
      <c r="J7" s="40">
        <f t="shared" si="0"/>
        <v>569</v>
      </c>
      <c r="K7" s="40">
        <f t="shared" si="0"/>
        <v>62</v>
      </c>
      <c r="L7" s="69">
        <f t="shared" si="0"/>
        <v>14887</v>
      </c>
      <c r="M7" s="40">
        <f t="shared" si="0"/>
        <v>25</v>
      </c>
      <c r="N7" s="40">
        <f t="shared" si="0"/>
        <v>373</v>
      </c>
      <c r="O7" s="40">
        <f t="shared" si="0"/>
        <v>141</v>
      </c>
      <c r="P7" s="40">
        <f t="shared" si="0"/>
        <v>110</v>
      </c>
      <c r="Q7" s="40">
        <f t="shared" si="0"/>
        <v>186</v>
      </c>
      <c r="R7" s="69">
        <f t="shared" si="0"/>
        <v>6</v>
      </c>
    </row>
    <row r="8" spans="1:18" ht="21.75" customHeight="1">
      <c r="A8" s="39" t="s">
        <v>40</v>
      </c>
      <c r="B8" s="69">
        <f aca="true" t="shared" si="1" ref="B8:Q8">SUM(B9:B18)</f>
        <v>5285</v>
      </c>
      <c r="C8" s="40">
        <f t="shared" si="1"/>
        <v>22</v>
      </c>
      <c r="D8" s="40">
        <f t="shared" si="1"/>
        <v>6</v>
      </c>
      <c r="E8" s="40">
        <f t="shared" si="1"/>
        <v>1</v>
      </c>
      <c r="F8" s="40">
        <f t="shared" si="1"/>
        <v>13</v>
      </c>
      <c r="G8" s="40">
        <f t="shared" si="1"/>
        <v>59</v>
      </c>
      <c r="H8" s="69">
        <f t="shared" si="1"/>
        <v>9</v>
      </c>
      <c r="I8" s="40">
        <f t="shared" si="1"/>
        <v>9</v>
      </c>
      <c r="J8" s="40">
        <f t="shared" si="1"/>
        <v>228</v>
      </c>
      <c r="K8" s="40">
        <f t="shared" si="1"/>
        <v>33</v>
      </c>
      <c r="L8" s="40">
        <f t="shared" si="1"/>
        <v>4537</v>
      </c>
      <c r="M8" s="69">
        <f t="shared" si="1"/>
        <v>10</v>
      </c>
      <c r="N8" s="40">
        <f t="shared" si="1"/>
        <v>178</v>
      </c>
      <c r="O8" s="40">
        <f t="shared" si="1"/>
        <v>56</v>
      </c>
      <c r="P8" s="40">
        <f t="shared" si="1"/>
        <v>35</v>
      </c>
      <c r="Q8" s="40">
        <f t="shared" si="1"/>
        <v>89</v>
      </c>
      <c r="R8" s="41"/>
    </row>
    <row r="9" spans="1:18" ht="12.75">
      <c r="A9" s="33" t="s">
        <v>4</v>
      </c>
      <c r="B9" s="34">
        <f aca="true" t="shared" si="2" ref="B9:B18">SUM(C9:R9)</f>
        <v>703</v>
      </c>
      <c r="C9" s="35">
        <v>5</v>
      </c>
      <c r="D9" s="36"/>
      <c r="E9" s="35"/>
      <c r="F9" s="35">
        <v>1</v>
      </c>
      <c r="G9" s="35">
        <v>1</v>
      </c>
      <c r="H9" s="35">
        <v>2</v>
      </c>
      <c r="I9" s="34">
        <v>4</v>
      </c>
      <c r="J9" s="34">
        <v>33</v>
      </c>
      <c r="K9" s="34">
        <v>3</v>
      </c>
      <c r="L9" s="34">
        <v>619</v>
      </c>
      <c r="M9" s="34">
        <v>1</v>
      </c>
      <c r="N9" s="34">
        <v>10</v>
      </c>
      <c r="O9" s="34">
        <v>4</v>
      </c>
      <c r="P9" s="34">
        <v>9</v>
      </c>
      <c r="Q9" s="34">
        <v>11</v>
      </c>
      <c r="R9" s="36"/>
    </row>
    <row r="10" spans="1:18" ht="12.75">
      <c r="A10" s="33" t="s">
        <v>5</v>
      </c>
      <c r="B10" s="34">
        <f t="shared" si="2"/>
        <v>1347</v>
      </c>
      <c r="C10" s="35">
        <v>8</v>
      </c>
      <c r="D10" s="36"/>
      <c r="E10" s="35"/>
      <c r="F10" s="35">
        <v>3</v>
      </c>
      <c r="G10" s="35">
        <v>11</v>
      </c>
      <c r="H10" s="35">
        <v>2</v>
      </c>
      <c r="I10" s="34">
        <v>1</v>
      </c>
      <c r="J10" s="34">
        <v>51</v>
      </c>
      <c r="K10" s="34">
        <v>14</v>
      </c>
      <c r="L10" s="34">
        <v>1199</v>
      </c>
      <c r="M10" s="36"/>
      <c r="N10" s="34">
        <v>26</v>
      </c>
      <c r="O10" s="34">
        <v>7</v>
      </c>
      <c r="P10" s="34">
        <v>8</v>
      </c>
      <c r="Q10" s="34">
        <v>17</v>
      </c>
      <c r="R10" s="36"/>
    </row>
    <row r="11" spans="1:18" ht="12.75">
      <c r="A11" s="33" t="s">
        <v>6</v>
      </c>
      <c r="B11" s="34">
        <f t="shared" si="2"/>
        <v>824</v>
      </c>
      <c r="C11" s="35"/>
      <c r="D11" s="36"/>
      <c r="E11" s="35"/>
      <c r="F11" s="35"/>
      <c r="G11" s="35">
        <v>14</v>
      </c>
      <c r="H11" s="35"/>
      <c r="I11" s="36"/>
      <c r="J11" s="34">
        <v>31</v>
      </c>
      <c r="K11" s="34">
        <v>3</v>
      </c>
      <c r="L11" s="34">
        <v>732</v>
      </c>
      <c r="M11" s="34">
        <v>7</v>
      </c>
      <c r="N11" s="34">
        <v>20</v>
      </c>
      <c r="O11" s="34">
        <v>8</v>
      </c>
      <c r="P11" s="36"/>
      <c r="Q11" s="34">
        <v>9</v>
      </c>
      <c r="R11" s="36"/>
    </row>
    <row r="12" spans="1:18" ht="12.75">
      <c r="A12" s="33" t="s">
        <v>7</v>
      </c>
      <c r="B12" s="34">
        <f t="shared" si="2"/>
        <v>227</v>
      </c>
      <c r="C12" s="35"/>
      <c r="D12" s="36"/>
      <c r="E12" s="35"/>
      <c r="F12" s="35"/>
      <c r="G12" s="35">
        <v>4</v>
      </c>
      <c r="H12" s="35"/>
      <c r="I12" s="36"/>
      <c r="J12" s="34">
        <v>7</v>
      </c>
      <c r="K12" s="34">
        <v>1</v>
      </c>
      <c r="L12" s="34">
        <v>196</v>
      </c>
      <c r="M12" s="36"/>
      <c r="N12" s="34">
        <v>5</v>
      </c>
      <c r="O12" s="34">
        <v>3</v>
      </c>
      <c r="P12" s="34">
        <v>3</v>
      </c>
      <c r="Q12" s="34">
        <v>8</v>
      </c>
      <c r="R12" s="36"/>
    </row>
    <row r="13" spans="1:18" ht="12.75">
      <c r="A13" s="33" t="s">
        <v>8</v>
      </c>
      <c r="B13" s="34">
        <f t="shared" si="2"/>
        <v>207</v>
      </c>
      <c r="C13" s="35">
        <v>3</v>
      </c>
      <c r="D13" s="36"/>
      <c r="E13" s="35"/>
      <c r="F13" s="35">
        <v>1</v>
      </c>
      <c r="G13" s="35">
        <v>7</v>
      </c>
      <c r="H13" s="35"/>
      <c r="I13" s="36"/>
      <c r="J13" s="34">
        <v>8</v>
      </c>
      <c r="K13" s="34">
        <v>5</v>
      </c>
      <c r="L13" s="34">
        <v>162</v>
      </c>
      <c r="M13" s="36"/>
      <c r="N13" s="34">
        <v>4</v>
      </c>
      <c r="O13" s="34">
        <v>1</v>
      </c>
      <c r="P13" s="34">
        <v>1</v>
      </c>
      <c r="Q13" s="34">
        <v>15</v>
      </c>
      <c r="R13" s="36"/>
    </row>
    <row r="14" spans="1:18" ht="12.75">
      <c r="A14" s="33" t="s">
        <v>9</v>
      </c>
      <c r="B14" s="34">
        <f t="shared" si="2"/>
        <v>214</v>
      </c>
      <c r="C14" s="35">
        <v>1</v>
      </c>
      <c r="D14" s="34">
        <v>2</v>
      </c>
      <c r="E14" s="35"/>
      <c r="F14" s="35">
        <v>1</v>
      </c>
      <c r="G14" s="35">
        <v>1</v>
      </c>
      <c r="H14" s="35"/>
      <c r="I14" s="36"/>
      <c r="J14" s="34">
        <v>16</v>
      </c>
      <c r="K14" s="34">
        <v>1</v>
      </c>
      <c r="L14" s="34">
        <v>168</v>
      </c>
      <c r="M14" s="36"/>
      <c r="N14" s="34">
        <v>16</v>
      </c>
      <c r="O14" s="34">
        <v>3</v>
      </c>
      <c r="P14" s="34">
        <v>2</v>
      </c>
      <c r="Q14" s="34">
        <v>3</v>
      </c>
      <c r="R14" s="36"/>
    </row>
    <row r="15" spans="1:18" ht="12.75">
      <c r="A15" s="33" t="s">
        <v>10</v>
      </c>
      <c r="B15" s="34">
        <f t="shared" si="2"/>
        <v>471</v>
      </c>
      <c r="C15" s="35">
        <v>3</v>
      </c>
      <c r="D15" s="36"/>
      <c r="E15" s="35"/>
      <c r="F15" s="35">
        <v>5</v>
      </c>
      <c r="G15" s="35">
        <v>7</v>
      </c>
      <c r="H15" s="35">
        <v>2</v>
      </c>
      <c r="I15" s="36"/>
      <c r="J15" s="34">
        <v>17</v>
      </c>
      <c r="K15" s="34">
        <v>3</v>
      </c>
      <c r="L15" s="34">
        <v>397</v>
      </c>
      <c r="M15" s="34">
        <v>1</v>
      </c>
      <c r="N15" s="34">
        <v>14</v>
      </c>
      <c r="O15" s="34">
        <v>5</v>
      </c>
      <c r="P15" s="34">
        <v>4</v>
      </c>
      <c r="Q15" s="34">
        <v>13</v>
      </c>
      <c r="R15" s="36"/>
    </row>
    <row r="16" spans="1:18" ht="12.75">
      <c r="A16" s="33" t="s">
        <v>11</v>
      </c>
      <c r="B16" s="34">
        <f t="shared" si="2"/>
        <v>382</v>
      </c>
      <c r="C16" s="35"/>
      <c r="D16" s="34">
        <v>3</v>
      </c>
      <c r="E16" s="35"/>
      <c r="F16" s="35"/>
      <c r="G16" s="35">
        <v>3</v>
      </c>
      <c r="H16" s="35">
        <v>2</v>
      </c>
      <c r="I16" s="34">
        <v>1</v>
      </c>
      <c r="J16" s="34">
        <v>40</v>
      </c>
      <c r="K16" s="34">
        <v>1</v>
      </c>
      <c r="L16" s="34">
        <v>285</v>
      </c>
      <c r="M16" s="34">
        <v>1</v>
      </c>
      <c r="N16" s="34">
        <v>26</v>
      </c>
      <c r="O16" s="34">
        <v>13</v>
      </c>
      <c r="P16" s="34">
        <v>6</v>
      </c>
      <c r="Q16" s="34">
        <v>1</v>
      </c>
      <c r="R16" s="36"/>
    </row>
    <row r="17" spans="1:18" ht="12.75">
      <c r="A17" s="33" t="s">
        <v>12</v>
      </c>
      <c r="B17" s="34">
        <f t="shared" si="2"/>
        <v>288</v>
      </c>
      <c r="C17" s="35"/>
      <c r="D17" s="36"/>
      <c r="E17" s="35"/>
      <c r="F17" s="35">
        <v>1</v>
      </c>
      <c r="G17" s="35">
        <v>3</v>
      </c>
      <c r="H17" s="35"/>
      <c r="I17" s="34">
        <v>1</v>
      </c>
      <c r="J17" s="34">
        <v>13</v>
      </c>
      <c r="K17" s="34">
        <v>1</v>
      </c>
      <c r="L17" s="34">
        <v>234</v>
      </c>
      <c r="M17" s="36"/>
      <c r="N17" s="34">
        <v>25</v>
      </c>
      <c r="O17" s="34">
        <v>3</v>
      </c>
      <c r="P17" s="34">
        <v>1</v>
      </c>
      <c r="Q17" s="34">
        <v>6</v>
      </c>
      <c r="R17" s="36"/>
    </row>
    <row r="18" spans="1:18" ht="12.75">
      <c r="A18" s="33" t="s">
        <v>13</v>
      </c>
      <c r="B18" s="34">
        <f t="shared" si="2"/>
        <v>622</v>
      </c>
      <c r="C18" s="35">
        <v>2</v>
      </c>
      <c r="D18" s="34">
        <v>1</v>
      </c>
      <c r="E18" s="35">
        <v>1</v>
      </c>
      <c r="F18" s="35">
        <v>1</v>
      </c>
      <c r="G18" s="35">
        <v>8</v>
      </c>
      <c r="H18" s="35">
        <v>1</v>
      </c>
      <c r="I18" s="34">
        <v>2</v>
      </c>
      <c r="J18" s="34">
        <v>12</v>
      </c>
      <c r="K18" s="34">
        <v>1</v>
      </c>
      <c r="L18" s="34">
        <v>545</v>
      </c>
      <c r="M18" s="36"/>
      <c r="N18" s="34">
        <v>32</v>
      </c>
      <c r="O18" s="34">
        <v>9</v>
      </c>
      <c r="P18" s="34">
        <v>1</v>
      </c>
      <c r="Q18" s="34">
        <v>6</v>
      </c>
      <c r="R18" s="36"/>
    </row>
    <row r="19" spans="1:18" ht="24" customHeight="1">
      <c r="A19" s="39" t="s">
        <v>41</v>
      </c>
      <c r="B19" s="40">
        <f aca="true" t="shared" si="3" ref="B19:R19">SUM(B20:B34)</f>
        <v>11499</v>
      </c>
      <c r="C19" s="40">
        <f t="shared" si="3"/>
        <v>73</v>
      </c>
      <c r="D19" s="40">
        <f t="shared" si="3"/>
        <v>3</v>
      </c>
      <c r="E19" s="40">
        <f t="shared" si="3"/>
        <v>16</v>
      </c>
      <c r="F19" s="40">
        <f t="shared" si="3"/>
        <v>24</v>
      </c>
      <c r="G19" s="40">
        <f t="shared" si="3"/>
        <v>156</v>
      </c>
      <c r="H19" s="40">
        <f t="shared" si="3"/>
        <v>15</v>
      </c>
      <c r="I19" s="40">
        <f t="shared" si="3"/>
        <v>19</v>
      </c>
      <c r="J19" s="40">
        <f t="shared" si="3"/>
        <v>341</v>
      </c>
      <c r="K19" s="40">
        <f t="shared" si="3"/>
        <v>29</v>
      </c>
      <c r="L19" s="40">
        <f t="shared" si="3"/>
        <v>10350</v>
      </c>
      <c r="M19" s="40">
        <f t="shared" si="3"/>
        <v>15</v>
      </c>
      <c r="N19" s="40">
        <f t="shared" si="3"/>
        <v>195</v>
      </c>
      <c r="O19" s="40">
        <f t="shared" si="3"/>
        <v>85</v>
      </c>
      <c r="P19" s="40">
        <f t="shared" si="3"/>
        <v>75</v>
      </c>
      <c r="Q19" s="40">
        <f t="shared" si="3"/>
        <v>97</v>
      </c>
      <c r="R19" s="40">
        <f t="shared" si="3"/>
        <v>6</v>
      </c>
    </row>
    <row r="20" spans="1:18" ht="12.75">
      <c r="A20" s="33" t="s">
        <v>14</v>
      </c>
      <c r="B20" s="34">
        <f aca="true" t="shared" si="4" ref="B20:B33">SUM(C20:R20)</f>
        <v>3424</v>
      </c>
      <c r="C20" s="35">
        <v>32</v>
      </c>
      <c r="D20" s="36"/>
      <c r="E20" s="35">
        <v>4</v>
      </c>
      <c r="F20" s="35">
        <v>10</v>
      </c>
      <c r="G20" s="35">
        <v>73</v>
      </c>
      <c r="H20" s="35">
        <v>9</v>
      </c>
      <c r="I20" s="34">
        <v>5</v>
      </c>
      <c r="J20" s="34">
        <v>121</v>
      </c>
      <c r="K20" s="34">
        <v>6</v>
      </c>
      <c r="L20" s="34">
        <v>2952</v>
      </c>
      <c r="M20" s="34">
        <v>9</v>
      </c>
      <c r="N20" s="34">
        <v>73</v>
      </c>
      <c r="O20" s="34">
        <v>41</v>
      </c>
      <c r="P20" s="34">
        <v>56</v>
      </c>
      <c r="Q20" s="34">
        <v>33</v>
      </c>
      <c r="R20" s="36"/>
    </row>
    <row r="21" spans="1:18" ht="12.75">
      <c r="A21" s="33" t="s">
        <v>124</v>
      </c>
      <c r="B21" s="34">
        <f t="shared" si="4"/>
        <v>503</v>
      </c>
      <c r="C21" s="35">
        <v>3</v>
      </c>
      <c r="D21" s="36"/>
      <c r="E21" s="35"/>
      <c r="F21" s="35"/>
      <c r="G21" s="91" t="s">
        <v>2</v>
      </c>
      <c r="H21" s="35"/>
      <c r="I21" s="36"/>
      <c r="J21" s="34">
        <v>8</v>
      </c>
      <c r="K21" s="34">
        <v>1</v>
      </c>
      <c r="L21" s="34">
        <v>485</v>
      </c>
      <c r="M21" s="36"/>
      <c r="N21" s="34">
        <v>1</v>
      </c>
      <c r="O21" s="34">
        <v>2</v>
      </c>
      <c r="P21" s="36"/>
      <c r="Q21" s="34">
        <v>3</v>
      </c>
      <c r="R21" s="36"/>
    </row>
    <row r="22" spans="1:18" ht="12.75">
      <c r="A22" s="33" t="s">
        <v>16</v>
      </c>
      <c r="B22" s="34">
        <f t="shared" si="4"/>
        <v>801</v>
      </c>
      <c r="C22" s="35">
        <v>2</v>
      </c>
      <c r="D22" s="36"/>
      <c r="E22" s="35"/>
      <c r="F22" s="35">
        <v>1</v>
      </c>
      <c r="G22" s="35">
        <v>4</v>
      </c>
      <c r="H22" s="35"/>
      <c r="I22" s="36"/>
      <c r="J22" s="34">
        <v>4</v>
      </c>
      <c r="K22" s="34">
        <v>2</v>
      </c>
      <c r="L22" s="34">
        <v>734</v>
      </c>
      <c r="M22" s="36"/>
      <c r="N22" s="34">
        <v>43</v>
      </c>
      <c r="O22" s="34">
        <v>7</v>
      </c>
      <c r="P22" s="34">
        <v>1</v>
      </c>
      <c r="Q22" s="34">
        <v>3</v>
      </c>
      <c r="R22" s="36"/>
    </row>
    <row r="23" spans="1:18" ht="12.75">
      <c r="A23" s="33" t="s">
        <v>17</v>
      </c>
      <c r="B23" s="34">
        <f t="shared" si="4"/>
        <v>553</v>
      </c>
      <c r="C23" s="35">
        <v>4</v>
      </c>
      <c r="D23" s="36"/>
      <c r="E23" s="35">
        <v>1</v>
      </c>
      <c r="F23" s="35"/>
      <c r="G23" s="35">
        <v>4</v>
      </c>
      <c r="H23" s="35">
        <v>1</v>
      </c>
      <c r="I23" s="36"/>
      <c r="J23" s="34">
        <v>6</v>
      </c>
      <c r="K23" s="34">
        <v>1</v>
      </c>
      <c r="L23" s="34">
        <v>517</v>
      </c>
      <c r="M23" s="36"/>
      <c r="N23" s="34">
        <v>10</v>
      </c>
      <c r="O23" s="34">
        <v>7</v>
      </c>
      <c r="P23" s="36"/>
      <c r="Q23" s="34">
        <v>1</v>
      </c>
      <c r="R23" s="34">
        <v>1</v>
      </c>
    </row>
    <row r="24" spans="1:18" ht="12.75">
      <c r="A24" s="33" t="s">
        <v>18</v>
      </c>
      <c r="B24" s="34">
        <f t="shared" si="4"/>
        <v>930</v>
      </c>
      <c r="C24" s="35">
        <v>5</v>
      </c>
      <c r="D24" s="36"/>
      <c r="E24" s="35"/>
      <c r="F24" s="35"/>
      <c r="G24" s="35">
        <v>2</v>
      </c>
      <c r="H24" s="35">
        <v>2</v>
      </c>
      <c r="I24" s="34">
        <v>1</v>
      </c>
      <c r="J24" s="34">
        <v>17</v>
      </c>
      <c r="K24" s="34">
        <v>2</v>
      </c>
      <c r="L24" s="34">
        <v>890</v>
      </c>
      <c r="M24" s="36"/>
      <c r="N24" s="34">
        <v>5</v>
      </c>
      <c r="O24" s="34">
        <v>3</v>
      </c>
      <c r="P24" s="34">
        <v>3</v>
      </c>
      <c r="Q24" s="36"/>
      <c r="R24" s="36"/>
    </row>
    <row r="25" spans="1:18" ht="12.75">
      <c r="A25" s="33" t="s">
        <v>125</v>
      </c>
      <c r="B25" s="34">
        <f t="shared" si="4"/>
        <v>359</v>
      </c>
      <c r="C25" s="35">
        <v>2</v>
      </c>
      <c r="D25" s="36"/>
      <c r="E25" s="35"/>
      <c r="F25" s="35"/>
      <c r="G25" s="35">
        <v>2</v>
      </c>
      <c r="H25" s="35"/>
      <c r="I25" s="36"/>
      <c r="J25" s="34">
        <v>26</v>
      </c>
      <c r="K25" s="36"/>
      <c r="L25" s="34">
        <v>307</v>
      </c>
      <c r="M25" s="36"/>
      <c r="N25" s="34">
        <v>5</v>
      </c>
      <c r="O25" s="34">
        <v>1</v>
      </c>
      <c r="P25" s="34">
        <v>1</v>
      </c>
      <c r="Q25" s="34">
        <v>15</v>
      </c>
      <c r="R25" s="36"/>
    </row>
    <row r="26" spans="1:18" ht="12.75">
      <c r="A26" s="33" t="s">
        <v>20</v>
      </c>
      <c r="B26" s="34">
        <f t="shared" si="4"/>
        <v>449</v>
      </c>
      <c r="C26" s="35"/>
      <c r="D26" s="36"/>
      <c r="E26" s="35"/>
      <c r="F26" s="35"/>
      <c r="G26" s="35">
        <v>4</v>
      </c>
      <c r="H26" s="35"/>
      <c r="I26" s="36"/>
      <c r="J26" s="34">
        <v>22</v>
      </c>
      <c r="K26" s="34">
        <v>3</v>
      </c>
      <c r="L26" s="34">
        <v>411</v>
      </c>
      <c r="M26" s="36"/>
      <c r="N26" s="34">
        <v>2</v>
      </c>
      <c r="O26" s="34">
        <v>1</v>
      </c>
      <c r="P26" s="34">
        <v>5</v>
      </c>
      <c r="Q26" s="36"/>
      <c r="R26" s="34">
        <v>1</v>
      </c>
    </row>
    <row r="27" spans="1:18" ht="12.75">
      <c r="A27" s="33" t="s">
        <v>21</v>
      </c>
      <c r="B27" s="34">
        <f t="shared" si="4"/>
        <v>241</v>
      </c>
      <c r="C27" s="35">
        <v>1</v>
      </c>
      <c r="D27" s="36"/>
      <c r="E27" s="35">
        <v>1</v>
      </c>
      <c r="F27" s="35"/>
      <c r="G27" s="35">
        <v>1</v>
      </c>
      <c r="H27" s="35"/>
      <c r="I27" s="36"/>
      <c r="J27" s="34">
        <v>13</v>
      </c>
      <c r="K27" s="34">
        <v>1</v>
      </c>
      <c r="L27" s="34">
        <v>218</v>
      </c>
      <c r="M27" s="36"/>
      <c r="N27" s="34">
        <v>2</v>
      </c>
      <c r="O27" s="34">
        <v>2</v>
      </c>
      <c r="P27" s="33" t="s">
        <v>2</v>
      </c>
      <c r="Q27" s="34">
        <v>2</v>
      </c>
      <c r="R27" s="36"/>
    </row>
    <row r="28" spans="1:18" ht="12.75">
      <c r="A28" s="33" t="s">
        <v>22</v>
      </c>
      <c r="B28" s="34">
        <f t="shared" si="4"/>
        <v>300</v>
      </c>
      <c r="C28" s="35">
        <v>2</v>
      </c>
      <c r="D28" s="36"/>
      <c r="E28" s="35"/>
      <c r="F28" s="35">
        <v>2</v>
      </c>
      <c r="G28" s="91" t="s">
        <v>2</v>
      </c>
      <c r="H28" s="35">
        <v>1</v>
      </c>
      <c r="I28" s="34">
        <v>2</v>
      </c>
      <c r="J28" s="34">
        <v>5</v>
      </c>
      <c r="K28" s="36"/>
      <c r="L28" s="34">
        <v>285</v>
      </c>
      <c r="M28" s="36"/>
      <c r="N28" s="34">
        <v>1</v>
      </c>
      <c r="O28" s="36"/>
      <c r="P28" s="33" t="s">
        <v>2</v>
      </c>
      <c r="Q28" s="34">
        <v>1</v>
      </c>
      <c r="R28" s="34">
        <v>1</v>
      </c>
    </row>
    <row r="29" spans="1:18" ht="12.75">
      <c r="A29" s="33" t="s">
        <v>23</v>
      </c>
      <c r="B29" s="34">
        <f t="shared" si="4"/>
        <v>179</v>
      </c>
      <c r="C29" s="35">
        <v>1</v>
      </c>
      <c r="D29" s="36"/>
      <c r="E29" s="35"/>
      <c r="F29" s="35"/>
      <c r="G29" s="35">
        <v>2</v>
      </c>
      <c r="H29" s="35"/>
      <c r="I29" s="36"/>
      <c r="J29" s="34">
        <v>14</v>
      </c>
      <c r="K29" s="36"/>
      <c r="L29" s="34">
        <v>158</v>
      </c>
      <c r="M29" s="34">
        <v>1</v>
      </c>
      <c r="N29" s="34">
        <v>2</v>
      </c>
      <c r="O29" s="36"/>
      <c r="P29" s="34">
        <v>1</v>
      </c>
      <c r="Q29" s="36"/>
      <c r="R29" s="36"/>
    </row>
    <row r="30" spans="1:18" ht="12.75">
      <c r="A30" s="33" t="s">
        <v>24</v>
      </c>
      <c r="B30" s="34">
        <f t="shared" si="4"/>
        <v>261</v>
      </c>
      <c r="C30" s="35">
        <v>1</v>
      </c>
      <c r="D30" s="36"/>
      <c r="E30" s="35"/>
      <c r="F30" s="35"/>
      <c r="G30" s="35">
        <v>1</v>
      </c>
      <c r="H30" s="35"/>
      <c r="I30" s="34">
        <v>1</v>
      </c>
      <c r="J30" s="34">
        <v>4</v>
      </c>
      <c r="K30" s="34">
        <v>1</v>
      </c>
      <c r="L30" s="34">
        <v>238</v>
      </c>
      <c r="M30" s="34">
        <v>1</v>
      </c>
      <c r="N30" s="34">
        <v>3</v>
      </c>
      <c r="O30" s="34">
        <v>3</v>
      </c>
      <c r="P30" s="34">
        <v>2</v>
      </c>
      <c r="Q30" s="34">
        <v>5</v>
      </c>
      <c r="R30" s="34">
        <v>1</v>
      </c>
    </row>
    <row r="31" spans="1:18" ht="12.75">
      <c r="A31" s="33" t="s">
        <v>25</v>
      </c>
      <c r="B31" s="34">
        <f t="shared" si="4"/>
        <v>81</v>
      </c>
      <c r="C31" s="35">
        <v>1</v>
      </c>
      <c r="D31" s="36"/>
      <c r="E31" s="35"/>
      <c r="F31" s="35"/>
      <c r="G31" s="91" t="s">
        <v>2</v>
      </c>
      <c r="H31" s="35"/>
      <c r="I31" s="36"/>
      <c r="J31" s="34">
        <v>2</v>
      </c>
      <c r="K31" s="36"/>
      <c r="L31" s="34">
        <v>74</v>
      </c>
      <c r="M31" s="36"/>
      <c r="N31" s="34">
        <v>3</v>
      </c>
      <c r="O31" s="36"/>
      <c r="P31" s="36"/>
      <c r="Q31" s="34">
        <v>1</v>
      </c>
      <c r="R31" s="36"/>
    </row>
    <row r="32" spans="1:18" ht="12.75">
      <c r="A32" s="33" t="s">
        <v>26</v>
      </c>
      <c r="B32" s="34">
        <f t="shared" si="4"/>
        <v>1957</v>
      </c>
      <c r="C32" s="35">
        <v>16</v>
      </c>
      <c r="D32" s="34">
        <v>3</v>
      </c>
      <c r="E32" s="35">
        <v>5</v>
      </c>
      <c r="F32" s="35">
        <v>9</v>
      </c>
      <c r="G32" s="35">
        <v>46</v>
      </c>
      <c r="H32" s="35"/>
      <c r="I32" s="34">
        <v>3</v>
      </c>
      <c r="J32" s="34">
        <v>66</v>
      </c>
      <c r="K32" s="34">
        <v>5</v>
      </c>
      <c r="L32" s="34">
        <v>1753</v>
      </c>
      <c r="M32" s="34">
        <v>3</v>
      </c>
      <c r="N32" s="34">
        <v>19</v>
      </c>
      <c r="O32" s="34">
        <v>12</v>
      </c>
      <c r="P32" s="34">
        <v>1</v>
      </c>
      <c r="Q32" s="34">
        <v>14</v>
      </c>
      <c r="R32" s="34">
        <v>2</v>
      </c>
    </row>
    <row r="33" spans="1:18" ht="12.75">
      <c r="A33" s="33" t="s">
        <v>27</v>
      </c>
      <c r="B33" s="34">
        <f t="shared" si="4"/>
        <v>698</v>
      </c>
      <c r="C33" s="35"/>
      <c r="D33" s="36"/>
      <c r="E33" s="35">
        <v>4</v>
      </c>
      <c r="F33" s="35">
        <v>2</v>
      </c>
      <c r="G33" s="35">
        <v>12</v>
      </c>
      <c r="H33" s="35">
        <v>1</v>
      </c>
      <c r="I33" s="34">
        <v>5</v>
      </c>
      <c r="J33" s="34">
        <v>19</v>
      </c>
      <c r="K33" s="34">
        <v>5</v>
      </c>
      <c r="L33" s="34">
        <v>621</v>
      </c>
      <c r="M33" s="36"/>
      <c r="N33" s="34">
        <v>12</v>
      </c>
      <c r="O33" s="34">
        <v>3</v>
      </c>
      <c r="P33" s="34">
        <v>3</v>
      </c>
      <c r="Q33" s="34">
        <v>11</v>
      </c>
      <c r="R33" s="36"/>
    </row>
    <row r="34" spans="1:18" ht="12.75">
      <c r="A34" s="33" t="s">
        <v>28</v>
      </c>
      <c r="B34" s="34">
        <f>SUM(C34:R34)</f>
        <v>763</v>
      </c>
      <c r="C34" s="35">
        <v>3</v>
      </c>
      <c r="D34" s="36"/>
      <c r="E34" s="35">
        <v>1</v>
      </c>
      <c r="F34" s="35"/>
      <c r="G34" s="35">
        <v>5</v>
      </c>
      <c r="H34" s="35">
        <v>1</v>
      </c>
      <c r="I34" s="34">
        <v>2</v>
      </c>
      <c r="J34" s="34">
        <v>14</v>
      </c>
      <c r="K34" s="34">
        <v>2</v>
      </c>
      <c r="L34" s="34">
        <v>707</v>
      </c>
      <c r="M34" s="34">
        <v>1</v>
      </c>
      <c r="N34" s="34">
        <v>14</v>
      </c>
      <c r="O34" s="34">
        <v>3</v>
      </c>
      <c r="P34" s="34">
        <v>2</v>
      </c>
      <c r="Q34" s="34">
        <v>8</v>
      </c>
      <c r="R34" s="36"/>
    </row>
    <row r="35" spans="1:17" ht="12.75">
      <c r="A35" s="58" t="s">
        <v>420</v>
      </c>
      <c r="Q35" s="42" t="s">
        <v>126</v>
      </c>
    </row>
  </sheetData>
  <sheetProtection password="CA55" sheet="1" objects="1" scenarios="1"/>
  <mergeCells count="7">
    <mergeCell ref="A1:R1"/>
    <mergeCell ref="A2:R2"/>
    <mergeCell ref="A3:R3"/>
    <mergeCell ref="A5:A6"/>
    <mergeCell ref="C5:Q5"/>
    <mergeCell ref="B5:B6"/>
    <mergeCell ref="R5:R6"/>
  </mergeCells>
  <printOptions horizontalCentered="1"/>
  <pageMargins left="0.5905511811023623" right="0" top="0.6692913385826772" bottom="0.3937007874015748" header="0.17" footer="0"/>
  <pageSetup horizontalDpi="600" verticalDpi="600" orientation="landscape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7"/>
  <sheetViews>
    <sheetView showGridLines="0" workbookViewId="0" topLeftCell="A1">
      <selection activeCell="I24" sqref="I24"/>
    </sheetView>
  </sheetViews>
  <sheetFormatPr defaultColWidth="9.625" defaultRowHeight="12.75"/>
  <cols>
    <col min="1" max="1" width="27.625" style="44" customWidth="1"/>
    <col min="2" max="2" width="6.25390625" style="44" bestFit="1" customWidth="1"/>
    <col min="3" max="5" width="4.50390625" style="44" bestFit="1" customWidth="1"/>
    <col min="6" max="6" width="5.625" style="44" customWidth="1"/>
    <col min="7" max="9" width="4.50390625" style="44" bestFit="1" customWidth="1"/>
    <col min="10" max="10" width="4.625" style="44" customWidth="1"/>
    <col min="11" max="12" width="4.50390625" style="44" bestFit="1" customWidth="1"/>
    <col min="13" max="13" width="4.25390625" style="44" customWidth="1"/>
    <col min="14" max="14" width="5.875" style="44" customWidth="1"/>
    <col min="15" max="17" width="4.50390625" style="44" bestFit="1" customWidth="1"/>
    <col min="18" max="18" width="4.50390625" style="44" customWidth="1"/>
    <col min="19" max="19" width="6.00390625" style="44" customWidth="1"/>
    <col min="20" max="20" width="4.25390625" style="44" customWidth="1"/>
    <col min="21" max="21" width="4.625" style="44" customWidth="1"/>
  </cols>
  <sheetData>
    <row r="1" spans="1:21" s="6" customFormat="1" ht="12.75">
      <c r="A1" s="568" t="s">
        <v>127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</row>
    <row r="2" spans="1:21" s="6" customFormat="1" ht="12.75">
      <c r="A2" s="568" t="s">
        <v>129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1:21" s="6" customFormat="1" ht="12.75">
      <c r="A3" s="25"/>
      <c r="B3" s="24"/>
      <c r="C3" s="24"/>
      <c r="D3" s="24"/>
      <c r="E3" s="24"/>
      <c r="F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s="6" customFormat="1" ht="12.75">
      <c r="A4" s="25" t="s">
        <v>128</v>
      </c>
      <c r="B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s="6" customFormat="1" ht="44.25" customHeight="1">
      <c r="A5" s="201" t="s">
        <v>42</v>
      </c>
      <c r="B5" s="201" t="s">
        <v>94</v>
      </c>
      <c r="C5" s="202" t="s">
        <v>690</v>
      </c>
      <c r="D5" s="202" t="s">
        <v>691</v>
      </c>
      <c r="E5" s="203" t="s">
        <v>692</v>
      </c>
      <c r="F5" s="202" t="s">
        <v>693</v>
      </c>
      <c r="G5" s="202" t="s">
        <v>694</v>
      </c>
      <c r="H5" s="202" t="s">
        <v>695</v>
      </c>
      <c r="I5" s="202" t="s">
        <v>696</v>
      </c>
      <c r="J5" s="202" t="s">
        <v>130</v>
      </c>
      <c r="K5" s="202" t="s">
        <v>697</v>
      </c>
      <c r="L5" s="202" t="s">
        <v>698</v>
      </c>
      <c r="M5" s="202" t="s">
        <v>131</v>
      </c>
      <c r="N5" s="202" t="s">
        <v>699</v>
      </c>
      <c r="O5" s="202" t="s">
        <v>700</v>
      </c>
      <c r="P5" s="202" t="s">
        <v>701</v>
      </c>
      <c r="Q5" s="202" t="s">
        <v>702</v>
      </c>
      <c r="R5" s="202" t="s">
        <v>703</v>
      </c>
      <c r="S5" s="202" t="s">
        <v>132</v>
      </c>
      <c r="T5" s="202" t="s">
        <v>133</v>
      </c>
      <c r="U5" s="202" t="s">
        <v>704</v>
      </c>
    </row>
    <row r="6" spans="1:21" s="6" customFormat="1" ht="21" customHeight="1">
      <c r="A6" s="65" t="s">
        <v>39</v>
      </c>
      <c r="B6" s="66">
        <f aca="true" t="shared" si="0" ref="B6:U6">SUM(B7+B18)</f>
        <v>14887</v>
      </c>
      <c r="C6" s="66">
        <f t="shared" si="0"/>
        <v>937</v>
      </c>
      <c r="D6" s="66">
        <f t="shared" si="0"/>
        <v>381</v>
      </c>
      <c r="E6" s="67">
        <f t="shared" si="0"/>
        <v>50</v>
      </c>
      <c r="F6" s="67">
        <f t="shared" si="0"/>
        <v>1064</v>
      </c>
      <c r="G6" s="67">
        <f t="shared" si="0"/>
        <v>40</v>
      </c>
      <c r="H6" s="67">
        <f t="shared" si="0"/>
        <v>53</v>
      </c>
      <c r="I6" s="66">
        <f t="shared" si="0"/>
        <v>335</v>
      </c>
      <c r="J6" s="66">
        <f t="shared" si="0"/>
        <v>203</v>
      </c>
      <c r="K6" s="66">
        <f t="shared" si="0"/>
        <v>58</v>
      </c>
      <c r="L6" s="66">
        <f t="shared" si="0"/>
        <v>387</v>
      </c>
      <c r="M6" s="66">
        <f t="shared" si="0"/>
        <v>316</v>
      </c>
      <c r="N6" s="66">
        <f t="shared" si="0"/>
        <v>1535</v>
      </c>
      <c r="O6" s="66">
        <f t="shared" si="0"/>
        <v>456</v>
      </c>
      <c r="P6" s="66">
        <f t="shared" si="0"/>
        <v>335</v>
      </c>
      <c r="Q6" s="66">
        <f t="shared" si="0"/>
        <v>105</v>
      </c>
      <c r="R6" s="66">
        <f t="shared" si="0"/>
        <v>777</v>
      </c>
      <c r="S6" s="66">
        <f t="shared" si="0"/>
        <v>6161</v>
      </c>
      <c r="T6" s="68">
        <f t="shared" si="0"/>
        <v>960</v>
      </c>
      <c r="U6" s="68">
        <f t="shared" si="0"/>
        <v>734</v>
      </c>
    </row>
    <row r="7" spans="1:21" s="6" customFormat="1" ht="21.75" customHeight="1">
      <c r="A7" s="39" t="s">
        <v>40</v>
      </c>
      <c r="B7" s="40">
        <f aca="true" t="shared" si="1" ref="B7:G7">SUM(B8:B17)</f>
        <v>4537</v>
      </c>
      <c r="C7" s="40">
        <f t="shared" si="1"/>
        <v>172</v>
      </c>
      <c r="D7" s="40">
        <f t="shared" si="1"/>
        <v>93</v>
      </c>
      <c r="E7" s="40">
        <f t="shared" si="1"/>
        <v>22</v>
      </c>
      <c r="F7" s="40">
        <f t="shared" si="1"/>
        <v>337</v>
      </c>
      <c r="G7" s="40">
        <f t="shared" si="1"/>
        <v>17</v>
      </c>
      <c r="H7" s="40">
        <f>SUM(H9:H17)</f>
        <v>13</v>
      </c>
      <c r="I7" s="40">
        <f aca="true" t="shared" si="2" ref="I7:U7">SUM(I8:I17)</f>
        <v>101</v>
      </c>
      <c r="J7" s="40">
        <f t="shared" si="2"/>
        <v>51</v>
      </c>
      <c r="K7" s="69">
        <f t="shared" si="2"/>
        <v>33</v>
      </c>
      <c r="L7" s="40">
        <f t="shared" si="2"/>
        <v>96</v>
      </c>
      <c r="M7" s="69">
        <f t="shared" si="2"/>
        <v>63</v>
      </c>
      <c r="N7" s="40">
        <f t="shared" si="2"/>
        <v>441</v>
      </c>
      <c r="O7" s="40">
        <f t="shared" si="2"/>
        <v>147</v>
      </c>
      <c r="P7" s="69">
        <f t="shared" si="2"/>
        <v>132</v>
      </c>
      <c r="Q7" s="40">
        <f t="shared" si="2"/>
        <v>42</v>
      </c>
      <c r="R7" s="40">
        <f t="shared" si="2"/>
        <v>136</v>
      </c>
      <c r="S7" s="69">
        <f t="shared" si="2"/>
        <v>2250</v>
      </c>
      <c r="T7" s="40">
        <f t="shared" si="2"/>
        <v>167</v>
      </c>
      <c r="U7" s="40">
        <f t="shared" si="2"/>
        <v>224</v>
      </c>
    </row>
    <row r="8" spans="1:21" ht="12.75">
      <c r="A8" s="33" t="s">
        <v>4</v>
      </c>
      <c r="B8" s="34">
        <f aca="true" t="shared" si="3" ref="B8:B17">SUM(C8:U8)</f>
        <v>619</v>
      </c>
      <c r="C8" s="35">
        <v>38</v>
      </c>
      <c r="D8" s="34">
        <v>23</v>
      </c>
      <c r="E8" s="35">
        <v>2</v>
      </c>
      <c r="F8" s="35">
        <v>57</v>
      </c>
      <c r="G8" s="35">
        <v>11</v>
      </c>
      <c r="H8" s="35"/>
      <c r="I8" s="34">
        <v>10</v>
      </c>
      <c r="J8" s="34">
        <v>17</v>
      </c>
      <c r="K8" s="34">
        <v>4</v>
      </c>
      <c r="L8" s="34">
        <v>22</v>
      </c>
      <c r="M8" s="34">
        <v>6</v>
      </c>
      <c r="N8" s="34">
        <v>81</v>
      </c>
      <c r="O8" s="34">
        <v>15</v>
      </c>
      <c r="P8" s="34">
        <v>24</v>
      </c>
      <c r="Q8" s="34">
        <v>14</v>
      </c>
      <c r="R8" s="70">
        <v>13</v>
      </c>
      <c r="S8" s="34">
        <v>201</v>
      </c>
      <c r="T8" s="34">
        <v>26</v>
      </c>
      <c r="U8" s="34">
        <v>55</v>
      </c>
    </row>
    <row r="9" spans="1:21" ht="12.75">
      <c r="A9" s="33" t="s">
        <v>5</v>
      </c>
      <c r="B9" s="34">
        <f t="shared" si="3"/>
        <v>1199</v>
      </c>
      <c r="C9" s="35">
        <v>37</v>
      </c>
      <c r="D9" s="34">
        <v>26</v>
      </c>
      <c r="E9" s="35">
        <v>6</v>
      </c>
      <c r="F9" s="35">
        <v>131</v>
      </c>
      <c r="G9" s="35">
        <v>3</v>
      </c>
      <c r="H9" s="35">
        <v>3</v>
      </c>
      <c r="I9" s="34">
        <v>26</v>
      </c>
      <c r="J9" s="34">
        <v>8</v>
      </c>
      <c r="K9" s="34">
        <v>11</v>
      </c>
      <c r="L9" s="34">
        <v>17</v>
      </c>
      <c r="M9" s="34">
        <v>19</v>
      </c>
      <c r="N9" s="34">
        <v>117</v>
      </c>
      <c r="O9" s="34">
        <v>36</v>
      </c>
      <c r="P9" s="34">
        <v>36</v>
      </c>
      <c r="Q9" s="34">
        <v>11</v>
      </c>
      <c r="R9" s="34">
        <v>31</v>
      </c>
      <c r="S9" s="34">
        <v>597</v>
      </c>
      <c r="T9" s="34">
        <v>33</v>
      </c>
      <c r="U9" s="34">
        <v>51</v>
      </c>
    </row>
    <row r="10" spans="1:21" ht="12.75">
      <c r="A10" s="33" t="s">
        <v>6</v>
      </c>
      <c r="B10" s="34">
        <f t="shared" si="3"/>
        <v>732</v>
      </c>
      <c r="C10" s="35">
        <v>15</v>
      </c>
      <c r="D10" s="34">
        <v>6</v>
      </c>
      <c r="E10" s="35">
        <v>8</v>
      </c>
      <c r="F10" s="35">
        <v>13</v>
      </c>
      <c r="G10" s="35"/>
      <c r="H10" s="35"/>
      <c r="I10" s="34">
        <v>10</v>
      </c>
      <c r="J10" s="34">
        <v>2</v>
      </c>
      <c r="K10" s="36"/>
      <c r="L10" s="34">
        <v>10</v>
      </c>
      <c r="M10" s="34">
        <v>8</v>
      </c>
      <c r="N10" s="34">
        <v>39</v>
      </c>
      <c r="O10" s="34">
        <v>10</v>
      </c>
      <c r="P10" s="34">
        <v>15</v>
      </c>
      <c r="Q10" s="36"/>
      <c r="R10" s="34">
        <v>14</v>
      </c>
      <c r="S10" s="34">
        <v>538</v>
      </c>
      <c r="T10" s="34">
        <v>9</v>
      </c>
      <c r="U10" s="34">
        <v>35</v>
      </c>
    </row>
    <row r="11" spans="1:21" ht="12.75">
      <c r="A11" s="33" t="s">
        <v>7</v>
      </c>
      <c r="B11" s="34">
        <f t="shared" si="3"/>
        <v>196</v>
      </c>
      <c r="C11" s="35">
        <v>9</v>
      </c>
      <c r="D11" s="34">
        <v>5</v>
      </c>
      <c r="E11" s="35"/>
      <c r="F11" s="35">
        <v>10</v>
      </c>
      <c r="G11" s="35"/>
      <c r="H11" s="35"/>
      <c r="I11" s="34">
        <v>6</v>
      </c>
      <c r="J11" s="34">
        <v>3</v>
      </c>
      <c r="K11" s="34">
        <v>8</v>
      </c>
      <c r="L11" s="34">
        <v>8</v>
      </c>
      <c r="M11" s="34">
        <v>1</v>
      </c>
      <c r="N11" s="34">
        <v>29</v>
      </c>
      <c r="O11" s="34">
        <v>10</v>
      </c>
      <c r="P11" s="34">
        <v>9</v>
      </c>
      <c r="Q11" s="34">
        <v>3</v>
      </c>
      <c r="R11" s="34">
        <v>10</v>
      </c>
      <c r="S11" s="34">
        <v>71</v>
      </c>
      <c r="T11" s="34">
        <v>5</v>
      </c>
      <c r="U11" s="34">
        <v>9</v>
      </c>
    </row>
    <row r="12" spans="1:21" ht="12.75">
      <c r="A12" s="33" t="s">
        <v>8</v>
      </c>
      <c r="B12" s="34">
        <f t="shared" si="3"/>
        <v>161</v>
      </c>
      <c r="C12" s="35">
        <v>6</v>
      </c>
      <c r="D12" s="34">
        <v>2</v>
      </c>
      <c r="E12" s="35"/>
      <c r="F12" s="35">
        <v>8</v>
      </c>
      <c r="G12" s="35"/>
      <c r="H12" s="35"/>
      <c r="I12" s="34">
        <v>6</v>
      </c>
      <c r="J12" s="34">
        <v>4</v>
      </c>
      <c r="K12" s="34">
        <v>2</v>
      </c>
      <c r="L12" s="34">
        <v>2</v>
      </c>
      <c r="M12" s="34">
        <v>6</v>
      </c>
      <c r="N12" s="34">
        <v>33</v>
      </c>
      <c r="O12" s="34">
        <v>23</v>
      </c>
      <c r="P12" s="34">
        <v>4</v>
      </c>
      <c r="Q12" s="34">
        <v>1</v>
      </c>
      <c r="R12" s="34">
        <v>12</v>
      </c>
      <c r="S12" s="34">
        <v>26</v>
      </c>
      <c r="T12" s="34">
        <v>19</v>
      </c>
      <c r="U12" s="34">
        <v>7</v>
      </c>
    </row>
    <row r="13" spans="1:21" ht="12.75">
      <c r="A13" s="33" t="s">
        <v>9</v>
      </c>
      <c r="B13" s="34">
        <f t="shared" si="3"/>
        <v>173</v>
      </c>
      <c r="C13" s="35">
        <v>1</v>
      </c>
      <c r="D13" s="34">
        <v>3</v>
      </c>
      <c r="E13" s="35">
        <v>1</v>
      </c>
      <c r="F13" s="35">
        <v>3</v>
      </c>
      <c r="G13" s="35"/>
      <c r="H13" s="35">
        <v>4</v>
      </c>
      <c r="I13" s="34">
        <v>7</v>
      </c>
      <c r="J13" s="34">
        <v>5</v>
      </c>
      <c r="K13" s="36"/>
      <c r="L13" s="34">
        <v>2</v>
      </c>
      <c r="M13" s="34">
        <v>7</v>
      </c>
      <c r="N13" s="34">
        <v>18</v>
      </c>
      <c r="O13" s="34">
        <v>4</v>
      </c>
      <c r="P13" s="34">
        <v>1</v>
      </c>
      <c r="Q13" s="34">
        <v>2</v>
      </c>
      <c r="R13" s="34">
        <v>5</v>
      </c>
      <c r="S13" s="34">
        <v>100</v>
      </c>
      <c r="T13" s="34">
        <v>6</v>
      </c>
      <c r="U13" s="34">
        <v>4</v>
      </c>
    </row>
    <row r="14" spans="1:21" ht="12.75">
      <c r="A14" s="33" t="s">
        <v>10</v>
      </c>
      <c r="B14" s="34">
        <f t="shared" si="3"/>
        <v>395</v>
      </c>
      <c r="C14" s="35">
        <v>21</v>
      </c>
      <c r="D14" s="34">
        <v>12</v>
      </c>
      <c r="E14" s="35"/>
      <c r="F14" s="35">
        <v>16</v>
      </c>
      <c r="G14" s="35"/>
      <c r="H14" s="35">
        <v>5</v>
      </c>
      <c r="I14" s="34">
        <v>7</v>
      </c>
      <c r="J14" s="34">
        <v>5</v>
      </c>
      <c r="K14" s="34">
        <v>2</v>
      </c>
      <c r="L14" s="34">
        <v>5</v>
      </c>
      <c r="M14" s="34">
        <v>2</v>
      </c>
      <c r="N14" s="34">
        <v>38</v>
      </c>
      <c r="O14" s="34">
        <v>12</v>
      </c>
      <c r="P14" s="34">
        <v>10</v>
      </c>
      <c r="Q14" s="36"/>
      <c r="R14" s="34">
        <v>15</v>
      </c>
      <c r="S14" s="34">
        <v>211</v>
      </c>
      <c r="T14" s="34">
        <v>22</v>
      </c>
      <c r="U14" s="34">
        <v>12</v>
      </c>
    </row>
    <row r="15" spans="1:21" ht="12.75">
      <c r="A15" s="33" t="s">
        <v>11</v>
      </c>
      <c r="B15" s="34">
        <f t="shared" si="3"/>
        <v>284</v>
      </c>
      <c r="C15" s="35">
        <v>16</v>
      </c>
      <c r="D15" s="34">
        <v>3</v>
      </c>
      <c r="E15" s="35">
        <v>3</v>
      </c>
      <c r="F15" s="35">
        <v>30</v>
      </c>
      <c r="G15" s="35"/>
      <c r="H15" s="35">
        <v>1</v>
      </c>
      <c r="I15" s="34">
        <v>16</v>
      </c>
      <c r="J15" s="34">
        <v>5</v>
      </c>
      <c r="K15" s="36"/>
      <c r="L15" s="34">
        <v>19</v>
      </c>
      <c r="M15" s="34">
        <v>4</v>
      </c>
      <c r="N15" s="34">
        <v>26</v>
      </c>
      <c r="O15" s="34">
        <v>4</v>
      </c>
      <c r="P15" s="34">
        <v>14</v>
      </c>
      <c r="Q15" s="34">
        <v>5</v>
      </c>
      <c r="R15" s="34">
        <v>14</v>
      </c>
      <c r="S15" s="34">
        <v>88</v>
      </c>
      <c r="T15" s="34">
        <v>18</v>
      </c>
      <c r="U15" s="34">
        <v>18</v>
      </c>
    </row>
    <row r="16" spans="1:21" ht="12.75">
      <c r="A16" s="33" t="s">
        <v>12</v>
      </c>
      <c r="B16" s="34">
        <f t="shared" si="3"/>
        <v>233</v>
      </c>
      <c r="C16" s="35">
        <v>14</v>
      </c>
      <c r="D16" s="34">
        <v>5</v>
      </c>
      <c r="E16" s="35"/>
      <c r="F16" s="35">
        <v>23</v>
      </c>
      <c r="G16" s="35">
        <v>1</v>
      </c>
      <c r="H16" s="35"/>
      <c r="I16" s="34">
        <v>5</v>
      </c>
      <c r="J16" s="34">
        <v>1</v>
      </c>
      <c r="K16" s="34">
        <v>2</v>
      </c>
      <c r="L16" s="34">
        <v>6</v>
      </c>
      <c r="M16" s="34">
        <v>4</v>
      </c>
      <c r="N16" s="34">
        <v>20</v>
      </c>
      <c r="O16" s="34">
        <v>8</v>
      </c>
      <c r="P16" s="34">
        <v>7</v>
      </c>
      <c r="Q16" s="34">
        <v>2</v>
      </c>
      <c r="R16" s="34">
        <v>6</v>
      </c>
      <c r="S16" s="34">
        <v>108</v>
      </c>
      <c r="T16" s="34">
        <v>9</v>
      </c>
      <c r="U16" s="34">
        <v>12</v>
      </c>
    </row>
    <row r="17" spans="1:21" ht="12.75">
      <c r="A17" s="33" t="s">
        <v>13</v>
      </c>
      <c r="B17" s="34">
        <f t="shared" si="3"/>
        <v>545</v>
      </c>
      <c r="C17" s="35">
        <v>15</v>
      </c>
      <c r="D17" s="34">
        <v>8</v>
      </c>
      <c r="E17" s="35">
        <v>2</v>
      </c>
      <c r="F17" s="35">
        <v>46</v>
      </c>
      <c r="G17" s="35">
        <v>2</v>
      </c>
      <c r="H17" s="35"/>
      <c r="I17" s="34">
        <v>8</v>
      </c>
      <c r="J17" s="34">
        <v>1</v>
      </c>
      <c r="K17" s="34">
        <v>4</v>
      </c>
      <c r="L17" s="34">
        <v>5</v>
      </c>
      <c r="M17" s="34">
        <v>6</v>
      </c>
      <c r="N17" s="34">
        <v>40</v>
      </c>
      <c r="O17" s="34">
        <v>25</v>
      </c>
      <c r="P17" s="34">
        <v>12</v>
      </c>
      <c r="Q17" s="34">
        <v>4</v>
      </c>
      <c r="R17" s="34">
        <v>16</v>
      </c>
      <c r="S17" s="34">
        <v>310</v>
      </c>
      <c r="T17" s="34">
        <v>20</v>
      </c>
      <c r="U17" s="34">
        <v>21</v>
      </c>
    </row>
    <row r="18" spans="1:21" s="6" customFormat="1" ht="24.75" customHeight="1">
      <c r="A18" s="39" t="s">
        <v>41</v>
      </c>
      <c r="B18" s="40">
        <f aca="true" t="shared" si="4" ref="B18:U18">SUM(B19:B33)</f>
        <v>10350</v>
      </c>
      <c r="C18" s="71">
        <f t="shared" si="4"/>
        <v>765</v>
      </c>
      <c r="D18" s="40">
        <f t="shared" si="4"/>
        <v>288</v>
      </c>
      <c r="E18" s="71">
        <f t="shared" si="4"/>
        <v>28</v>
      </c>
      <c r="F18" s="71">
        <f t="shared" si="4"/>
        <v>727</v>
      </c>
      <c r="G18" s="71">
        <f t="shared" si="4"/>
        <v>23</v>
      </c>
      <c r="H18" s="71">
        <f t="shared" si="4"/>
        <v>40</v>
      </c>
      <c r="I18" s="40">
        <f t="shared" si="4"/>
        <v>234</v>
      </c>
      <c r="J18" s="40">
        <f t="shared" si="4"/>
        <v>152</v>
      </c>
      <c r="K18" s="40">
        <f t="shared" si="4"/>
        <v>25</v>
      </c>
      <c r="L18" s="40">
        <f t="shared" si="4"/>
        <v>291</v>
      </c>
      <c r="M18" s="40">
        <f t="shared" si="4"/>
        <v>253</v>
      </c>
      <c r="N18" s="40">
        <f t="shared" si="4"/>
        <v>1094</v>
      </c>
      <c r="O18" s="40">
        <f t="shared" si="4"/>
        <v>309</v>
      </c>
      <c r="P18" s="40">
        <f t="shared" si="4"/>
        <v>203</v>
      </c>
      <c r="Q18" s="40">
        <f t="shared" si="4"/>
        <v>63</v>
      </c>
      <c r="R18" s="40">
        <f t="shared" si="4"/>
        <v>641</v>
      </c>
      <c r="S18" s="40">
        <f t="shared" si="4"/>
        <v>3911</v>
      </c>
      <c r="T18" s="40">
        <f t="shared" si="4"/>
        <v>793</v>
      </c>
      <c r="U18" s="40">
        <f t="shared" si="4"/>
        <v>510</v>
      </c>
    </row>
    <row r="19" spans="1:21" ht="12.75">
      <c r="A19" s="33" t="s">
        <v>14</v>
      </c>
      <c r="B19" s="34">
        <f aca="true" t="shared" si="5" ref="B19:B33">SUM(C19:U19)</f>
        <v>2952</v>
      </c>
      <c r="C19" s="35">
        <v>33</v>
      </c>
      <c r="D19" s="34">
        <v>42</v>
      </c>
      <c r="E19" s="35">
        <v>8</v>
      </c>
      <c r="F19" s="35">
        <v>109</v>
      </c>
      <c r="G19" s="35">
        <v>17</v>
      </c>
      <c r="H19" s="35">
        <v>10</v>
      </c>
      <c r="I19" s="34">
        <v>14</v>
      </c>
      <c r="J19" s="34">
        <v>17</v>
      </c>
      <c r="K19" s="34">
        <v>11</v>
      </c>
      <c r="L19" s="34">
        <v>16</v>
      </c>
      <c r="M19" s="34">
        <v>15</v>
      </c>
      <c r="N19" s="34">
        <v>185</v>
      </c>
      <c r="O19" s="34">
        <v>139</v>
      </c>
      <c r="P19" s="34">
        <v>108</v>
      </c>
      <c r="Q19" s="34">
        <v>31</v>
      </c>
      <c r="R19" s="34">
        <v>44</v>
      </c>
      <c r="S19" s="34">
        <v>1739</v>
      </c>
      <c r="T19" s="34">
        <v>43</v>
      </c>
      <c r="U19" s="34">
        <v>371</v>
      </c>
    </row>
    <row r="20" spans="1:21" ht="12.75">
      <c r="A20" s="33" t="s">
        <v>15</v>
      </c>
      <c r="B20" s="34">
        <f t="shared" si="5"/>
        <v>485</v>
      </c>
      <c r="C20" s="35">
        <v>1</v>
      </c>
      <c r="D20" s="33" t="s">
        <v>2</v>
      </c>
      <c r="E20" s="35"/>
      <c r="F20" s="35">
        <v>2</v>
      </c>
      <c r="G20" s="35"/>
      <c r="H20" s="35"/>
      <c r="I20" s="34">
        <v>1</v>
      </c>
      <c r="J20" s="36"/>
      <c r="K20" s="36"/>
      <c r="L20" s="34">
        <v>1</v>
      </c>
      <c r="M20" s="34">
        <v>2</v>
      </c>
      <c r="N20" s="34">
        <v>408</v>
      </c>
      <c r="O20" s="34">
        <v>1</v>
      </c>
      <c r="P20" s="36"/>
      <c r="Q20" s="36"/>
      <c r="R20" s="34">
        <v>3</v>
      </c>
      <c r="S20" s="34">
        <v>62</v>
      </c>
      <c r="T20" s="34">
        <v>4</v>
      </c>
      <c r="U20" s="36"/>
    </row>
    <row r="21" spans="1:21" ht="12.75">
      <c r="A21" s="33" t="s">
        <v>16</v>
      </c>
      <c r="B21" s="34">
        <f t="shared" si="5"/>
        <v>734</v>
      </c>
      <c r="C21" s="35">
        <v>664</v>
      </c>
      <c r="D21" s="34">
        <v>2</v>
      </c>
      <c r="E21" s="35"/>
      <c r="F21" s="35"/>
      <c r="G21" s="35"/>
      <c r="H21" s="35">
        <v>21</v>
      </c>
      <c r="I21" s="36"/>
      <c r="J21" s="33" t="s">
        <v>2</v>
      </c>
      <c r="K21" s="36"/>
      <c r="L21" s="34">
        <v>1</v>
      </c>
      <c r="M21" s="34">
        <v>1</v>
      </c>
      <c r="N21" s="34">
        <v>3</v>
      </c>
      <c r="O21" s="36"/>
      <c r="P21" s="36"/>
      <c r="Q21" s="36"/>
      <c r="R21" s="34">
        <v>35</v>
      </c>
      <c r="S21" s="34">
        <v>3</v>
      </c>
      <c r="T21" s="34">
        <v>3</v>
      </c>
      <c r="U21" s="34">
        <v>1</v>
      </c>
    </row>
    <row r="22" spans="1:21" ht="12.75">
      <c r="A22" s="33" t="s">
        <v>17</v>
      </c>
      <c r="B22" s="34">
        <f t="shared" si="5"/>
        <v>517</v>
      </c>
      <c r="C22" s="35">
        <v>7</v>
      </c>
      <c r="D22" s="33" t="s">
        <v>2</v>
      </c>
      <c r="E22" s="35"/>
      <c r="F22" s="35"/>
      <c r="G22" s="35"/>
      <c r="H22" s="35"/>
      <c r="I22" s="36"/>
      <c r="J22" s="34">
        <v>1</v>
      </c>
      <c r="K22" s="36"/>
      <c r="L22" s="33" t="s">
        <v>2</v>
      </c>
      <c r="M22" s="36"/>
      <c r="N22" s="34">
        <v>5</v>
      </c>
      <c r="O22" s="36"/>
      <c r="P22" s="36"/>
      <c r="Q22" s="36"/>
      <c r="R22" s="34">
        <v>494</v>
      </c>
      <c r="S22" s="34">
        <v>9</v>
      </c>
      <c r="T22" s="36"/>
      <c r="U22" s="34">
        <v>1</v>
      </c>
    </row>
    <row r="23" spans="1:21" ht="12.75">
      <c r="A23" s="33" t="s">
        <v>18</v>
      </c>
      <c r="B23" s="34">
        <f t="shared" si="5"/>
        <v>890</v>
      </c>
      <c r="C23" s="35">
        <v>2</v>
      </c>
      <c r="D23" s="34">
        <v>4</v>
      </c>
      <c r="E23" s="35">
        <v>1</v>
      </c>
      <c r="F23" s="35">
        <v>1</v>
      </c>
      <c r="G23" s="35"/>
      <c r="H23" s="35"/>
      <c r="I23" s="36"/>
      <c r="J23" s="33" t="s">
        <v>2</v>
      </c>
      <c r="K23" s="36"/>
      <c r="L23" s="34">
        <v>192</v>
      </c>
      <c r="M23" s="34">
        <v>13</v>
      </c>
      <c r="N23" s="34">
        <v>34</v>
      </c>
      <c r="O23" s="36"/>
      <c r="P23" s="36"/>
      <c r="Q23" s="36"/>
      <c r="R23" s="34">
        <v>2</v>
      </c>
      <c r="S23" s="34">
        <v>5</v>
      </c>
      <c r="T23" s="34">
        <v>636</v>
      </c>
      <c r="U23" s="36"/>
    </row>
    <row r="24" spans="1:21" ht="12.75">
      <c r="A24" s="33" t="s">
        <v>125</v>
      </c>
      <c r="B24" s="34">
        <f t="shared" si="5"/>
        <v>307</v>
      </c>
      <c r="C24" s="35">
        <v>1</v>
      </c>
      <c r="D24" s="34">
        <v>31</v>
      </c>
      <c r="E24" s="35">
        <v>7</v>
      </c>
      <c r="F24" s="35"/>
      <c r="G24" s="35"/>
      <c r="H24" s="35">
        <v>1</v>
      </c>
      <c r="I24" s="34">
        <v>185</v>
      </c>
      <c r="J24" s="34">
        <v>59</v>
      </c>
      <c r="K24" s="34">
        <v>2</v>
      </c>
      <c r="L24" s="33" t="s">
        <v>2</v>
      </c>
      <c r="M24" s="36"/>
      <c r="N24" s="34">
        <v>4</v>
      </c>
      <c r="O24" s="36"/>
      <c r="P24" s="34">
        <v>6</v>
      </c>
      <c r="Q24" s="34">
        <v>3</v>
      </c>
      <c r="R24" s="36"/>
      <c r="S24" s="34">
        <v>8</v>
      </c>
      <c r="T24" s="33" t="s">
        <v>2</v>
      </c>
      <c r="U24" s="36"/>
    </row>
    <row r="25" spans="1:21" ht="12.75">
      <c r="A25" s="33" t="s">
        <v>20</v>
      </c>
      <c r="B25" s="34">
        <f t="shared" si="5"/>
        <v>411</v>
      </c>
      <c r="C25" s="35"/>
      <c r="D25" s="36"/>
      <c r="E25" s="35"/>
      <c r="F25" s="35">
        <v>379</v>
      </c>
      <c r="G25" s="35"/>
      <c r="H25" s="35"/>
      <c r="I25" s="36"/>
      <c r="J25" s="33" t="s">
        <v>2</v>
      </c>
      <c r="K25" s="36"/>
      <c r="L25" s="33" t="s">
        <v>2</v>
      </c>
      <c r="M25" s="34">
        <v>3</v>
      </c>
      <c r="N25" s="34">
        <v>4</v>
      </c>
      <c r="O25" s="36"/>
      <c r="P25" s="34">
        <v>4</v>
      </c>
      <c r="Q25" s="34">
        <v>11</v>
      </c>
      <c r="R25" s="36"/>
      <c r="S25" s="34">
        <v>8</v>
      </c>
      <c r="T25" s="34">
        <v>1</v>
      </c>
      <c r="U25" s="34">
        <v>1</v>
      </c>
    </row>
    <row r="26" spans="1:21" ht="12.75">
      <c r="A26" s="33" t="s">
        <v>21</v>
      </c>
      <c r="B26" s="34">
        <f t="shared" si="5"/>
        <v>218</v>
      </c>
      <c r="C26" s="35"/>
      <c r="D26" s="34">
        <v>155</v>
      </c>
      <c r="E26" s="35"/>
      <c r="F26" s="35"/>
      <c r="G26" s="35"/>
      <c r="H26" s="35"/>
      <c r="I26" s="36"/>
      <c r="J26" s="34">
        <v>60</v>
      </c>
      <c r="K26" s="36"/>
      <c r="L26" s="36"/>
      <c r="M26" s="36"/>
      <c r="N26" s="36"/>
      <c r="O26" s="34">
        <v>1</v>
      </c>
      <c r="P26" s="34">
        <v>2</v>
      </c>
      <c r="Q26" s="36"/>
      <c r="R26" s="36"/>
      <c r="S26" s="36"/>
      <c r="T26" s="36"/>
      <c r="U26" s="36"/>
    </row>
    <row r="27" spans="1:21" ht="12.75">
      <c r="A27" s="33" t="s">
        <v>22</v>
      </c>
      <c r="B27" s="34">
        <f t="shared" si="5"/>
        <v>285</v>
      </c>
      <c r="C27" s="35"/>
      <c r="D27" s="34">
        <v>1</v>
      </c>
      <c r="E27" s="35"/>
      <c r="F27" s="35">
        <v>1</v>
      </c>
      <c r="G27" s="35"/>
      <c r="H27" s="35">
        <v>1</v>
      </c>
      <c r="I27" s="34">
        <v>2</v>
      </c>
      <c r="J27" s="33" t="s">
        <v>2</v>
      </c>
      <c r="K27" s="36"/>
      <c r="L27" s="34">
        <v>2</v>
      </c>
      <c r="M27" s="34">
        <v>2</v>
      </c>
      <c r="N27" s="34">
        <v>225</v>
      </c>
      <c r="O27" s="34">
        <v>33</v>
      </c>
      <c r="P27" s="34">
        <v>1</v>
      </c>
      <c r="Q27" s="34">
        <v>1</v>
      </c>
      <c r="R27" s="34">
        <v>2</v>
      </c>
      <c r="S27" s="34">
        <v>8</v>
      </c>
      <c r="T27" s="34">
        <v>6</v>
      </c>
      <c r="U27" s="36"/>
    </row>
    <row r="28" spans="1:21" ht="12.75">
      <c r="A28" s="33" t="s">
        <v>74</v>
      </c>
      <c r="B28" s="34">
        <f t="shared" si="5"/>
        <v>158</v>
      </c>
      <c r="C28" s="35"/>
      <c r="D28" s="36"/>
      <c r="E28" s="35"/>
      <c r="F28" s="35">
        <v>158</v>
      </c>
      <c r="G28" s="35"/>
      <c r="H28" s="35"/>
      <c r="I28" s="36"/>
      <c r="J28" s="33" t="s">
        <v>2</v>
      </c>
      <c r="K28" s="36"/>
      <c r="L28" s="33" t="s">
        <v>2</v>
      </c>
      <c r="M28" s="33" t="s">
        <v>2</v>
      </c>
      <c r="N28" s="36"/>
      <c r="O28" s="36"/>
      <c r="P28" s="36"/>
      <c r="Q28" s="36"/>
      <c r="R28" s="36"/>
      <c r="S28" s="36"/>
      <c r="T28" s="36"/>
      <c r="U28" s="36"/>
    </row>
    <row r="29" spans="1:21" ht="12.75">
      <c r="A29" s="33" t="s">
        <v>24</v>
      </c>
      <c r="B29" s="34">
        <f t="shared" si="5"/>
        <v>238</v>
      </c>
      <c r="C29" s="35"/>
      <c r="D29" s="34">
        <v>1</v>
      </c>
      <c r="E29" s="35"/>
      <c r="F29" s="35"/>
      <c r="G29" s="35"/>
      <c r="H29" s="35"/>
      <c r="I29" s="36"/>
      <c r="J29" s="34">
        <v>4</v>
      </c>
      <c r="K29" s="36"/>
      <c r="L29" s="34">
        <v>26</v>
      </c>
      <c r="M29" s="34">
        <v>188</v>
      </c>
      <c r="N29" s="34">
        <v>5</v>
      </c>
      <c r="O29" s="34">
        <v>1</v>
      </c>
      <c r="P29" s="36"/>
      <c r="Q29" s="36"/>
      <c r="R29" s="34">
        <v>1</v>
      </c>
      <c r="S29" s="34">
        <v>1</v>
      </c>
      <c r="T29" s="34">
        <v>11</v>
      </c>
      <c r="U29" s="36"/>
    </row>
    <row r="30" spans="1:21" ht="12.75">
      <c r="A30" s="33" t="s">
        <v>25</v>
      </c>
      <c r="B30" s="34">
        <f t="shared" si="5"/>
        <v>76</v>
      </c>
      <c r="C30" s="35"/>
      <c r="D30" s="36"/>
      <c r="E30" s="35"/>
      <c r="F30" s="35">
        <v>3</v>
      </c>
      <c r="G30" s="35"/>
      <c r="H30" s="35"/>
      <c r="I30" s="36"/>
      <c r="J30" s="34">
        <v>1</v>
      </c>
      <c r="K30" s="36"/>
      <c r="L30" s="36"/>
      <c r="M30" s="33" t="s">
        <v>2</v>
      </c>
      <c r="N30" s="36"/>
      <c r="O30" s="34">
        <v>60</v>
      </c>
      <c r="P30" s="36"/>
      <c r="Q30" s="34">
        <v>2</v>
      </c>
      <c r="R30" s="34">
        <v>2</v>
      </c>
      <c r="S30" s="34">
        <v>1</v>
      </c>
      <c r="T30" s="34">
        <v>4</v>
      </c>
      <c r="U30" s="34">
        <v>3</v>
      </c>
    </row>
    <row r="31" spans="1:21" ht="12.75">
      <c r="A31" s="33" t="s">
        <v>26</v>
      </c>
      <c r="B31" s="34">
        <f t="shared" si="5"/>
        <v>1759</v>
      </c>
      <c r="C31" s="35">
        <v>9</v>
      </c>
      <c r="D31" s="34">
        <v>28</v>
      </c>
      <c r="E31" s="35">
        <v>6</v>
      </c>
      <c r="F31" s="35">
        <v>26</v>
      </c>
      <c r="G31" s="35"/>
      <c r="H31" s="35">
        <v>2</v>
      </c>
      <c r="I31" s="34">
        <v>17</v>
      </c>
      <c r="J31" s="33" t="s">
        <v>2</v>
      </c>
      <c r="K31" s="34">
        <v>3</v>
      </c>
      <c r="L31" s="34">
        <v>9</v>
      </c>
      <c r="M31" s="34">
        <v>5</v>
      </c>
      <c r="N31" s="34">
        <v>53</v>
      </c>
      <c r="O31" s="34">
        <v>28</v>
      </c>
      <c r="P31" s="34">
        <v>46</v>
      </c>
      <c r="Q31" s="34">
        <v>8</v>
      </c>
      <c r="R31" s="34">
        <v>14</v>
      </c>
      <c r="S31" s="34">
        <v>1467</v>
      </c>
      <c r="T31" s="34">
        <v>20</v>
      </c>
      <c r="U31" s="34">
        <v>18</v>
      </c>
    </row>
    <row r="32" spans="1:21" ht="12.75">
      <c r="A32" s="33" t="s">
        <v>27</v>
      </c>
      <c r="B32" s="34">
        <f t="shared" si="5"/>
        <v>613</v>
      </c>
      <c r="C32" s="35">
        <v>19</v>
      </c>
      <c r="D32" s="34">
        <v>9</v>
      </c>
      <c r="E32" s="35">
        <v>3</v>
      </c>
      <c r="F32" s="35">
        <v>28</v>
      </c>
      <c r="G32" s="35">
        <v>2</v>
      </c>
      <c r="H32" s="35">
        <v>2</v>
      </c>
      <c r="I32" s="34">
        <v>12</v>
      </c>
      <c r="J32" s="34">
        <v>1</v>
      </c>
      <c r="K32" s="34">
        <v>4</v>
      </c>
      <c r="L32" s="34">
        <v>16</v>
      </c>
      <c r="M32" s="34">
        <v>9</v>
      </c>
      <c r="N32" s="34">
        <v>64</v>
      </c>
      <c r="O32" s="34">
        <v>27</v>
      </c>
      <c r="P32" s="34">
        <v>16</v>
      </c>
      <c r="Q32" s="36"/>
      <c r="R32" s="34">
        <v>12</v>
      </c>
      <c r="S32" s="34">
        <v>331</v>
      </c>
      <c r="T32" s="34">
        <v>14</v>
      </c>
      <c r="U32" s="34">
        <v>44</v>
      </c>
    </row>
    <row r="33" spans="1:21" ht="12.75">
      <c r="A33" s="33" t="s">
        <v>28</v>
      </c>
      <c r="B33" s="34">
        <f t="shared" si="5"/>
        <v>707</v>
      </c>
      <c r="C33" s="35">
        <v>29</v>
      </c>
      <c r="D33" s="34">
        <v>15</v>
      </c>
      <c r="E33" s="35">
        <v>3</v>
      </c>
      <c r="F33" s="35">
        <v>20</v>
      </c>
      <c r="G33" s="35">
        <v>4</v>
      </c>
      <c r="H33" s="35">
        <v>3</v>
      </c>
      <c r="I33" s="34">
        <v>3</v>
      </c>
      <c r="J33" s="34">
        <v>9</v>
      </c>
      <c r="K33" s="34">
        <v>5</v>
      </c>
      <c r="L33" s="34">
        <v>28</v>
      </c>
      <c r="M33" s="34">
        <v>15</v>
      </c>
      <c r="N33" s="34">
        <v>104</v>
      </c>
      <c r="O33" s="34">
        <v>19</v>
      </c>
      <c r="P33" s="34">
        <v>20</v>
      </c>
      <c r="Q33" s="34">
        <v>7</v>
      </c>
      <c r="R33" s="34">
        <v>32</v>
      </c>
      <c r="S33" s="34">
        <v>269</v>
      </c>
      <c r="T33" s="34">
        <v>51</v>
      </c>
      <c r="U33" s="34">
        <v>71</v>
      </c>
    </row>
    <row r="34" spans="1:20" ht="12.75">
      <c r="A34" s="42" t="s">
        <v>29</v>
      </c>
      <c r="C34" s="42" t="s">
        <v>2</v>
      </c>
      <c r="E34" s="42" t="s">
        <v>2</v>
      </c>
      <c r="L34" s="42" t="s">
        <v>2</v>
      </c>
      <c r="T34" s="42" t="s">
        <v>134</v>
      </c>
    </row>
    <row r="35" ht="12.75">
      <c r="C35" s="42" t="s">
        <v>2</v>
      </c>
    </row>
    <row r="36" ht="12.75">
      <c r="C36" s="42" t="s">
        <v>2</v>
      </c>
    </row>
    <row r="37" ht="12.75">
      <c r="C37" s="42" t="s">
        <v>2</v>
      </c>
    </row>
  </sheetData>
  <sheetProtection password="CA55" sheet="1" objects="1" scenarios="1"/>
  <mergeCells count="2">
    <mergeCell ref="A1:U1"/>
    <mergeCell ref="A2:U2"/>
  </mergeCells>
  <printOptions horizontalCentered="1"/>
  <pageMargins left="0.3937007874015748" right="0" top="0.35433070866141736" bottom="0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5"/>
  <sheetViews>
    <sheetView showGridLines="0" workbookViewId="0" topLeftCell="A1">
      <selection activeCell="G24" sqref="G24"/>
    </sheetView>
  </sheetViews>
  <sheetFormatPr defaultColWidth="6.625" defaultRowHeight="12.75"/>
  <cols>
    <col min="1" max="1" width="27.625" style="83" customWidth="1"/>
    <col min="2" max="6" width="6.625" style="83" customWidth="1"/>
    <col min="7" max="8" width="4.625" style="83" customWidth="1"/>
    <col min="9" max="10" width="5.625" style="83" customWidth="1"/>
    <col min="11" max="12" width="6.625" style="83" customWidth="1"/>
    <col min="13" max="13" width="4.625" style="83" customWidth="1"/>
    <col min="14" max="14" width="6.625" style="83" customWidth="1"/>
    <col min="15" max="15" width="5.625" style="83" customWidth="1"/>
    <col min="16" max="17" width="6.625" style="83" customWidth="1"/>
    <col min="18" max="18" width="7.50390625" style="83" customWidth="1"/>
    <col min="19" max="24" width="6.625" style="83" customWidth="1"/>
    <col min="25" max="16384" width="6.625" style="84" customWidth="1"/>
  </cols>
  <sheetData>
    <row r="1" spans="1:24" s="73" customFormat="1" ht="12.75">
      <c r="A1" s="601" t="s">
        <v>135</v>
      </c>
      <c r="B1" s="601"/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601"/>
      <c r="O1" s="601"/>
      <c r="P1" s="601"/>
      <c r="Q1" s="601"/>
      <c r="R1" s="601"/>
      <c r="S1" s="72"/>
      <c r="T1" s="72"/>
      <c r="U1" s="72"/>
      <c r="V1" s="72"/>
      <c r="W1" s="72"/>
      <c r="X1" s="72"/>
    </row>
    <row r="2" spans="1:24" s="73" customFormat="1" ht="12.75">
      <c r="A2" s="601" t="s">
        <v>136</v>
      </c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72"/>
      <c r="T2" s="72"/>
      <c r="U2" s="72"/>
      <c r="V2" s="72"/>
      <c r="W2" s="72"/>
      <c r="X2" s="72"/>
    </row>
    <row r="3" spans="1:24" s="73" customFormat="1" ht="12.75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</row>
    <row r="4" spans="1:24" s="73" customFormat="1" ht="12.75">
      <c r="A4" s="74" t="s">
        <v>137</v>
      </c>
      <c r="B4" s="75" t="s">
        <v>2</v>
      </c>
      <c r="C4" s="74" t="s">
        <v>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</row>
    <row r="5" spans="1:18" s="73" customFormat="1" ht="12.75">
      <c r="A5" s="599" t="s">
        <v>42</v>
      </c>
      <c r="B5" s="599" t="s">
        <v>94</v>
      </c>
      <c r="C5" s="598" t="s">
        <v>138</v>
      </c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77"/>
      <c r="R5" s="77"/>
    </row>
    <row r="6" spans="1:24" s="73" customFormat="1" ht="12.75">
      <c r="A6" s="600"/>
      <c r="B6" s="600"/>
      <c r="C6" s="76" t="s">
        <v>139</v>
      </c>
      <c r="D6" s="76" t="s">
        <v>140</v>
      </c>
      <c r="E6" s="76" t="s">
        <v>141</v>
      </c>
      <c r="F6" s="76" t="s">
        <v>142</v>
      </c>
      <c r="G6" s="76" t="s">
        <v>113</v>
      </c>
      <c r="H6" s="76" t="s">
        <v>143</v>
      </c>
      <c r="I6" s="76" t="s">
        <v>144</v>
      </c>
      <c r="J6" s="76" t="s">
        <v>116</v>
      </c>
      <c r="K6" s="76" t="s">
        <v>145</v>
      </c>
      <c r="L6" s="76" t="s">
        <v>118</v>
      </c>
      <c r="M6" s="76" t="s">
        <v>146</v>
      </c>
      <c r="N6" s="76" t="s">
        <v>147</v>
      </c>
      <c r="O6" s="76" t="s">
        <v>121</v>
      </c>
      <c r="P6" s="76" t="s">
        <v>122</v>
      </c>
      <c r="Q6" s="78" t="s">
        <v>100</v>
      </c>
      <c r="R6" s="78" t="s">
        <v>123</v>
      </c>
      <c r="S6" s="72"/>
      <c r="T6" s="72"/>
      <c r="U6" s="72"/>
      <c r="V6" s="72"/>
      <c r="W6" s="72"/>
      <c r="X6" s="72"/>
    </row>
    <row r="7" spans="1:24" s="207" customFormat="1" ht="23.25" customHeight="1">
      <c r="A7" s="204" t="s">
        <v>39</v>
      </c>
      <c r="B7" s="205">
        <f>SUM(B8+B19)</f>
        <v>6204</v>
      </c>
      <c r="C7" s="205">
        <f>SUM(C8+C19)</f>
        <v>33</v>
      </c>
      <c r="D7" s="205">
        <f>SUM(D19)</f>
        <v>2</v>
      </c>
      <c r="E7" s="205">
        <f>SUM(E19)</f>
        <v>6</v>
      </c>
      <c r="F7" s="205">
        <f aca="true" t="shared" si="0" ref="F7:Q7">SUM(F8+F19)</f>
        <v>12</v>
      </c>
      <c r="G7" s="205">
        <f t="shared" si="0"/>
        <v>99</v>
      </c>
      <c r="H7" s="205">
        <f t="shared" si="0"/>
        <v>5</v>
      </c>
      <c r="I7" s="205">
        <f t="shared" si="0"/>
        <v>10</v>
      </c>
      <c r="J7" s="205">
        <f t="shared" si="0"/>
        <v>185</v>
      </c>
      <c r="K7" s="205">
        <f t="shared" si="0"/>
        <v>22</v>
      </c>
      <c r="L7" s="205">
        <f t="shared" si="0"/>
        <v>5548</v>
      </c>
      <c r="M7" s="205">
        <f t="shared" si="0"/>
        <v>17</v>
      </c>
      <c r="N7" s="205">
        <f t="shared" si="0"/>
        <v>123</v>
      </c>
      <c r="O7" s="205">
        <f t="shared" si="0"/>
        <v>44</v>
      </c>
      <c r="P7" s="205">
        <f t="shared" si="0"/>
        <v>41</v>
      </c>
      <c r="Q7" s="205">
        <f t="shared" si="0"/>
        <v>52</v>
      </c>
      <c r="R7" s="205">
        <f>SUM(R19)</f>
        <v>5</v>
      </c>
      <c r="S7" s="206"/>
      <c r="T7" s="206"/>
      <c r="U7" s="206"/>
      <c r="V7" s="206"/>
      <c r="W7" s="206"/>
      <c r="X7" s="206"/>
    </row>
    <row r="8" spans="1:24" s="207" customFormat="1" ht="23.25" customHeight="1">
      <c r="A8" s="204" t="s">
        <v>40</v>
      </c>
      <c r="B8" s="205">
        <f>SUM(B9:B18)</f>
        <v>1326</v>
      </c>
      <c r="C8" s="205">
        <f>SUM(C9:C18)</f>
        <v>7</v>
      </c>
      <c r="D8" s="204" t="s">
        <v>2</v>
      </c>
      <c r="E8" s="204" t="s">
        <v>2</v>
      </c>
      <c r="F8" s="205">
        <f aca="true" t="shared" si="1" ref="F8:Q8">SUM(F9:F18)</f>
        <v>1</v>
      </c>
      <c r="G8" s="205">
        <f t="shared" si="1"/>
        <v>16</v>
      </c>
      <c r="H8" s="205">
        <f t="shared" si="1"/>
        <v>3</v>
      </c>
      <c r="I8" s="205">
        <f t="shared" si="1"/>
        <v>1</v>
      </c>
      <c r="J8" s="205">
        <f t="shared" si="1"/>
        <v>43</v>
      </c>
      <c r="K8" s="205">
        <f t="shared" si="1"/>
        <v>10</v>
      </c>
      <c r="L8" s="205">
        <f t="shared" si="1"/>
        <v>1166</v>
      </c>
      <c r="M8" s="205">
        <f t="shared" si="1"/>
        <v>3</v>
      </c>
      <c r="N8" s="205">
        <f t="shared" si="1"/>
        <v>40</v>
      </c>
      <c r="O8" s="205">
        <f t="shared" si="1"/>
        <v>7</v>
      </c>
      <c r="P8" s="205">
        <f t="shared" si="1"/>
        <v>7</v>
      </c>
      <c r="Q8" s="205">
        <f t="shared" si="1"/>
        <v>22</v>
      </c>
      <c r="R8" s="204" t="s">
        <v>2</v>
      </c>
      <c r="S8" s="206"/>
      <c r="T8" s="206"/>
      <c r="U8" s="206"/>
      <c r="V8" s="206"/>
      <c r="W8" s="206"/>
      <c r="X8" s="206"/>
    </row>
    <row r="9" spans="1:18" ht="12.75">
      <c r="A9" s="79" t="s">
        <v>4</v>
      </c>
      <c r="B9" s="80">
        <v>135</v>
      </c>
      <c r="C9" s="81">
        <v>2</v>
      </c>
      <c r="D9" s="82"/>
      <c r="E9" s="81"/>
      <c r="F9" s="81"/>
      <c r="G9" s="81"/>
      <c r="H9" s="81">
        <v>2</v>
      </c>
      <c r="I9" s="82"/>
      <c r="J9" s="80">
        <v>4</v>
      </c>
      <c r="K9" s="80">
        <v>2</v>
      </c>
      <c r="L9" s="80">
        <v>115</v>
      </c>
      <c r="M9" s="80">
        <v>1</v>
      </c>
      <c r="N9" s="80">
        <v>3</v>
      </c>
      <c r="O9" s="80">
        <v>1</v>
      </c>
      <c r="P9" s="80">
        <v>1</v>
      </c>
      <c r="Q9" s="80">
        <v>4</v>
      </c>
      <c r="R9" s="82"/>
    </row>
    <row r="10" spans="1:18" ht="12.75">
      <c r="A10" s="79" t="s">
        <v>5</v>
      </c>
      <c r="B10" s="80">
        <v>265</v>
      </c>
      <c r="C10" s="81">
        <v>4</v>
      </c>
      <c r="D10" s="82"/>
      <c r="E10" s="81"/>
      <c r="F10" s="81"/>
      <c r="G10" s="81">
        <v>3</v>
      </c>
      <c r="H10" s="81">
        <v>1</v>
      </c>
      <c r="I10" s="80">
        <v>1</v>
      </c>
      <c r="J10" s="80">
        <v>13</v>
      </c>
      <c r="K10" s="80">
        <v>4</v>
      </c>
      <c r="L10" s="80">
        <v>225</v>
      </c>
      <c r="M10" s="82"/>
      <c r="N10" s="80">
        <v>7</v>
      </c>
      <c r="O10" s="80">
        <v>1</v>
      </c>
      <c r="P10" s="80">
        <v>2</v>
      </c>
      <c r="Q10" s="80">
        <v>4</v>
      </c>
      <c r="R10" s="82"/>
    </row>
    <row r="11" spans="1:18" ht="12.75">
      <c r="A11" s="79" t="s">
        <v>6</v>
      </c>
      <c r="B11" s="80">
        <v>273</v>
      </c>
      <c r="C11" s="81"/>
      <c r="D11" s="82"/>
      <c r="E11" s="81"/>
      <c r="F11" s="81"/>
      <c r="G11" s="81">
        <v>3</v>
      </c>
      <c r="H11" s="81"/>
      <c r="I11" s="82"/>
      <c r="J11" s="80">
        <v>4</v>
      </c>
      <c r="K11" s="82"/>
      <c r="L11" s="80">
        <v>258</v>
      </c>
      <c r="M11" s="80">
        <v>2</v>
      </c>
      <c r="N11" s="80">
        <v>3</v>
      </c>
      <c r="O11" s="80">
        <v>1</v>
      </c>
      <c r="P11" s="82"/>
      <c r="Q11" s="80">
        <v>2</v>
      </c>
      <c r="R11" s="82"/>
    </row>
    <row r="12" spans="1:18" ht="12.75">
      <c r="A12" s="79" t="s">
        <v>7</v>
      </c>
      <c r="B12" s="80">
        <v>76</v>
      </c>
      <c r="C12" s="81"/>
      <c r="D12" s="82"/>
      <c r="E12" s="81"/>
      <c r="F12" s="81"/>
      <c r="G12" s="81">
        <v>4</v>
      </c>
      <c r="H12" s="81"/>
      <c r="I12" s="82"/>
      <c r="J12" s="80">
        <v>1</v>
      </c>
      <c r="K12" s="80">
        <v>1</v>
      </c>
      <c r="L12" s="80">
        <v>66</v>
      </c>
      <c r="M12" s="82"/>
      <c r="N12" s="80">
        <v>1</v>
      </c>
      <c r="O12" s="80">
        <v>1</v>
      </c>
      <c r="P12" s="80">
        <v>1</v>
      </c>
      <c r="Q12" s="80">
        <v>1</v>
      </c>
      <c r="R12" s="82"/>
    </row>
    <row r="13" spans="1:18" ht="12.75">
      <c r="A13" s="79" t="s">
        <v>8</v>
      </c>
      <c r="B13" s="80">
        <v>53</v>
      </c>
      <c r="C13" s="81"/>
      <c r="D13" s="82"/>
      <c r="E13" s="81"/>
      <c r="F13" s="81"/>
      <c r="G13" s="81">
        <v>1</v>
      </c>
      <c r="H13" s="81"/>
      <c r="I13" s="82"/>
      <c r="J13" s="80">
        <v>2</v>
      </c>
      <c r="K13" s="80">
        <v>1</v>
      </c>
      <c r="L13" s="80">
        <v>45</v>
      </c>
      <c r="M13" s="82"/>
      <c r="N13" s="80">
        <v>2</v>
      </c>
      <c r="O13" s="82"/>
      <c r="P13" s="82"/>
      <c r="Q13" s="80">
        <v>2</v>
      </c>
      <c r="R13" s="82"/>
    </row>
    <row r="14" spans="1:18" ht="12.75">
      <c r="A14" s="79" t="s">
        <v>9</v>
      </c>
      <c r="B14" s="80">
        <v>60</v>
      </c>
      <c r="C14" s="81"/>
      <c r="D14" s="82"/>
      <c r="E14" s="81"/>
      <c r="F14" s="81"/>
      <c r="G14" s="81"/>
      <c r="H14" s="81"/>
      <c r="I14" s="82"/>
      <c r="J14" s="80">
        <v>4</v>
      </c>
      <c r="K14" s="82"/>
      <c r="L14" s="80">
        <v>50</v>
      </c>
      <c r="M14" s="82"/>
      <c r="N14" s="80">
        <v>3</v>
      </c>
      <c r="O14" s="82"/>
      <c r="P14" s="82"/>
      <c r="Q14" s="80">
        <v>3</v>
      </c>
      <c r="R14" s="82"/>
    </row>
    <row r="15" spans="1:18" ht="12.75">
      <c r="A15" s="79" t="s">
        <v>10</v>
      </c>
      <c r="B15" s="80">
        <v>142</v>
      </c>
      <c r="C15" s="81">
        <v>1</v>
      </c>
      <c r="D15" s="82"/>
      <c r="E15" s="81"/>
      <c r="F15" s="81">
        <v>1</v>
      </c>
      <c r="G15" s="81">
        <v>4</v>
      </c>
      <c r="H15" s="81"/>
      <c r="I15" s="82"/>
      <c r="J15" s="80">
        <v>7</v>
      </c>
      <c r="K15" s="80">
        <v>1</v>
      </c>
      <c r="L15" s="80">
        <v>118</v>
      </c>
      <c r="M15" s="82"/>
      <c r="N15" s="80">
        <v>4</v>
      </c>
      <c r="O15" s="80">
        <v>1</v>
      </c>
      <c r="P15" s="80">
        <v>2</v>
      </c>
      <c r="Q15" s="80">
        <v>3</v>
      </c>
      <c r="R15" s="82"/>
    </row>
    <row r="16" spans="1:18" ht="12.75">
      <c r="A16" s="79" t="s">
        <v>11</v>
      </c>
      <c r="B16" s="80">
        <v>44</v>
      </c>
      <c r="C16" s="81"/>
      <c r="D16" s="82"/>
      <c r="E16" s="81"/>
      <c r="F16" s="81"/>
      <c r="G16" s="81"/>
      <c r="H16" s="81"/>
      <c r="I16" s="82"/>
      <c r="J16" s="80">
        <v>3</v>
      </c>
      <c r="K16" s="82"/>
      <c r="L16" s="80">
        <v>40</v>
      </c>
      <c r="M16" s="82"/>
      <c r="N16" s="82"/>
      <c r="O16" s="80">
        <v>1</v>
      </c>
      <c r="P16" s="82"/>
      <c r="Q16" s="82"/>
      <c r="R16" s="82"/>
    </row>
    <row r="17" spans="1:18" ht="12.75">
      <c r="A17" s="79" t="s">
        <v>12</v>
      </c>
      <c r="B17" s="80">
        <v>86</v>
      </c>
      <c r="C17" s="81"/>
      <c r="D17" s="82"/>
      <c r="E17" s="81"/>
      <c r="F17" s="81"/>
      <c r="G17" s="81">
        <v>1</v>
      </c>
      <c r="H17" s="81"/>
      <c r="I17" s="82"/>
      <c r="J17" s="80">
        <v>1</v>
      </c>
      <c r="K17" s="80">
        <v>1</v>
      </c>
      <c r="L17" s="80">
        <v>70</v>
      </c>
      <c r="M17" s="82"/>
      <c r="N17" s="80">
        <v>10</v>
      </c>
      <c r="O17" s="82"/>
      <c r="P17" s="80">
        <v>1</v>
      </c>
      <c r="Q17" s="80">
        <v>2</v>
      </c>
      <c r="R17" s="82"/>
    </row>
    <row r="18" spans="1:18" ht="12.75">
      <c r="A18" s="79" t="s">
        <v>13</v>
      </c>
      <c r="B18" s="80">
        <v>192</v>
      </c>
      <c r="C18" s="81"/>
      <c r="D18" s="82"/>
      <c r="E18" s="81"/>
      <c r="F18" s="81"/>
      <c r="G18" s="81"/>
      <c r="H18" s="81"/>
      <c r="I18" s="82"/>
      <c r="J18" s="80">
        <v>4</v>
      </c>
      <c r="K18" s="82"/>
      <c r="L18" s="80">
        <v>179</v>
      </c>
      <c r="M18" s="82"/>
      <c r="N18" s="80">
        <v>7</v>
      </c>
      <c r="O18" s="80">
        <v>1</v>
      </c>
      <c r="P18" s="82"/>
      <c r="Q18" s="80">
        <v>1</v>
      </c>
      <c r="R18" s="82"/>
    </row>
    <row r="19" spans="1:24" s="73" customFormat="1" ht="23.25" customHeight="1">
      <c r="A19" s="85" t="s">
        <v>41</v>
      </c>
      <c r="B19" s="86">
        <f aca="true" t="shared" si="2" ref="B19:R19">SUM(B20:B34)</f>
        <v>4878</v>
      </c>
      <c r="C19" s="86">
        <f t="shared" si="2"/>
        <v>26</v>
      </c>
      <c r="D19" s="86">
        <f t="shared" si="2"/>
        <v>2</v>
      </c>
      <c r="E19" s="86">
        <f t="shared" si="2"/>
        <v>6</v>
      </c>
      <c r="F19" s="86">
        <f t="shared" si="2"/>
        <v>11</v>
      </c>
      <c r="G19" s="86">
        <f t="shared" si="2"/>
        <v>83</v>
      </c>
      <c r="H19" s="86">
        <f t="shared" si="2"/>
        <v>2</v>
      </c>
      <c r="I19" s="86">
        <f t="shared" si="2"/>
        <v>9</v>
      </c>
      <c r="J19" s="86">
        <f t="shared" si="2"/>
        <v>142</v>
      </c>
      <c r="K19" s="86">
        <f t="shared" si="2"/>
        <v>12</v>
      </c>
      <c r="L19" s="86">
        <f t="shared" si="2"/>
        <v>4382</v>
      </c>
      <c r="M19" s="86">
        <f t="shared" si="2"/>
        <v>14</v>
      </c>
      <c r="N19" s="86">
        <f t="shared" si="2"/>
        <v>83</v>
      </c>
      <c r="O19" s="86">
        <f t="shared" si="2"/>
        <v>37</v>
      </c>
      <c r="P19" s="86">
        <f t="shared" si="2"/>
        <v>34</v>
      </c>
      <c r="Q19" s="86">
        <f t="shared" si="2"/>
        <v>30</v>
      </c>
      <c r="R19" s="86">
        <f t="shared" si="2"/>
        <v>5</v>
      </c>
      <c r="S19" s="72"/>
      <c r="T19" s="72"/>
      <c r="U19" s="72"/>
      <c r="V19" s="72"/>
      <c r="W19" s="72"/>
      <c r="X19" s="72"/>
    </row>
    <row r="20" spans="1:18" ht="12.75">
      <c r="A20" s="79" t="s">
        <v>14</v>
      </c>
      <c r="B20" s="80">
        <v>1455</v>
      </c>
      <c r="C20" s="80">
        <v>8</v>
      </c>
      <c r="D20" s="82"/>
      <c r="E20" s="80">
        <v>2</v>
      </c>
      <c r="F20" s="80">
        <v>5</v>
      </c>
      <c r="G20" s="80">
        <v>45</v>
      </c>
      <c r="H20" s="80">
        <v>1</v>
      </c>
      <c r="I20" s="80">
        <v>1</v>
      </c>
      <c r="J20" s="80">
        <v>47</v>
      </c>
      <c r="K20" s="80">
        <v>2</v>
      </c>
      <c r="L20" s="80">
        <v>1266</v>
      </c>
      <c r="M20" s="80">
        <v>3</v>
      </c>
      <c r="N20" s="80">
        <v>29</v>
      </c>
      <c r="O20" s="80">
        <v>13</v>
      </c>
      <c r="P20" s="80">
        <v>27</v>
      </c>
      <c r="Q20" s="80">
        <v>6</v>
      </c>
      <c r="R20" s="82"/>
    </row>
    <row r="21" spans="1:18" ht="12.75">
      <c r="A21" s="79" t="s">
        <v>15</v>
      </c>
      <c r="B21" s="80">
        <v>227</v>
      </c>
      <c r="C21" s="81"/>
      <c r="D21" s="82"/>
      <c r="E21" s="81"/>
      <c r="F21" s="81"/>
      <c r="G21" s="81"/>
      <c r="H21" s="81"/>
      <c r="I21" s="82"/>
      <c r="J21" s="80">
        <v>7</v>
      </c>
      <c r="K21" s="82"/>
      <c r="L21" s="80">
        <v>217</v>
      </c>
      <c r="M21" s="82"/>
      <c r="N21" s="80">
        <v>1</v>
      </c>
      <c r="O21" s="80">
        <v>1</v>
      </c>
      <c r="P21" s="82"/>
      <c r="Q21" s="80">
        <v>1</v>
      </c>
      <c r="R21" s="82"/>
    </row>
    <row r="22" spans="1:18" ht="12.75">
      <c r="A22" s="79" t="s">
        <v>16</v>
      </c>
      <c r="B22" s="80">
        <v>400</v>
      </c>
      <c r="C22" s="81">
        <v>1</v>
      </c>
      <c r="D22" s="82"/>
      <c r="E22" s="81"/>
      <c r="F22" s="81"/>
      <c r="G22" s="81">
        <v>1</v>
      </c>
      <c r="H22" s="81"/>
      <c r="I22" s="82"/>
      <c r="J22" s="80">
        <v>1</v>
      </c>
      <c r="K22" s="80">
        <v>2</v>
      </c>
      <c r="L22" s="80">
        <v>365</v>
      </c>
      <c r="M22" s="82"/>
      <c r="N22" s="80">
        <v>25</v>
      </c>
      <c r="O22" s="80">
        <v>3</v>
      </c>
      <c r="P22" s="82"/>
      <c r="Q22" s="80">
        <v>2</v>
      </c>
      <c r="R22" s="82"/>
    </row>
    <row r="23" spans="1:18" ht="12.75">
      <c r="A23" s="79" t="s">
        <v>17</v>
      </c>
      <c r="B23" s="80">
        <v>243</v>
      </c>
      <c r="C23" s="81">
        <v>1</v>
      </c>
      <c r="D23" s="82"/>
      <c r="E23" s="81">
        <v>1</v>
      </c>
      <c r="F23" s="81"/>
      <c r="G23" s="81">
        <v>3</v>
      </c>
      <c r="H23" s="81"/>
      <c r="I23" s="82"/>
      <c r="J23" s="80">
        <v>2</v>
      </c>
      <c r="K23" s="82"/>
      <c r="L23" s="80">
        <v>226</v>
      </c>
      <c r="M23" s="82"/>
      <c r="N23" s="80">
        <v>4</v>
      </c>
      <c r="O23" s="80">
        <v>5</v>
      </c>
      <c r="P23" s="82"/>
      <c r="Q23" s="82"/>
      <c r="R23" s="80">
        <v>1</v>
      </c>
    </row>
    <row r="24" spans="1:18" ht="12.75">
      <c r="A24" s="79" t="s">
        <v>18</v>
      </c>
      <c r="B24" s="80">
        <v>411</v>
      </c>
      <c r="C24" s="81">
        <v>3</v>
      </c>
      <c r="D24" s="82"/>
      <c r="E24" s="81"/>
      <c r="F24" s="81"/>
      <c r="G24" s="81"/>
      <c r="H24" s="81">
        <v>1</v>
      </c>
      <c r="I24" s="82"/>
      <c r="J24" s="80">
        <v>6</v>
      </c>
      <c r="K24" s="80">
        <v>2</v>
      </c>
      <c r="L24" s="80">
        <v>392</v>
      </c>
      <c r="M24" s="82"/>
      <c r="N24" s="80">
        <v>2</v>
      </c>
      <c r="O24" s="80">
        <v>2</v>
      </c>
      <c r="P24" s="80">
        <v>3</v>
      </c>
      <c r="Q24" s="82"/>
      <c r="R24" s="82"/>
    </row>
    <row r="25" spans="1:18" ht="12.75">
      <c r="A25" s="79" t="s">
        <v>125</v>
      </c>
      <c r="B25" s="80">
        <v>164</v>
      </c>
      <c r="C25" s="81">
        <v>1</v>
      </c>
      <c r="D25" s="82"/>
      <c r="E25" s="81"/>
      <c r="F25" s="81"/>
      <c r="G25" s="81">
        <v>1</v>
      </c>
      <c r="H25" s="81"/>
      <c r="I25" s="82"/>
      <c r="J25" s="80">
        <v>7</v>
      </c>
      <c r="K25" s="82"/>
      <c r="L25" s="80">
        <v>145</v>
      </c>
      <c r="M25" s="82"/>
      <c r="N25" s="80">
        <v>3</v>
      </c>
      <c r="O25" s="80">
        <v>1</v>
      </c>
      <c r="P25" s="82"/>
      <c r="Q25" s="80">
        <v>3</v>
      </c>
      <c r="R25" s="80">
        <v>3</v>
      </c>
    </row>
    <row r="26" spans="1:18" ht="12.75">
      <c r="A26" s="79" t="s">
        <v>20</v>
      </c>
      <c r="B26" s="80">
        <v>171</v>
      </c>
      <c r="C26" s="81"/>
      <c r="D26" s="82"/>
      <c r="E26" s="81"/>
      <c r="F26" s="81"/>
      <c r="G26" s="81">
        <v>3</v>
      </c>
      <c r="H26" s="81"/>
      <c r="I26" s="82"/>
      <c r="J26" s="80">
        <v>8</v>
      </c>
      <c r="K26" s="80">
        <v>1</v>
      </c>
      <c r="L26" s="80">
        <v>156</v>
      </c>
      <c r="M26" s="82"/>
      <c r="N26" s="80">
        <v>2</v>
      </c>
      <c r="O26" s="82"/>
      <c r="P26" s="80">
        <v>1</v>
      </c>
      <c r="Q26" s="82"/>
      <c r="R26" s="82"/>
    </row>
    <row r="27" spans="1:18" ht="12.75">
      <c r="A27" s="79" t="s">
        <v>21</v>
      </c>
      <c r="B27" s="80">
        <v>64</v>
      </c>
      <c r="C27" s="81">
        <v>1</v>
      </c>
      <c r="D27" s="82"/>
      <c r="E27" s="81"/>
      <c r="F27" s="81"/>
      <c r="G27" s="81"/>
      <c r="H27" s="81"/>
      <c r="I27" s="82"/>
      <c r="J27" s="80">
        <v>4</v>
      </c>
      <c r="K27" s="82"/>
      <c r="L27" s="80">
        <v>57</v>
      </c>
      <c r="M27" s="82"/>
      <c r="N27" s="80">
        <v>1</v>
      </c>
      <c r="O27" s="82"/>
      <c r="P27" s="82"/>
      <c r="Q27" s="80">
        <v>1</v>
      </c>
      <c r="R27" s="82"/>
    </row>
    <row r="28" spans="1:18" ht="12.75">
      <c r="A28" s="79" t="s">
        <v>22</v>
      </c>
      <c r="B28" s="80">
        <v>126</v>
      </c>
      <c r="C28" s="81">
        <v>1</v>
      </c>
      <c r="D28" s="82"/>
      <c r="E28" s="81"/>
      <c r="F28" s="81">
        <v>1</v>
      </c>
      <c r="G28" s="81"/>
      <c r="H28" s="81"/>
      <c r="I28" s="80">
        <v>1</v>
      </c>
      <c r="J28" s="80">
        <v>4</v>
      </c>
      <c r="K28" s="82"/>
      <c r="L28" s="80">
        <v>118</v>
      </c>
      <c r="M28" s="82"/>
      <c r="N28" s="80">
        <v>1</v>
      </c>
      <c r="O28" s="82"/>
      <c r="P28" s="82"/>
      <c r="Q28" s="82"/>
      <c r="R28" s="82"/>
    </row>
    <row r="29" spans="1:18" ht="12.75">
      <c r="A29" s="79" t="s">
        <v>23</v>
      </c>
      <c r="B29" s="80">
        <v>81</v>
      </c>
      <c r="C29" s="81"/>
      <c r="D29" s="82"/>
      <c r="E29" s="81"/>
      <c r="F29" s="81"/>
      <c r="G29" s="81">
        <v>1</v>
      </c>
      <c r="H29" s="81"/>
      <c r="I29" s="82"/>
      <c r="J29" s="80">
        <v>9</v>
      </c>
      <c r="K29" s="82"/>
      <c r="L29" s="80">
        <v>68</v>
      </c>
      <c r="M29" s="80">
        <v>1</v>
      </c>
      <c r="N29" s="80">
        <v>2</v>
      </c>
      <c r="O29" s="82"/>
      <c r="P29" s="82"/>
      <c r="Q29" s="82"/>
      <c r="R29" s="82"/>
    </row>
    <row r="30" spans="1:18" ht="12.75">
      <c r="A30" s="79" t="s">
        <v>24</v>
      </c>
      <c r="B30" s="80">
        <v>133</v>
      </c>
      <c r="C30" s="81"/>
      <c r="D30" s="82"/>
      <c r="E30" s="81"/>
      <c r="F30" s="81"/>
      <c r="G30" s="81">
        <v>1</v>
      </c>
      <c r="H30" s="81"/>
      <c r="I30" s="82"/>
      <c r="J30" s="80">
        <v>3</v>
      </c>
      <c r="K30" s="80">
        <v>1</v>
      </c>
      <c r="L30" s="80">
        <v>115</v>
      </c>
      <c r="M30" s="80">
        <v>1</v>
      </c>
      <c r="N30" s="80">
        <v>3</v>
      </c>
      <c r="O30" s="80">
        <v>2</v>
      </c>
      <c r="P30" s="80">
        <v>1</v>
      </c>
      <c r="Q30" s="80">
        <v>5</v>
      </c>
      <c r="R30" s="80">
        <v>1</v>
      </c>
    </row>
    <row r="31" spans="1:18" ht="12.75">
      <c r="A31" s="79" t="s">
        <v>25</v>
      </c>
      <c r="B31" s="80">
        <v>37</v>
      </c>
      <c r="C31" s="81">
        <v>1</v>
      </c>
      <c r="D31" s="82"/>
      <c r="E31" s="81"/>
      <c r="F31" s="81"/>
      <c r="G31" s="81"/>
      <c r="H31" s="81"/>
      <c r="I31" s="82"/>
      <c r="J31" s="80">
        <v>1</v>
      </c>
      <c r="K31" s="79" t="s">
        <v>2</v>
      </c>
      <c r="L31" s="80">
        <v>34</v>
      </c>
      <c r="M31" s="82"/>
      <c r="N31" s="80">
        <v>1</v>
      </c>
      <c r="O31" s="82"/>
      <c r="P31" s="82"/>
      <c r="Q31" s="82"/>
      <c r="R31" s="82"/>
    </row>
    <row r="32" spans="1:18" ht="12.75">
      <c r="A32" s="79" t="s">
        <v>26</v>
      </c>
      <c r="B32" s="80">
        <v>735</v>
      </c>
      <c r="C32" s="81">
        <v>9</v>
      </c>
      <c r="D32" s="80">
        <v>2</v>
      </c>
      <c r="E32" s="81">
        <v>1</v>
      </c>
      <c r="F32" s="81">
        <v>4</v>
      </c>
      <c r="G32" s="81">
        <v>22</v>
      </c>
      <c r="H32" s="81"/>
      <c r="I32" s="80">
        <v>2</v>
      </c>
      <c r="J32" s="80">
        <v>28</v>
      </c>
      <c r="K32" s="82"/>
      <c r="L32" s="80">
        <v>647</v>
      </c>
      <c r="M32" s="82"/>
      <c r="N32" s="80">
        <v>5</v>
      </c>
      <c r="O32" s="80">
        <v>8</v>
      </c>
      <c r="P32" s="80">
        <v>1</v>
      </c>
      <c r="Q32" s="80">
        <v>6</v>
      </c>
      <c r="R32" s="82"/>
    </row>
    <row r="33" spans="1:18" ht="12.75">
      <c r="A33" s="79" t="s">
        <v>27</v>
      </c>
      <c r="B33" s="80">
        <v>339</v>
      </c>
      <c r="C33" s="81"/>
      <c r="D33" s="82"/>
      <c r="E33" s="81">
        <v>2</v>
      </c>
      <c r="F33" s="81">
        <v>1</v>
      </c>
      <c r="G33" s="81">
        <v>3</v>
      </c>
      <c r="H33" s="81"/>
      <c r="I33" s="80">
        <v>4</v>
      </c>
      <c r="J33" s="80">
        <v>8</v>
      </c>
      <c r="K33" s="80">
        <v>3</v>
      </c>
      <c r="L33" s="80">
        <v>304</v>
      </c>
      <c r="M33" s="80">
        <v>9</v>
      </c>
      <c r="N33" s="82"/>
      <c r="O33" s="82"/>
      <c r="P33" s="80">
        <v>1</v>
      </c>
      <c r="Q33" s="80">
        <v>4</v>
      </c>
      <c r="R33" s="82"/>
    </row>
    <row r="34" spans="1:18" ht="12.75">
      <c r="A34" s="79" t="s">
        <v>28</v>
      </c>
      <c r="B34" s="80">
        <v>292</v>
      </c>
      <c r="C34" s="81"/>
      <c r="D34" s="82"/>
      <c r="E34" s="81"/>
      <c r="F34" s="81"/>
      <c r="G34" s="81">
        <v>3</v>
      </c>
      <c r="H34" s="81"/>
      <c r="I34" s="80">
        <v>1</v>
      </c>
      <c r="J34" s="80">
        <v>7</v>
      </c>
      <c r="K34" s="80">
        <v>1</v>
      </c>
      <c r="L34" s="80">
        <v>272</v>
      </c>
      <c r="M34" s="82"/>
      <c r="N34" s="80">
        <v>4</v>
      </c>
      <c r="O34" s="80">
        <v>2</v>
      </c>
      <c r="P34" s="82"/>
      <c r="Q34" s="80">
        <v>2</v>
      </c>
      <c r="R34" s="82"/>
    </row>
    <row r="35" spans="1:17" ht="12.75">
      <c r="A35" s="87" t="s">
        <v>29</v>
      </c>
      <c r="Q35" s="87" t="s">
        <v>148</v>
      </c>
    </row>
  </sheetData>
  <sheetProtection password="CA55" sheet="1" objects="1" scenarios="1"/>
  <mergeCells count="5">
    <mergeCell ref="C5:P5"/>
    <mergeCell ref="A5:A6"/>
    <mergeCell ref="A1:R1"/>
    <mergeCell ref="A2:R2"/>
    <mergeCell ref="B5:B6"/>
  </mergeCells>
  <printOptions horizontalCentered="1"/>
  <pageMargins left="0.3937007874015748" right="0" top="0.2755905511811024" bottom="0.1968503937007874" header="0" footer="0"/>
  <pageSetup horizontalDpi="300" verticalDpi="300" orientation="landscape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7"/>
  <sheetViews>
    <sheetView showGridLines="0" workbookViewId="0" topLeftCell="A1">
      <selection activeCell="H21" sqref="H21"/>
    </sheetView>
  </sheetViews>
  <sheetFormatPr defaultColWidth="9.625" defaultRowHeight="12.75"/>
  <cols>
    <col min="1" max="1" width="30.625" style="0" customWidth="1"/>
    <col min="2" max="2" width="6.25390625" style="0" bestFit="1" customWidth="1"/>
    <col min="3" max="6" width="4.50390625" style="0" bestFit="1" customWidth="1"/>
    <col min="7" max="7" width="3.375" style="0" customWidth="1"/>
    <col min="8" max="9" width="4.50390625" style="0" bestFit="1" customWidth="1"/>
    <col min="10" max="10" width="3.625" style="0" customWidth="1"/>
    <col min="11" max="11" width="3.50390625" style="0" customWidth="1"/>
    <col min="12" max="12" width="4.50390625" style="0" bestFit="1" customWidth="1"/>
    <col min="13" max="13" width="4.375" style="0" customWidth="1"/>
    <col min="14" max="14" width="4.50390625" style="0" bestFit="1" customWidth="1"/>
    <col min="15" max="15" width="4.25390625" style="0" customWidth="1"/>
    <col min="16" max="17" width="4.50390625" style="0" bestFit="1" customWidth="1"/>
    <col min="18" max="18" width="4.625" style="0" customWidth="1"/>
    <col min="19" max="19" width="4.75390625" style="0" customWidth="1"/>
    <col min="20" max="20" width="4.375" style="0" customWidth="1"/>
    <col min="21" max="21" width="4.25390625" style="0" customWidth="1"/>
  </cols>
  <sheetData>
    <row r="1" spans="1:21" ht="12.75">
      <c r="A1" s="568" t="s">
        <v>135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</row>
    <row r="2" spans="1:21" ht="12.75">
      <c r="A2" s="568" t="s">
        <v>149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1:21" ht="12.75">
      <c r="A3" s="568" t="s">
        <v>107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</row>
    <row r="4" spans="1:21" ht="12.75">
      <c r="A4" s="90" t="s">
        <v>150</v>
      </c>
      <c r="B4" s="89"/>
      <c r="C4" s="89"/>
      <c r="D4" s="90"/>
      <c r="E4" s="89"/>
      <c r="F4" s="89"/>
      <c r="G4" s="89"/>
      <c r="H4" s="89"/>
      <c r="I4" s="89"/>
      <c r="J4" s="89"/>
      <c r="K4" s="89"/>
      <c r="M4" s="89"/>
      <c r="N4" s="89"/>
      <c r="O4" s="89"/>
      <c r="P4" s="89"/>
      <c r="Q4" s="89"/>
      <c r="R4" s="89"/>
      <c r="S4" s="89"/>
      <c r="T4" s="89"/>
      <c r="U4" s="89"/>
    </row>
    <row r="5" spans="1:21" ht="46.5" customHeight="1">
      <c r="A5" s="201" t="s">
        <v>42</v>
      </c>
      <c r="B5" s="201" t="s">
        <v>94</v>
      </c>
      <c r="C5" s="202" t="s">
        <v>690</v>
      </c>
      <c r="D5" s="202" t="s">
        <v>691</v>
      </c>
      <c r="E5" s="203" t="s">
        <v>692</v>
      </c>
      <c r="F5" s="202" t="s">
        <v>693</v>
      </c>
      <c r="G5" s="202" t="s">
        <v>694</v>
      </c>
      <c r="H5" s="202" t="s">
        <v>695</v>
      </c>
      <c r="I5" s="202" t="s">
        <v>696</v>
      </c>
      <c r="J5" s="202" t="s">
        <v>130</v>
      </c>
      <c r="K5" s="202" t="s">
        <v>697</v>
      </c>
      <c r="L5" s="202" t="s">
        <v>698</v>
      </c>
      <c r="M5" s="202" t="s">
        <v>131</v>
      </c>
      <c r="N5" s="202" t="s">
        <v>699</v>
      </c>
      <c r="O5" s="202" t="s">
        <v>700</v>
      </c>
      <c r="P5" s="202" t="s">
        <v>701</v>
      </c>
      <c r="Q5" s="202" t="s">
        <v>702</v>
      </c>
      <c r="R5" s="202" t="s">
        <v>703</v>
      </c>
      <c r="S5" s="202" t="s">
        <v>132</v>
      </c>
      <c r="T5" s="202" t="s">
        <v>133</v>
      </c>
      <c r="U5" s="202" t="s">
        <v>704</v>
      </c>
    </row>
    <row r="6" spans="1:21" s="175" customFormat="1" ht="21.75" customHeight="1">
      <c r="A6" s="208" t="s">
        <v>39</v>
      </c>
      <c r="B6" s="209">
        <f aca="true" t="shared" si="0" ref="B6:U6">SUM(B7+B18)</f>
        <v>5548</v>
      </c>
      <c r="C6" s="209">
        <f t="shared" si="0"/>
        <v>416</v>
      </c>
      <c r="D6" s="209">
        <f t="shared" si="0"/>
        <v>128</v>
      </c>
      <c r="E6" s="209">
        <f t="shared" si="0"/>
        <v>13</v>
      </c>
      <c r="F6" s="209">
        <f t="shared" si="0"/>
        <v>360</v>
      </c>
      <c r="G6" s="209">
        <f t="shared" si="0"/>
        <v>11</v>
      </c>
      <c r="H6" s="209">
        <f t="shared" si="0"/>
        <v>18</v>
      </c>
      <c r="I6" s="209">
        <f t="shared" si="0"/>
        <v>129</v>
      </c>
      <c r="J6" s="209">
        <f t="shared" si="0"/>
        <v>71</v>
      </c>
      <c r="K6" s="209">
        <f t="shared" si="0"/>
        <v>12</v>
      </c>
      <c r="L6" s="209">
        <f t="shared" si="0"/>
        <v>150</v>
      </c>
      <c r="M6" s="209">
        <f t="shared" si="0"/>
        <v>126</v>
      </c>
      <c r="N6" s="209">
        <f t="shared" si="0"/>
        <v>568</v>
      </c>
      <c r="O6" s="209">
        <f t="shared" si="0"/>
        <v>170</v>
      </c>
      <c r="P6" s="209">
        <f t="shared" si="0"/>
        <v>90</v>
      </c>
      <c r="Q6" s="209">
        <f t="shared" si="0"/>
        <v>36</v>
      </c>
      <c r="R6" s="209">
        <f t="shared" si="0"/>
        <v>301</v>
      </c>
      <c r="S6" s="209">
        <f t="shared" si="0"/>
        <v>2284</v>
      </c>
      <c r="T6" s="209">
        <f t="shared" si="0"/>
        <v>389</v>
      </c>
      <c r="U6" s="209">
        <f t="shared" si="0"/>
        <v>275</v>
      </c>
    </row>
    <row r="7" spans="1:21" s="175" customFormat="1" ht="21.75" customHeight="1">
      <c r="A7" s="130" t="s">
        <v>40</v>
      </c>
      <c r="B7" s="178">
        <f aca="true" t="shared" si="1" ref="B7:U7">SUM(B8:B17)</f>
        <v>1166</v>
      </c>
      <c r="C7" s="178">
        <f t="shared" si="1"/>
        <v>43</v>
      </c>
      <c r="D7" s="178">
        <f t="shared" si="1"/>
        <v>23</v>
      </c>
      <c r="E7" s="178">
        <f t="shared" si="1"/>
        <v>1</v>
      </c>
      <c r="F7" s="178">
        <f t="shared" si="1"/>
        <v>71</v>
      </c>
      <c r="G7" s="178">
        <f t="shared" si="1"/>
        <v>2</v>
      </c>
      <c r="H7" s="178">
        <f t="shared" si="1"/>
        <v>3</v>
      </c>
      <c r="I7" s="178">
        <f t="shared" si="1"/>
        <v>30</v>
      </c>
      <c r="J7" s="178">
        <f t="shared" si="1"/>
        <v>8</v>
      </c>
      <c r="K7" s="178">
        <f t="shared" si="1"/>
        <v>9</v>
      </c>
      <c r="L7" s="178">
        <f t="shared" si="1"/>
        <v>17</v>
      </c>
      <c r="M7" s="178">
        <f t="shared" si="1"/>
        <v>9</v>
      </c>
      <c r="N7" s="178">
        <f t="shared" si="1"/>
        <v>111</v>
      </c>
      <c r="O7" s="178">
        <f t="shared" si="1"/>
        <v>39</v>
      </c>
      <c r="P7" s="178">
        <f t="shared" si="1"/>
        <v>21</v>
      </c>
      <c r="Q7" s="178">
        <f t="shared" si="1"/>
        <v>8</v>
      </c>
      <c r="R7" s="178">
        <f t="shared" si="1"/>
        <v>30</v>
      </c>
      <c r="S7" s="178">
        <f t="shared" si="1"/>
        <v>638</v>
      </c>
      <c r="T7" s="178">
        <f t="shared" si="1"/>
        <v>37</v>
      </c>
      <c r="U7" s="178">
        <f t="shared" si="1"/>
        <v>66</v>
      </c>
    </row>
    <row r="8" spans="1:21" ht="12.75">
      <c r="A8" s="33" t="s">
        <v>4</v>
      </c>
      <c r="B8" s="34">
        <v>115</v>
      </c>
      <c r="C8" s="35">
        <v>10</v>
      </c>
      <c r="D8" s="34">
        <v>6</v>
      </c>
      <c r="E8" s="35">
        <v>1</v>
      </c>
      <c r="F8" s="35">
        <v>13</v>
      </c>
      <c r="G8" s="35">
        <v>2</v>
      </c>
      <c r="H8" s="35"/>
      <c r="I8" s="34">
        <v>2</v>
      </c>
      <c r="J8" s="34">
        <v>1</v>
      </c>
      <c r="K8" s="34">
        <v>3</v>
      </c>
      <c r="L8" s="34">
        <v>1</v>
      </c>
      <c r="M8" s="36"/>
      <c r="N8" s="34">
        <v>15</v>
      </c>
      <c r="O8" s="34">
        <v>1</v>
      </c>
      <c r="P8" s="34">
        <v>1</v>
      </c>
      <c r="Q8" s="34">
        <v>1</v>
      </c>
      <c r="R8" s="34">
        <v>2</v>
      </c>
      <c r="S8" s="34">
        <v>28</v>
      </c>
      <c r="T8" s="34">
        <v>5</v>
      </c>
      <c r="U8" s="34">
        <v>23</v>
      </c>
    </row>
    <row r="9" spans="1:21" ht="12.75">
      <c r="A9" s="33" t="s">
        <v>5</v>
      </c>
      <c r="B9" s="34">
        <v>225</v>
      </c>
      <c r="C9" s="35">
        <v>9</v>
      </c>
      <c r="D9" s="34">
        <v>5</v>
      </c>
      <c r="E9" s="91" t="s">
        <v>2</v>
      </c>
      <c r="F9" s="35">
        <v>23</v>
      </c>
      <c r="G9" s="35"/>
      <c r="H9" s="35"/>
      <c r="I9" s="34">
        <v>7</v>
      </c>
      <c r="J9" s="34">
        <v>1</v>
      </c>
      <c r="K9" s="36"/>
      <c r="L9" s="34">
        <v>3</v>
      </c>
      <c r="M9" s="34">
        <v>2</v>
      </c>
      <c r="N9" s="34">
        <v>25</v>
      </c>
      <c r="O9" s="34">
        <v>6</v>
      </c>
      <c r="P9" s="34">
        <v>5</v>
      </c>
      <c r="Q9" s="34">
        <v>2</v>
      </c>
      <c r="R9" s="34">
        <v>7</v>
      </c>
      <c r="S9" s="34">
        <v>113</v>
      </c>
      <c r="T9" s="34">
        <v>7</v>
      </c>
      <c r="U9" s="34">
        <v>10</v>
      </c>
    </row>
    <row r="10" spans="1:21" ht="12.75">
      <c r="A10" s="33" t="s">
        <v>6</v>
      </c>
      <c r="B10" s="34">
        <v>258</v>
      </c>
      <c r="C10" s="35">
        <v>4</v>
      </c>
      <c r="D10" s="34">
        <v>2</v>
      </c>
      <c r="E10" s="35"/>
      <c r="F10" s="35">
        <v>3</v>
      </c>
      <c r="G10" s="35"/>
      <c r="H10" s="35"/>
      <c r="I10" s="34">
        <v>3</v>
      </c>
      <c r="J10" s="36"/>
      <c r="K10" s="36"/>
      <c r="L10" s="36"/>
      <c r="M10" s="36"/>
      <c r="N10" s="34">
        <v>10</v>
      </c>
      <c r="O10" s="34">
        <v>3</v>
      </c>
      <c r="P10" s="36"/>
      <c r="Q10" s="36"/>
      <c r="R10" s="34">
        <v>5</v>
      </c>
      <c r="S10" s="34">
        <v>214</v>
      </c>
      <c r="T10" s="34">
        <v>1</v>
      </c>
      <c r="U10" s="34">
        <v>13</v>
      </c>
    </row>
    <row r="11" spans="1:21" ht="12.75">
      <c r="A11" s="33" t="s">
        <v>7</v>
      </c>
      <c r="B11" s="34">
        <v>66</v>
      </c>
      <c r="C11" s="35">
        <v>4</v>
      </c>
      <c r="D11" s="34">
        <v>2</v>
      </c>
      <c r="E11" s="35"/>
      <c r="F11" s="35">
        <v>3</v>
      </c>
      <c r="G11" s="35"/>
      <c r="H11" s="35"/>
      <c r="I11" s="34">
        <v>5</v>
      </c>
      <c r="J11" s="36"/>
      <c r="K11" s="34">
        <v>2</v>
      </c>
      <c r="L11" s="34">
        <v>1</v>
      </c>
      <c r="M11" s="36"/>
      <c r="N11" s="34">
        <v>11</v>
      </c>
      <c r="O11" s="34">
        <v>3</v>
      </c>
      <c r="P11" s="34">
        <v>5</v>
      </c>
      <c r="Q11" s="34">
        <v>2</v>
      </c>
      <c r="R11" s="34">
        <v>4</v>
      </c>
      <c r="S11" s="34">
        <v>21</v>
      </c>
      <c r="T11" s="34">
        <v>1</v>
      </c>
      <c r="U11" s="34">
        <v>2</v>
      </c>
    </row>
    <row r="12" spans="1:21" ht="12.75">
      <c r="A12" s="33" t="s">
        <v>8</v>
      </c>
      <c r="B12" s="34">
        <v>45</v>
      </c>
      <c r="C12" s="35">
        <v>4</v>
      </c>
      <c r="D12" s="36"/>
      <c r="E12" s="35"/>
      <c r="F12" s="35">
        <v>3</v>
      </c>
      <c r="G12" s="35"/>
      <c r="H12" s="35"/>
      <c r="I12" s="34">
        <v>2</v>
      </c>
      <c r="J12" s="36"/>
      <c r="K12" s="34">
        <v>2</v>
      </c>
      <c r="L12" s="36"/>
      <c r="M12" s="34">
        <v>1</v>
      </c>
      <c r="N12" s="34">
        <v>8</v>
      </c>
      <c r="O12" s="34">
        <v>5</v>
      </c>
      <c r="P12" s="34">
        <v>1</v>
      </c>
      <c r="Q12" s="36"/>
      <c r="R12" s="34">
        <v>3</v>
      </c>
      <c r="S12" s="34">
        <v>10</v>
      </c>
      <c r="T12" s="34">
        <v>5</v>
      </c>
      <c r="U12" s="34">
        <v>1</v>
      </c>
    </row>
    <row r="13" spans="1:21" ht="12.75">
      <c r="A13" s="33" t="s">
        <v>9</v>
      </c>
      <c r="B13" s="34">
        <v>50</v>
      </c>
      <c r="C13" s="35"/>
      <c r="D13" s="36"/>
      <c r="E13" s="35"/>
      <c r="F13" s="35">
        <v>1</v>
      </c>
      <c r="G13" s="35"/>
      <c r="H13" s="35"/>
      <c r="I13" s="36"/>
      <c r="J13" s="34">
        <v>3</v>
      </c>
      <c r="K13" s="36"/>
      <c r="L13" s="34">
        <v>2</v>
      </c>
      <c r="M13" s="34">
        <v>6</v>
      </c>
      <c r="N13" s="34">
        <v>6</v>
      </c>
      <c r="O13" s="34">
        <v>2</v>
      </c>
      <c r="P13" s="36"/>
      <c r="Q13" s="34">
        <v>1</v>
      </c>
      <c r="R13" s="34">
        <v>1</v>
      </c>
      <c r="S13" s="34">
        <v>20</v>
      </c>
      <c r="T13" s="34">
        <v>4</v>
      </c>
      <c r="U13" s="34">
        <v>4</v>
      </c>
    </row>
    <row r="14" spans="1:21" ht="12.75">
      <c r="A14" s="33" t="s">
        <v>10</v>
      </c>
      <c r="B14" s="34">
        <v>118</v>
      </c>
      <c r="C14" s="35">
        <v>4</v>
      </c>
      <c r="D14" s="34">
        <v>5</v>
      </c>
      <c r="E14" s="35"/>
      <c r="F14" s="35">
        <v>3</v>
      </c>
      <c r="G14" s="35"/>
      <c r="H14" s="35">
        <v>1</v>
      </c>
      <c r="I14" s="34">
        <v>3</v>
      </c>
      <c r="J14" s="34">
        <v>1</v>
      </c>
      <c r="K14" s="36"/>
      <c r="L14" s="34">
        <v>2</v>
      </c>
      <c r="M14" s="36"/>
      <c r="N14" s="34">
        <v>13</v>
      </c>
      <c r="O14" s="34">
        <v>3</v>
      </c>
      <c r="P14" s="34">
        <v>1</v>
      </c>
      <c r="Q14" s="36"/>
      <c r="R14" s="34">
        <v>3</v>
      </c>
      <c r="S14" s="34">
        <v>69</v>
      </c>
      <c r="T14" s="34">
        <v>7</v>
      </c>
      <c r="U14" s="34">
        <v>3</v>
      </c>
    </row>
    <row r="15" spans="1:21" ht="12.75">
      <c r="A15" s="33" t="s">
        <v>11</v>
      </c>
      <c r="B15" s="34">
        <v>40</v>
      </c>
      <c r="C15" s="35">
        <v>3</v>
      </c>
      <c r="D15" s="36"/>
      <c r="E15" s="35"/>
      <c r="F15" s="35">
        <v>4</v>
      </c>
      <c r="G15" s="35"/>
      <c r="H15" s="35">
        <v>2</v>
      </c>
      <c r="I15" s="34">
        <v>2</v>
      </c>
      <c r="J15" s="34">
        <v>1</v>
      </c>
      <c r="K15" s="36"/>
      <c r="L15" s="34">
        <v>2</v>
      </c>
      <c r="M15" s="36"/>
      <c r="N15" s="34">
        <v>9</v>
      </c>
      <c r="O15" s="34">
        <v>2</v>
      </c>
      <c r="P15" s="34">
        <v>2</v>
      </c>
      <c r="Q15" s="34">
        <v>2</v>
      </c>
      <c r="R15" s="34">
        <v>2</v>
      </c>
      <c r="S15" s="34">
        <v>9</v>
      </c>
      <c r="T15" s="36"/>
      <c r="U15" s="36"/>
    </row>
    <row r="16" spans="1:21" ht="12.75">
      <c r="A16" s="33" t="s">
        <v>12</v>
      </c>
      <c r="B16" s="34">
        <v>70</v>
      </c>
      <c r="C16" s="35">
        <v>1</v>
      </c>
      <c r="D16" s="34">
        <v>3</v>
      </c>
      <c r="E16" s="35"/>
      <c r="F16" s="35">
        <v>6</v>
      </c>
      <c r="G16" s="35"/>
      <c r="H16" s="35"/>
      <c r="I16" s="34">
        <v>3</v>
      </c>
      <c r="J16" s="34">
        <v>1</v>
      </c>
      <c r="K16" s="34">
        <v>1</v>
      </c>
      <c r="L16" s="34">
        <v>4</v>
      </c>
      <c r="M16" s="36"/>
      <c r="N16" s="34">
        <v>5</v>
      </c>
      <c r="O16" s="34">
        <v>4</v>
      </c>
      <c r="P16" s="34">
        <v>3</v>
      </c>
      <c r="Q16" s="36"/>
      <c r="R16" s="36"/>
      <c r="S16" s="34">
        <v>33</v>
      </c>
      <c r="T16" s="34">
        <v>1</v>
      </c>
      <c r="U16" s="34">
        <v>5</v>
      </c>
    </row>
    <row r="17" spans="1:21" ht="12.75">
      <c r="A17" s="33" t="s">
        <v>13</v>
      </c>
      <c r="B17" s="34">
        <v>179</v>
      </c>
      <c r="C17" s="35">
        <v>4</v>
      </c>
      <c r="D17" s="36"/>
      <c r="E17" s="35"/>
      <c r="F17" s="35">
        <v>12</v>
      </c>
      <c r="G17" s="35"/>
      <c r="H17" s="35"/>
      <c r="I17" s="34">
        <v>3</v>
      </c>
      <c r="J17" s="36"/>
      <c r="K17" s="34">
        <v>1</v>
      </c>
      <c r="L17" s="34">
        <v>2</v>
      </c>
      <c r="M17" s="36"/>
      <c r="N17" s="34">
        <v>9</v>
      </c>
      <c r="O17" s="34">
        <v>10</v>
      </c>
      <c r="P17" s="34">
        <v>3</v>
      </c>
      <c r="Q17" s="36"/>
      <c r="R17" s="34">
        <v>3</v>
      </c>
      <c r="S17" s="34">
        <v>121</v>
      </c>
      <c r="T17" s="34">
        <v>6</v>
      </c>
      <c r="U17" s="34">
        <v>5</v>
      </c>
    </row>
    <row r="18" spans="1:21" ht="22.5" customHeight="1">
      <c r="A18" s="39" t="s">
        <v>41</v>
      </c>
      <c r="B18" s="40">
        <f aca="true" t="shared" si="2" ref="B18:U18">SUM(B19:B33)</f>
        <v>4382</v>
      </c>
      <c r="C18" s="40">
        <f t="shared" si="2"/>
        <v>373</v>
      </c>
      <c r="D18" s="40">
        <f t="shared" si="2"/>
        <v>105</v>
      </c>
      <c r="E18" s="40">
        <f t="shared" si="2"/>
        <v>12</v>
      </c>
      <c r="F18" s="40">
        <f t="shared" si="2"/>
        <v>289</v>
      </c>
      <c r="G18" s="40">
        <f t="shared" si="2"/>
        <v>9</v>
      </c>
      <c r="H18" s="40">
        <f t="shared" si="2"/>
        <v>15</v>
      </c>
      <c r="I18" s="40">
        <f t="shared" si="2"/>
        <v>99</v>
      </c>
      <c r="J18" s="40">
        <f t="shared" si="2"/>
        <v>63</v>
      </c>
      <c r="K18" s="40">
        <f t="shared" si="2"/>
        <v>3</v>
      </c>
      <c r="L18" s="40">
        <f t="shared" si="2"/>
        <v>133</v>
      </c>
      <c r="M18" s="40">
        <f t="shared" si="2"/>
        <v>117</v>
      </c>
      <c r="N18" s="40">
        <f t="shared" si="2"/>
        <v>457</v>
      </c>
      <c r="O18" s="40">
        <f t="shared" si="2"/>
        <v>131</v>
      </c>
      <c r="P18" s="40">
        <f t="shared" si="2"/>
        <v>69</v>
      </c>
      <c r="Q18" s="40">
        <f t="shared" si="2"/>
        <v>28</v>
      </c>
      <c r="R18" s="40">
        <f t="shared" si="2"/>
        <v>271</v>
      </c>
      <c r="S18" s="40">
        <f t="shared" si="2"/>
        <v>1646</v>
      </c>
      <c r="T18" s="40">
        <f t="shared" si="2"/>
        <v>352</v>
      </c>
      <c r="U18" s="40">
        <f t="shared" si="2"/>
        <v>209</v>
      </c>
    </row>
    <row r="19" spans="1:21" ht="12.75">
      <c r="A19" s="33" t="s">
        <v>14</v>
      </c>
      <c r="B19" s="34">
        <v>1266</v>
      </c>
      <c r="C19" s="35">
        <v>13</v>
      </c>
      <c r="D19" s="34">
        <v>17</v>
      </c>
      <c r="E19" s="35">
        <v>3</v>
      </c>
      <c r="F19" s="35">
        <v>45</v>
      </c>
      <c r="G19" s="35">
        <v>6</v>
      </c>
      <c r="H19" s="35">
        <v>3</v>
      </c>
      <c r="I19" s="34">
        <v>7</v>
      </c>
      <c r="J19" s="34">
        <v>7</v>
      </c>
      <c r="K19" s="34">
        <v>2</v>
      </c>
      <c r="L19" s="34">
        <v>5</v>
      </c>
      <c r="M19" s="34">
        <v>5</v>
      </c>
      <c r="N19" s="34">
        <v>64</v>
      </c>
      <c r="O19" s="34">
        <v>54</v>
      </c>
      <c r="P19" s="34">
        <v>32</v>
      </c>
      <c r="Q19" s="34">
        <v>12</v>
      </c>
      <c r="R19" s="34">
        <v>13</v>
      </c>
      <c r="S19" s="34">
        <v>823</v>
      </c>
      <c r="T19" s="34">
        <v>18</v>
      </c>
      <c r="U19" s="34">
        <v>137</v>
      </c>
    </row>
    <row r="20" spans="1:21" ht="12.75">
      <c r="A20" s="33" t="s">
        <v>15</v>
      </c>
      <c r="B20" s="34">
        <v>217</v>
      </c>
      <c r="C20" s="35"/>
      <c r="D20" s="36"/>
      <c r="E20" s="35"/>
      <c r="F20" s="35">
        <v>2</v>
      </c>
      <c r="G20" s="35"/>
      <c r="H20" s="35"/>
      <c r="I20" s="36"/>
      <c r="J20" s="36"/>
      <c r="K20" s="36"/>
      <c r="L20" s="36"/>
      <c r="M20" s="34">
        <v>1</v>
      </c>
      <c r="N20" s="34">
        <v>183</v>
      </c>
      <c r="O20" s="34">
        <v>1</v>
      </c>
      <c r="P20" s="36"/>
      <c r="Q20" s="36"/>
      <c r="R20" s="34">
        <v>1</v>
      </c>
      <c r="S20" s="34">
        <v>27</v>
      </c>
      <c r="T20" s="34">
        <v>2</v>
      </c>
      <c r="U20" s="36"/>
    </row>
    <row r="21" spans="1:21" ht="12.75">
      <c r="A21" s="33" t="s">
        <v>16</v>
      </c>
      <c r="B21" s="34">
        <v>365</v>
      </c>
      <c r="C21" s="35">
        <v>329</v>
      </c>
      <c r="D21" s="34">
        <v>1</v>
      </c>
      <c r="E21" s="35"/>
      <c r="F21" s="35"/>
      <c r="G21" s="35"/>
      <c r="H21" s="35">
        <v>11</v>
      </c>
      <c r="I21" s="36"/>
      <c r="J21" s="36"/>
      <c r="K21" s="36"/>
      <c r="L21" s="34">
        <v>1</v>
      </c>
      <c r="M21" s="36"/>
      <c r="N21" s="34">
        <v>1</v>
      </c>
      <c r="O21" s="36"/>
      <c r="P21" s="36"/>
      <c r="Q21" s="36"/>
      <c r="R21" s="34">
        <v>19</v>
      </c>
      <c r="S21" s="36"/>
      <c r="T21" s="34">
        <v>2</v>
      </c>
      <c r="U21" s="34">
        <v>1</v>
      </c>
    </row>
    <row r="22" spans="1:21" ht="12.75">
      <c r="A22" s="33" t="s">
        <v>17</v>
      </c>
      <c r="B22" s="34">
        <v>226</v>
      </c>
      <c r="C22" s="35">
        <v>3</v>
      </c>
      <c r="D22" s="36"/>
      <c r="E22" s="35"/>
      <c r="F22" s="35"/>
      <c r="G22" s="35"/>
      <c r="H22" s="35"/>
      <c r="I22" s="36"/>
      <c r="J22" s="34">
        <v>1</v>
      </c>
      <c r="K22" s="36"/>
      <c r="L22" s="36"/>
      <c r="M22" s="36"/>
      <c r="N22" s="34">
        <v>3</v>
      </c>
      <c r="O22" s="36"/>
      <c r="P22" s="36"/>
      <c r="Q22" s="36"/>
      <c r="R22" s="34">
        <v>216</v>
      </c>
      <c r="S22" s="34">
        <v>2</v>
      </c>
      <c r="T22" s="36"/>
      <c r="U22" s="34">
        <v>1</v>
      </c>
    </row>
    <row r="23" spans="1:21" ht="12.75">
      <c r="A23" s="33" t="s">
        <v>18</v>
      </c>
      <c r="B23" s="34">
        <v>392</v>
      </c>
      <c r="C23" s="35"/>
      <c r="D23" s="34">
        <v>2</v>
      </c>
      <c r="E23" s="35"/>
      <c r="F23" s="35"/>
      <c r="G23" s="35"/>
      <c r="H23" s="35"/>
      <c r="I23" s="36"/>
      <c r="J23" s="36"/>
      <c r="K23" s="36"/>
      <c r="L23" s="34">
        <v>83</v>
      </c>
      <c r="M23" s="34">
        <v>8</v>
      </c>
      <c r="N23" s="34">
        <v>9</v>
      </c>
      <c r="O23" s="36"/>
      <c r="P23" s="36"/>
      <c r="Q23" s="36"/>
      <c r="R23" s="36"/>
      <c r="S23" s="34">
        <v>1</v>
      </c>
      <c r="T23" s="34">
        <v>289</v>
      </c>
      <c r="U23" s="36"/>
    </row>
    <row r="24" spans="1:21" ht="12.75">
      <c r="A24" s="33" t="s">
        <v>125</v>
      </c>
      <c r="B24" s="34">
        <v>145</v>
      </c>
      <c r="C24" s="35">
        <v>1</v>
      </c>
      <c r="D24" s="34">
        <v>22</v>
      </c>
      <c r="E24" s="35">
        <v>2</v>
      </c>
      <c r="F24" s="35"/>
      <c r="G24" s="35"/>
      <c r="H24" s="35"/>
      <c r="I24" s="34">
        <v>80</v>
      </c>
      <c r="J24" s="34">
        <v>31</v>
      </c>
      <c r="K24" s="34">
        <v>1</v>
      </c>
      <c r="L24" s="36"/>
      <c r="M24" s="36"/>
      <c r="N24" s="36"/>
      <c r="O24" s="36"/>
      <c r="P24" s="34">
        <v>4</v>
      </c>
      <c r="Q24" s="34">
        <v>2</v>
      </c>
      <c r="R24" s="36"/>
      <c r="S24" s="34">
        <v>2</v>
      </c>
      <c r="T24" s="36"/>
      <c r="U24" s="36"/>
    </row>
    <row r="25" spans="1:21" ht="12.75">
      <c r="A25" s="33" t="s">
        <v>20</v>
      </c>
      <c r="B25" s="34">
        <v>156</v>
      </c>
      <c r="C25" s="35"/>
      <c r="D25" s="36"/>
      <c r="E25" s="35"/>
      <c r="F25" s="35">
        <v>142</v>
      </c>
      <c r="G25" s="35"/>
      <c r="H25" s="35"/>
      <c r="I25" s="36"/>
      <c r="J25" s="36"/>
      <c r="K25" s="36"/>
      <c r="L25" s="36"/>
      <c r="M25" s="34">
        <v>1</v>
      </c>
      <c r="N25" s="34">
        <v>2</v>
      </c>
      <c r="O25" s="36"/>
      <c r="P25" s="34">
        <v>1</v>
      </c>
      <c r="Q25" s="34">
        <v>5</v>
      </c>
      <c r="R25" s="36"/>
      <c r="S25" s="34">
        <v>4</v>
      </c>
      <c r="T25" s="36"/>
      <c r="U25" s="34">
        <v>1</v>
      </c>
    </row>
    <row r="26" spans="1:21" ht="12.75">
      <c r="A26" s="33" t="s">
        <v>21</v>
      </c>
      <c r="B26" s="34">
        <v>57</v>
      </c>
      <c r="C26" s="35"/>
      <c r="D26" s="34">
        <v>40</v>
      </c>
      <c r="E26" s="35"/>
      <c r="F26" s="35"/>
      <c r="G26" s="35"/>
      <c r="H26" s="35"/>
      <c r="I26" s="36"/>
      <c r="J26" s="34">
        <v>17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ht="12.75">
      <c r="A27" s="33" t="s">
        <v>22</v>
      </c>
      <c r="B27" s="34">
        <v>118</v>
      </c>
      <c r="C27" s="35"/>
      <c r="D27" s="34">
        <v>1</v>
      </c>
      <c r="E27" s="35"/>
      <c r="F27" s="35"/>
      <c r="G27" s="35">
        <v>1</v>
      </c>
      <c r="H27" s="35"/>
      <c r="I27" s="36"/>
      <c r="J27" s="36"/>
      <c r="K27" s="36"/>
      <c r="L27" s="34">
        <v>1</v>
      </c>
      <c r="M27" s="36"/>
      <c r="N27" s="34">
        <v>94</v>
      </c>
      <c r="O27" s="34">
        <v>15</v>
      </c>
      <c r="P27" s="36"/>
      <c r="Q27" s="34">
        <v>1</v>
      </c>
      <c r="R27" s="36"/>
      <c r="S27" s="34">
        <v>3</v>
      </c>
      <c r="T27" s="34">
        <v>2</v>
      </c>
      <c r="U27" s="36"/>
    </row>
    <row r="28" spans="1:21" ht="12.75">
      <c r="A28" s="33" t="s">
        <v>74</v>
      </c>
      <c r="B28" s="34">
        <v>68</v>
      </c>
      <c r="C28" s="35"/>
      <c r="D28" s="36"/>
      <c r="E28" s="35"/>
      <c r="F28" s="35">
        <v>68</v>
      </c>
      <c r="G28" s="35"/>
      <c r="H28" s="35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ht="12.75">
      <c r="A29" s="33" t="s">
        <v>24</v>
      </c>
      <c r="B29" s="34">
        <v>115</v>
      </c>
      <c r="C29" s="35"/>
      <c r="D29" s="34">
        <v>1</v>
      </c>
      <c r="E29" s="35"/>
      <c r="F29" s="35"/>
      <c r="G29" s="35"/>
      <c r="H29" s="35"/>
      <c r="I29" s="36"/>
      <c r="J29" s="34">
        <v>2</v>
      </c>
      <c r="K29" s="36"/>
      <c r="L29" s="34">
        <v>16</v>
      </c>
      <c r="M29" s="34">
        <v>88</v>
      </c>
      <c r="N29" s="34">
        <v>1</v>
      </c>
      <c r="O29" s="34">
        <v>1</v>
      </c>
      <c r="P29" s="36"/>
      <c r="Q29" s="36"/>
      <c r="R29" s="34">
        <v>1</v>
      </c>
      <c r="S29" s="36"/>
      <c r="T29" s="34">
        <v>5</v>
      </c>
      <c r="U29" s="36"/>
    </row>
    <row r="30" spans="1:21" ht="12.75">
      <c r="A30" s="33" t="s">
        <v>25</v>
      </c>
      <c r="B30" s="34">
        <f>SUM(F30:U30)</f>
        <v>34</v>
      </c>
      <c r="C30" s="35"/>
      <c r="D30" s="36"/>
      <c r="E30" s="35"/>
      <c r="F30" s="35">
        <v>1</v>
      </c>
      <c r="G30" s="35"/>
      <c r="H30" s="35"/>
      <c r="I30" s="36"/>
      <c r="J30" s="36"/>
      <c r="K30" s="36"/>
      <c r="L30" s="36"/>
      <c r="M30" s="36"/>
      <c r="N30" s="36"/>
      <c r="O30" s="34">
        <v>29</v>
      </c>
      <c r="P30" s="36"/>
      <c r="Q30" s="36"/>
      <c r="R30" s="36"/>
      <c r="S30" s="36"/>
      <c r="T30" s="34">
        <v>2</v>
      </c>
      <c r="U30" s="34">
        <v>2</v>
      </c>
    </row>
    <row r="31" spans="1:21" ht="12.75">
      <c r="A31" s="33" t="s">
        <v>26</v>
      </c>
      <c r="B31" s="34">
        <v>647</v>
      </c>
      <c r="C31" s="35">
        <v>6</v>
      </c>
      <c r="D31" s="34">
        <v>9</v>
      </c>
      <c r="E31" s="35">
        <v>3</v>
      </c>
      <c r="F31" s="35">
        <v>10</v>
      </c>
      <c r="G31" s="35"/>
      <c r="H31" s="35">
        <v>1</v>
      </c>
      <c r="I31" s="34">
        <v>7</v>
      </c>
      <c r="J31" s="36"/>
      <c r="K31" s="36"/>
      <c r="L31" s="34">
        <v>6</v>
      </c>
      <c r="M31" s="34">
        <v>4</v>
      </c>
      <c r="N31" s="34">
        <v>19</v>
      </c>
      <c r="O31" s="34">
        <v>10</v>
      </c>
      <c r="P31" s="34">
        <v>16</v>
      </c>
      <c r="Q31" s="34">
        <v>1</v>
      </c>
      <c r="R31" s="34">
        <v>4</v>
      </c>
      <c r="S31" s="34">
        <v>538</v>
      </c>
      <c r="T31" s="34">
        <v>6</v>
      </c>
      <c r="U31" s="34">
        <v>7</v>
      </c>
    </row>
    <row r="32" spans="1:21" ht="12.75">
      <c r="A32" s="33" t="s">
        <v>27</v>
      </c>
      <c r="B32" s="34">
        <v>304</v>
      </c>
      <c r="C32" s="35">
        <v>11</v>
      </c>
      <c r="D32" s="34">
        <v>5</v>
      </c>
      <c r="E32" s="35">
        <v>2</v>
      </c>
      <c r="F32" s="35">
        <v>16</v>
      </c>
      <c r="G32" s="35">
        <v>1</v>
      </c>
      <c r="H32" s="35"/>
      <c r="I32" s="34">
        <v>3</v>
      </c>
      <c r="J32" s="36"/>
      <c r="K32" s="36"/>
      <c r="L32" s="34">
        <v>8</v>
      </c>
      <c r="M32" s="34">
        <v>6</v>
      </c>
      <c r="N32" s="34">
        <v>34</v>
      </c>
      <c r="O32" s="34">
        <v>15</v>
      </c>
      <c r="P32" s="34">
        <v>10</v>
      </c>
      <c r="Q32" s="34">
        <v>5</v>
      </c>
      <c r="R32" s="34">
        <v>5</v>
      </c>
      <c r="S32" s="34">
        <v>148</v>
      </c>
      <c r="T32" s="34">
        <v>8</v>
      </c>
      <c r="U32" s="34">
        <v>27</v>
      </c>
    </row>
    <row r="33" spans="1:21" ht="12.75">
      <c r="A33" s="33" t="s">
        <v>28</v>
      </c>
      <c r="B33" s="34">
        <v>272</v>
      </c>
      <c r="C33" s="35">
        <v>10</v>
      </c>
      <c r="D33" s="34">
        <v>7</v>
      </c>
      <c r="E33" s="35">
        <v>2</v>
      </c>
      <c r="F33" s="35">
        <v>5</v>
      </c>
      <c r="G33" s="35">
        <v>1</v>
      </c>
      <c r="H33" s="35"/>
      <c r="I33" s="34">
        <v>2</v>
      </c>
      <c r="J33" s="34">
        <v>5</v>
      </c>
      <c r="K33" s="36"/>
      <c r="L33" s="34">
        <v>13</v>
      </c>
      <c r="M33" s="34">
        <v>4</v>
      </c>
      <c r="N33" s="34">
        <v>47</v>
      </c>
      <c r="O33" s="34">
        <v>6</v>
      </c>
      <c r="P33" s="34">
        <v>6</v>
      </c>
      <c r="Q33" s="34">
        <v>2</v>
      </c>
      <c r="R33" s="34">
        <v>12</v>
      </c>
      <c r="S33" s="34">
        <v>98</v>
      </c>
      <c r="T33" s="34">
        <v>18</v>
      </c>
      <c r="U33" s="34">
        <v>33</v>
      </c>
    </row>
    <row r="34" spans="1:21" ht="12.75">
      <c r="A34" s="42" t="s">
        <v>29</v>
      </c>
      <c r="B34" s="42" t="s">
        <v>2</v>
      </c>
      <c r="C34" s="42" t="s">
        <v>2</v>
      </c>
      <c r="D34" s="42" t="s">
        <v>2</v>
      </c>
      <c r="E34" s="42" t="s">
        <v>2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2" t="s">
        <v>151</v>
      </c>
      <c r="S34" s="44"/>
      <c r="U34" s="44"/>
    </row>
    <row r="35" spans="1:21" ht="12.75">
      <c r="A35" s="44"/>
      <c r="B35" s="44"/>
      <c r="C35" s="42" t="s">
        <v>2</v>
      </c>
      <c r="D35" s="42" t="s">
        <v>2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</row>
    <row r="36" spans="3:4" ht="12">
      <c r="C36" s="1" t="s">
        <v>2</v>
      </c>
      <c r="D36" s="1" t="s">
        <v>2</v>
      </c>
    </row>
    <row r="37" ht="12">
      <c r="C37" s="1" t="s">
        <v>2</v>
      </c>
    </row>
  </sheetData>
  <sheetProtection password="CA55" sheet="1" objects="1" scenarios="1"/>
  <mergeCells count="3">
    <mergeCell ref="A1:U1"/>
    <mergeCell ref="A2:U2"/>
    <mergeCell ref="A3:U3"/>
  </mergeCells>
  <printOptions horizontalCentered="1"/>
  <pageMargins left="0.984251968503937" right="0.3937007874015748" top="0.3937007874015748" bottom="0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T35"/>
  <sheetViews>
    <sheetView showGridLines="0" workbookViewId="0" topLeftCell="A1">
      <selection activeCell="A28" sqref="A28"/>
    </sheetView>
  </sheetViews>
  <sheetFormatPr defaultColWidth="6.625" defaultRowHeight="12.75"/>
  <cols>
    <col min="1" max="1" width="30.125" style="44" customWidth="1"/>
    <col min="2" max="2" width="7.875" style="44" customWidth="1"/>
    <col min="3" max="3" width="4.75390625" style="44" bestFit="1" customWidth="1"/>
    <col min="4" max="4" width="5.25390625" style="44" bestFit="1" customWidth="1"/>
    <col min="5" max="5" width="6.00390625" style="44" customWidth="1"/>
    <col min="6" max="6" width="5.25390625" style="44" bestFit="1" customWidth="1"/>
    <col min="7" max="7" width="4.50390625" style="44" bestFit="1" customWidth="1"/>
    <col min="8" max="8" width="5.50390625" style="44" bestFit="1" customWidth="1"/>
    <col min="9" max="9" width="5.375" style="44" bestFit="1" customWidth="1"/>
    <col min="10" max="10" width="4.875" style="44" bestFit="1" customWidth="1"/>
    <col min="11" max="11" width="5.50390625" style="44" bestFit="1" customWidth="1"/>
    <col min="12" max="12" width="6.875" style="44" customWidth="1"/>
    <col min="13" max="13" width="5.125" style="44" bestFit="1" customWidth="1"/>
    <col min="14" max="14" width="4.625" style="44" bestFit="1" customWidth="1"/>
    <col min="15" max="15" width="5.375" style="44" bestFit="1" customWidth="1"/>
    <col min="16" max="16" width="5.00390625" style="44" bestFit="1" customWidth="1"/>
    <col min="17" max="17" width="6.375" style="44" customWidth="1"/>
    <col min="18" max="18" width="7.875" style="44" bestFit="1" customWidth="1"/>
  </cols>
  <sheetData>
    <row r="1" spans="1:18" ht="12.75">
      <c r="A1" s="568" t="s">
        <v>152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20" ht="12.75">
      <c r="A2" s="568" t="s">
        <v>153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1" t="s">
        <v>2</v>
      </c>
      <c r="T2" s="1" t="s">
        <v>2</v>
      </c>
    </row>
    <row r="3" spans="1:18" ht="12.75">
      <c r="A3" s="568" t="s">
        <v>154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 ht="12.75">
      <c r="A4" s="585"/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</row>
    <row r="5" spans="1:18" ht="12.75">
      <c r="A5" s="24" t="s">
        <v>155</v>
      </c>
      <c r="B5" s="92"/>
      <c r="D5" s="25"/>
      <c r="O5" s="24"/>
      <c r="P5" s="24"/>
      <c r="Q5" s="24"/>
      <c r="R5" s="24"/>
    </row>
    <row r="6" spans="1:18" ht="23.25" customHeight="1">
      <c r="A6" s="93" t="s">
        <v>66</v>
      </c>
      <c r="B6" s="94" t="s">
        <v>94</v>
      </c>
      <c r="C6" s="32" t="s">
        <v>156</v>
      </c>
      <c r="D6" s="32" t="s">
        <v>140</v>
      </c>
      <c r="E6" s="32" t="s">
        <v>157</v>
      </c>
      <c r="F6" s="32" t="s">
        <v>142</v>
      </c>
      <c r="G6" s="32" t="s">
        <v>158</v>
      </c>
      <c r="H6" s="32" t="s">
        <v>159</v>
      </c>
      <c r="I6" s="32" t="s">
        <v>144</v>
      </c>
      <c r="J6" s="32" t="s">
        <v>160</v>
      </c>
      <c r="K6" s="32" t="s">
        <v>161</v>
      </c>
      <c r="L6" s="32" t="s">
        <v>162</v>
      </c>
      <c r="M6" s="32" t="s">
        <v>163</v>
      </c>
      <c r="N6" s="32" t="s">
        <v>164</v>
      </c>
      <c r="O6" s="32" t="s">
        <v>165</v>
      </c>
      <c r="P6" s="32" t="s">
        <v>166</v>
      </c>
      <c r="Q6" s="32" t="s">
        <v>100</v>
      </c>
      <c r="R6" s="32" t="s">
        <v>167</v>
      </c>
    </row>
    <row r="7" spans="1:18" s="175" customFormat="1" ht="21.75" customHeight="1">
      <c r="A7" s="130" t="s">
        <v>39</v>
      </c>
      <c r="B7" s="178">
        <f aca="true" t="shared" si="0" ref="B7:H7">SUM(B8+B19)</f>
        <v>16784</v>
      </c>
      <c r="C7" s="178">
        <f t="shared" si="0"/>
        <v>35</v>
      </c>
      <c r="D7" s="178">
        <f t="shared" si="0"/>
        <v>11</v>
      </c>
      <c r="E7" s="178">
        <f t="shared" si="0"/>
        <v>4</v>
      </c>
      <c r="F7" s="178">
        <f t="shared" si="0"/>
        <v>9</v>
      </c>
      <c r="G7" s="178">
        <f t="shared" si="0"/>
        <v>92</v>
      </c>
      <c r="H7" s="178">
        <f t="shared" si="0"/>
        <v>9</v>
      </c>
      <c r="I7" s="178">
        <f>SUM(I8)</f>
        <v>13</v>
      </c>
      <c r="J7" s="178">
        <f>SUM(J8+J19)</f>
        <v>254</v>
      </c>
      <c r="K7" s="178">
        <f>SUM(K8+K19)</f>
        <v>23</v>
      </c>
      <c r="L7" s="178">
        <f>SUM(L8+L19)</f>
        <v>15877</v>
      </c>
      <c r="M7" s="178">
        <f>SUM(M8)</f>
        <v>9</v>
      </c>
      <c r="N7" s="178">
        <f>SUM(N8+N19)</f>
        <v>245</v>
      </c>
      <c r="O7" s="178">
        <f>SUM(O8+O19)</f>
        <v>66</v>
      </c>
      <c r="P7" s="178">
        <f>SUM(P8+P19)</f>
        <v>21</v>
      </c>
      <c r="Q7" s="178">
        <f>SUM(Q8+Q19)</f>
        <v>112</v>
      </c>
      <c r="R7" s="178">
        <f>SUM(R19)</f>
        <v>4</v>
      </c>
    </row>
    <row r="8" spans="1:18" s="175" customFormat="1" ht="21.75" customHeight="1">
      <c r="A8" s="130" t="s">
        <v>40</v>
      </c>
      <c r="B8" s="178">
        <f aca="true" t="shared" si="1" ref="B8:Q8">SUM(B9:B18)</f>
        <v>5285</v>
      </c>
      <c r="C8" s="178">
        <f t="shared" si="1"/>
        <v>14</v>
      </c>
      <c r="D8" s="178">
        <f t="shared" si="1"/>
        <v>6</v>
      </c>
      <c r="E8" s="178">
        <f t="shared" si="1"/>
        <v>1</v>
      </c>
      <c r="F8" s="178">
        <f t="shared" si="1"/>
        <v>6</v>
      </c>
      <c r="G8" s="178">
        <f t="shared" si="1"/>
        <v>40</v>
      </c>
      <c r="H8" s="178">
        <f t="shared" si="1"/>
        <v>5</v>
      </c>
      <c r="I8" s="178">
        <f t="shared" si="1"/>
        <v>13</v>
      </c>
      <c r="J8" s="178">
        <f t="shared" si="1"/>
        <v>167</v>
      </c>
      <c r="K8" s="178">
        <f t="shared" si="1"/>
        <v>18</v>
      </c>
      <c r="L8" s="178">
        <f t="shared" si="1"/>
        <v>4747</v>
      </c>
      <c r="M8" s="178">
        <f t="shared" si="1"/>
        <v>9</v>
      </c>
      <c r="N8" s="178">
        <f t="shared" si="1"/>
        <v>148</v>
      </c>
      <c r="O8" s="178">
        <f t="shared" si="1"/>
        <v>40</v>
      </c>
      <c r="P8" s="178">
        <f t="shared" si="1"/>
        <v>7</v>
      </c>
      <c r="Q8" s="178">
        <f t="shared" si="1"/>
        <v>64</v>
      </c>
      <c r="R8" s="130" t="s">
        <v>2</v>
      </c>
    </row>
    <row r="9" spans="1:18" ht="12.75">
      <c r="A9" s="33" t="s">
        <v>4</v>
      </c>
      <c r="B9" s="34">
        <v>703</v>
      </c>
      <c r="C9" s="35">
        <v>4</v>
      </c>
      <c r="D9" s="34">
        <v>1</v>
      </c>
      <c r="E9" s="35"/>
      <c r="F9" s="35">
        <v>2</v>
      </c>
      <c r="G9" s="35">
        <v>1</v>
      </c>
      <c r="H9" s="35">
        <v>1</v>
      </c>
      <c r="I9" s="34">
        <v>2</v>
      </c>
      <c r="J9" s="34">
        <v>33</v>
      </c>
      <c r="K9" s="34">
        <v>2</v>
      </c>
      <c r="L9" s="34">
        <v>626</v>
      </c>
      <c r="M9" s="36"/>
      <c r="N9" s="34">
        <v>7</v>
      </c>
      <c r="O9" s="34">
        <v>3</v>
      </c>
      <c r="P9" s="34">
        <v>5</v>
      </c>
      <c r="Q9" s="34">
        <v>16</v>
      </c>
      <c r="R9" s="36"/>
    </row>
    <row r="10" spans="1:18" ht="12.75">
      <c r="A10" s="33" t="s">
        <v>5</v>
      </c>
      <c r="B10" s="34">
        <v>1347</v>
      </c>
      <c r="C10" s="35">
        <v>3</v>
      </c>
      <c r="D10" s="36"/>
      <c r="E10" s="35"/>
      <c r="F10" s="35">
        <v>2</v>
      </c>
      <c r="G10" s="35">
        <v>4</v>
      </c>
      <c r="H10" s="35">
        <v>1</v>
      </c>
      <c r="I10" s="34">
        <v>3</v>
      </c>
      <c r="J10" s="34">
        <v>9</v>
      </c>
      <c r="K10" s="34">
        <v>2</v>
      </c>
      <c r="L10" s="34">
        <v>1307</v>
      </c>
      <c r="M10" s="36"/>
      <c r="N10" s="34">
        <v>8</v>
      </c>
      <c r="O10" s="36"/>
      <c r="P10" s="34">
        <v>1</v>
      </c>
      <c r="Q10" s="34">
        <v>7</v>
      </c>
      <c r="R10" s="36"/>
    </row>
    <row r="11" spans="1:18" ht="12.75">
      <c r="A11" s="33" t="s">
        <v>6</v>
      </c>
      <c r="B11" s="34">
        <v>824</v>
      </c>
      <c r="C11" s="35"/>
      <c r="D11" s="36"/>
      <c r="E11" s="35"/>
      <c r="F11" s="35"/>
      <c r="G11" s="35">
        <v>14</v>
      </c>
      <c r="H11" s="35"/>
      <c r="I11" s="36"/>
      <c r="J11" s="34">
        <v>31</v>
      </c>
      <c r="K11" s="34">
        <v>2</v>
      </c>
      <c r="L11" s="34">
        <v>732</v>
      </c>
      <c r="M11" s="34">
        <v>7</v>
      </c>
      <c r="N11" s="34">
        <v>20</v>
      </c>
      <c r="O11" s="34">
        <v>8</v>
      </c>
      <c r="P11" s="36"/>
      <c r="Q11" s="34">
        <v>10</v>
      </c>
      <c r="R11" s="36"/>
    </row>
    <row r="12" spans="1:18" ht="12.75">
      <c r="A12" s="33" t="s">
        <v>7</v>
      </c>
      <c r="B12" s="34">
        <v>227</v>
      </c>
      <c r="C12" s="35"/>
      <c r="D12" s="36"/>
      <c r="E12" s="35"/>
      <c r="F12" s="35"/>
      <c r="G12" s="35">
        <v>2</v>
      </c>
      <c r="H12" s="35"/>
      <c r="I12" s="36"/>
      <c r="J12" s="34">
        <v>3</v>
      </c>
      <c r="K12" s="36"/>
      <c r="L12" s="34">
        <v>215</v>
      </c>
      <c r="M12" s="34">
        <v>1</v>
      </c>
      <c r="N12" s="34">
        <v>4</v>
      </c>
      <c r="O12" s="36"/>
      <c r="P12" s="36"/>
      <c r="Q12" s="34">
        <v>2</v>
      </c>
      <c r="R12" s="36"/>
    </row>
    <row r="13" spans="1:18" ht="12.75">
      <c r="A13" s="33" t="s">
        <v>8</v>
      </c>
      <c r="B13" s="34">
        <v>207</v>
      </c>
      <c r="C13" s="35">
        <v>2</v>
      </c>
      <c r="D13" s="36"/>
      <c r="E13" s="35"/>
      <c r="F13" s="35"/>
      <c r="G13" s="35">
        <v>3</v>
      </c>
      <c r="H13" s="35"/>
      <c r="I13" s="34">
        <v>1</v>
      </c>
      <c r="J13" s="34">
        <v>8</v>
      </c>
      <c r="K13" s="34">
        <v>8</v>
      </c>
      <c r="L13" s="34">
        <v>162</v>
      </c>
      <c r="M13" s="36"/>
      <c r="N13" s="34">
        <v>4</v>
      </c>
      <c r="O13" s="34">
        <v>3</v>
      </c>
      <c r="P13" s="36"/>
      <c r="Q13" s="34">
        <v>16</v>
      </c>
      <c r="R13" s="36"/>
    </row>
    <row r="14" spans="1:18" ht="12.75">
      <c r="A14" s="33" t="s">
        <v>9</v>
      </c>
      <c r="B14" s="34">
        <v>214</v>
      </c>
      <c r="C14" s="35">
        <v>1</v>
      </c>
      <c r="D14" s="34">
        <v>1</v>
      </c>
      <c r="E14" s="35"/>
      <c r="F14" s="35"/>
      <c r="G14" s="35">
        <v>4</v>
      </c>
      <c r="H14" s="35"/>
      <c r="I14" s="36"/>
      <c r="J14" s="34">
        <v>4</v>
      </c>
      <c r="K14" s="34">
        <v>1</v>
      </c>
      <c r="L14" s="34">
        <v>182</v>
      </c>
      <c r="M14" s="36"/>
      <c r="N14" s="34">
        <v>17</v>
      </c>
      <c r="O14" s="34">
        <v>4</v>
      </c>
      <c r="P14" s="36"/>
      <c r="Q14" s="36"/>
      <c r="R14" s="36"/>
    </row>
    <row r="15" spans="1:18" ht="12.75">
      <c r="A15" s="33" t="s">
        <v>10</v>
      </c>
      <c r="B15" s="34">
        <v>471</v>
      </c>
      <c r="C15" s="35">
        <v>1</v>
      </c>
      <c r="D15" s="34">
        <v>1</v>
      </c>
      <c r="E15" s="35"/>
      <c r="F15" s="35"/>
      <c r="G15" s="35">
        <v>4</v>
      </c>
      <c r="H15" s="35"/>
      <c r="I15" s="36"/>
      <c r="J15" s="34">
        <v>7</v>
      </c>
      <c r="K15" s="34">
        <v>2</v>
      </c>
      <c r="L15" s="34">
        <v>436</v>
      </c>
      <c r="M15" s="36"/>
      <c r="N15" s="34">
        <v>15</v>
      </c>
      <c r="O15" s="36"/>
      <c r="P15" s="36"/>
      <c r="Q15" s="34">
        <v>5</v>
      </c>
      <c r="R15" s="36"/>
    </row>
    <row r="16" spans="1:18" ht="12.75">
      <c r="A16" s="33" t="s">
        <v>11</v>
      </c>
      <c r="B16" s="34">
        <v>382</v>
      </c>
      <c r="C16" s="35">
        <v>1</v>
      </c>
      <c r="D16" s="34">
        <v>1</v>
      </c>
      <c r="E16" s="35"/>
      <c r="F16" s="35">
        <v>2</v>
      </c>
      <c r="G16" s="35"/>
      <c r="H16" s="35">
        <v>2</v>
      </c>
      <c r="I16" s="34">
        <v>3</v>
      </c>
      <c r="J16" s="34">
        <v>46</v>
      </c>
      <c r="K16" s="36"/>
      <c r="L16" s="34">
        <v>284</v>
      </c>
      <c r="M16" s="36"/>
      <c r="N16" s="34">
        <v>27</v>
      </c>
      <c r="O16" s="34">
        <v>14</v>
      </c>
      <c r="P16" s="34">
        <v>1</v>
      </c>
      <c r="Q16" s="34">
        <v>1</v>
      </c>
      <c r="R16" s="36"/>
    </row>
    <row r="17" spans="1:18" ht="12.75">
      <c r="A17" s="33" t="s">
        <v>12</v>
      </c>
      <c r="B17" s="34">
        <v>288</v>
      </c>
      <c r="C17" s="35">
        <v>1</v>
      </c>
      <c r="D17" s="36"/>
      <c r="E17" s="35"/>
      <c r="F17" s="35"/>
      <c r="G17" s="35">
        <v>2</v>
      </c>
      <c r="H17" s="35"/>
      <c r="I17" s="34">
        <v>2</v>
      </c>
      <c r="J17" s="34">
        <v>5</v>
      </c>
      <c r="K17" s="36"/>
      <c r="L17" s="34">
        <v>258</v>
      </c>
      <c r="M17" s="34">
        <v>1</v>
      </c>
      <c r="N17" s="34">
        <v>16</v>
      </c>
      <c r="O17" s="36"/>
      <c r="P17" s="36"/>
      <c r="Q17" s="34">
        <v>3</v>
      </c>
      <c r="R17" s="36"/>
    </row>
    <row r="18" spans="1:18" ht="12.75">
      <c r="A18" s="33" t="s">
        <v>13</v>
      </c>
      <c r="B18" s="34">
        <v>622</v>
      </c>
      <c r="C18" s="35">
        <v>1</v>
      </c>
      <c r="D18" s="34">
        <v>2</v>
      </c>
      <c r="E18" s="35">
        <v>1</v>
      </c>
      <c r="F18" s="35"/>
      <c r="G18" s="35">
        <v>6</v>
      </c>
      <c r="H18" s="35">
        <v>1</v>
      </c>
      <c r="I18" s="34">
        <v>2</v>
      </c>
      <c r="J18" s="34">
        <v>21</v>
      </c>
      <c r="K18" s="34">
        <v>1</v>
      </c>
      <c r="L18" s="34">
        <v>545</v>
      </c>
      <c r="M18" s="36"/>
      <c r="N18" s="34">
        <v>30</v>
      </c>
      <c r="O18" s="34">
        <v>8</v>
      </c>
      <c r="P18" s="36"/>
      <c r="Q18" s="34">
        <v>4</v>
      </c>
      <c r="R18" s="36"/>
    </row>
    <row r="19" spans="1:18" s="6" customFormat="1" ht="21.75" customHeight="1">
      <c r="A19" s="39" t="s">
        <v>41</v>
      </c>
      <c r="B19" s="40">
        <f aca="true" t="shared" si="2" ref="B19:H19">SUM(B20:B34)</f>
        <v>11499</v>
      </c>
      <c r="C19" s="40">
        <f t="shared" si="2"/>
        <v>21</v>
      </c>
      <c r="D19" s="40">
        <f t="shared" si="2"/>
        <v>5</v>
      </c>
      <c r="E19" s="40">
        <f t="shared" si="2"/>
        <v>3</v>
      </c>
      <c r="F19" s="40">
        <f t="shared" si="2"/>
        <v>3</v>
      </c>
      <c r="G19" s="40">
        <f t="shared" si="2"/>
        <v>52</v>
      </c>
      <c r="H19" s="40">
        <f t="shared" si="2"/>
        <v>4</v>
      </c>
      <c r="I19" s="39" t="s">
        <v>2</v>
      </c>
      <c r="J19" s="40">
        <f>SUM(J20:J34)</f>
        <v>87</v>
      </c>
      <c r="K19" s="40">
        <f>SUM(K20:K34)</f>
        <v>5</v>
      </c>
      <c r="L19" s="40">
        <f>SUM(L20:L34)</f>
        <v>11130</v>
      </c>
      <c r="M19" s="39" t="s">
        <v>2</v>
      </c>
      <c r="N19" s="40">
        <f>SUM(N20:N34)</f>
        <v>97</v>
      </c>
      <c r="O19" s="40">
        <f>SUM(O20:O34)</f>
        <v>26</v>
      </c>
      <c r="P19" s="40">
        <f>SUM(P20:P34)</f>
        <v>14</v>
      </c>
      <c r="Q19" s="40">
        <f>SUM(Q20:Q34)</f>
        <v>48</v>
      </c>
      <c r="R19" s="40">
        <f>SUM(R20:R34)</f>
        <v>4</v>
      </c>
    </row>
    <row r="20" spans="1:18" ht="12.75">
      <c r="A20" s="33" t="s">
        <v>14</v>
      </c>
      <c r="B20" s="34">
        <v>3424</v>
      </c>
      <c r="C20" s="35">
        <v>11</v>
      </c>
      <c r="D20" s="36"/>
      <c r="E20" s="35"/>
      <c r="F20" s="35">
        <v>1</v>
      </c>
      <c r="G20" s="35">
        <v>30</v>
      </c>
      <c r="H20" s="35">
        <v>2</v>
      </c>
      <c r="I20" s="36"/>
      <c r="J20" s="34">
        <v>36</v>
      </c>
      <c r="K20" s="34">
        <v>1</v>
      </c>
      <c r="L20" s="34">
        <v>3255</v>
      </c>
      <c r="M20" s="36"/>
      <c r="N20" s="34">
        <v>36</v>
      </c>
      <c r="O20" s="34">
        <v>10</v>
      </c>
      <c r="P20" s="34">
        <v>11</v>
      </c>
      <c r="Q20" s="34">
        <v>31</v>
      </c>
      <c r="R20" s="36"/>
    </row>
    <row r="21" spans="1:18" ht="12.75">
      <c r="A21" s="33" t="s">
        <v>15</v>
      </c>
      <c r="B21" s="34">
        <v>503</v>
      </c>
      <c r="C21" s="35"/>
      <c r="D21" s="36"/>
      <c r="E21" s="35"/>
      <c r="F21" s="35"/>
      <c r="G21" s="35">
        <v>1</v>
      </c>
      <c r="H21" s="35"/>
      <c r="I21" s="36"/>
      <c r="J21" s="36"/>
      <c r="K21" s="36"/>
      <c r="L21" s="34">
        <v>501</v>
      </c>
      <c r="M21" s="36"/>
      <c r="N21" s="34">
        <v>1</v>
      </c>
      <c r="O21" s="36"/>
      <c r="P21" s="36"/>
      <c r="Q21" s="36"/>
      <c r="R21" s="36"/>
    </row>
    <row r="22" spans="1:18" ht="12.75">
      <c r="A22" s="33" t="s">
        <v>16</v>
      </c>
      <c r="B22" s="34">
        <v>801</v>
      </c>
      <c r="C22" s="35"/>
      <c r="D22" s="36"/>
      <c r="E22" s="35"/>
      <c r="F22" s="35"/>
      <c r="G22" s="35"/>
      <c r="H22" s="35"/>
      <c r="I22" s="36"/>
      <c r="J22" s="34">
        <v>1</v>
      </c>
      <c r="K22" s="36"/>
      <c r="L22" s="34">
        <v>764</v>
      </c>
      <c r="M22" s="36"/>
      <c r="N22" s="34">
        <v>30</v>
      </c>
      <c r="O22" s="34">
        <v>2</v>
      </c>
      <c r="P22" s="34">
        <v>1</v>
      </c>
      <c r="Q22" s="34">
        <v>3</v>
      </c>
      <c r="R22" s="36"/>
    </row>
    <row r="23" spans="1:18" ht="12.75">
      <c r="A23" s="33" t="s">
        <v>17</v>
      </c>
      <c r="B23" s="34">
        <v>553</v>
      </c>
      <c r="C23" s="35">
        <v>1</v>
      </c>
      <c r="D23" s="34">
        <v>1</v>
      </c>
      <c r="E23" s="35"/>
      <c r="F23" s="35"/>
      <c r="G23" s="35"/>
      <c r="H23" s="35">
        <v>1</v>
      </c>
      <c r="I23" s="36"/>
      <c r="J23" s="34">
        <v>1</v>
      </c>
      <c r="K23" s="36"/>
      <c r="L23" s="34">
        <v>542</v>
      </c>
      <c r="M23" s="36"/>
      <c r="N23" s="34">
        <v>5</v>
      </c>
      <c r="O23" s="34">
        <v>1</v>
      </c>
      <c r="P23" s="36"/>
      <c r="Q23" s="36"/>
      <c r="R23" s="34">
        <v>1</v>
      </c>
    </row>
    <row r="24" spans="1:18" ht="12.75">
      <c r="A24" s="33" t="s">
        <v>18</v>
      </c>
      <c r="B24" s="34">
        <v>930</v>
      </c>
      <c r="C24" s="35">
        <v>2</v>
      </c>
      <c r="D24" s="36"/>
      <c r="E24" s="35"/>
      <c r="F24" s="35"/>
      <c r="G24" s="35"/>
      <c r="H24" s="35"/>
      <c r="I24" s="36"/>
      <c r="J24" s="34">
        <v>2</v>
      </c>
      <c r="K24" s="36"/>
      <c r="L24" s="34">
        <v>921</v>
      </c>
      <c r="M24" s="36"/>
      <c r="N24" s="34">
        <v>1</v>
      </c>
      <c r="O24" s="34">
        <v>3</v>
      </c>
      <c r="P24" s="36"/>
      <c r="Q24" s="34">
        <v>1</v>
      </c>
      <c r="R24" s="36"/>
    </row>
    <row r="25" spans="1:18" ht="12.75">
      <c r="A25" s="33" t="s">
        <v>125</v>
      </c>
      <c r="B25" s="34">
        <v>359</v>
      </c>
      <c r="C25" s="35"/>
      <c r="D25" s="36"/>
      <c r="E25" s="35">
        <v>1</v>
      </c>
      <c r="F25" s="35"/>
      <c r="G25" s="35"/>
      <c r="H25" s="35"/>
      <c r="I25" s="36"/>
      <c r="J25" s="34">
        <v>6</v>
      </c>
      <c r="K25" s="36"/>
      <c r="L25" s="34">
        <v>349</v>
      </c>
      <c r="M25" s="36"/>
      <c r="N25" s="34">
        <v>2</v>
      </c>
      <c r="O25" s="36"/>
      <c r="P25" s="36"/>
      <c r="Q25" s="34">
        <v>1</v>
      </c>
      <c r="R25" s="36"/>
    </row>
    <row r="26" spans="1:18" ht="12.75">
      <c r="A26" s="33" t="s">
        <v>20</v>
      </c>
      <c r="B26" s="34">
        <v>449</v>
      </c>
      <c r="C26" s="35"/>
      <c r="D26" s="36"/>
      <c r="E26" s="35"/>
      <c r="F26" s="35"/>
      <c r="G26" s="35">
        <v>3</v>
      </c>
      <c r="H26" s="35"/>
      <c r="I26" s="36"/>
      <c r="J26" s="34">
        <v>7</v>
      </c>
      <c r="K26" s="36"/>
      <c r="L26" s="34">
        <v>432</v>
      </c>
      <c r="M26" s="36"/>
      <c r="N26" s="34">
        <v>2</v>
      </c>
      <c r="O26" s="36"/>
      <c r="P26" s="34">
        <v>2</v>
      </c>
      <c r="Q26" s="34">
        <v>3</v>
      </c>
      <c r="R26" s="36"/>
    </row>
    <row r="27" spans="1:18" ht="12.75">
      <c r="A27" s="33" t="s">
        <v>21</v>
      </c>
      <c r="B27" s="34">
        <v>241</v>
      </c>
      <c r="C27" s="35"/>
      <c r="D27" s="36"/>
      <c r="E27" s="35"/>
      <c r="F27" s="35"/>
      <c r="G27" s="35"/>
      <c r="H27" s="35"/>
      <c r="I27" s="36"/>
      <c r="J27" s="34">
        <v>4</v>
      </c>
      <c r="K27" s="36"/>
      <c r="L27" s="34">
        <v>235</v>
      </c>
      <c r="M27" s="36"/>
      <c r="N27" s="36"/>
      <c r="O27" s="34">
        <v>1</v>
      </c>
      <c r="P27" s="36"/>
      <c r="Q27" s="34">
        <v>1</v>
      </c>
      <c r="R27" s="36"/>
    </row>
    <row r="28" spans="1:18" ht="12.75">
      <c r="A28" s="33" t="s">
        <v>22</v>
      </c>
      <c r="B28" s="34">
        <v>300</v>
      </c>
      <c r="C28" s="35"/>
      <c r="D28" s="36"/>
      <c r="E28" s="35"/>
      <c r="F28" s="35"/>
      <c r="G28" s="35">
        <v>1</v>
      </c>
      <c r="H28" s="35"/>
      <c r="I28" s="36"/>
      <c r="J28" s="36"/>
      <c r="K28" s="36"/>
      <c r="L28" s="34">
        <v>298</v>
      </c>
      <c r="M28" s="36"/>
      <c r="N28" s="34">
        <v>1</v>
      </c>
      <c r="O28" s="36"/>
      <c r="P28" s="36"/>
      <c r="Q28" s="36"/>
      <c r="R28" s="36"/>
    </row>
    <row r="29" spans="1:18" ht="12.75">
      <c r="A29" s="33" t="s">
        <v>23</v>
      </c>
      <c r="B29" s="34">
        <v>179</v>
      </c>
      <c r="C29" s="35"/>
      <c r="D29" s="36"/>
      <c r="E29" s="35"/>
      <c r="F29" s="35"/>
      <c r="G29" s="35">
        <v>1</v>
      </c>
      <c r="H29" s="35"/>
      <c r="I29" s="36"/>
      <c r="J29" s="34">
        <v>4</v>
      </c>
      <c r="K29" s="36"/>
      <c r="L29" s="34">
        <v>173</v>
      </c>
      <c r="M29" s="36"/>
      <c r="N29" s="36"/>
      <c r="O29" s="36"/>
      <c r="P29" s="36"/>
      <c r="Q29" s="34">
        <v>1</v>
      </c>
      <c r="R29" s="36"/>
    </row>
    <row r="30" spans="1:18" ht="12.75">
      <c r="A30" s="33" t="s">
        <v>24</v>
      </c>
      <c r="B30" s="34">
        <v>261</v>
      </c>
      <c r="C30" s="35">
        <v>3</v>
      </c>
      <c r="D30" s="36"/>
      <c r="E30" s="35"/>
      <c r="F30" s="35"/>
      <c r="G30" s="35"/>
      <c r="H30" s="35"/>
      <c r="I30" s="36"/>
      <c r="J30" s="34">
        <v>1</v>
      </c>
      <c r="K30" s="36"/>
      <c r="L30" s="34">
        <v>256</v>
      </c>
      <c r="M30" s="36"/>
      <c r="N30" s="36"/>
      <c r="O30" s="36"/>
      <c r="P30" s="36"/>
      <c r="Q30" s="36"/>
      <c r="R30" s="34">
        <v>1</v>
      </c>
    </row>
    <row r="31" spans="1:18" ht="12.75">
      <c r="A31" s="33" t="s">
        <v>25</v>
      </c>
      <c r="B31" s="34">
        <v>81</v>
      </c>
      <c r="C31" s="35"/>
      <c r="D31" s="36"/>
      <c r="E31" s="35"/>
      <c r="F31" s="35"/>
      <c r="G31" s="35"/>
      <c r="H31" s="35"/>
      <c r="I31" s="36"/>
      <c r="J31" s="36"/>
      <c r="K31" s="34">
        <v>2</v>
      </c>
      <c r="L31" s="34">
        <v>78</v>
      </c>
      <c r="M31" s="36"/>
      <c r="N31" s="34">
        <v>1</v>
      </c>
      <c r="O31" s="36"/>
      <c r="P31" s="36"/>
      <c r="Q31" s="36"/>
      <c r="R31" s="36"/>
    </row>
    <row r="32" spans="1:18" ht="12.75">
      <c r="A32" s="33" t="s">
        <v>26</v>
      </c>
      <c r="B32" s="34">
        <v>1957</v>
      </c>
      <c r="C32" s="35">
        <v>3</v>
      </c>
      <c r="D32" s="34">
        <v>3</v>
      </c>
      <c r="E32" s="35">
        <v>1</v>
      </c>
      <c r="F32" s="35">
        <v>2</v>
      </c>
      <c r="G32" s="35">
        <v>8</v>
      </c>
      <c r="H32" s="35"/>
      <c r="I32" s="36"/>
      <c r="J32" s="34">
        <v>13</v>
      </c>
      <c r="K32" s="36"/>
      <c r="L32" s="34">
        <v>1912</v>
      </c>
      <c r="M32" s="36"/>
      <c r="N32" s="34">
        <v>11</v>
      </c>
      <c r="O32" s="34">
        <v>3</v>
      </c>
      <c r="P32" s="36"/>
      <c r="Q32" s="34">
        <v>1</v>
      </c>
      <c r="R32" s="36"/>
    </row>
    <row r="33" spans="1:18" ht="12.75">
      <c r="A33" s="33" t="s">
        <v>27</v>
      </c>
      <c r="B33" s="34">
        <v>698</v>
      </c>
      <c r="C33" s="35"/>
      <c r="D33" s="34">
        <v>1</v>
      </c>
      <c r="E33" s="35">
        <v>1</v>
      </c>
      <c r="F33" s="35"/>
      <c r="G33" s="35">
        <v>7</v>
      </c>
      <c r="H33" s="35"/>
      <c r="I33" s="36"/>
      <c r="J33" s="34">
        <v>9</v>
      </c>
      <c r="K33" s="34">
        <v>1</v>
      </c>
      <c r="L33" s="34">
        <v>667</v>
      </c>
      <c r="M33" s="36"/>
      <c r="N33" s="34">
        <v>4</v>
      </c>
      <c r="O33" s="34">
        <v>3</v>
      </c>
      <c r="P33" s="36"/>
      <c r="Q33" s="34">
        <v>5</v>
      </c>
      <c r="R33" s="36"/>
    </row>
    <row r="34" spans="1:18" ht="12.75">
      <c r="A34" s="33" t="s">
        <v>28</v>
      </c>
      <c r="B34" s="34">
        <v>763</v>
      </c>
      <c r="C34" s="35">
        <v>1</v>
      </c>
      <c r="D34" s="36"/>
      <c r="E34" s="35"/>
      <c r="F34" s="35"/>
      <c r="G34" s="35">
        <v>1</v>
      </c>
      <c r="H34" s="35">
        <v>1</v>
      </c>
      <c r="I34" s="36"/>
      <c r="J34" s="34">
        <v>3</v>
      </c>
      <c r="K34" s="34">
        <v>1</v>
      </c>
      <c r="L34" s="34">
        <v>747</v>
      </c>
      <c r="M34" s="36"/>
      <c r="N34" s="34">
        <v>3</v>
      </c>
      <c r="O34" s="34">
        <v>3</v>
      </c>
      <c r="P34" s="36"/>
      <c r="Q34" s="34">
        <v>1</v>
      </c>
      <c r="R34" s="34">
        <v>2</v>
      </c>
    </row>
    <row r="35" spans="1:19" ht="12.75">
      <c r="A35" s="59" t="s">
        <v>29</v>
      </c>
      <c r="Q35" s="42" t="s">
        <v>168</v>
      </c>
      <c r="S35" s="1" t="s">
        <v>2</v>
      </c>
    </row>
  </sheetData>
  <sheetProtection password="CA55" sheet="1" objects="1" scenarios="1"/>
  <mergeCells count="4">
    <mergeCell ref="A1:R1"/>
    <mergeCell ref="A2:R2"/>
    <mergeCell ref="A4:R4"/>
    <mergeCell ref="A3:R3"/>
  </mergeCells>
  <printOptions horizontalCentered="1"/>
  <pageMargins left="0.5118110236220472" right="0.35433070866141736" top="0.7086614173228347" bottom="0.3937007874015748" header="0" footer="0"/>
  <pageSetup horizontalDpi="300" verticalDpi="300" orientation="landscape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7"/>
  <sheetViews>
    <sheetView showGridLines="0" workbookViewId="0" topLeftCell="A1">
      <selection activeCell="A6" sqref="A6:U6"/>
    </sheetView>
  </sheetViews>
  <sheetFormatPr defaultColWidth="9.625" defaultRowHeight="12.75"/>
  <cols>
    <col min="1" max="1" width="28.00390625" style="0" customWidth="1"/>
    <col min="2" max="2" width="6.25390625" style="0" bestFit="1" customWidth="1"/>
    <col min="3" max="6" width="4.50390625" style="0" bestFit="1" customWidth="1"/>
    <col min="7" max="7" width="3.75390625" style="0" customWidth="1"/>
    <col min="8" max="9" width="4.50390625" style="0" bestFit="1" customWidth="1"/>
    <col min="10" max="11" width="4.25390625" style="0" customWidth="1"/>
    <col min="12" max="12" width="4.50390625" style="0" bestFit="1" customWidth="1"/>
    <col min="13" max="13" width="4.50390625" style="0" customWidth="1"/>
    <col min="14" max="14" width="5.75390625" style="0" customWidth="1"/>
    <col min="15" max="15" width="4.375" style="0" customWidth="1"/>
    <col min="16" max="17" width="4.50390625" style="0" bestFit="1" customWidth="1"/>
    <col min="18" max="18" width="4.75390625" style="0" customWidth="1"/>
    <col min="19" max="19" width="5.75390625" style="0" customWidth="1"/>
    <col min="20" max="20" width="4.875" style="0" customWidth="1"/>
    <col min="21" max="21" width="5.00390625" style="0" customWidth="1"/>
  </cols>
  <sheetData>
    <row r="1" spans="1:21" ht="12.75">
      <c r="A1" s="568" t="s">
        <v>59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</row>
    <row r="2" spans="1:21" ht="12.75">
      <c r="A2" s="568" t="s">
        <v>170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1:21" ht="12.75">
      <c r="A3" s="568" t="s">
        <v>171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</row>
    <row r="4" spans="1:21" ht="12.75">
      <c r="A4" s="42" t="s">
        <v>2</v>
      </c>
      <c r="B4" s="44"/>
      <c r="C4" s="44"/>
      <c r="D4" s="42" t="s">
        <v>2</v>
      </c>
      <c r="E4" s="24"/>
      <c r="F4" s="24"/>
      <c r="G4" s="24"/>
      <c r="H4" s="25" t="s">
        <v>2</v>
      </c>
      <c r="J4" s="24"/>
      <c r="K4" s="24"/>
      <c r="L4" s="24"/>
      <c r="M4" s="24"/>
      <c r="N4" s="24"/>
      <c r="O4" s="24"/>
      <c r="P4" s="24"/>
      <c r="Q4" s="24"/>
      <c r="R4" s="44"/>
      <c r="S4" s="44"/>
      <c r="T4" s="44"/>
      <c r="U4" s="44"/>
    </row>
    <row r="5" spans="1:21" ht="11.25" customHeight="1">
      <c r="A5" s="25" t="s">
        <v>169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1" ht="46.5" customHeight="1">
      <c r="A6" s="201" t="s">
        <v>42</v>
      </c>
      <c r="B6" s="201" t="s">
        <v>94</v>
      </c>
      <c r="C6" s="202" t="s">
        <v>690</v>
      </c>
      <c r="D6" s="202" t="s">
        <v>691</v>
      </c>
      <c r="E6" s="203" t="s">
        <v>692</v>
      </c>
      <c r="F6" s="202" t="s">
        <v>693</v>
      </c>
      <c r="G6" s="202" t="s">
        <v>694</v>
      </c>
      <c r="H6" s="202" t="s">
        <v>695</v>
      </c>
      <c r="I6" s="202" t="s">
        <v>696</v>
      </c>
      <c r="J6" s="202" t="s">
        <v>130</v>
      </c>
      <c r="K6" s="202" t="s">
        <v>697</v>
      </c>
      <c r="L6" s="202" t="s">
        <v>698</v>
      </c>
      <c r="M6" s="202" t="s">
        <v>131</v>
      </c>
      <c r="N6" s="202" t="s">
        <v>699</v>
      </c>
      <c r="O6" s="202" t="s">
        <v>700</v>
      </c>
      <c r="P6" s="202" t="s">
        <v>701</v>
      </c>
      <c r="Q6" s="202" t="s">
        <v>702</v>
      </c>
      <c r="R6" s="202" t="s">
        <v>703</v>
      </c>
      <c r="S6" s="202" t="s">
        <v>132</v>
      </c>
      <c r="T6" s="202" t="s">
        <v>133</v>
      </c>
      <c r="U6" s="202" t="s">
        <v>704</v>
      </c>
    </row>
    <row r="7" spans="1:21" s="175" customFormat="1" ht="21.75" customHeight="1">
      <c r="A7" s="130" t="s">
        <v>39</v>
      </c>
      <c r="B7" s="209">
        <f aca="true" t="shared" si="0" ref="B7:G7">SUM(B8+B19)</f>
        <v>15877</v>
      </c>
      <c r="C7" s="209">
        <f t="shared" si="0"/>
        <v>921</v>
      </c>
      <c r="D7" s="209">
        <f t="shared" si="0"/>
        <v>323</v>
      </c>
      <c r="E7" s="209">
        <f t="shared" si="0"/>
        <v>36</v>
      </c>
      <c r="F7" s="210">
        <f t="shared" si="0"/>
        <v>982</v>
      </c>
      <c r="G7" s="210">
        <f t="shared" si="0"/>
        <v>11</v>
      </c>
      <c r="H7" s="210">
        <v>19</v>
      </c>
      <c r="I7" s="209">
        <f aca="true" t="shared" si="1" ref="I7:U7">SUM(I8+I19)</f>
        <v>403</v>
      </c>
      <c r="J7" s="209">
        <f t="shared" si="1"/>
        <v>141</v>
      </c>
      <c r="K7" s="209">
        <f t="shared" si="1"/>
        <v>6</v>
      </c>
      <c r="L7" s="209">
        <f t="shared" si="1"/>
        <v>318</v>
      </c>
      <c r="M7" s="209">
        <f t="shared" si="1"/>
        <v>325</v>
      </c>
      <c r="N7" s="209">
        <f t="shared" si="1"/>
        <v>1301</v>
      </c>
      <c r="O7" s="209">
        <f t="shared" si="1"/>
        <v>347</v>
      </c>
      <c r="P7" s="209">
        <f t="shared" si="1"/>
        <v>178</v>
      </c>
      <c r="Q7" s="209">
        <f t="shared" si="1"/>
        <v>93</v>
      </c>
      <c r="R7" s="209">
        <f t="shared" si="1"/>
        <v>762</v>
      </c>
      <c r="S7" s="209">
        <f t="shared" si="1"/>
        <v>8258</v>
      </c>
      <c r="T7" s="209">
        <f t="shared" si="1"/>
        <v>913</v>
      </c>
      <c r="U7" s="209">
        <f t="shared" si="1"/>
        <v>540</v>
      </c>
    </row>
    <row r="8" spans="1:21" s="175" customFormat="1" ht="21.75" customHeight="1">
      <c r="A8" s="130" t="s">
        <v>40</v>
      </c>
      <c r="B8" s="178">
        <f aca="true" t="shared" si="2" ref="B8:G8">SUM(B9:B18)</f>
        <v>4747</v>
      </c>
      <c r="C8" s="178">
        <f t="shared" si="2"/>
        <v>143</v>
      </c>
      <c r="D8" s="178">
        <f t="shared" si="2"/>
        <v>47</v>
      </c>
      <c r="E8" s="178">
        <f t="shared" si="2"/>
        <v>18</v>
      </c>
      <c r="F8" s="178">
        <f t="shared" si="2"/>
        <v>263</v>
      </c>
      <c r="G8" s="178">
        <f t="shared" si="2"/>
        <v>1</v>
      </c>
      <c r="H8" s="211"/>
      <c r="I8" s="178">
        <f aca="true" t="shared" si="3" ref="I8:U8">SUM(I9:I18)</f>
        <v>128</v>
      </c>
      <c r="J8" s="178">
        <f t="shared" si="3"/>
        <v>4</v>
      </c>
      <c r="K8" s="178">
        <f t="shared" si="3"/>
        <v>1</v>
      </c>
      <c r="L8" s="178">
        <f t="shared" si="3"/>
        <v>64</v>
      </c>
      <c r="M8" s="178">
        <f t="shared" si="3"/>
        <v>42</v>
      </c>
      <c r="N8" s="178">
        <f t="shared" si="3"/>
        <v>260</v>
      </c>
      <c r="O8" s="178">
        <f t="shared" si="3"/>
        <v>58</v>
      </c>
      <c r="P8" s="178">
        <f t="shared" si="3"/>
        <v>29</v>
      </c>
      <c r="Q8" s="178">
        <f t="shared" si="3"/>
        <v>58</v>
      </c>
      <c r="R8" s="178">
        <f t="shared" si="3"/>
        <v>103</v>
      </c>
      <c r="S8" s="178">
        <f t="shared" si="3"/>
        <v>3338</v>
      </c>
      <c r="T8" s="178">
        <f t="shared" si="3"/>
        <v>138</v>
      </c>
      <c r="U8" s="178">
        <f t="shared" si="3"/>
        <v>52</v>
      </c>
    </row>
    <row r="9" spans="1:21" ht="12.75">
      <c r="A9" s="33" t="s">
        <v>4</v>
      </c>
      <c r="B9" s="34">
        <v>626</v>
      </c>
      <c r="C9" s="35">
        <v>27</v>
      </c>
      <c r="D9" s="34">
        <v>9</v>
      </c>
      <c r="E9" s="35"/>
      <c r="F9" s="35">
        <v>27</v>
      </c>
      <c r="G9" s="35"/>
      <c r="H9" s="35"/>
      <c r="I9" s="34">
        <v>19</v>
      </c>
      <c r="J9" s="36"/>
      <c r="K9" s="36"/>
      <c r="L9" s="34">
        <v>21</v>
      </c>
      <c r="M9" s="34">
        <v>2</v>
      </c>
      <c r="N9" s="34">
        <v>48</v>
      </c>
      <c r="O9" s="34">
        <v>8</v>
      </c>
      <c r="P9" s="34">
        <v>5</v>
      </c>
      <c r="Q9" s="34">
        <v>36</v>
      </c>
      <c r="R9" s="34">
        <v>10</v>
      </c>
      <c r="S9" s="34">
        <v>392</v>
      </c>
      <c r="T9" s="34">
        <v>19</v>
      </c>
      <c r="U9" s="34">
        <v>3</v>
      </c>
    </row>
    <row r="10" spans="1:21" ht="12.75">
      <c r="A10" s="33" t="s">
        <v>5</v>
      </c>
      <c r="B10" s="34">
        <v>1307</v>
      </c>
      <c r="C10" s="35">
        <v>29</v>
      </c>
      <c r="D10" s="34">
        <v>9</v>
      </c>
      <c r="E10" s="35">
        <v>8</v>
      </c>
      <c r="F10" s="35">
        <v>88</v>
      </c>
      <c r="G10" s="35"/>
      <c r="H10" s="35"/>
      <c r="I10" s="34">
        <v>34</v>
      </c>
      <c r="J10" s="36"/>
      <c r="K10" s="36"/>
      <c r="L10" s="36"/>
      <c r="M10" s="34">
        <v>14</v>
      </c>
      <c r="N10" s="34">
        <v>53</v>
      </c>
      <c r="O10" s="36"/>
      <c r="P10" s="36"/>
      <c r="Q10" s="36"/>
      <c r="R10" s="34">
        <v>15</v>
      </c>
      <c r="S10" s="34">
        <v>1040</v>
      </c>
      <c r="T10" s="34">
        <v>24</v>
      </c>
      <c r="U10" s="34">
        <v>1</v>
      </c>
    </row>
    <row r="11" spans="1:21" ht="12.75">
      <c r="A11" s="33" t="s">
        <v>6</v>
      </c>
      <c r="B11" s="34">
        <v>732</v>
      </c>
      <c r="C11" s="35">
        <v>15</v>
      </c>
      <c r="D11" s="34">
        <v>6</v>
      </c>
      <c r="E11" s="35"/>
      <c r="F11" s="35">
        <v>13</v>
      </c>
      <c r="G11" s="35"/>
      <c r="H11" s="35"/>
      <c r="I11" s="34">
        <v>10</v>
      </c>
      <c r="J11" s="34">
        <v>2</v>
      </c>
      <c r="K11" s="36"/>
      <c r="L11" s="34">
        <v>10</v>
      </c>
      <c r="M11" s="34">
        <v>8</v>
      </c>
      <c r="N11" s="34">
        <v>39</v>
      </c>
      <c r="O11" s="34">
        <v>10</v>
      </c>
      <c r="P11" s="34">
        <v>15</v>
      </c>
      <c r="Q11" s="36"/>
      <c r="R11" s="34">
        <v>14</v>
      </c>
      <c r="S11" s="34">
        <v>538</v>
      </c>
      <c r="T11" s="34">
        <v>9</v>
      </c>
      <c r="U11" s="34">
        <v>35</v>
      </c>
    </row>
    <row r="12" spans="1:21" ht="12.75">
      <c r="A12" s="33" t="s">
        <v>7</v>
      </c>
      <c r="B12" s="34">
        <v>215</v>
      </c>
      <c r="C12" s="35">
        <v>11</v>
      </c>
      <c r="D12" s="34">
        <v>2</v>
      </c>
      <c r="E12" s="35"/>
      <c r="F12" s="35">
        <v>7</v>
      </c>
      <c r="G12" s="35">
        <v>1</v>
      </c>
      <c r="H12" s="35"/>
      <c r="I12" s="34">
        <v>7</v>
      </c>
      <c r="J12" s="36"/>
      <c r="K12" s="36"/>
      <c r="L12" s="36"/>
      <c r="M12" s="34">
        <v>1</v>
      </c>
      <c r="N12" s="34">
        <v>10</v>
      </c>
      <c r="O12" s="34">
        <v>2</v>
      </c>
      <c r="P12" s="36"/>
      <c r="Q12" s="36"/>
      <c r="R12" s="34">
        <v>6</v>
      </c>
      <c r="S12" s="34">
        <v>155</v>
      </c>
      <c r="T12" s="34">
        <v>13</v>
      </c>
      <c r="U12" s="36"/>
    </row>
    <row r="13" spans="1:21" ht="12.75">
      <c r="A13" s="33" t="s">
        <v>8</v>
      </c>
      <c r="B13" s="34">
        <v>162</v>
      </c>
      <c r="C13" s="35">
        <v>4</v>
      </c>
      <c r="D13" s="34">
        <v>1</v>
      </c>
      <c r="E13" s="35"/>
      <c r="F13" s="35">
        <v>27</v>
      </c>
      <c r="G13" s="35"/>
      <c r="H13" s="35"/>
      <c r="I13" s="34">
        <v>10</v>
      </c>
      <c r="J13" s="36"/>
      <c r="K13" s="36"/>
      <c r="L13" s="36"/>
      <c r="M13" s="34">
        <v>3</v>
      </c>
      <c r="N13" s="34">
        <v>23</v>
      </c>
      <c r="O13" s="34">
        <v>19</v>
      </c>
      <c r="P13" s="36"/>
      <c r="Q13" s="36"/>
      <c r="R13" s="34">
        <v>12</v>
      </c>
      <c r="S13" s="34">
        <v>47</v>
      </c>
      <c r="T13" s="34">
        <v>16</v>
      </c>
      <c r="U13" s="36"/>
    </row>
    <row r="14" spans="1:21" ht="12.75">
      <c r="A14" s="33" t="s">
        <v>9</v>
      </c>
      <c r="B14" s="34">
        <v>182</v>
      </c>
      <c r="C14" s="35">
        <v>5</v>
      </c>
      <c r="D14" s="34">
        <v>5</v>
      </c>
      <c r="E14" s="35"/>
      <c r="F14" s="35">
        <v>6</v>
      </c>
      <c r="G14" s="35"/>
      <c r="H14" s="35"/>
      <c r="I14" s="34">
        <v>11</v>
      </c>
      <c r="J14" s="34">
        <v>2</v>
      </c>
      <c r="K14" s="36"/>
      <c r="L14" s="36"/>
      <c r="M14" s="34">
        <v>7</v>
      </c>
      <c r="N14" s="34">
        <v>17</v>
      </c>
      <c r="O14" s="34">
        <v>3</v>
      </c>
      <c r="P14" s="36"/>
      <c r="Q14" s="34">
        <v>1</v>
      </c>
      <c r="R14" s="34">
        <v>6</v>
      </c>
      <c r="S14" s="34">
        <v>113</v>
      </c>
      <c r="T14" s="34">
        <v>6</v>
      </c>
      <c r="U14" s="36"/>
    </row>
    <row r="15" spans="1:21" ht="12.75">
      <c r="A15" s="33" t="s">
        <v>10</v>
      </c>
      <c r="B15" s="34">
        <v>436</v>
      </c>
      <c r="C15" s="35">
        <v>22</v>
      </c>
      <c r="D15" s="34">
        <v>9</v>
      </c>
      <c r="E15" s="35"/>
      <c r="F15" s="35">
        <v>14</v>
      </c>
      <c r="G15" s="35"/>
      <c r="H15" s="35"/>
      <c r="I15" s="34">
        <v>13</v>
      </c>
      <c r="J15" s="36"/>
      <c r="K15" s="36"/>
      <c r="L15" s="36"/>
      <c r="M15" s="34">
        <v>2</v>
      </c>
      <c r="N15" s="34">
        <v>13</v>
      </c>
      <c r="O15" s="36"/>
      <c r="P15" s="36"/>
      <c r="Q15" s="36"/>
      <c r="R15" s="34">
        <v>11</v>
      </c>
      <c r="S15" s="34">
        <v>334</v>
      </c>
      <c r="T15" s="34">
        <v>18</v>
      </c>
      <c r="U15" s="36"/>
    </row>
    <row r="16" spans="1:21" ht="12.75">
      <c r="A16" s="33" t="s">
        <v>11</v>
      </c>
      <c r="B16" s="34">
        <v>284</v>
      </c>
      <c r="C16" s="35">
        <v>11</v>
      </c>
      <c r="D16" s="34">
        <v>2</v>
      </c>
      <c r="E16" s="35"/>
      <c r="F16" s="35">
        <v>25</v>
      </c>
      <c r="G16" s="35"/>
      <c r="H16" s="35"/>
      <c r="I16" s="34">
        <v>12</v>
      </c>
      <c r="J16" s="36"/>
      <c r="K16" s="36"/>
      <c r="L16" s="34">
        <v>31</v>
      </c>
      <c r="M16" s="36"/>
      <c r="N16" s="34">
        <v>18</v>
      </c>
      <c r="O16" s="34">
        <v>2</v>
      </c>
      <c r="P16" s="34">
        <v>6</v>
      </c>
      <c r="Q16" s="34">
        <v>19</v>
      </c>
      <c r="R16" s="34">
        <v>7</v>
      </c>
      <c r="S16" s="34">
        <v>138</v>
      </c>
      <c r="T16" s="34">
        <v>7</v>
      </c>
      <c r="U16" s="34">
        <v>6</v>
      </c>
    </row>
    <row r="17" spans="1:21" ht="12.75">
      <c r="A17" s="33" t="s">
        <v>12</v>
      </c>
      <c r="B17" s="34">
        <v>258</v>
      </c>
      <c r="C17" s="35">
        <v>10</v>
      </c>
      <c r="D17" s="34">
        <v>3</v>
      </c>
      <c r="E17" s="35"/>
      <c r="F17" s="35">
        <v>16</v>
      </c>
      <c r="G17" s="35"/>
      <c r="H17" s="35"/>
      <c r="I17" s="34">
        <v>6</v>
      </c>
      <c r="J17" s="36"/>
      <c r="K17" s="36"/>
      <c r="L17" s="36"/>
      <c r="M17" s="34">
        <v>4</v>
      </c>
      <c r="N17" s="34">
        <v>9</v>
      </c>
      <c r="O17" s="34">
        <v>1</v>
      </c>
      <c r="P17" s="36"/>
      <c r="Q17" s="36"/>
      <c r="R17" s="34">
        <v>5</v>
      </c>
      <c r="S17" s="34">
        <v>194</v>
      </c>
      <c r="T17" s="34">
        <v>8</v>
      </c>
      <c r="U17" s="34">
        <v>2</v>
      </c>
    </row>
    <row r="18" spans="1:21" ht="12.75">
      <c r="A18" s="33" t="s">
        <v>13</v>
      </c>
      <c r="B18" s="34">
        <v>545</v>
      </c>
      <c r="C18" s="35">
        <v>9</v>
      </c>
      <c r="D18" s="34">
        <v>1</v>
      </c>
      <c r="E18" s="35">
        <v>10</v>
      </c>
      <c r="F18" s="35">
        <v>40</v>
      </c>
      <c r="G18" s="35"/>
      <c r="H18" s="91" t="s">
        <v>75</v>
      </c>
      <c r="I18" s="34">
        <v>6</v>
      </c>
      <c r="J18" s="36"/>
      <c r="K18" s="34">
        <v>1</v>
      </c>
      <c r="L18" s="34">
        <v>2</v>
      </c>
      <c r="M18" s="34">
        <v>1</v>
      </c>
      <c r="N18" s="34">
        <v>30</v>
      </c>
      <c r="O18" s="34">
        <v>13</v>
      </c>
      <c r="P18" s="34">
        <v>3</v>
      </c>
      <c r="Q18" s="34">
        <v>2</v>
      </c>
      <c r="R18" s="34">
        <v>17</v>
      </c>
      <c r="S18" s="34">
        <v>387</v>
      </c>
      <c r="T18" s="34">
        <v>18</v>
      </c>
      <c r="U18" s="34">
        <v>5</v>
      </c>
    </row>
    <row r="19" spans="1:21" ht="21.75" customHeight="1">
      <c r="A19" s="39" t="s">
        <v>41</v>
      </c>
      <c r="B19" s="40">
        <f aca="true" t="shared" si="4" ref="B19:U19">SUM(B20:B34)</f>
        <v>11130</v>
      </c>
      <c r="C19" s="40">
        <f t="shared" si="4"/>
        <v>778</v>
      </c>
      <c r="D19" s="40">
        <f t="shared" si="4"/>
        <v>276</v>
      </c>
      <c r="E19" s="40">
        <f t="shared" si="4"/>
        <v>18</v>
      </c>
      <c r="F19" s="40">
        <f t="shared" si="4"/>
        <v>719</v>
      </c>
      <c r="G19" s="40">
        <f t="shared" si="4"/>
        <v>10</v>
      </c>
      <c r="H19" s="40">
        <f t="shared" si="4"/>
        <v>19</v>
      </c>
      <c r="I19" s="40">
        <f t="shared" si="4"/>
        <v>275</v>
      </c>
      <c r="J19" s="40">
        <f t="shared" si="4"/>
        <v>137</v>
      </c>
      <c r="K19" s="40">
        <f t="shared" si="4"/>
        <v>5</v>
      </c>
      <c r="L19" s="40">
        <f t="shared" si="4"/>
        <v>254</v>
      </c>
      <c r="M19" s="40">
        <f t="shared" si="4"/>
        <v>283</v>
      </c>
      <c r="N19" s="40">
        <f t="shared" si="4"/>
        <v>1041</v>
      </c>
      <c r="O19" s="40">
        <f t="shared" si="4"/>
        <v>289</v>
      </c>
      <c r="P19" s="40">
        <f t="shared" si="4"/>
        <v>149</v>
      </c>
      <c r="Q19" s="40">
        <f t="shared" si="4"/>
        <v>35</v>
      </c>
      <c r="R19" s="40">
        <f t="shared" si="4"/>
        <v>659</v>
      </c>
      <c r="S19" s="40">
        <f t="shared" si="4"/>
        <v>4920</v>
      </c>
      <c r="T19" s="40">
        <f t="shared" si="4"/>
        <v>775</v>
      </c>
      <c r="U19" s="40">
        <f t="shared" si="4"/>
        <v>488</v>
      </c>
    </row>
    <row r="20" spans="1:21" ht="12.75">
      <c r="A20" s="33" t="s">
        <v>14</v>
      </c>
      <c r="B20" s="34">
        <v>3255</v>
      </c>
      <c r="C20" s="35">
        <v>9</v>
      </c>
      <c r="D20" s="34">
        <v>28</v>
      </c>
      <c r="E20" s="35"/>
      <c r="F20" s="35">
        <v>60</v>
      </c>
      <c r="G20" s="35">
        <v>8</v>
      </c>
      <c r="H20" s="35">
        <v>8</v>
      </c>
      <c r="I20" s="34">
        <v>6</v>
      </c>
      <c r="J20" s="34">
        <v>9</v>
      </c>
      <c r="K20" s="34">
        <v>3</v>
      </c>
      <c r="L20" s="34">
        <v>19</v>
      </c>
      <c r="M20" s="34">
        <v>7</v>
      </c>
      <c r="N20" s="34">
        <v>108</v>
      </c>
      <c r="O20" s="34">
        <v>130</v>
      </c>
      <c r="P20" s="34">
        <v>99</v>
      </c>
      <c r="Q20" s="34">
        <v>18</v>
      </c>
      <c r="R20" s="34">
        <v>30</v>
      </c>
      <c r="S20" s="34">
        <v>2311</v>
      </c>
      <c r="T20" s="34">
        <v>12</v>
      </c>
      <c r="U20" s="34">
        <v>390</v>
      </c>
    </row>
    <row r="21" spans="1:21" ht="12.75">
      <c r="A21" s="33" t="s">
        <v>15</v>
      </c>
      <c r="B21" s="34">
        <v>501</v>
      </c>
      <c r="C21" s="35">
        <v>1</v>
      </c>
      <c r="D21" s="36"/>
      <c r="E21" s="35"/>
      <c r="F21" s="35">
        <v>2</v>
      </c>
      <c r="G21" s="35"/>
      <c r="H21" s="35"/>
      <c r="I21" s="36"/>
      <c r="J21" s="36"/>
      <c r="K21" s="36"/>
      <c r="L21" s="36"/>
      <c r="M21" s="36"/>
      <c r="N21" s="34">
        <v>492</v>
      </c>
      <c r="O21" s="34">
        <v>1</v>
      </c>
      <c r="P21" s="36"/>
      <c r="Q21" s="36"/>
      <c r="R21" s="34">
        <v>1</v>
      </c>
      <c r="S21" s="34">
        <v>2</v>
      </c>
      <c r="T21" s="34">
        <v>2</v>
      </c>
      <c r="U21" s="36"/>
    </row>
    <row r="22" spans="1:21" ht="12.75">
      <c r="A22" s="33" t="s">
        <v>16</v>
      </c>
      <c r="B22" s="34">
        <v>764</v>
      </c>
      <c r="C22" s="35">
        <v>722</v>
      </c>
      <c r="D22" s="36"/>
      <c r="E22" s="35"/>
      <c r="F22" s="35"/>
      <c r="G22" s="35"/>
      <c r="H22" s="35">
        <v>7</v>
      </c>
      <c r="I22" s="36"/>
      <c r="J22" s="36"/>
      <c r="K22" s="36"/>
      <c r="L22" s="34">
        <v>1</v>
      </c>
      <c r="M22" s="36"/>
      <c r="N22" s="36"/>
      <c r="O22" s="36"/>
      <c r="P22" s="36"/>
      <c r="Q22" s="36"/>
      <c r="R22" s="34">
        <v>33</v>
      </c>
      <c r="S22" s="36"/>
      <c r="T22" s="34">
        <v>1</v>
      </c>
      <c r="U22" s="36"/>
    </row>
    <row r="23" spans="1:21" ht="12.75">
      <c r="A23" s="33" t="s">
        <v>17</v>
      </c>
      <c r="B23" s="34">
        <v>542</v>
      </c>
      <c r="C23" s="35"/>
      <c r="D23" s="36"/>
      <c r="E23" s="35"/>
      <c r="F23" s="35"/>
      <c r="G23" s="35"/>
      <c r="H23" s="35"/>
      <c r="I23" s="36"/>
      <c r="J23" s="36"/>
      <c r="K23" s="36"/>
      <c r="L23" s="36"/>
      <c r="M23" s="36"/>
      <c r="N23" s="36"/>
      <c r="O23" s="36"/>
      <c r="P23" s="36"/>
      <c r="Q23" s="36"/>
      <c r="R23" s="34">
        <v>542</v>
      </c>
      <c r="S23" s="36"/>
      <c r="T23" s="36"/>
      <c r="U23" s="36"/>
    </row>
    <row r="24" spans="1:21" ht="12.75">
      <c r="A24" s="33" t="s">
        <v>18</v>
      </c>
      <c r="B24" s="34">
        <v>921</v>
      </c>
      <c r="C24" s="35"/>
      <c r="D24" s="34">
        <v>1</v>
      </c>
      <c r="E24" s="35"/>
      <c r="F24" s="35"/>
      <c r="G24" s="35"/>
      <c r="H24" s="35"/>
      <c r="I24" s="36"/>
      <c r="J24" s="36"/>
      <c r="K24" s="36"/>
      <c r="L24" s="34">
        <v>197</v>
      </c>
      <c r="M24" s="34">
        <v>11</v>
      </c>
      <c r="N24" s="34">
        <v>5</v>
      </c>
      <c r="O24" s="36"/>
      <c r="P24" s="36"/>
      <c r="Q24" s="36"/>
      <c r="R24" s="34">
        <v>3</v>
      </c>
      <c r="S24" s="34">
        <v>10</v>
      </c>
      <c r="T24" s="34">
        <v>694</v>
      </c>
      <c r="U24" s="36"/>
    </row>
    <row r="25" spans="1:21" ht="12.75">
      <c r="A25" s="33" t="s">
        <v>125</v>
      </c>
      <c r="B25" s="34">
        <v>349</v>
      </c>
      <c r="C25" s="35">
        <v>1</v>
      </c>
      <c r="D25" s="34">
        <v>35</v>
      </c>
      <c r="E25" s="35">
        <v>7</v>
      </c>
      <c r="F25" s="35"/>
      <c r="G25" s="35"/>
      <c r="H25" s="35">
        <v>1</v>
      </c>
      <c r="I25" s="34">
        <v>244</v>
      </c>
      <c r="J25" s="34">
        <v>55</v>
      </c>
      <c r="K25" s="36"/>
      <c r="L25" s="36"/>
      <c r="M25" s="36"/>
      <c r="N25" s="34">
        <v>1</v>
      </c>
      <c r="O25" s="36"/>
      <c r="P25" s="36"/>
      <c r="Q25" s="34">
        <v>2</v>
      </c>
      <c r="R25" s="36"/>
      <c r="S25" s="34">
        <v>1</v>
      </c>
      <c r="T25" s="36"/>
      <c r="U25" s="34">
        <v>2</v>
      </c>
    </row>
    <row r="26" spans="1:21" ht="12.75">
      <c r="A26" s="33" t="s">
        <v>20</v>
      </c>
      <c r="B26" s="34">
        <v>432</v>
      </c>
      <c r="C26" s="35"/>
      <c r="D26" s="36"/>
      <c r="E26" s="35"/>
      <c r="F26" s="35">
        <v>419</v>
      </c>
      <c r="G26" s="35"/>
      <c r="H26" s="35"/>
      <c r="I26" s="36"/>
      <c r="J26" s="33" t="s">
        <v>75</v>
      </c>
      <c r="K26" s="36"/>
      <c r="L26" s="36"/>
      <c r="M26" s="36"/>
      <c r="N26" s="36"/>
      <c r="O26" s="36"/>
      <c r="P26" s="36"/>
      <c r="Q26" s="34">
        <v>5</v>
      </c>
      <c r="R26" s="36"/>
      <c r="S26" s="34">
        <v>2</v>
      </c>
      <c r="T26" s="36"/>
      <c r="U26" s="34">
        <v>6</v>
      </c>
    </row>
    <row r="27" spans="1:21" ht="12.75">
      <c r="A27" s="33" t="s">
        <v>21</v>
      </c>
      <c r="B27" s="34">
        <v>235</v>
      </c>
      <c r="C27" s="35">
        <v>2</v>
      </c>
      <c r="D27" s="34">
        <v>168</v>
      </c>
      <c r="E27" s="35">
        <v>3</v>
      </c>
      <c r="F27" s="35"/>
      <c r="G27" s="35"/>
      <c r="H27" s="35"/>
      <c r="I27" s="34">
        <v>1</v>
      </c>
      <c r="J27" s="34">
        <v>59</v>
      </c>
      <c r="K27" s="36"/>
      <c r="L27" s="36"/>
      <c r="M27" s="36"/>
      <c r="N27" s="34">
        <v>1</v>
      </c>
      <c r="O27" s="36"/>
      <c r="P27" s="36"/>
      <c r="Q27" s="36"/>
      <c r="R27" s="36"/>
      <c r="S27" s="34">
        <v>1</v>
      </c>
      <c r="T27" s="36"/>
      <c r="U27" s="36"/>
    </row>
    <row r="28" spans="1:21" ht="12.75">
      <c r="A28" s="33" t="s">
        <v>22</v>
      </c>
      <c r="B28" s="34">
        <v>298</v>
      </c>
      <c r="C28" s="35">
        <v>1</v>
      </c>
      <c r="D28" s="36"/>
      <c r="E28" s="35"/>
      <c r="F28" s="35"/>
      <c r="G28" s="35"/>
      <c r="H28" s="35"/>
      <c r="I28" s="36"/>
      <c r="J28" s="36"/>
      <c r="K28" s="36"/>
      <c r="L28" s="34">
        <v>1</v>
      </c>
      <c r="M28" s="36"/>
      <c r="N28" s="34">
        <v>258</v>
      </c>
      <c r="O28" s="34">
        <v>29</v>
      </c>
      <c r="P28" s="36"/>
      <c r="Q28" s="36"/>
      <c r="R28" s="34">
        <v>1</v>
      </c>
      <c r="S28" s="34">
        <v>5</v>
      </c>
      <c r="T28" s="34">
        <v>1</v>
      </c>
      <c r="U28" s="34">
        <v>2</v>
      </c>
    </row>
    <row r="29" spans="1:21" ht="12.75">
      <c r="A29" s="33" t="s">
        <v>74</v>
      </c>
      <c r="B29" s="34">
        <v>173</v>
      </c>
      <c r="C29" s="35"/>
      <c r="D29" s="36"/>
      <c r="E29" s="35"/>
      <c r="F29" s="35">
        <v>173</v>
      </c>
      <c r="G29" s="35"/>
      <c r="H29" s="35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ht="12.75">
      <c r="A30" s="33" t="s">
        <v>24</v>
      </c>
      <c r="B30" s="34">
        <v>256</v>
      </c>
      <c r="C30" s="35"/>
      <c r="D30" s="36"/>
      <c r="E30" s="35"/>
      <c r="F30" s="35"/>
      <c r="G30" s="35"/>
      <c r="H30" s="35"/>
      <c r="I30" s="36"/>
      <c r="J30" s="34">
        <v>1</v>
      </c>
      <c r="K30" s="36"/>
      <c r="L30" s="34">
        <v>7</v>
      </c>
      <c r="M30" s="34">
        <v>238</v>
      </c>
      <c r="N30" s="36"/>
      <c r="O30" s="34">
        <v>2</v>
      </c>
      <c r="P30" s="34">
        <v>1</v>
      </c>
      <c r="Q30" s="36"/>
      <c r="R30" s="34">
        <v>1</v>
      </c>
      <c r="S30" s="34">
        <v>1</v>
      </c>
      <c r="T30" s="34">
        <v>4</v>
      </c>
      <c r="U30" s="34">
        <v>1</v>
      </c>
    </row>
    <row r="31" spans="1:21" ht="12.75">
      <c r="A31" s="33" t="s">
        <v>25</v>
      </c>
      <c r="B31" s="34">
        <v>78</v>
      </c>
      <c r="C31" s="35"/>
      <c r="D31" s="36"/>
      <c r="E31" s="35"/>
      <c r="F31" s="35"/>
      <c r="G31" s="35"/>
      <c r="H31" s="35"/>
      <c r="I31" s="36"/>
      <c r="J31" s="36"/>
      <c r="K31" s="36"/>
      <c r="L31" s="36"/>
      <c r="M31" s="36"/>
      <c r="N31" s="36"/>
      <c r="O31" s="34">
        <v>75</v>
      </c>
      <c r="P31" s="36"/>
      <c r="Q31" s="36"/>
      <c r="R31" s="34">
        <v>2</v>
      </c>
      <c r="S31" s="34">
        <v>1</v>
      </c>
      <c r="T31" s="36"/>
      <c r="U31" s="36"/>
    </row>
    <row r="32" spans="1:21" ht="12.75">
      <c r="A32" s="33" t="s">
        <v>26</v>
      </c>
      <c r="B32" s="34">
        <v>1912</v>
      </c>
      <c r="C32" s="35">
        <v>6</v>
      </c>
      <c r="D32" s="34">
        <v>23</v>
      </c>
      <c r="E32" s="35">
        <v>4</v>
      </c>
      <c r="F32" s="35">
        <v>28</v>
      </c>
      <c r="G32" s="35"/>
      <c r="H32" s="35">
        <v>2</v>
      </c>
      <c r="I32" s="34">
        <v>10</v>
      </c>
      <c r="J32" s="36"/>
      <c r="K32" s="36"/>
      <c r="L32" s="34">
        <v>6</v>
      </c>
      <c r="M32" s="34">
        <v>5</v>
      </c>
      <c r="N32" s="34">
        <v>33</v>
      </c>
      <c r="O32" s="34">
        <v>21</v>
      </c>
      <c r="P32" s="34">
        <v>30</v>
      </c>
      <c r="Q32" s="34">
        <v>2</v>
      </c>
      <c r="R32" s="34">
        <v>7</v>
      </c>
      <c r="S32" s="34">
        <v>1711</v>
      </c>
      <c r="T32" s="34">
        <v>3</v>
      </c>
      <c r="U32" s="34">
        <v>21</v>
      </c>
    </row>
    <row r="33" spans="1:21" ht="12.75">
      <c r="A33" s="33" t="s">
        <v>27</v>
      </c>
      <c r="B33" s="34">
        <v>667</v>
      </c>
      <c r="C33" s="35">
        <v>10</v>
      </c>
      <c r="D33" s="34">
        <v>5</v>
      </c>
      <c r="E33" s="35">
        <v>1</v>
      </c>
      <c r="F33" s="35">
        <v>21</v>
      </c>
      <c r="G33" s="35">
        <v>1</v>
      </c>
      <c r="H33" s="35"/>
      <c r="I33" s="34">
        <v>9</v>
      </c>
      <c r="J33" s="34">
        <v>1</v>
      </c>
      <c r="K33" s="36"/>
      <c r="L33" s="34">
        <v>6</v>
      </c>
      <c r="M33" s="34">
        <v>8</v>
      </c>
      <c r="N33" s="34">
        <v>50</v>
      </c>
      <c r="O33" s="34">
        <v>17</v>
      </c>
      <c r="P33" s="34">
        <v>7</v>
      </c>
      <c r="Q33" s="34">
        <v>4</v>
      </c>
      <c r="R33" s="34">
        <v>2</v>
      </c>
      <c r="S33" s="34">
        <v>502</v>
      </c>
      <c r="T33" s="34">
        <v>12</v>
      </c>
      <c r="U33" s="34">
        <v>11</v>
      </c>
    </row>
    <row r="34" spans="1:21" ht="12" customHeight="1">
      <c r="A34" s="33" t="s">
        <v>28</v>
      </c>
      <c r="B34" s="34">
        <v>747</v>
      </c>
      <c r="C34" s="35">
        <v>26</v>
      </c>
      <c r="D34" s="34">
        <v>16</v>
      </c>
      <c r="E34" s="35">
        <v>3</v>
      </c>
      <c r="F34" s="35">
        <v>16</v>
      </c>
      <c r="G34" s="35">
        <v>1</v>
      </c>
      <c r="H34" s="35">
        <v>1</v>
      </c>
      <c r="I34" s="34">
        <v>5</v>
      </c>
      <c r="J34" s="34">
        <v>12</v>
      </c>
      <c r="K34" s="34">
        <v>2</v>
      </c>
      <c r="L34" s="34">
        <v>17</v>
      </c>
      <c r="M34" s="34">
        <v>14</v>
      </c>
      <c r="N34" s="34">
        <v>93</v>
      </c>
      <c r="O34" s="34">
        <v>14</v>
      </c>
      <c r="P34" s="34">
        <v>12</v>
      </c>
      <c r="Q34" s="34">
        <v>4</v>
      </c>
      <c r="R34" s="34">
        <v>37</v>
      </c>
      <c r="S34" s="34">
        <v>373</v>
      </c>
      <c r="T34" s="34">
        <v>46</v>
      </c>
      <c r="U34" s="34">
        <v>55</v>
      </c>
    </row>
    <row r="35" spans="1:21" ht="12.75">
      <c r="A35" s="44" t="s">
        <v>29</v>
      </c>
      <c r="B35" s="44"/>
      <c r="C35" s="42" t="s">
        <v>2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 t="s">
        <v>168</v>
      </c>
      <c r="U35" s="44"/>
    </row>
    <row r="36" ht="12">
      <c r="C36" s="1" t="s">
        <v>2</v>
      </c>
    </row>
    <row r="37" ht="12">
      <c r="C37" s="1" t="s">
        <v>2</v>
      </c>
    </row>
  </sheetData>
  <sheetProtection password="CA55" sheet="1" objects="1" scenarios="1"/>
  <mergeCells count="3">
    <mergeCell ref="A1:U1"/>
    <mergeCell ref="A2:U2"/>
    <mergeCell ref="A3:U3"/>
  </mergeCells>
  <printOptions horizontalCentered="1"/>
  <pageMargins left="0.3937007874015748" right="0" top="0.3937007874015748" bottom="0.1968503937007874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6"/>
  <sheetViews>
    <sheetView showGridLines="0" workbookViewId="0" topLeftCell="A1">
      <selection activeCell="A5" sqref="A5"/>
    </sheetView>
  </sheetViews>
  <sheetFormatPr defaultColWidth="6.625" defaultRowHeight="12.75"/>
  <cols>
    <col min="1" max="1" width="27.625" style="96" customWidth="1"/>
    <col min="2" max="2" width="6.625" style="96" customWidth="1"/>
    <col min="3" max="4" width="5.25390625" style="96" bestFit="1" customWidth="1"/>
    <col min="5" max="5" width="5.50390625" style="96" bestFit="1" customWidth="1"/>
    <col min="6" max="6" width="5.25390625" style="96" bestFit="1" customWidth="1"/>
    <col min="7" max="7" width="4.00390625" style="96" customWidth="1"/>
    <col min="8" max="8" width="4.50390625" style="96" bestFit="1" customWidth="1"/>
    <col min="9" max="9" width="4.375" style="96" bestFit="1" customWidth="1"/>
    <col min="10" max="10" width="3.875" style="96" bestFit="1" customWidth="1"/>
    <col min="11" max="11" width="5.50390625" style="96" bestFit="1" customWidth="1"/>
    <col min="12" max="12" width="5.625" style="96" customWidth="1"/>
    <col min="13" max="13" width="4.125" style="96" bestFit="1" customWidth="1"/>
    <col min="14" max="14" width="4.50390625" style="96" customWidth="1"/>
    <col min="15" max="15" width="4.75390625" style="96" customWidth="1"/>
    <col min="16" max="16" width="5.125" style="96" customWidth="1"/>
    <col min="17" max="17" width="5.875" style="96" customWidth="1"/>
    <col min="18" max="18" width="8.25390625" style="96" bestFit="1" customWidth="1"/>
    <col min="19" max="16384" width="6.625" style="96" customWidth="1"/>
  </cols>
  <sheetData>
    <row r="1" spans="1:18" ht="12.75">
      <c r="A1" s="602" t="s">
        <v>59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602"/>
    </row>
    <row r="2" spans="1:18" ht="12.75">
      <c r="A2" s="602" t="s">
        <v>705</v>
      </c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</row>
    <row r="3" spans="1:18" ht="12.75">
      <c r="A3" s="602" t="s">
        <v>706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</row>
    <row r="4" spans="2:18" ht="12.75"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9"/>
      <c r="Q4" s="98"/>
      <c r="R4" s="98"/>
    </row>
    <row r="5" spans="1:18" ht="17.25" customHeight="1">
      <c r="A5" s="97" t="s">
        <v>172</v>
      </c>
      <c r="B5" s="99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9"/>
      <c r="P5" s="99"/>
      <c r="Q5" s="100"/>
      <c r="R5" s="100"/>
    </row>
    <row r="6" spans="1:18" ht="24" customHeight="1">
      <c r="A6" s="103" t="s">
        <v>173</v>
      </c>
      <c r="B6" s="103" t="s">
        <v>94</v>
      </c>
      <c r="C6" s="102" t="s">
        <v>139</v>
      </c>
      <c r="D6" s="102" t="s">
        <v>140</v>
      </c>
      <c r="E6" s="103" t="s">
        <v>111</v>
      </c>
      <c r="F6" s="102" t="s">
        <v>142</v>
      </c>
      <c r="G6" s="103" t="s">
        <v>113</v>
      </c>
      <c r="H6" s="103" t="s">
        <v>114</v>
      </c>
      <c r="I6" s="103" t="s">
        <v>115</v>
      </c>
      <c r="J6" s="103" t="s">
        <v>116</v>
      </c>
      <c r="K6" s="101" t="s">
        <v>161</v>
      </c>
      <c r="L6" s="103" t="s">
        <v>118</v>
      </c>
      <c r="M6" s="103" t="s">
        <v>119</v>
      </c>
      <c r="N6" s="103" t="s">
        <v>120</v>
      </c>
      <c r="O6" s="101" t="s">
        <v>174</v>
      </c>
      <c r="P6" s="103" t="s">
        <v>122</v>
      </c>
      <c r="Q6" s="101" t="s">
        <v>175</v>
      </c>
      <c r="R6" s="101" t="s">
        <v>176</v>
      </c>
    </row>
    <row r="7" spans="1:18" s="214" customFormat="1" ht="22.5" customHeight="1">
      <c r="A7" s="212" t="s">
        <v>39</v>
      </c>
      <c r="B7" s="213">
        <f aca="true" t="shared" si="0" ref="B7:R7">SUM(B8+B19)</f>
        <v>6204</v>
      </c>
      <c r="C7" s="213">
        <f t="shared" si="0"/>
        <v>11</v>
      </c>
      <c r="D7" s="213">
        <f t="shared" si="0"/>
        <v>5</v>
      </c>
      <c r="E7" s="213">
        <f t="shared" si="0"/>
        <v>1</v>
      </c>
      <c r="F7" s="213">
        <f t="shared" si="0"/>
        <v>3</v>
      </c>
      <c r="G7" s="213">
        <f t="shared" si="0"/>
        <v>37</v>
      </c>
      <c r="H7" s="213">
        <f t="shared" si="0"/>
        <v>2</v>
      </c>
      <c r="I7" s="213">
        <f t="shared" si="0"/>
        <v>1</v>
      </c>
      <c r="J7" s="213">
        <f t="shared" si="0"/>
        <v>55</v>
      </c>
      <c r="K7" s="213">
        <f t="shared" si="0"/>
        <v>7</v>
      </c>
      <c r="L7" s="213">
        <f t="shared" si="0"/>
        <v>5927</v>
      </c>
      <c r="M7" s="213">
        <f t="shared" si="0"/>
        <v>2</v>
      </c>
      <c r="N7" s="213">
        <f t="shared" si="0"/>
        <v>90</v>
      </c>
      <c r="O7" s="213">
        <f t="shared" si="0"/>
        <v>18</v>
      </c>
      <c r="P7" s="213">
        <f t="shared" si="0"/>
        <v>10</v>
      </c>
      <c r="Q7" s="213">
        <f t="shared" si="0"/>
        <v>34</v>
      </c>
      <c r="R7" s="213">
        <f t="shared" si="0"/>
        <v>1</v>
      </c>
    </row>
    <row r="8" spans="1:18" s="214" customFormat="1" ht="21.75" customHeight="1">
      <c r="A8" s="212" t="s">
        <v>40</v>
      </c>
      <c r="B8" s="213">
        <f>SUM(B9:B18)</f>
        <v>1326</v>
      </c>
      <c r="C8" s="213">
        <f>SUM(C9:C18)</f>
        <v>2</v>
      </c>
      <c r="D8" s="213">
        <f>SUM(D9:D18)</f>
        <v>1</v>
      </c>
      <c r="E8" s="215"/>
      <c r="F8" s="213">
        <f aca="true" t="shared" si="1" ref="F8:Q8">SUM(F9:F18)</f>
        <v>1</v>
      </c>
      <c r="G8" s="213">
        <f t="shared" si="1"/>
        <v>11</v>
      </c>
      <c r="H8" s="213">
        <f t="shared" si="1"/>
        <v>1</v>
      </c>
      <c r="I8" s="213">
        <f t="shared" si="1"/>
        <v>1</v>
      </c>
      <c r="J8" s="213">
        <f t="shared" si="1"/>
        <v>21</v>
      </c>
      <c r="K8" s="213">
        <f t="shared" si="1"/>
        <v>4</v>
      </c>
      <c r="L8" s="213">
        <f t="shared" si="1"/>
        <v>1236</v>
      </c>
      <c r="M8" s="213">
        <f t="shared" si="1"/>
        <v>2</v>
      </c>
      <c r="N8" s="213">
        <f t="shared" si="1"/>
        <v>31</v>
      </c>
      <c r="O8" s="213">
        <f t="shared" si="1"/>
        <v>3</v>
      </c>
      <c r="P8" s="213">
        <f t="shared" si="1"/>
        <v>2</v>
      </c>
      <c r="Q8" s="213">
        <f t="shared" si="1"/>
        <v>10</v>
      </c>
      <c r="R8" s="215"/>
    </row>
    <row r="9" spans="1:18" ht="12.75">
      <c r="A9" s="104" t="s">
        <v>4</v>
      </c>
      <c r="B9" s="105">
        <v>135</v>
      </c>
      <c r="C9" s="106">
        <v>1</v>
      </c>
      <c r="D9" s="107"/>
      <c r="E9" s="106"/>
      <c r="F9" s="106">
        <v>1</v>
      </c>
      <c r="G9" s="106"/>
      <c r="H9" s="106">
        <v>1</v>
      </c>
      <c r="I9" s="107"/>
      <c r="J9" s="105">
        <v>2</v>
      </c>
      <c r="K9" s="105">
        <v>2</v>
      </c>
      <c r="L9" s="105">
        <v>123</v>
      </c>
      <c r="M9" s="107"/>
      <c r="N9" s="105">
        <v>2</v>
      </c>
      <c r="O9" s="107"/>
      <c r="P9" s="105">
        <v>1</v>
      </c>
      <c r="Q9" s="105">
        <v>2</v>
      </c>
      <c r="R9" s="107"/>
    </row>
    <row r="10" spans="1:18" ht="12.75">
      <c r="A10" s="104" t="s">
        <v>5</v>
      </c>
      <c r="B10" s="105">
        <v>265</v>
      </c>
      <c r="C10" s="106">
        <v>1</v>
      </c>
      <c r="D10" s="107"/>
      <c r="E10" s="106"/>
      <c r="F10" s="106"/>
      <c r="G10" s="106"/>
      <c r="H10" s="106"/>
      <c r="I10" s="107"/>
      <c r="J10" s="105">
        <v>2</v>
      </c>
      <c r="K10" s="107"/>
      <c r="L10" s="105">
        <v>257</v>
      </c>
      <c r="M10" s="107"/>
      <c r="N10" s="105">
        <v>3</v>
      </c>
      <c r="O10" s="107"/>
      <c r="P10" s="105">
        <v>1</v>
      </c>
      <c r="Q10" s="105">
        <v>1</v>
      </c>
      <c r="R10" s="107"/>
    </row>
    <row r="11" spans="1:18" ht="12.75">
      <c r="A11" s="104" t="s">
        <v>6</v>
      </c>
      <c r="B11" s="105">
        <v>273</v>
      </c>
      <c r="C11" s="106"/>
      <c r="D11" s="107"/>
      <c r="E11" s="106"/>
      <c r="F11" s="106"/>
      <c r="G11" s="106">
        <v>3</v>
      </c>
      <c r="H11" s="106"/>
      <c r="I11" s="107"/>
      <c r="J11" s="105">
        <v>4</v>
      </c>
      <c r="K11" s="107"/>
      <c r="L11" s="105">
        <v>258</v>
      </c>
      <c r="M11" s="105">
        <v>2</v>
      </c>
      <c r="N11" s="105">
        <v>3</v>
      </c>
      <c r="O11" s="105">
        <v>1</v>
      </c>
      <c r="P11" s="107"/>
      <c r="Q11" s="105">
        <v>2</v>
      </c>
      <c r="R11" s="107"/>
    </row>
    <row r="12" spans="1:18" ht="12.75">
      <c r="A12" s="104" t="s">
        <v>7</v>
      </c>
      <c r="B12" s="105">
        <v>76</v>
      </c>
      <c r="C12" s="106"/>
      <c r="D12" s="107"/>
      <c r="E12" s="106"/>
      <c r="F12" s="106"/>
      <c r="G12" s="106">
        <v>2</v>
      </c>
      <c r="H12" s="106"/>
      <c r="I12" s="107"/>
      <c r="J12" s="105">
        <v>1</v>
      </c>
      <c r="K12" s="107"/>
      <c r="L12" s="105">
        <v>69</v>
      </c>
      <c r="M12" s="107"/>
      <c r="N12" s="105">
        <v>4</v>
      </c>
      <c r="O12" s="107"/>
      <c r="P12" s="107"/>
      <c r="Q12" s="107"/>
      <c r="R12" s="107"/>
    </row>
    <row r="13" spans="1:18" ht="12.75">
      <c r="A13" s="104" t="s">
        <v>8</v>
      </c>
      <c r="B13" s="105">
        <v>53</v>
      </c>
      <c r="C13" s="106"/>
      <c r="D13" s="107"/>
      <c r="E13" s="106"/>
      <c r="F13" s="106"/>
      <c r="G13" s="106">
        <v>1</v>
      </c>
      <c r="H13" s="106"/>
      <c r="I13" s="107"/>
      <c r="J13" s="105">
        <v>2</v>
      </c>
      <c r="K13" s="105">
        <v>1</v>
      </c>
      <c r="L13" s="105">
        <v>45</v>
      </c>
      <c r="M13" s="107"/>
      <c r="N13" s="105">
        <v>2</v>
      </c>
      <c r="O13" s="107"/>
      <c r="P13" s="107"/>
      <c r="Q13" s="105">
        <v>2</v>
      </c>
      <c r="R13" s="107"/>
    </row>
    <row r="14" spans="1:18" ht="12.75">
      <c r="A14" s="104" t="s">
        <v>9</v>
      </c>
      <c r="B14" s="105">
        <v>60</v>
      </c>
      <c r="C14" s="106"/>
      <c r="D14" s="107"/>
      <c r="E14" s="106"/>
      <c r="F14" s="106"/>
      <c r="G14" s="106">
        <v>3</v>
      </c>
      <c r="H14" s="106"/>
      <c r="I14" s="107"/>
      <c r="J14" s="105">
        <v>1</v>
      </c>
      <c r="K14" s="107"/>
      <c r="L14" s="105">
        <v>54</v>
      </c>
      <c r="M14" s="107"/>
      <c r="N14" s="105">
        <v>2</v>
      </c>
      <c r="O14" s="107"/>
      <c r="P14" s="107"/>
      <c r="Q14" s="107"/>
      <c r="R14" s="107"/>
    </row>
    <row r="15" spans="1:18" ht="12.75">
      <c r="A15" s="104" t="s">
        <v>10</v>
      </c>
      <c r="B15" s="105">
        <v>142</v>
      </c>
      <c r="C15" s="106"/>
      <c r="D15" s="105">
        <v>1</v>
      </c>
      <c r="E15" s="106"/>
      <c r="F15" s="106"/>
      <c r="G15" s="106">
        <v>2</v>
      </c>
      <c r="H15" s="106"/>
      <c r="I15" s="107"/>
      <c r="J15" s="105">
        <v>3</v>
      </c>
      <c r="K15" s="105">
        <v>1</v>
      </c>
      <c r="L15" s="105">
        <v>129</v>
      </c>
      <c r="M15" s="107"/>
      <c r="N15" s="105">
        <v>5</v>
      </c>
      <c r="O15" s="107"/>
      <c r="P15" s="107"/>
      <c r="Q15" s="105">
        <v>1</v>
      </c>
      <c r="R15" s="107"/>
    </row>
    <row r="16" spans="1:18" ht="12.75">
      <c r="A16" s="104" t="s">
        <v>11</v>
      </c>
      <c r="B16" s="105">
        <v>44</v>
      </c>
      <c r="C16" s="106"/>
      <c r="D16" s="107"/>
      <c r="E16" s="106"/>
      <c r="F16" s="106"/>
      <c r="G16" s="106"/>
      <c r="H16" s="106"/>
      <c r="I16" s="105">
        <v>1</v>
      </c>
      <c r="J16" s="107"/>
      <c r="K16" s="107"/>
      <c r="L16" s="105">
        <v>42</v>
      </c>
      <c r="M16" s="107"/>
      <c r="N16" s="107"/>
      <c r="O16" s="105">
        <v>1</v>
      </c>
      <c r="P16" s="107"/>
      <c r="Q16" s="107"/>
      <c r="R16" s="107"/>
    </row>
    <row r="17" spans="1:18" ht="12.75">
      <c r="A17" s="104" t="s">
        <v>12</v>
      </c>
      <c r="B17" s="105">
        <v>86</v>
      </c>
      <c r="C17" s="106"/>
      <c r="D17" s="107"/>
      <c r="E17" s="106"/>
      <c r="F17" s="106"/>
      <c r="G17" s="106"/>
      <c r="H17" s="106"/>
      <c r="I17" s="107"/>
      <c r="J17" s="105">
        <v>2</v>
      </c>
      <c r="K17" s="107"/>
      <c r="L17" s="105">
        <v>80</v>
      </c>
      <c r="M17" s="107"/>
      <c r="N17" s="105">
        <v>3</v>
      </c>
      <c r="O17" s="107"/>
      <c r="P17" s="107"/>
      <c r="Q17" s="105">
        <v>1</v>
      </c>
      <c r="R17" s="107"/>
    </row>
    <row r="18" spans="1:18" ht="12.75">
      <c r="A18" s="104" t="s">
        <v>13</v>
      </c>
      <c r="B18" s="105">
        <v>192</v>
      </c>
      <c r="C18" s="106"/>
      <c r="D18" s="107"/>
      <c r="E18" s="106"/>
      <c r="F18" s="106"/>
      <c r="G18" s="106"/>
      <c r="H18" s="106"/>
      <c r="I18" s="107"/>
      <c r="J18" s="105">
        <v>4</v>
      </c>
      <c r="K18" s="107"/>
      <c r="L18" s="105">
        <v>179</v>
      </c>
      <c r="M18" s="107"/>
      <c r="N18" s="105">
        <v>7</v>
      </c>
      <c r="O18" s="105">
        <v>1</v>
      </c>
      <c r="P18" s="107"/>
      <c r="Q18" s="105">
        <v>1</v>
      </c>
      <c r="R18" s="107"/>
    </row>
    <row r="19" spans="1:18" ht="17.25" customHeight="1">
      <c r="A19" s="108" t="s">
        <v>41</v>
      </c>
      <c r="B19" s="109">
        <f aca="true" t="shared" si="2" ref="B19:H19">SUM(B20:B34)</f>
        <v>4878</v>
      </c>
      <c r="C19" s="109">
        <f t="shared" si="2"/>
        <v>9</v>
      </c>
      <c r="D19" s="109">
        <f t="shared" si="2"/>
        <v>4</v>
      </c>
      <c r="E19" s="109">
        <f t="shared" si="2"/>
        <v>1</v>
      </c>
      <c r="F19" s="109">
        <f t="shared" si="2"/>
        <v>2</v>
      </c>
      <c r="G19" s="109">
        <f t="shared" si="2"/>
        <v>26</v>
      </c>
      <c r="H19" s="109">
        <f t="shared" si="2"/>
        <v>1</v>
      </c>
      <c r="I19" s="108" t="s">
        <v>177</v>
      </c>
      <c r="J19" s="109">
        <f>SUM(J20:J34)</f>
        <v>34</v>
      </c>
      <c r="K19" s="109">
        <f>SUM(K20:K34)</f>
        <v>3</v>
      </c>
      <c r="L19" s="109">
        <f>SUM(L20:L34)</f>
        <v>4691</v>
      </c>
      <c r="M19" s="110"/>
      <c r="N19" s="109">
        <f>SUM(N20:N34)</f>
        <v>59</v>
      </c>
      <c r="O19" s="109">
        <f>SUM(O20:O34)</f>
        <v>15</v>
      </c>
      <c r="P19" s="109">
        <f>SUM(P20:P34)</f>
        <v>8</v>
      </c>
      <c r="Q19" s="109">
        <f>SUM(Q20:Q34)</f>
        <v>24</v>
      </c>
      <c r="R19" s="109">
        <f>SUM(R20:R34)</f>
        <v>1</v>
      </c>
    </row>
    <row r="20" spans="1:18" ht="12.75">
      <c r="A20" s="104" t="s">
        <v>14</v>
      </c>
      <c r="B20" s="105">
        <v>1455</v>
      </c>
      <c r="C20" s="105">
        <v>3</v>
      </c>
      <c r="D20" s="107"/>
      <c r="E20" s="107"/>
      <c r="F20" s="105">
        <v>1</v>
      </c>
      <c r="G20" s="105">
        <v>18</v>
      </c>
      <c r="H20" s="105">
        <v>1</v>
      </c>
      <c r="I20" s="107"/>
      <c r="J20" s="105">
        <v>15</v>
      </c>
      <c r="K20" s="105">
        <v>1</v>
      </c>
      <c r="L20" s="105">
        <v>1376</v>
      </c>
      <c r="M20" s="107"/>
      <c r="N20" s="105">
        <v>17</v>
      </c>
      <c r="O20" s="105">
        <v>3</v>
      </c>
      <c r="P20" s="105">
        <v>6</v>
      </c>
      <c r="Q20" s="105">
        <v>14</v>
      </c>
      <c r="R20" s="107"/>
    </row>
    <row r="21" spans="1:18" ht="12.75">
      <c r="A21" s="104" t="s">
        <v>15</v>
      </c>
      <c r="B21" s="105">
        <v>227</v>
      </c>
      <c r="C21" s="107"/>
      <c r="D21" s="107"/>
      <c r="E21" s="107"/>
      <c r="F21" s="107"/>
      <c r="G21" s="107"/>
      <c r="H21" s="107"/>
      <c r="I21" s="107"/>
      <c r="J21" s="107"/>
      <c r="K21" s="107"/>
      <c r="L21" s="105">
        <v>226</v>
      </c>
      <c r="M21" s="107"/>
      <c r="N21" s="105">
        <v>1</v>
      </c>
      <c r="O21" s="107"/>
      <c r="P21" s="107"/>
      <c r="Q21" s="104" t="s">
        <v>75</v>
      </c>
      <c r="R21" s="107"/>
    </row>
    <row r="22" spans="1:18" ht="12.75">
      <c r="A22" s="104" t="s">
        <v>16</v>
      </c>
      <c r="B22" s="105">
        <v>400</v>
      </c>
      <c r="C22" s="107"/>
      <c r="D22" s="107"/>
      <c r="E22" s="107"/>
      <c r="F22" s="107"/>
      <c r="G22" s="107"/>
      <c r="H22" s="107"/>
      <c r="I22" s="107"/>
      <c r="J22" s="105">
        <v>1</v>
      </c>
      <c r="K22" s="107"/>
      <c r="L22" s="105">
        <v>368</v>
      </c>
      <c r="M22" s="107"/>
      <c r="N22" s="105">
        <v>26</v>
      </c>
      <c r="O22" s="105">
        <v>2</v>
      </c>
      <c r="P22" s="105">
        <v>1</v>
      </c>
      <c r="Q22" s="105">
        <v>2</v>
      </c>
      <c r="R22" s="107"/>
    </row>
    <row r="23" spans="1:18" ht="12.75">
      <c r="A23" s="104" t="s">
        <v>178</v>
      </c>
      <c r="B23" s="105">
        <v>243</v>
      </c>
      <c r="C23" s="107"/>
      <c r="D23" s="105">
        <v>1</v>
      </c>
      <c r="E23" s="107"/>
      <c r="F23" s="107"/>
      <c r="G23" s="107"/>
      <c r="H23" s="107"/>
      <c r="I23" s="107"/>
      <c r="J23" s="107"/>
      <c r="K23" s="107"/>
      <c r="L23" s="105">
        <v>237</v>
      </c>
      <c r="M23" s="107"/>
      <c r="N23" s="105">
        <v>3</v>
      </c>
      <c r="O23" s="105">
        <v>1</v>
      </c>
      <c r="P23" s="107"/>
      <c r="Q23" s="107"/>
      <c r="R23" s="105">
        <v>1</v>
      </c>
    </row>
    <row r="24" spans="1:18" ht="12.75">
      <c r="A24" s="104" t="s">
        <v>18</v>
      </c>
      <c r="B24" s="105">
        <v>411</v>
      </c>
      <c r="C24" s="105">
        <v>2</v>
      </c>
      <c r="D24" s="107"/>
      <c r="E24" s="107"/>
      <c r="F24" s="107"/>
      <c r="G24" s="107"/>
      <c r="H24" s="107"/>
      <c r="I24" s="107"/>
      <c r="J24" s="107"/>
      <c r="K24" s="107"/>
      <c r="L24" s="105">
        <v>406</v>
      </c>
      <c r="M24" s="107"/>
      <c r="N24" s="107"/>
      <c r="O24" s="105">
        <v>3</v>
      </c>
      <c r="P24" s="107"/>
      <c r="Q24" s="107"/>
      <c r="R24" s="107"/>
    </row>
    <row r="25" spans="1:18" ht="12.75">
      <c r="A25" s="104" t="s">
        <v>72</v>
      </c>
      <c r="B25" s="105">
        <v>164</v>
      </c>
      <c r="C25" s="107"/>
      <c r="D25" s="107"/>
      <c r="E25" s="107"/>
      <c r="F25" s="107"/>
      <c r="G25" s="107"/>
      <c r="H25" s="107"/>
      <c r="I25" s="107"/>
      <c r="J25" s="105">
        <v>2</v>
      </c>
      <c r="K25" s="107"/>
      <c r="L25" s="105">
        <v>161</v>
      </c>
      <c r="M25" s="107"/>
      <c r="N25" s="105">
        <v>1</v>
      </c>
      <c r="O25" s="107"/>
      <c r="P25" s="107"/>
      <c r="Q25" s="107"/>
      <c r="R25" s="107"/>
    </row>
    <row r="26" spans="1:18" ht="12.75">
      <c r="A26" s="104" t="s">
        <v>20</v>
      </c>
      <c r="B26" s="105">
        <v>171</v>
      </c>
      <c r="C26" s="107"/>
      <c r="D26" s="107"/>
      <c r="E26" s="107"/>
      <c r="F26" s="107"/>
      <c r="G26" s="105">
        <v>1</v>
      </c>
      <c r="H26" s="107"/>
      <c r="I26" s="107"/>
      <c r="J26" s="105">
        <v>2</v>
      </c>
      <c r="K26" s="107"/>
      <c r="L26" s="105">
        <v>164</v>
      </c>
      <c r="M26" s="107"/>
      <c r="N26" s="105">
        <v>2</v>
      </c>
      <c r="O26" s="107"/>
      <c r="P26" s="105">
        <v>1</v>
      </c>
      <c r="Q26" s="105">
        <v>1</v>
      </c>
      <c r="R26" s="107"/>
    </row>
    <row r="27" spans="1:18" ht="12.75">
      <c r="A27" s="104" t="s">
        <v>21</v>
      </c>
      <c r="B27" s="105">
        <v>64</v>
      </c>
      <c r="C27" s="107"/>
      <c r="D27" s="107"/>
      <c r="E27" s="107"/>
      <c r="F27" s="107"/>
      <c r="G27" s="107"/>
      <c r="H27" s="107"/>
      <c r="I27" s="107"/>
      <c r="J27" s="105">
        <v>2</v>
      </c>
      <c r="K27" s="107"/>
      <c r="L27" s="105">
        <v>62</v>
      </c>
      <c r="M27" s="107"/>
      <c r="N27" s="107"/>
      <c r="O27" s="107"/>
      <c r="P27" s="107"/>
      <c r="Q27" s="107"/>
      <c r="R27" s="107"/>
    </row>
    <row r="28" spans="1:18" ht="12.75">
      <c r="A28" s="104" t="s">
        <v>22</v>
      </c>
      <c r="B28" s="105">
        <v>126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5">
        <v>125</v>
      </c>
      <c r="M28" s="107"/>
      <c r="N28" s="105">
        <v>1</v>
      </c>
      <c r="O28" s="107"/>
      <c r="P28" s="107"/>
      <c r="Q28" s="107"/>
      <c r="R28" s="107"/>
    </row>
    <row r="29" spans="1:18" ht="12.75">
      <c r="A29" s="104" t="s">
        <v>23</v>
      </c>
      <c r="B29" s="105">
        <v>81</v>
      </c>
      <c r="C29" s="107"/>
      <c r="D29" s="107"/>
      <c r="E29" s="107"/>
      <c r="F29" s="107"/>
      <c r="G29" s="107"/>
      <c r="H29" s="107"/>
      <c r="I29" s="107"/>
      <c r="J29" s="105">
        <v>3</v>
      </c>
      <c r="K29" s="107"/>
      <c r="L29" s="105">
        <v>78</v>
      </c>
      <c r="M29" s="107"/>
      <c r="N29" s="107"/>
      <c r="O29" s="107"/>
      <c r="P29" s="107"/>
      <c r="Q29" s="107"/>
      <c r="R29" s="107"/>
    </row>
    <row r="30" spans="1:18" ht="12.75">
      <c r="A30" s="104" t="s">
        <v>24</v>
      </c>
      <c r="B30" s="105">
        <v>133</v>
      </c>
      <c r="C30" s="105">
        <v>3</v>
      </c>
      <c r="D30" s="107"/>
      <c r="E30" s="107"/>
      <c r="F30" s="107"/>
      <c r="G30" s="107"/>
      <c r="H30" s="107"/>
      <c r="I30" s="107"/>
      <c r="J30" s="107"/>
      <c r="K30" s="107"/>
      <c r="L30" s="105">
        <v>130</v>
      </c>
      <c r="M30" s="107"/>
      <c r="N30" s="104" t="s">
        <v>75</v>
      </c>
      <c r="O30" s="107"/>
      <c r="P30" s="107"/>
      <c r="Q30" s="107"/>
      <c r="R30" s="107"/>
    </row>
    <row r="31" spans="1:18" ht="12.75">
      <c r="A31" s="104" t="s">
        <v>25</v>
      </c>
      <c r="B31" s="105">
        <v>37</v>
      </c>
      <c r="C31" s="107"/>
      <c r="D31" s="107"/>
      <c r="E31" s="107"/>
      <c r="F31" s="107"/>
      <c r="G31" s="107"/>
      <c r="H31" s="107"/>
      <c r="I31" s="107"/>
      <c r="J31" s="107"/>
      <c r="K31" s="107"/>
      <c r="L31" s="105">
        <v>36</v>
      </c>
      <c r="M31" s="107"/>
      <c r="N31" s="105">
        <v>1</v>
      </c>
      <c r="O31" s="107"/>
      <c r="P31" s="107"/>
      <c r="Q31" s="107"/>
      <c r="R31" s="107"/>
    </row>
    <row r="32" spans="1:18" ht="12.75">
      <c r="A32" s="104" t="s">
        <v>26</v>
      </c>
      <c r="B32" s="105">
        <v>735</v>
      </c>
      <c r="C32" s="105">
        <v>1</v>
      </c>
      <c r="D32" s="105">
        <v>3</v>
      </c>
      <c r="E32" s="107"/>
      <c r="F32" s="105">
        <v>1</v>
      </c>
      <c r="G32" s="105">
        <v>4</v>
      </c>
      <c r="H32" s="107"/>
      <c r="I32" s="107"/>
      <c r="J32" s="105">
        <v>6</v>
      </c>
      <c r="K32" s="107"/>
      <c r="L32" s="105">
        <v>711</v>
      </c>
      <c r="M32" s="107"/>
      <c r="N32" s="105">
        <v>6</v>
      </c>
      <c r="O32" s="105">
        <v>2</v>
      </c>
      <c r="P32" s="107"/>
      <c r="Q32" s="105">
        <v>1</v>
      </c>
      <c r="R32" s="107"/>
    </row>
    <row r="33" spans="1:18" ht="12.75">
      <c r="A33" s="104" t="s">
        <v>27</v>
      </c>
      <c r="B33" s="105">
        <v>339</v>
      </c>
      <c r="C33" s="107"/>
      <c r="D33" s="107"/>
      <c r="E33" s="105">
        <v>1</v>
      </c>
      <c r="F33" s="107"/>
      <c r="G33" s="105">
        <v>2</v>
      </c>
      <c r="H33" s="107"/>
      <c r="I33" s="107"/>
      <c r="J33" s="105">
        <v>2</v>
      </c>
      <c r="K33" s="105">
        <v>1</v>
      </c>
      <c r="L33" s="105">
        <v>326</v>
      </c>
      <c r="M33" s="107"/>
      <c r="N33" s="105">
        <v>1</v>
      </c>
      <c r="O33" s="105">
        <v>2</v>
      </c>
      <c r="P33" s="107"/>
      <c r="Q33" s="105">
        <v>4</v>
      </c>
      <c r="R33" s="107"/>
    </row>
    <row r="34" spans="1:18" ht="12.75">
      <c r="A34" s="104" t="s">
        <v>28</v>
      </c>
      <c r="B34" s="105">
        <v>292</v>
      </c>
      <c r="C34" s="107"/>
      <c r="D34" s="107"/>
      <c r="E34" s="107"/>
      <c r="F34" s="107"/>
      <c r="G34" s="105">
        <v>1</v>
      </c>
      <c r="H34" s="107"/>
      <c r="I34" s="107"/>
      <c r="J34" s="105">
        <v>1</v>
      </c>
      <c r="K34" s="105">
        <v>1</v>
      </c>
      <c r="L34" s="105">
        <v>285</v>
      </c>
      <c r="M34" s="107"/>
      <c r="N34" s="107"/>
      <c r="O34" s="105">
        <v>2</v>
      </c>
      <c r="P34" s="107"/>
      <c r="Q34" s="105">
        <v>2</v>
      </c>
      <c r="R34" s="107"/>
    </row>
    <row r="35" spans="1:18" ht="12.75">
      <c r="A35" s="216" t="s">
        <v>29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P35" s="98"/>
      <c r="Q35" s="111" t="s">
        <v>76</v>
      </c>
      <c r="R35" s="98"/>
    </row>
    <row r="36" spans="1:18" ht="12.75">
      <c r="A36" s="98"/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</sheetData>
  <sheetProtection password="CA55" sheet="1" objects="1" scenarios="1"/>
  <mergeCells count="3">
    <mergeCell ref="A1:R1"/>
    <mergeCell ref="A2:R2"/>
    <mergeCell ref="A3:R3"/>
  </mergeCells>
  <printOptions horizontalCentered="1"/>
  <pageMargins left="0.4330708661417323" right="0.35433070866141736" top="0.44" bottom="1" header="0" footer="0"/>
  <pageSetup horizontalDpi="300" verticalDpi="300" orientation="landscape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36"/>
  <sheetViews>
    <sheetView showGridLines="0" workbookViewId="0" topLeftCell="A1">
      <selection activeCell="A10" sqref="A10"/>
    </sheetView>
  </sheetViews>
  <sheetFormatPr defaultColWidth="9.625" defaultRowHeight="12.75"/>
  <cols>
    <col min="1" max="1" width="27.50390625" style="44" customWidth="1"/>
    <col min="2" max="2" width="6.25390625" style="44" bestFit="1" customWidth="1"/>
    <col min="3" max="21" width="4.625" style="44" customWidth="1"/>
    <col min="22" max="22" width="9.625" style="44" customWidth="1"/>
  </cols>
  <sheetData>
    <row r="1" spans="1:21" ht="12.75">
      <c r="A1" s="568" t="s">
        <v>59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</row>
    <row r="2" spans="1:21" ht="12.75">
      <c r="A2" s="568" t="s">
        <v>180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1:21" ht="12.75">
      <c r="A3" s="568" t="s">
        <v>181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  <c r="S3" s="568"/>
      <c r="T3" s="568"/>
      <c r="U3" s="568"/>
    </row>
    <row r="4" spans="1:18" ht="12.75">
      <c r="A4" s="42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5" t="s">
        <v>2</v>
      </c>
      <c r="O4" s="217" t="s">
        <v>2</v>
      </c>
      <c r="P4" s="24"/>
      <c r="Q4" s="24"/>
      <c r="R4" s="24"/>
    </row>
    <row r="5" spans="1:22" ht="12.75">
      <c r="A5" s="25" t="s">
        <v>179</v>
      </c>
      <c r="B5" s="125"/>
      <c r="C5" s="125"/>
      <c r="D5" s="217"/>
      <c r="E5" s="217"/>
      <c r="F5" s="217"/>
      <c r="G5" s="217"/>
      <c r="H5" s="217"/>
      <c r="I5" s="217"/>
      <c r="J5" s="25"/>
      <c r="K5" s="25"/>
      <c r="L5" s="24"/>
      <c r="M5" s="24"/>
      <c r="N5" s="24"/>
      <c r="O5" s="24"/>
      <c r="P5" s="24"/>
      <c r="Q5" s="25"/>
      <c r="R5" s="24"/>
      <c r="U5" s="42"/>
      <c r="V5" s="42"/>
    </row>
    <row r="6" spans="1:21" ht="46.5" customHeight="1">
      <c r="A6" s="201" t="s">
        <v>42</v>
      </c>
      <c r="B6" s="201" t="s">
        <v>94</v>
      </c>
      <c r="C6" s="202" t="s">
        <v>690</v>
      </c>
      <c r="D6" s="202" t="s">
        <v>691</v>
      </c>
      <c r="E6" s="203" t="s">
        <v>692</v>
      </c>
      <c r="F6" s="202" t="s">
        <v>693</v>
      </c>
      <c r="G6" s="202" t="s">
        <v>694</v>
      </c>
      <c r="H6" s="202" t="s">
        <v>695</v>
      </c>
      <c r="I6" s="202" t="s">
        <v>696</v>
      </c>
      <c r="J6" s="202" t="s">
        <v>130</v>
      </c>
      <c r="K6" s="202" t="s">
        <v>697</v>
      </c>
      <c r="L6" s="202" t="s">
        <v>698</v>
      </c>
      <c r="M6" s="202" t="s">
        <v>131</v>
      </c>
      <c r="N6" s="202" t="s">
        <v>699</v>
      </c>
      <c r="O6" s="202" t="s">
        <v>700</v>
      </c>
      <c r="P6" s="202" t="s">
        <v>701</v>
      </c>
      <c r="Q6" s="202" t="s">
        <v>702</v>
      </c>
      <c r="R6" s="202" t="s">
        <v>703</v>
      </c>
      <c r="S6" s="202" t="s">
        <v>132</v>
      </c>
      <c r="T6" s="202" t="s">
        <v>133</v>
      </c>
      <c r="U6" s="202" t="s">
        <v>704</v>
      </c>
    </row>
    <row r="7" spans="1:22" s="175" customFormat="1" ht="21.75" customHeight="1">
      <c r="A7" s="130" t="s">
        <v>39</v>
      </c>
      <c r="B7" s="178">
        <f>SUM(C7:U7)</f>
        <v>4325</v>
      </c>
      <c r="C7" s="178">
        <f aca="true" t="shared" si="0" ref="C7:U7">SUM(C8+C19)</f>
        <v>387</v>
      </c>
      <c r="D7" s="178">
        <f t="shared" si="0"/>
        <v>93</v>
      </c>
      <c r="E7" s="178">
        <f t="shared" si="0"/>
        <v>8</v>
      </c>
      <c r="F7" s="180">
        <f t="shared" si="0"/>
        <v>332</v>
      </c>
      <c r="G7" s="180">
        <f t="shared" si="0"/>
        <v>0</v>
      </c>
      <c r="H7" s="180">
        <f t="shared" si="0"/>
        <v>7</v>
      </c>
      <c r="I7" s="178">
        <f t="shared" si="0"/>
        <v>144</v>
      </c>
      <c r="J7" s="178">
        <f t="shared" si="0"/>
        <v>56</v>
      </c>
      <c r="K7" s="178">
        <f t="shared" si="0"/>
        <v>1</v>
      </c>
      <c r="L7" s="178">
        <f t="shared" si="0"/>
        <v>118</v>
      </c>
      <c r="M7" s="178">
        <f t="shared" si="0"/>
        <v>139</v>
      </c>
      <c r="N7" s="178">
        <f t="shared" si="0"/>
        <v>254</v>
      </c>
      <c r="O7" s="178">
        <f t="shared" si="0"/>
        <v>91</v>
      </c>
      <c r="P7" s="178">
        <f t="shared" si="0"/>
        <v>23</v>
      </c>
      <c r="Q7" s="178">
        <f t="shared" si="0"/>
        <v>15</v>
      </c>
      <c r="R7" s="178">
        <f t="shared" si="0"/>
        <v>316</v>
      </c>
      <c r="S7" s="178">
        <f t="shared" si="0"/>
        <v>1899</v>
      </c>
      <c r="T7" s="178">
        <f t="shared" si="0"/>
        <v>369</v>
      </c>
      <c r="U7" s="178">
        <f t="shared" si="0"/>
        <v>73</v>
      </c>
      <c r="V7" s="188"/>
    </row>
    <row r="8" spans="1:22" s="175" customFormat="1" ht="21.75" customHeight="1">
      <c r="A8" s="130" t="s">
        <v>40</v>
      </c>
      <c r="B8" s="178">
        <f>SUM(C8:U8)</f>
        <v>1236</v>
      </c>
      <c r="C8" s="180">
        <f>SUM(C9:C18)</f>
        <v>37</v>
      </c>
      <c r="D8" s="178">
        <f>SUM(D9:D18)</f>
        <v>10</v>
      </c>
      <c r="E8" s="180"/>
      <c r="F8" s="180">
        <f>SUM(F9:F18)</f>
        <v>62</v>
      </c>
      <c r="G8" s="180"/>
      <c r="H8" s="180"/>
      <c r="I8" s="178">
        <f>SUM(I9:I18)</f>
        <v>36</v>
      </c>
      <c r="J8" s="211"/>
      <c r="K8" s="178">
        <f aca="true" t="shared" si="1" ref="K8:U8">SUM(K9:K18)</f>
        <v>1</v>
      </c>
      <c r="L8" s="178">
        <f t="shared" si="1"/>
        <v>12</v>
      </c>
      <c r="M8" s="178">
        <f t="shared" si="1"/>
        <v>7</v>
      </c>
      <c r="N8" s="178">
        <f t="shared" si="1"/>
        <v>60</v>
      </c>
      <c r="O8" s="178">
        <f t="shared" si="1"/>
        <v>20</v>
      </c>
      <c r="P8" s="178">
        <f t="shared" si="1"/>
        <v>5</v>
      </c>
      <c r="Q8" s="178">
        <f t="shared" si="1"/>
        <v>8</v>
      </c>
      <c r="R8" s="178">
        <f t="shared" si="1"/>
        <v>29</v>
      </c>
      <c r="S8" s="178">
        <f t="shared" si="1"/>
        <v>897</v>
      </c>
      <c r="T8" s="178">
        <f t="shared" si="1"/>
        <v>33</v>
      </c>
      <c r="U8" s="178">
        <f t="shared" si="1"/>
        <v>19</v>
      </c>
      <c r="V8" s="188"/>
    </row>
    <row r="9" spans="1:21" ht="12.75">
      <c r="A9" s="33" t="s">
        <v>4</v>
      </c>
      <c r="B9" s="34">
        <v>123</v>
      </c>
      <c r="C9" s="35">
        <v>8</v>
      </c>
      <c r="D9" s="34">
        <v>1</v>
      </c>
      <c r="E9" s="35"/>
      <c r="F9" s="35">
        <v>8</v>
      </c>
      <c r="G9" s="35"/>
      <c r="H9" s="35"/>
      <c r="I9" s="34">
        <v>1</v>
      </c>
      <c r="J9" s="36"/>
      <c r="K9" s="36"/>
      <c r="L9" s="34">
        <v>6</v>
      </c>
      <c r="M9" s="34">
        <v>1</v>
      </c>
      <c r="N9" s="34">
        <v>8</v>
      </c>
      <c r="O9" s="34">
        <v>1</v>
      </c>
      <c r="P9" s="36"/>
      <c r="Q9" s="34">
        <v>5</v>
      </c>
      <c r="R9" s="34">
        <v>4</v>
      </c>
      <c r="S9" s="34">
        <v>75</v>
      </c>
      <c r="T9" s="34">
        <v>5</v>
      </c>
      <c r="U9" s="34">
        <v>1</v>
      </c>
    </row>
    <row r="10" spans="1:21" ht="12.75">
      <c r="A10" s="33" t="s">
        <v>5</v>
      </c>
      <c r="B10" s="34">
        <v>257</v>
      </c>
      <c r="C10" s="35">
        <v>8</v>
      </c>
      <c r="D10" s="34">
        <v>2</v>
      </c>
      <c r="E10" s="35"/>
      <c r="F10" s="35">
        <v>19</v>
      </c>
      <c r="G10" s="35"/>
      <c r="H10" s="35"/>
      <c r="I10" s="34">
        <v>8</v>
      </c>
      <c r="J10" s="36"/>
      <c r="K10" s="36"/>
      <c r="L10" s="36"/>
      <c r="M10" s="34">
        <v>2</v>
      </c>
      <c r="N10" s="34">
        <v>7</v>
      </c>
      <c r="O10" s="36"/>
      <c r="P10" s="36"/>
      <c r="Q10" s="36"/>
      <c r="R10" s="34">
        <v>3</v>
      </c>
      <c r="S10" s="34">
        <v>202</v>
      </c>
      <c r="T10" s="34">
        <v>5</v>
      </c>
      <c r="U10" s="34">
        <v>13</v>
      </c>
    </row>
    <row r="11" spans="1:21" ht="12.75">
      <c r="A11" s="33" t="s">
        <v>6</v>
      </c>
      <c r="B11" s="34">
        <v>258</v>
      </c>
      <c r="C11" s="35">
        <v>4</v>
      </c>
      <c r="D11" s="34">
        <v>2</v>
      </c>
      <c r="E11" s="35"/>
      <c r="F11" s="35">
        <v>3</v>
      </c>
      <c r="G11" s="35"/>
      <c r="H11" s="35"/>
      <c r="I11" s="34">
        <v>3</v>
      </c>
      <c r="J11" s="36"/>
      <c r="K11" s="36"/>
      <c r="L11" s="36"/>
      <c r="M11" s="36"/>
      <c r="N11" s="34">
        <v>10</v>
      </c>
      <c r="O11" s="34">
        <v>3</v>
      </c>
      <c r="P11" s="36"/>
      <c r="Q11" s="36"/>
      <c r="R11" s="34">
        <v>5</v>
      </c>
      <c r="S11" s="34">
        <v>214</v>
      </c>
      <c r="T11" s="34">
        <v>1</v>
      </c>
      <c r="U11" s="36"/>
    </row>
    <row r="12" spans="1:21" ht="12.75">
      <c r="A12" s="33" t="s">
        <v>7</v>
      </c>
      <c r="B12" s="34">
        <v>69</v>
      </c>
      <c r="C12" s="35">
        <v>2</v>
      </c>
      <c r="D12" s="36"/>
      <c r="E12" s="35"/>
      <c r="F12" s="35">
        <v>3</v>
      </c>
      <c r="G12" s="35"/>
      <c r="H12" s="35"/>
      <c r="I12" s="34">
        <v>5</v>
      </c>
      <c r="J12" s="36"/>
      <c r="K12" s="36"/>
      <c r="L12" s="36"/>
      <c r="M12" s="36"/>
      <c r="N12" s="34">
        <v>4</v>
      </c>
      <c r="O12" s="34">
        <v>1</v>
      </c>
      <c r="P12" s="36"/>
      <c r="Q12" s="36"/>
      <c r="R12" s="34">
        <v>2</v>
      </c>
      <c r="S12" s="34">
        <v>51</v>
      </c>
      <c r="T12" s="34">
        <v>1</v>
      </c>
      <c r="U12" s="36"/>
    </row>
    <row r="13" spans="1:21" ht="12.75">
      <c r="A13" s="33" t="s">
        <v>8</v>
      </c>
      <c r="B13" s="34">
        <v>45</v>
      </c>
      <c r="C13" s="35">
        <v>1</v>
      </c>
      <c r="D13" s="33" t="s">
        <v>30</v>
      </c>
      <c r="E13" s="35"/>
      <c r="F13" s="35">
        <v>5</v>
      </c>
      <c r="G13" s="35"/>
      <c r="H13" s="35"/>
      <c r="I13" s="34">
        <v>1</v>
      </c>
      <c r="J13" s="36"/>
      <c r="K13" s="36"/>
      <c r="L13" s="36"/>
      <c r="M13" s="36"/>
      <c r="N13" s="34">
        <v>7</v>
      </c>
      <c r="O13" s="34">
        <v>4</v>
      </c>
      <c r="P13" s="36"/>
      <c r="Q13" s="36"/>
      <c r="R13" s="34">
        <v>5</v>
      </c>
      <c r="S13" s="34">
        <v>18</v>
      </c>
      <c r="T13" s="34">
        <v>4</v>
      </c>
      <c r="U13" s="36"/>
    </row>
    <row r="14" spans="1:21" ht="12.75">
      <c r="A14" s="33" t="s">
        <v>9</v>
      </c>
      <c r="B14" s="34">
        <v>54</v>
      </c>
      <c r="C14" s="35"/>
      <c r="D14" s="34">
        <v>1</v>
      </c>
      <c r="E14" s="35"/>
      <c r="F14" s="35">
        <v>1</v>
      </c>
      <c r="G14" s="35"/>
      <c r="H14" s="35"/>
      <c r="I14" s="34">
        <v>2</v>
      </c>
      <c r="J14" s="36"/>
      <c r="K14" s="36"/>
      <c r="L14" s="36"/>
      <c r="M14" s="34">
        <v>3</v>
      </c>
      <c r="N14" s="34">
        <v>3</v>
      </c>
      <c r="O14" s="36"/>
      <c r="P14" s="36"/>
      <c r="Q14" s="36"/>
      <c r="R14" s="34">
        <v>2</v>
      </c>
      <c r="S14" s="34">
        <v>40</v>
      </c>
      <c r="T14" s="34">
        <v>2</v>
      </c>
      <c r="U14" s="36"/>
    </row>
    <row r="15" spans="1:21" ht="12.75">
      <c r="A15" s="33" t="s">
        <v>10</v>
      </c>
      <c r="B15" s="34">
        <v>129</v>
      </c>
      <c r="C15" s="35">
        <v>7</v>
      </c>
      <c r="D15" s="34">
        <v>1</v>
      </c>
      <c r="E15" s="35"/>
      <c r="F15" s="35">
        <v>6</v>
      </c>
      <c r="G15" s="35"/>
      <c r="H15" s="35"/>
      <c r="I15" s="34">
        <v>6</v>
      </c>
      <c r="J15" s="36"/>
      <c r="K15" s="36"/>
      <c r="L15" s="36"/>
      <c r="M15" s="34">
        <v>1</v>
      </c>
      <c r="N15" s="34">
        <v>5</v>
      </c>
      <c r="O15" s="36"/>
      <c r="P15" s="36"/>
      <c r="Q15" s="36"/>
      <c r="R15" s="34">
        <v>3</v>
      </c>
      <c r="S15" s="34">
        <v>94</v>
      </c>
      <c r="T15" s="34">
        <v>6</v>
      </c>
      <c r="U15" s="36"/>
    </row>
    <row r="16" spans="1:21" ht="12.75">
      <c r="A16" s="33" t="s">
        <v>11</v>
      </c>
      <c r="B16" s="34">
        <v>42</v>
      </c>
      <c r="C16" s="35">
        <v>1</v>
      </c>
      <c r="D16" s="34">
        <v>2</v>
      </c>
      <c r="E16" s="35"/>
      <c r="F16" s="35">
        <v>2</v>
      </c>
      <c r="G16" s="35"/>
      <c r="H16" s="35"/>
      <c r="I16" s="34">
        <v>2</v>
      </c>
      <c r="J16" s="36"/>
      <c r="K16" s="36"/>
      <c r="L16" s="34">
        <v>4</v>
      </c>
      <c r="M16" s="36"/>
      <c r="N16" s="34">
        <v>4</v>
      </c>
      <c r="O16" s="34">
        <v>1</v>
      </c>
      <c r="P16" s="34">
        <v>2</v>
      </c>
      <c r="Q16" s="34">
        <v>3</v>
      </c>
      <c r="R16" s="34">
        <v>1</v>
      </c>
      <c r="S16" s="34">
        <v>20</v>
      </c>
      <c r="T16" s="36"/>
      <c r="U16" s="36"/>
    </row>
    <row r="17" spans="1:21" ht="12.75">
      <c r="A17" s="33" t="s">
        <v>12</v>
      </c>
      <c r="B17" s="34">
        <v>80</v>
      </c>
      <c r="C17" s="35">
        <v>2</v>
      </c>
      <c r="D17" s="34">
        <v>1</v>
      </c>
      <c r="E17" s="35"/>
      <c r="F17" s="35">
        <v>3</v>
      </c>
      <c r="G17" s="35"/>
      <c r="H17" s="35"/>
      <c r="I17" s="34">
        <v>5</v>
      </c>
      <c r="J17" s="36"/>
      <c r="K17" s="36"/>
      <c r="L17" s="36"/>
      <c r="M17" s="36"/>
      <c r="N17" s="34">
        <v>3</v>
      </c>
      <c r="O17" s="36"/>
      <c r="P17" s="36"/>
      <c r="Q17" s="36"/>
      <c r="R17" s="34">
        <v>1</v>
      </c>
      <c r="S17" s="34">
        <v>62</v>
      </c>
      <c r="T17" s="34">
        <v>3</v>
      </c>
      <c r="U17" s="36"/>
    </row>
    <row r="18" spans="1:21" ht="12.75">
      <c r="A18" s="33" t="s">
        <v>13</v>
      </c>
      <c r="B18" s="34">
        <v>179</v>
      </c>
      <c r="C18" s="35">
        <v>4</v>
      </c>
      <c r="D18" s="36"/>
      <c r="E18" s="35"/>
      <c r="F18" s="35">
        <v>12</v>
      </c>
      <c r="G18" s="35"/>
      <c r="H18" s="35"/>
      <c r="I18" s="34">
        <v>3</v>
      </c>
      <c r="J18" s="36"/>
      <c r="K18" s="34">
        <v>1</v>
      </c>
      <c r="L18" s="34">
        <v>2</v>
      </c>
      <c r="M18" s="36"/>
      <c r="N18" s="34">
        <v>9</v>
      </c>
      <c r="O18" s="34">
        <v>10</v>
      </c>
      <c r="P18" s="34">
        <v>3</v>
      </c>
      <c r="Q18" s="36"/>
      <c r="R18" s="34">
        <v>3</v>
      </c>
      <c r="S18" s="34">
        <v>121</v>
      </c>
      <c r="T18" s="34">
        <v>6</v>
      </c>
      <c r="U18" s="34">
        <v>5</v>
      </c>
    </row>
    <row r="19" spans="1:21" ht="21.75" customHeight="1">
      <c r="A19" s="39" t="s">
        <v>41</v>
      </c>
      <c r="B19" s="40">
        <f>SUM(C19:U19)</f>
        <v>3089</v>
      </c>
      <c r="C19" s="71">
        <f aca="true" t="shared" si="2" ref="C19:J19">SUM(C20:C32)</f>
        <v>350</v>
      </c>
      <c r="D19" s="40">
        <f t="shared" si="2"/>
        <v>83</v>
      </c>
      <c r="E19" s="71">
        <f t="shared" si="2"/>
        <v>8</v>
      </c>
      <c r="F19" s="71">
        <f t="shared" si="2"/>
        <v>270</v>
      </c>
      <c r="G19" s="71">
        <f t="shared" si="2"/>
        <v>0</v>
      </c>
      <c r="H19" s="71">
        <f t="shared" si="2"/>
        <v>7</v>
      </c>
      <c r="I19" s="40">
        <f t="shared" si="2"/>
        <v>108</v>
      </c>
      <c r="J19" s="40">
        <f t="shared" si="2"/>
        <v>56</v>
      </c>
      <c r="K19" s="40">
        <f>SUM(K20:K33)</f>
        <v>0</v>
      </c>
      <c r="L19" s="40">
        <f aca="true" t="shared" si="3" ref="L19:U19">SUM(L20:L32)</f>
        <v>106</v>
      </c>
      <c r="M19" s="40">
        <f t="shared" si="3"/>
        <v>132</v>
      </c>
      <c r="N19" s="40">
        <f t="shared" si="3"/>
        <v>194</v>
      </c>
      <c r="O19" s="40">
        <f t="shared" si="3"/>
        <v>71</v>
      </c>
      <c r="P19" s="40">
        <f t="shared" si="3"/>
        <v>18</v>
      </c>
      <c r="Q19" s="40">
        <f t="shared" si="3"/>
        <v>7</v>
      </c>
      <c r="R19" s="40">
        <f t="shared" si="3"/>
        <v>287</v>
      </c>
      <c r="S19" s="40">
        <f t="shared" si="3"/>
        <v>1002</v>
      </c>
      <c r="T19" s="40">
        <f t="shared" si="3"/>
        <v>336</v>
      </c>
      <c r="U19" s="40">
        <f t="shared" si="3"/>
        <v>54</v>
      </c>
    </row>
    <row r="20" spans="1:21" ht="12.75">
      <c r="A20" s="33" t="s">
        <v>16</v>
      </c>
      <c r="B20" s="34">
        <v>368</v>
      </c>
      <c r="C20" s="35">
        <v>326</v>
      </c>
      <c r="D20" s="36"/>
      <c r="E20" s="35"/>
      <c r="F20" s="35"/>
      <c r="G20" s="35"/>
      <c r="H20" s="35">
        <v>7</v>
      </c>
      <c r="I20" s="36"/>
      <c r="J20" s="36"/>
      <c r="K20" s="36"/>
      <c r="L20" s="34">
        <v>1</v>
      </c>
      <c r="M20" s="36"/>
      <c r="N20" s="36"/>
      <c r="O20" s="36"/>
      <c r="P20" s="36"/>
      <c r="Q20" s="36"/>
      <c r="R20" s="34">
        <v>33</v>
      </c>
      <c r="S20" s="36"/>
      <c r="T20" s="34">
        <v>1</v>
      </c>
      <c r="U20" s="36"/>
    </row>
    <row r="21" spans="1:21" ht="12.75">
      <c r="A21" s="33" t="s">
        <v>17</v>
      </c>
      <c r="B21" s="34">
        <v>237</v>
      </c>
      <c r="C21" s="35">
        <v>1</v>
      </c>
      <c r="D21" s="36"/>
      <c r="E21" s="35"/>
      <c r="F21" s="35"/>
      <c r="G21" s="35"/>
      <c r="H21" s="35"/>
      <c r="I21" s="36"/>
      <c r="J21" s="36"/>
      <c r="K21" s="36"/>
      <c r="L21" s="36"/>
      <c r="M21" s="36"/>
      <c r="N21" s="36"/>
      <c r="O21" s="36"/>
      <c r="P21" s="36"/>
      <c r="Q21" s="36"/>
      <c r="R21" s="34">
        <v>236</v>
      </c>
      <c r="S21" s="34">
        <v>4</v>
      </c>
      <c r="T21" s="36"/>
      <c r="U21" s="36"/>
    </row>
    <row r="22" spans="1:21" ht="12.75">
      <c r="A22" s="33" t="s">
        <v>18</v>
      </c>
      <c r="B22" s="34">
        <v>406</v>
      </c>
      <c r="C22" s="35"/>
      <c r="D22" s="36"/>
      <c r="E22" s="35"/>
      <c r="F22" s="35"/>
      <c r="G22" s="35"/>
      <c r="H22" s="35"/>
      <c r="I22" s="36"/>
      <c r="J22" s="36"/>
      <c r="K22" s="36"/>
      <c r="L22" s="34">
        <v>86</v>
      </c>
      <c r="M22" s="34">
        <v>3</v>
      </c>
      <c r="N22" s="36"/>
      <c r="O22" s="36"/>
      <c r="P22" s="36"/>
      <c r="Q22" s="36"/>
      <c r="R22" s="34">
        <v>2</v>
      </c>
      <c r="S22" s="34">
        <v>1</v>
      </c>
      <c r="T22" s="34">
        <v>311</v>
      </c>
      <c r="U22" s="36"/>
    </row>
    <row r="23" spans="1:21" ht="12.75">
      <c r="A23" s="33" t="s">
        <v>125</v>
      </c>
      <c r="B23" s="34">
        <v>161</v>
      </c>
      <c r="C23" s="35">
        <v>1</v>
      </c>
      <c r="D23" s="34">
        <v>26</v>
      </c>
      <c r="E23" s="35">
        <v>2</v>
      </c>
      <c r="F23" s="35"/>
      <c r="G23" s="35"/>
      <c r="H23" s="35"/>
      <c r="I23" s="34">
        <v>97</v>
      </c>
      <c r="J23" s="34">
        <v>32</v>
      </c>
      <c r="K23" s="36"/>
      <c r="L23" s="36"/>
      <c r="M23" s="36"/>
      <c r="N23" s="36"/>
      <c r="O23" s="36"/>
      <c r="P23" s="36"/>
      <c r="Q23" s="34">
        <v>1</v>
      </c>
      <c r="R23" s="36"/>
      <c r="S23" s="36"/>
      <c r="T23" s="36"/>
      <c r="U23" s="34">
        <v>1</v>
      </c>
    </row>
    <row r="24" spans="1:21" ht="12.75">
      <c r="A24" s="33" t="s">
        <v>20</v>
      </c>
      <c r="B24" s="34">
        <v>164</v>
      </c>
      <c r="C24" s="35"/>
      <c r="D24" s="36"/>
      <c r="E24" s="35"/>
      <c r="F24" s="35">
        <v>159</v>
      </c>
      <c r="G24" s="35"/>
      <c r="H24" s="35"/>
      <c r="I24" s="36"/>
      <c r="J24" s="36"/>
      <c r="K24" s="36"/>
      <c r="L24" s="36"/>
      <c r="M24" s="36"/>
      <c r="N24" s="36"/>
      <c r="O24" s="36"/>
      <c r="P24" s="36"/>
      <c r="Q24" s="34">
        <v>2</v>
      </c>
      <c r="R24" s="36"/>
      <c r="S24" s="36"/>
      <c r="T24" s="36"/>
      <c r="U24" s="34">
        <v>3</v>
      </c>
    </row>
    <row r="25" spans="1:21" ht="12.75">
      <c r="A25" s="33" t="s">
        <v>21</v>
      </c>
      <c r="B25" s="34">
        <v>62</v>
      </c>
      <c r="C25" s="35">
        <v>2</v>
      </c>
      <c r="D25" s="34">
        <v>40</v>
      </c>
      <c r="E25" s="35">
        <v>1</v>
      </c>
      <c r="F25" s="35"/>
      <c r="G25" s="35"/>
      <c r="H25" s="35"/>
      <c r="I25" s="36"/>
      <c r="J25" s="34">
        <v>17</v>
      </c>
      <c r="K25" s="36"/>
      <c r="L25" s="36"/>
      <c r="M25" s="36"/>
      <c r="N25" s="34">
        <v>1</v>
      </c>
      <c r="O25" s="36"/>
      <c r="P25" s="36"/>
      <c r="Q25" s="36"/>
      <c r="R25" s="36"/>
      <c r="S25" s="34">
        <v>1</v>
      </c>
      <c r="T25" s="36"/>
      <c r="U25" s="36"/>
    </row>
    <row r="26" spans="1:21" ht="12.75">
      <c r="A26" s="33" t="s">
        <v>22</v>
      </c>
      <c r="B26" s="34">
        <v>125</v>
      </c>
      <c r="C26" s="35"/>
      <c r="D26" s="36"/>
      <c r="E26" s="35"/>
      <c r="F26" s="35"/>
      <c r="G26" s="35"/>
      <c r="H26" s="35"/>
      <c r="I26" s="36"/>
      <c r="J26" s="36"/>
      <c r="K26" s="36"/>
      <c r="L26" s="36"/>
      <c r="M26" s="36"/>
      <c r="N26" s="34">
        <v>106</v>
      </c>
      <c r="O26" s="34">
        <v>14</v>
      </c>
      <c r="P26" s="36"/>
      <c r="Q26" s="36"/>
      <c r="R26" s="36"/>
      <c r="S26" s="34">
        <v>3</v>
      </c>
      <c r="T26" s="36"/>
      <c r="U26" s="34">
        <v>2</v>
      </c>
    </row>
    <row r="27" spans="1:21" ht="12.75">
      <c r="A27" s="33" t="s">
        <v>74</v>
      </c>
      <c r="B27" s="34">
        <v>78</v>
      </c>
      <c r="C27" s="35"/>
      <c r="D27" s="36"/>
      <c r="E27" s="91" t="s">
        <v>30</v>
      </c>
      <c r="F27" s="35">
        <v>78</v>
      </c>
      <c r="G27" s="35"/>
      <c r="H27" s="35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ht="12.75">
      <c r="A28" s="33" t="s">
        <v>24</v>
      </c>
      <c r="B28" s="34">
        <v>130</v>
      </c>
      <c r="C28" s="35"/>
      <c r="D28" s="36"/>
      <c r="E28" s="35"/>
      <c r="F28" s="35"/>
      <c r="G28" s="35"/>
      <c r="H28" s="35"/>
      <c r="I28" s="36"/>
      <c r="J28" s="34">
        <v>1</v>
      </c>
      <c r="K28" s="36"/>
      <c r="L28" s="34">
        <v>3</v>
      </c>
      <c r="M28" s="34">
        <v>120</v>
      </c>
      <c r="N28" s="36"/>
      <c r="O28" s="36"/>
      <c r="P28" s="34">
        <v>1</v>
      </c>
      <c r="Q28" s="36"/>
      <c r="R28" s="34">
        <v>1</v>
      </c>
      <c r="S28" s="34">
        <v>1</v>
      </c>
      <c r="T28" s="34">
        <v>2</v>
      </c>
      <c r="U28" s="34">
        <v>1</v>
      </c>
    </row>
    <row r="29" spans="1:21" ht="12.75">
      <c r="A29" s="33" t="s">
        <v>25</v>
      </c>
      <c r="B29" s="34">
        <v>36</v>
      </c>
      <c r="C29" s="35"/>
      <c r="D29" s="36"/>
      <c r="E29" s="35"/>
      <c r="F29" s="35"/>
      <c r="G29" s="35"/>
      <c r="H29" s="35"/>
      <c r="I29" s="36"/>
      <c r="J29" s="36"/>
      <c r="K29" s="36"/>
      <c r="L29" s="36"/>
      <c r="M29" s="36"/>
      <c r="N29" s="36"/>
      <c r="O29" s="34">
        <v>36</v>
      </c>
      <c r="P29" s="36"/>
      <c r="Q29" s="36"/>
      <c r="R29" s="36"/>
      <c r="S29" s="36"/>
      <c r="T29" s="36"/>
      <c r="U29" s="36"/>
    </row>
    <row r="30" spans="1:21" ht="12.75">
      <c r="A30" s="33" t="s">
        <v>26</v>
      </c>
      <c r="B30" s="34">
        <v>711</v>
      </c>
      <c r="C30" s="35">
        <v>8</v>
      </c>
      <c r="D30" s="34">
        <v>8</v>
      </c>
      <c r="E30" s="35">
        <v>3</v>
      </c>
      <c r="F30" s="35">
        <v>14</v>
      </c>
      <c r="G30" s="35"/>
      <c r="H30" s="35"/>
      <c r="I30" s="34">
        <v>7</v>
      </c>
      <c r="J30" s="36"/>
      <c r="K30" s="36"/>
      <c r="L30" s="34">
        <v>4</v>
      </c>
      <c r="M30" s="34">
        <v>2</v>
      </c>
      <c r="N30" s="34">
        <v>13</v>
      </c>
      <c r="O30" s="34">
        <v>5</v>
      </c>
      <c r="P30" s="34">
        <v>6</v>
      </c>
      <c r="Q30" s="36"/>
      <c r="R30" s="34">
        <v>2</v>
      </c>
      <c r="S30" s="34">
        <v>638</v>
      </c>
      <c r="T30" s="36"/>
      <c r="U30" s="34">
        <v>5</v>
      </c>
    </row>
    <row r="31" spans="1:21" ht="12.75">
      <c r="A31" s="33" t="s">
        <v>27</v>
      </c>
      <c r="B31" s="34">
        <v>326</v>
      </c>
      <c r="C31" s="35">
        <v>3</v>
      </c>
      <c r="D31" s="34">
        <v>3</v>
      </c>
      <c r="E31" s="91" t="s">
        <v>30</v>
      </c>
      <c r="F31" s="35">
        <v>14</v>
      </c>
      <c r="G31" s="35"/>
      <c r="H31" s="35"/>
      <c r="I31" s="34">
        <v>1</v>
      </c>
      <c r="J31" s="36"/>
      <c r="K31" s="36"/>
      <c r="L31" s="34">
        <v>3</v>
      </c>
      <c r="M31" s="34">
        <v>5</v>
      </c>
      <c r="N31" s="34">
        <v>26</v>
      </c>
      <c r="O31" s="34">
        <v>11</v>
      </c>
      <c r="P31" s="34">
        <v>5</v>
      </c>
      <c r="Q31" s="34">
        <v>2</v>
      </c>
      <c r="R31" s="34">
        <v>1</v>
      </c>
      <c r="S31" s="34">
        <v>238</v>
      </c>
      <c r="T31" s="34">
        <v>4</v>
      </c>
      <c r="U31" s="34">
        <v>6</v>
      </c>
    </row>
    <row r="32" spans="1:21" ht="12.75">
      <c r="A32" s="33" t="s">
        <v>28</v>
      </c>
      <c r="B32" s="34">
        <v>285</v>
      </c>
      <c r="C32" s="35">
        <v>9</v>
      </c>
      <c r="D32" s="34">
        <v>6</v>
      </c>
      <c r="E32" s="35">
        <v>2</v>
      </c>
      <c r="F32" s="35">
        <v>5</v>
      </c>
      <c r="G32" s="35"/>
      <c r="H32" s="35"/>
      <c r="I32" s="34">
        <v>3</v>
      </c>
      <c r="J32" s="34">
        <v>6</v>
      </c>
      <c r="K32" s="36"/>
      <c r="L32" s="34">
        <v>9</v>
      </c>
      <c r="M32" s="34">
        <v>2</v>
      </c>
      <c r="N32" s="34">
        <v>48</v>
      </c>
      <c r="O32" s="34">
        <v>5</v>
      </c>
      <c r="P32" s="34">
        <v>6</v>
      </c>
      <c r="Q32" s="34">
        <v>2</v>
      </c>
      <c r="R32" s="34">
        <v>12</v>
      </c>
      <c r="S32" s="34">
        <v>116</v>
      </c>
      <c r="T32" s="34">
        <v>18</v>
      </c>
      <c r="U32" s="34">
        <v>36</v>
      </c>
    </row>
    <row r="33" spans="1:20" ht="12.75">
      <c r="A33" s="59" t="s">
        <v>29</v>
      </c>
      <c r="C33" s="42" t="s">
        <v>2</v>
      </c>
      <c r="E33" s="42" t="s">
        <v>2</v>
      </c>
      <c r="T33" s="42" t="s">
        <v>76</v>
      </c>
    </row>
    <row r="34" ht="12.75">
      <c r="C34" s="42" t="s">
        <v>2</v>
      </c>
    </row>
    <row r="35" ht="12.75">
      <c r="C35" s="42" t="s">
        <v>2</v>
      </c>
    </row>
    <row r="36" ht="12.75">
      <c r="C36" s="42" t="s">
        <v>2</v>
      </c>
    </row>
  </sheetData>
  <sheetProtection password="CA55" sheet="1" objects="1" scenarios="1"/>
  <mergeCells count="3">
    <mergeCell ref="A1:U1"/>
    <mergeCell ref="A2:U2"/>
    <mergeCell ref="A3:U3"/>
  </mergeCells>
  <printOptions horizontalCentered="1"/>
  <pageMargins left="0.6692913385826772" right="0.1968503937007874" top="0.3937007874015748" bottom="0.3937007874015748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35"/>
  <sheetViews>
    <sheetView showGridLines="0" workbookViewId="0" topLeftCell="A1">
      <selection activeCell="A35" sqref="A35"/>
    </sheetView>
  </sheetViews>
  <sheetFormatPr defaultColWidth="9.625" defaultRowHeight="12.75"/>
  <cols>
    <col min="1" max="1" width="27.625" style="220" customWidth="1"/>
    <col min="2" max="2" width="6.75390625" style="220" bestFit="1" customWidth="1"/>
    <col min="3" max="18" width="5.625" style="220" customWidth="1"/>
    <col min="19" max="21" width="9.625" style="220" customWidth="1"/>
    <col min="22" max="16384" width="9.625" style="112" customWidth="1"/>
  </cols>
  <sheetData>
    <row r="1" spans="1:18" ht="12.75">
      <c r="A1" s="607" t="s">
        <v>182</v>
      </c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</row>
    <row r="2" spans="1:18" ht="12.75">
      <c r="A2" s="607" t="s">
        <v>710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</row>
    <row r="3" spans="1:18" ht="12.75">
      <c r="A3" s="219"/>
      <c r="B3" s="221" t="s">
        <v>2</v>
      </c>
      <c r="D3" s="219"/>
      <c r="E3" s="219"/>
      <c r="F3" s="219"/>
      <c r="G3" s="219"/>
      <c r="H3" s="219"/>
      <c r="I3" s="219"/>
      <c r="J3" s="219"/>
      <c r="K3" s="221"/>
      <c r="L3" s="219"/>
      <c r="M3" s="219"/>
      <c r="N3" s="219"/>
      <c r="O3" s="219"/>
      <c r="P3" s="219"/>
      <c r="Q3" s="219"/>
      <c r="R3" s="219"/>
    </row>
    <row r="4" spans="1:19" ht="12.75">
      <c r="A4" s="221" t="s">
        <v>183</v>
      </c>
      <c r="B4" s="222"/>
      <c r="C4" s="222"/>
      <c r="D4" s="222"/>
      <c r="E4" s="222"/>
      <c r="F4" s="222"/>
      <c r="G4" s="222"/>
      <c r="H4" s="221"/>
      <c r="I4" s="219"/>
      <c r="J4" s="219"/>
      <c r="K4" s="219"/>
      <c r="L4" s="219"/>
      <c r="M4" s="219"/>
      <c r="N4" s="219"/>
      <c r="O4" s="221"/>
      <c r="P4" s="219"/>
      <c r="Q4" s="219"/>
      <c r="R4" s="219"/>
      <c r="S4" s="223"/>
    </row>
    <row r="5" spans="1:18" ht="12.75">
      <c r="A5" s="605" t="s">
        <v>42</v>
      </c>
      <c r="B5" s="603" t="s">
        <v>84</v>
      </c>
      <c r="C5" s="608"/>
      <c r="D5" s="604"/>
      <c r="E5" s="603" t="s">
        <v>707</v>
      </c>
      <c r="F5" s="604"/>
      <c r="G5" s="603">
        <v>16</v>
      </c>
      <c r="H5" s="604"/>
      <c r="I5" s="603">
        <v>17</v>
      </c>
      <c r="J5" s="604"/>
      <c r="K5" s="603">
        <v>18</v>
      </c>
      <c r="L5" s="604"/>
      <c r="M5" s="603" t="s">
        <v>184</v>
      </c>
      <c r="N5" s="604"/>
      <c r="O5" s="603" t="s">
        <v>708</v>
      </c>
      <c r="P5" s="604"/>
      <c r="Q5" s="603" t="s">
        <v>709</v>
      </c>
      <c r="R5" s="604"/>
    </row>
    <row r="6" spans="1:18" ht="12.75">
      <c r="A6" s="606"/>
      <c r="B6" s="224" t="s">
        <v>185</v>
      </c>
      <c r="C6" s="247" t="s">
        <v>377</v>
      </c>
      <c r="D6" s="247" t="s">
        <v>378</v>
      </c>
      <c r="E6" s="247" t="s">
        <v>377</v>
      </c>
      <c r="F6" s="247" t="s">
        <v>378</v>
      </c>
      <c r="G6" s="247" t="s">
        <v>377</v>
      </c>
      <c r="H6" s="247" t="s">
        <v>378</v>
      </c>
      <c r="I6" s="247" t="s">
        <v>377</v>
      </c>
      <c r="J6" s="247" t="s">
        <v>378</v>
      </c>
      <c r="K6" s="247" t="s">
        <v>377</v>
      </c>
      <c r="L6" s="247" t="s">
        <v>378</v>
      </c>
      <c r="M6" s="247" t="s">
        <v>377</v>
      </c>
      <c r="N6" s="247" t="s">
        <v>378</v>
      </c>
      <c r="O6" s="247" t="s">
        <v>377</v>
      </c>
      <c r="P6" s="247" t="s">
        <v>378</v>
      </c>
      <c r="Q6" s="247" t="s">
        <v>377</v>
      </c>
      <c r="R6" s="247" t="s">
        <v>378</v>
      </c>
    </row>
    <row r="7" spans="1:21" s="218" customFormat="1" ht="20.25" customHeight="1">
      <c r="A7" s="225" t="s">
        <v>39</v>
      </c>
      <c r="B7" s="226">
        <f aca="true" t="shared" si="0" ref="B7:R7">SUM(B8+B19)</f>
        <v>6204</v>
      </c>
      <c r="C7" s="226">
        <f t="shared" si="0"/>
        <v>3193</v>
      </c>
      <c r="D7" s="226">
        <f t="shared" si="0"/>
        <v>3011</v>
      </c>
      <c r="E7" s="227">
        <f t="shared" si="0"/>
        <v>1126</v>
      </c>
      <c r="F7" s="228">
        <f t="shared" si="0"/>
        <v>1171</v>
      </c>
      <c r="G7" s="229">
        <f t="shared" si="0"/>
        <v>626</v>
      </c>
      <c r="H7" s="227">
        <f t="shared" si="0"/>
        <v>493</v>
      </c>
      <c r="I7" s="229">
        <f t="shared" si="0"/>
        <v>377</v>
      </c>
      <c r="J7" s="229">
        <f t="shared" si="0"/>
        <v>416</v>
      </c>
      <c r="K7" s="229">
        <f t="shared" si="0"/>
        <v>403</v>
      </c>
      <c r="L7" s="229">
        <f t="shared" si="0"/>
        <v>292</v>
      </c>
      <c r="M7" s="229">
        <f t="shared" si="0"/>
        <v>459</v>
      </c>
      <c r="N7" s="229">
        <f t="shared" si="0"/>
        <v>384</v>
      </c>
      <c r="O7" s="229">
        <f t="shared" si="0"/>
        <v>94</v>
      </c>
      <c r="P7" s="228">
        <f t="shared" si="0"/>
        <v>105</v>
      </c>
      <c r="Q7" s="229">
        <f t="shared" si="0"/>
        <v>108</v>
      </c>
      <c r="R7" s="229">
        <f t="shared" si="0"/>
        <v>150</v>
      </c>
      <c r="S7" s="230"/>
      <c r="T7" s="230"/>
      <c r="U7" s="230"/>
    </row>
    <row r="8" spans="1:21" s="218" customFormat="1" ht="20.25" customHeight="1">
      <c r="A8" s="231" t="s">
        <v>40</v>
      </c>
      <c r="B8" s="227">
        <f>SUM(B9:B18)</f>
        <v>1326</v>
      </c>
      <c r="C8" s="229">
        <f>SUM(C9:C18)</f>
        <v>782</v>
      </c>
      <c r="D8" s="229">
        <f>SUM(D9:D18)</f>
        <v>544</v>
      </c>
      <c r="E8" s="232"/>
      <c r="F8" s="233"/>
      <c r="G8" s="232"/>
      <c r="H8" s="232"/>
      <c r="I8" s="229">
        <f aca="true" t="shared" si="1" ref="I8:R8">SUM(I9:I18)</f>
        <v>30</v>
      </c>
      <c r="J8" s="229">
        <f t="shared" si="1"/>
        <v>26</v>
      </c>
      <c r="K8" s="229">
        <f t="shared" si="1"/>
        <v>230</v>
      </c>
      <c r="L8" s="229">
        <f t="shared" si="1"/>
        <v>169</v>
      </c>
      <c r="M8" s="229">
        <f t="shared" si="1"/>
        <v>379</v>
      </c>
      <c r="N8" s="229">
        <f t="shared" si="1"/>
        <v>245</v>
      </c>
      <c r="O8" s="229">
        <f t="shared" si="1"/>
        <v>75</v>
      </c>
      <c r="P8" s="229">
        <f t="shared" si="1"/>
        <v>58</v>
      </c>
      <c r="Q8" s="229">
        <f t="shared" si="1"/>
        <v>68</v>
      </c>
      <c r="R8" s="229">
        <f t="shared" si="1"/>
        <v>46</v>
      </c>
      <c r="S8" s="230"/>
      <c r="T8" s="230"/>
      <c r="U8" s="230"/>
    </row>
    <row r="9" spans="1:18" ht="12.75">
      <c r="A9" s="234" t="s">
        <v>4</v>
      </c>
      <c r="B9" s="235">
        <v>135</v>
      </c>
      <c r="C9" s="236">
        <v>125</v>
      </c>
      <c r="D9" s="236">
        <v>10</v>
      </c>
      <c r="E9" s="236"/>
      <c r="F9" s="237"/>
      <c r="G9" s="238"/>
      <c r="H9" s="238"/>
      <c r="I9" s="239">
        <v>1</v>
      </c>
      <c r="J9" s="238"/>
      <c r="K9" s="239">
        <v>10</v>
      </c>
      <c r="L9" s="238"/>
      <c r="M9" s="239">
        <v>92</v>
      </c>
      <c r="N9" s="239">
        <v>9</v>
      </c>
      <c r="O9" s="239">
        <v>9</v>
      </c>
      <c r="P9" s="239">
        <v>1</v>
      </c>
      <c r="Q9" s="239">
        <v>13</v>
      </c>
      <c r="R9" s="238"/>
    </row>
    <row r="10" spans="1:18" ht="12.75">
      <c r="A10" s="234" t="s">
        <v>5</v>
      </c>
      <c r="B10" s="235">
        <v>265</v>
      </c>
      <c r="C10" s="236">
        <v>156</v>
      </c>
      <c r="D10" s="236">
        <v>109</v>
      </c>
      <c r="E10" s="236"/>
      <c r="F10" s="237"/>
      <c r="G10" s="238"/>
      <c r="H10" s="238"/>
      <c r="I10" s="239">
        <v>12</v>
      </c>
      <c r="J10" s="239">
        <v>5</v>
      </c>
      <c r="K10" s="239">
        <v>73</v>
      </c>
      <c r="L10" s="239">
        <v>34</v>
      </c>
      <c r="M10" s="239">
        <v>43</v>
      </c>
      <c r="N10" s="239">
        <v>46</v>
      </c>
      <c r="O10" s="239">
        <v>10</v>
      </c>
      <c r="P10" s="239">
        <v>12</v>
      </c>
      <c r="Q10" s="239">
        <v>18</v>
      </c>
      <c r="R10" s="239">
        <v>12</v>
      </c>
    </row>
    <row r="11" spans="1:18" ht="12.75">
      <c r="A11" s="234" t="s">
        <v>6</v>
      </c>
      <c r="B11" s="235">
        <v>273</v>
      </c>
      <c r="C11" s="236">
        <v>148</v>
      </c>
      <c r="D11" s="236">
        <v>125</v>
      </c>
      <c r="E11" s="236"/>
      <c r="F11" s="237"/>
      <c r="G11" s="238"/>
      <c r="H11" s="238"/>
      <c r="I11" s="238"/>
      <c r="J11" s="238"/>
      <c r="K11" s="239">
        <v>38</v>
      </c>
      <c r="L11" s="239">
        <v>29</v>
      </c>
      <c r="M11" s="239">
        <v>60</v>
      </c>
      <c r="N11" s="239">
        <v>54</v>
      </c>
      <c r="O11" s="239">
        <v>31</v>
      </c>
      <c r="P11" s="239">
        <v>26</v>
      </c>
      <c r="Q11" s="239">
        <v>19</v>
      </c>
      <c r="R11" s="239">
        <v>16</v>
      </c>
    </row>
    <row r="12" spans="1:18" ht="12.75">
      <c r="A12" s="234" t="s">
        <v>7</v>
      </c>
      <c r="B12" s="235">
        <v>76</v>
      </c>
      <c r="C12" s="236">
        <v>37</v>
      </c>
      <c r="D12" s="236">
        <v>39</v>
      </c>
      <c r="E12" s="236"/>
      <c r="F12" s="237"/>
      <c r="G12" s="238"/>
      <c r="H12" s="238"/>
      <c r="I12" s="238"/>
      <c r="J12" s="239">
        <v>6</v>
      </c>
      <c r="K12" s="239">
        <v>8</v>
      </c>
      <c r="L12" s="239">
        <v>5</v>
      </c>
      <c r="M12" s="239">
        <v>18</v>
      </c>
      <c r="N12" s="239">
        <v>20</v>
      </c>
      <c r="O12" s="239">
        <v>5</v>
      </c>
      <c r="P12" s="239">
        <v>4</v>
      </c>
      <c r="Q12" s="239">
        <v>6</v>
      </c>
      <c r="R12" s="239">
        <v>4</v>
      </c>
    </row>
    <row r="13" spans="1:18" ht="12.75">
      <c r="A13" s="234" t="s">
        <v>8</v>
      </c>
      <c r="B13" s="235">
        <v>53</v>
      </c>
      <c r="C13" s="236">
        <v>50</v>
      </c>
      <c r="D13" s="236">
        <v>3</v>
      </c>
      <c r="E13" s="236"/>
      <c r="F13" s="237"/>
      <c r="G13" s="238"/>
      <c r="H13" s="238"/>
      <c r="I13" s="239">
        <v>1</v>
      </c>
      <c r="J13" s="238"/>
      <c r="K13" s="239">
        <v>13</v>
      </c>
      <c r="L13" s="239">
        <v>1</v>
      </c>
      <c r="M13" s="239">
        <v>35</v>
      </c>
      <c r="N13" s="239">
        <v>2</v>
      </c>
      <c r="O13" s="239">
        <v>1</v>
      </c>
      <c r="P13" s="238"/>
      <c r="Q13" s="238"/>
      <c r="R13" s="238"/>
    </row>
    <row r="14" spans="1:18" ht="12.75">
      <c r="A14" s="234" t="s">
        <v>9</v>
      </c>
      <c r="B14" s="235">
        <v>60</v>
      </c>
      <c r="C14" s="236">
        <v>38</v>
      </c>
      <c r="D14" s="236">
        <v>22</v>
      </c>
      <c r="E14" s="236"/>
      <c r="F14" s="237"/>
      <c r="G14" s="238"/>
      <c r="H14" s="238"/>
      <c r="I14" s="239">
        <v>2</v>
      </c>
      <c r="J14" s="239">
        <v>2</v>
      </c>
      <c r="K14" s="239">
        <v>14</v>
      </c>
      <c r="L14" s="239">
        <v>16</v>
      </c>
      <c r="M14" s="239">
        <v>20</v>
      </c>
      <c r="N14" s="239">
        <v>4</v>
      </c>
      <c r="O14" s="239">
        <v>2</v>
      </c>
      <c r="P14" s="238"/>
      <c r="Q14" s="238"/>
      <c r="R14" s="238"/>
    </row>
    <row r="15" spans="1:18" ht="12.75">
      <c r="A15" s="234" t="s">
        <v>10</v>
      </c>
      <c r="B15" s="235">
        <v>142</v>
      </c>
      <c r="C15" s="236">
        <v>72</v>
      </c>
      <c r="D15" s="236">
        <v>70</v>
      </c>
      <c r="E15" s="236"/>
      <c r="F15" s="237"/>
      <c r="G15" s="238"/>
      <c r="H15" s="238"/>
      <c r="I15" s="239">
        <v>8</v>
      </c>
      <c r="J15" s="239">
        <v>10</v>
      </c>
      <c r="K15" s="239">
        <v>36</v>
      </c>
      <c r="L15" s="239">
        <v>35</v>
      </c>
      <c r="M15" s="239">
        <v>22</v>
      </c>
      <c r="N15" s="239">
        <v>17</v>
      </c>
      <c r="O15" s="239">
        <v>2</v>
      </c>
      <c r="P15" s="239">
        <v>2</v>
      </c>
      <c r="Q15" s="239">
        <v>4</v>
      </c>
      <c r="R15" s="239">
        <v>6</v>
      </c>
    </row>
    <row r="16" spans="1:18" ht="12.75">
      <c r="A16" s="234" t="s">
        <v>11</v>
      </c>
      <c r="B16" s="235">
        <v>44</v>
      </c>
      <c r="C16" s="236">
        <v>40</v>
      </c>
      <c r="D16" s="236">
        <v>4</v>
      </c>
      <c r="E16" s="236"/>
      <c r="F16" s="237"/>
      <c r="G16" s="238"/>
      <c r="H16" s="238"/>
      <c r="I16" s="239">
        <v>1</v>
      </c>
      <c r="J16" s="238"/>
      <c r="K16" s="239">
        <v>16</v>
      </c>
      <c r="L16" s="239">
        <v>2</v>
      </c>
      <c r="M16" s="239">
        <v>22</v>
      </c>
      <c r="N16" s="239">
        <v>2</v>
      </c>
      <c r="O16" s="239">
        <v>1</v>
      </c>
      <c r="P16" s="238"/>
      <c r="Q16" s="238"/>
      <c r="R16" s="238"/>
    </row>
    <row r="17" spans="1:18" ht="12.75">
      <c r="A17" s="234" t="s">
        <v>12</v>
      </c>
      <c r="B17" s="235">
        <v>86</v>
      </c>
      <c r="C17" s="236">
        <v>39</v>
      </c>
      <c r="D17" s="236">
        <v>47</v>
      </c>
      <c r="E17" s="236"/>
      <c r="F17" s="237"/>
      <c r="G17" s="238"/>
      <c r="H17" s="238"/>
      <c r="I17" s="239">
        <v>2</v>
      </c>
      <c r="J17" s="239">
        <v>1</v>
      </c>
      <c r="K17" s="239">
        <v>10</v>
      </c>
      <c r="L17" s="239">
        <v>18</v>
      </c>
      <c r="M17" s="239">
        <v>21</v>
      </c>
      <c r="N17" s="239">
        <v>20</v>
      </c>
      <c r="O17" s="239">
        <v>3</v>
      </c>
      <c r="P17" s="239">
        <v>5</v>
      </c>
      <c r="Q17" s="239">
        <v>3</v>
      </c>
      <c r="R17" s="239">
        <v>3</v>
      </c>
    </row>
    <row r="18" spans="1:18" ht="12.75">
      <c r="A18" s="234" t="s">
        <v>13</v>
      </c>
      <c r="B18" s="235">
        <v>192</v>
      </c>
      <c r="C18" s="239">
        <v>77</v>
      </c>
      <c r="D18" s="239">
        <v>115</v>
      </c>
      <c r="E18" s="238"/>
      <c r="F18" s="240"/>
      <c r="G18" s="238"/>
      <c r="H18" s="238"/>
      <c r="I18" s="239">
        <v>3</v>
      </c>
      <c r="J18" s="239">
        <v>2</v>
      </c>
      <c r="K18" s="239">
        <v>12</v>
      </c>
      <c r="L18" s="239">
        <v>29</v>
      </c>
      <c r="M18" s="239">
        <v>46</v>
      </c>
      <c r="N18" s="239">
        <v>71</v>
      </c>
      <c r="O18" s="239">
        <v>11</v>
      </c>
      <c r="P18" s="239">
        <v>8</v>
      </c>
      <c r="Q18" s="239">
        <v>5</v>
      </c>
      <c r="R18" s="239">
        <v>5</v>
      </c>
    </row>
    <row r="19" spans="1:18" ht="14.25" customHeight="1">
      <c r="A19" s="241" t="s">
        <v>41</v>
      </c>
      <c r="B19" s="242">
        <f aca="true" t="shared" si="2" ref="B19:R19">SUM(B20:B34)</f>
        <v>4878</v>
      </c>
      <c r="C19" s="243">
        <f t="shared" si="2"/>
        <v>2411</v>
      </c>
      <c r="D19" s="243">
        <f t="shared" si="2"/>
        <v>2467</v>
      </c>
      <c r="E19" s="243">
        <f t="shared" si="2"/>
        <v>1126</v>
      </c>
      <c r="F19" s="244">
        <f t="shared" si="2"/>
        <v>1171</v>
      </c>
      <c r="G19" s="243">
        <f t="shared" si="2"/>
        <v>626</v>
      </c>
      <c r="H19" s="243">
        <f t="shared" si="2"/>
        <v>493</v>
      </c>
      <c r="I19" s="243">
        <f t="shared" si="2"/>
        <v>347</v>
      </c>
      <c r="J19" s="243">
        <f t="shared" si="2"/>
        <v>390</v>
      </c>
      <c r="K19" s="243">
        <f t="shared" si="2"/>
        <v>173</v>
      </c>
      <c r="L19" s="243">
        <f t="shared" si="2"/>
        <v>123</v>
      </c>
      <c r="M19" s="243">
        <f t="shared" si="2"/>
        <v>80</v>
      </c>
      <c r="N19" s="243">
        <f t="shared" si="2"/>
        <v>139</v>
      </c>
      <c r="O19" s="243">
        <f t="shared" si="2"/>
        <v>19</v>
      </c>
      <c r="P19" s="243">
        <f t="shared" si="2"/>
        <v>47</v>
      </c>
      <c r="Q19" s="243">
        <f t="shared" si="2"/>
        <v>40</v>
      </c>
      <c r="R19" s="243">
        <f t="shared" si="2"/>
        <v>104</v>
      </c>
    </row>
    <row r="20" spans="1:18" ht="12.75">
      <c r="A20" s="234" t="s">
        <v>14</v>
      </c>
      <c r="B20" s="235">
        <v>1455</v>
      </c>
      <c r="C20" s="239">
        <v>847</v>
      </c>
      <c r="D20" s="239">
        <v>608</v>
      </c>
      <c r="E20" s="239">
        <v>271</v>
      </c>
      <c r="F20" s="245">
        <v>243</v>
      </c>
      <c r="G20" s="239">
        <v>233</v>
      </c>
      <c r="H20" s="239">
        <v>232</v>
      </c>
      <c r="I20" s="239">
        <v>190</v>
      </c>
      <c r="J20" s="239">
        <v>90</v>
      </c>
      <c r="K20" s="239">
        <v>106</v>
      </c>
      <c r="L20" s="239">
        <v>32</v>
      </c>
      <c r="M20" s="239">
        <v>40</v>
      </c>
      <c r="N20" s="239">
        <v>8</v>
      </c>
      <c r="O20" s="239">
        <v>4</v>
      </c>
      <c r="P20" s="239">
        <v>3</v>
      </c>
      <c r="Q20" s="239">
        <v>3</v>
      </c>
      <c r="R20" s="238"/>
    </row>
    <row r="21" spans="1:18" ht="12.75">
      <c r="A21" s="234" t="s">
        <v>15</v>
      </c>
      <c r="B21" s="235">
        <v>227</v>
      </c>
      <c r="C21" s="239">
        <v>157</v>
      </c>
      <c r="D21" s="239">
        <v>70</v>
      </c>
      <c r="E21" s="239">
        <v>98</v>
      </c>
      <c r="F21" s="245">
        <v>44</v>
      </c>
      <c r="G21" s="239">
        <v>44</v>
      </c>
      <c r="H21" s="239">
        <v>14</v>
      </c>
      <c r="I21" s="239">
        <v>9</v>
      </c>
      <c r="J21" s="239">
        <v>8</v>
      </c>
      <c r="K21" s="239">
        <v>5</v>
      </c>
      <c r="L21" s="239">
        <v>2</v>
      </c>
      <c r="M21" s="239">
        <v>1</v>
      </c>
      <c r="N21" s="239">
        <v>2</v>
      </c>
      <c r="O21" s="238"/>
      <c r="P21" s="238"/>
      <c r="Q21" s="238"/>
      <c r="R21" s="238"/>
    </row>
    <row r="22" spans="1:18" ht="12.75">
      <c r="A22" s="234" t="s">
        <v>16</v>
      </c>
      <c r="B22" s="235">
        <v>400</v>
      </c>
      <c r="C22" s="239">
        <v>186</v>
      </c>
      <c r="D22" s="239">
        <v>214</v>
      </c>
      <c r="E22" s="239">
        <v>80</v>
      </c>
      <c r="F22" s="245">
        <v>106</v>
      </c>
      <c r="G22" s="239">
        <v>50</v>
      </c>
      <c r="H22" s="239">
        <v>74</v>
      </c>
      <c r="I22" s="239">
        <v>34</v>
      </c>
      <c r="J22" s="239">
        <v>22</v>
      </c>
      <c r="K22" s="239">
        <v>10</v>
      </c>
      <c r="L22" s="239">
        <v>12</v>
      </c>
      <c r="M22" s="239">
        <v>7</v>
      </c>
      <c r="N22" s="238"/>
      <c r="O22" s="239">
        <v>5</v>
      </c>
      <c r="P22" s="238"/>
      <c r="Q22" s="238"/>
      <c r="R22" s="238"/>
    </row>
    <row r="23" spans="1:18" ht="12.75">
      <c r="A23" s="234" t="s">
        <v>17</v>
      </c>
      <c r="B23" s="235">
        <v>243</v>
      </c>
      <c r="C23" s="239">
        <v>133</v>
      </c>
      <c r="D23" s="239">
        <v>110</v>
      </c>
      <c r="E23" s="239">
        <v>72</v>
      </c>
      <c r="F23" s="245">
        <v>87</v>
      </c>
      <c r="G23" s="239">
        <v>38</v>
      </c>
      <c r="H23" s="239">
        <v>18</v>
      </c>
      <c r="I23" s="239">
        <v>14</v>
      </c>
      <c r="J23" s="239">
        <v>4</v>
      </c>
      <c r="K23" s="239">
        <v>8</v>
      </c>
      <c r="L23" s="239">
        <v>1</v>
      </c>
      <c r="M23" s="239">
        <v>1</v>
      </c>
      <c r="N23" s="238"/>
      <c r="O23" s="238"/>
      <c r="P23" s="238"/>
      <c r="Q23" s="238"/>
      <c r="R23" s="238"/>
    </row>
    <row r="24" spans="1:18" ht="12.75">
      <c r="A24" s="234" t="s">
        <v>18</v>
      </c>
      <c r="B24" s="235">
        <v>411</v>
      </c>
      <c r="C24" s="239">
        <v>204</v>
      </c>
      <c r="D24" s="239">
        <v>207</v>
      </c>
      <c r="E24" s="239">
        <v>121</v>
      </c>
      <c r="F24" s="245">
        <v>148</v>
      </c>
      <c r="G24" s="239">
        <v>51</v>
      </c>
      <c r="H24" s="239">
        <v>29</v>
      </c>
      <c r="I24" s="239">
        <v>22</v>
      </c>
      <c r="J24" s="239">
        <v>11</v>
      </c>
      <c r="K24" s="239">
        <v>7</v>
      </c>
      <c r="L24" s="239">
        <v>9</v>
      </c>
      <c r="M24" s="239">
        <v>3</v>
      </c>
      <c r="N24" s="239">
        <v>7</v>
      </c>
      <c r="O24" s="238"/>
      <c r="P24" s="239">
        <v>3</v>
      </c>
      <c r="Q24" s="238"/>
      <c r="R24" s="238"/>
    </row>
    <row r="25" spans="1:18" ht="12.75">
      <c r="A25" s="234" t="s">
        <v>187</v>
      </c>
      <c r="B25" s="235">
        <v>164</v>
      </c>
      <c r="C25" s="239">
        <v>92</v>
      </c>
      <c r="D25" s="239">
        <v>72</v>
      </c>
      <c r="E25" s="239">
        <v>67</v>
      </c>
      <c r="F25" s="245">
        <v>57</v>
      </c>
      <c r="G25" s="239">
        <v>16</v>
      </c>
      <c r="H25" s="239">
        <v>11</v>
      </c>
      <c r="I25" s="239">
        <v>7</v>
      </c>
      <c r="J25" s="239">
        <v>1</v>
      </c>
      <c r="K25" s="238"/>
      <c r="L25" s="239">
        <v>1</v>
      </c>
      <c r="M25" s="239">
        <v>2</v>
      </c>
      <c r="N25" s="238"/>
      <c r="O25" s="238"/>
      <c r="P25" s="239">
        <v>1</v>
      </c>
      <c r="Q25" s="238"/>
      <c r="R25" s="239">
        <v>1</v>
      </c>
    </row>
    <row r="26" spans="1:18" ht="12.75">
      <c r="A26" s="234" t="s">
        <v>20</v>
      </c>
      <c r="B26" s="235">
        <v>171</v>
      </c>
      <c r="C26" s="239">
        <v>104</v>
      </c>
      <c r="D26" s="239">
        <v>67</v>
      </c>
      <c r="E26" s="239">
        <v>51</v>
      </c>
      <c r="F26" s="245">
        <v>41</v>
      </c>
      <c r="G26" s="239">
        <v>30</v>
      </c>
      <c r="H26" s="239">
        <v>19</v>
      </c>
      <c r="I26" s="239">
        <v>13</v>
      </c>
      <c r="J26" s="239">
        <v>5</v>
      </c>
      <c r="K26" s="239">
        <v>6</v>
      </c>
      <c r="L26" s="239">
        <v>1</v>
      </c>
      <c r="M26" s="239">
        <v>4</v>
      </c>
      <c r="N26" s="238"/>
      <c r="O26" s="238"/>
      <c r="P26" s="239">
        <v>1</v>
      </c>
      <c r="Q26" s="238"/>
      <c r="R26" s="238"/>
    </row>
    <row r="27" spans="1:18" ht="12.75">
      <c r="A27" s="234" t="s">
        <v>21</v>
      </c>
      <c r="B27" s="235">
        <v>64</v>
      </c>
      <c r="C27" s="239">
        <v>36</v>
      </c>
      <c r="D27" s="239">
        <v>28</v>
      </c>
      <c r="E27" s="239">
        <v>18</v>
      </c>
      <c r="F27" s="245">
        <v>20</v>
      </c>
      <c r="G27" s="239">
        <v>12</v>
      </c>
      <c r="H27" s="239">
        <v>5</v>
      </c>
      <c r="I27" s="239">
        <v>4</v>
      </c>
      <c r="J27" s="239">
        <v>3</v>
      </c>
      <c r="K27" s="239">
        <v>2</v>
      </c>
      <c r="L27" s="238"/>
      <c r="M27" s="238"/>
      <c r="N27" s="238"/>
      <c r="O27" s="238"/>
      <c r="P27" s="238"/>
      <c r="Q27" s="238"/>
      <c r="R27" s="238"/>
    </row>
    <row r="28" spans="1:18" ht="12.75">
      <c r="A28" s="234" t="s">
        <v>22</v>
      </c>
      <c r="B28" s="235">
        <v>126</v>
      </c>
      <c r="C28" s="239">
        <v>50</v>
      </c>
      <c r="D28" s="239">
        <v>76</v>
      </c>
      <c r="E28" s="239">
        <v>26</v>
      </c>
      <c r="F28" s="245">
        <v>59</v>
      </c>
      <c r="G28" s="239">
        <v>13</v>
      </c>
      <c r="H28" s="239">
        <v>14</v>
      </c>
      <c r="I28" s="239">
        <v>8</v>
      </c>
      <c r="J28" s="239">
        <v>2</v>
      </c>
      <c r="K28" s="239">
        <v>2</v>
      </c>
      <c r="L28" s="238"/>
      <c r="M28" s="239">
        <v>1</v>
      </c>
      <c r="N28" s="238"/>
      <c r="O28" s="238"/>
      <c r="P28" s="238"/>
      <c r="Q28" s="238"/>
      <c r="R28" s="239">
        <v>1</v>
      </c>
    </row>
    <row r="29" spans="1:18" ht="12.75">
      <c r="A29" s="234" t="s">
        <v>23</v>
      </c>
      <c r="B29" s="235">
        <v>81</v>
      </c>
      <c r="C29" s="239">
        <v>45</v>
      </c>
      <c r="D29" s="239">
        <v>36</v>
      </c>
      <c r="E29" s="239">
        <v>25</v>
      </c>
      <c r="F29" s="245">
        <v>26</v>
      </c>
      <c r="G29" s="239">
        <v>18</v>
      </c>
      <c r="H29" s="239">
        <v>6</v>
      </c>
      <c r="I29" s="239">
        <v>1</v>
      </c>
      <c r="J29" s="239">
        <v>1</v>
      </c>
      <c r="K29" s="238"/>
      <c r="L29" s="239">
        <v>3</v>
      </c>
      <c r="M29" s="239">
        <v>1</v>
      </c>
      <c r="N29" s="238"/>
      <c r="O29" s="238"/>
      <c r="P29" s="238"/>
      <c r="Q29" s="238"/>
      <c r="R29" s="238"/>
    </row>
    <row r="30" spans="1:18" ht="12.75">
      <c r="A30" s="234" t="s">
        <v>24</v>
      </c>
      <c r="B30" s="235">
        <v>133</v>
      </c>
      <c r="C30" s="239">
        <v>85</v>
      </c>
      <c r="D30" s="239">
        <v>48</v>
      </c>
      <c r="E30" s="239">
        <v>52</v>
      </c>
      <c r="F30" s="245">
        <v>31</v>
      </c>
      <c r="G30" s="239">
        <v>21</v>
      </c>
      <c r="H30" s="239">
        <v>11</v>
      </c>
      <c r="I30" s="239">
        <v>6</v>
      </c>
      <c r="J30" s="239">
        <v>4</v>
      </c>
      <c r="K30" s="239">
        <v>4</v>
      </c>
      <c r="L30" s="239">
        <v>1</v>
      </c>
      <c r="M30" s="239">
        <v>1</v>
      </c>
      <c r="N30" s="239">
        <v>1</v>
      </c>
      <c r="O30" s="239">
        <v>1</v>
      </c>
      <c r="P30" s="238"/>
      <c r="Q30" s="238"/>
      <c r="R30" s="238"/>
    </row>
    <row r="31" spans="1:18" ht="12.75">
      <c r="A31" s="234" t="s">
        <v>25</v>
      </c>
      <c r="B31" s="235">
        <v>37</v>
      </c>
      <c r="C31" s="239">
        <v>23</v>
      </c>
      <c r="D31" s="239">
        <v>14</v>
      </c>
      <c r="E31" s="239">
        <v>5</v>
      </c>
      <c r="F31" s="245">
        <v>4</v>
      </c>
      <c r="G31" s="239">
        <v>10</v>
      </c>
      <c r="H31" s="239">
        <v>5</v>
      </c>
      <c r="I31" s="239">
        <v>4</v>
      </c>
      <c r="J31" s="239">
        <v>1</v>
      </c>
      <c r="K31" s="239">
        <v>2</v>
      </c>
      <c r="L31" s="239">
        <v>1</v>
      </c>
      <c r="M31" s="239">
        <v>2</v>
      </c>
      <c r="N31" s="239">
        <v>3</v>
      </c>
      <c r="O31" s="238"/>
      <c r="P31" s="238"/>
      <c r="Q31" s="238"/>
      <c r="R31" s="238"/>
    </row>
    <row r="32" spans="1:18" ht="12.75">
      <c r="A32" s="234" t="s">
        <v>26</v>
      </c>
      <c r="B32" s="235">
        <v>735</v>
      </c>
      <c r="C32" s="239">
        <v>365</v>
      </c>
      <c r="D32" s="239">
        <v>370</v>
      </c>
      <c r="E32" s="239">
        <v>238</v>
      </c>
      <c r="F32" s="245">
        <v>301</v>
      </c>
      <c r="G32" s="239">
        <v>90</v>
      </c>
      <c r="H32" s="239">
        <v>49</v>
      </c>
      <c r="I32" s="239">
        <v>26</v>
      </c>
      <c r="J32" s="239">
        <v>15</v>
      </c>
      <c r="K32" s="239">
        <v>10</v>
      </c>
      <c r="L32" s="239">
        <v>3</v>
      </c>
      <c r="M32" s="239">
        <v>1</v>
      </c>
      <c r="N32" s="239">
        <v>2</v>
      </c>
      <c r="O32" s="238"/>
      <c r="P32" s="238"/>
      <c r="Q32" s="238"/>
      <c r="R32" s="238"/>
    </row>
    <row r="33" spans="1:18" ht="12.75">
      <c r="A33" s="234" t="s">
        <v>188</v>
      </c>
      <c r="B33" s="235">
        <v>339</v>
      </c>
      <c r="C33" s="239">
        <v>77</v>
      </c>
      <c r="D33" s="239">
        <v>262</v>
      </c>
      <c r="E33" s="239">
        <v>2</v>
      </c>
      <c r="F33" s="245">
        <v>4</v>
      </c>
      <c r="G33" s="238"/>
      <c r="H33" s="239">
        <v>6</v>
      </c>
      <c r="I33" s="239">
        <v>3</v>
      </c>
      <c r="J33" s="239">
        <v>7</v>
      </c>
      <c r="K33" s="239">
        <v>10</v>
      </c>
      <c r="L33" s="239">
        <v>28</v>
      </c>
      <c r="M33" s="239">
        <v>16</v>
      </c>
      <c r="N33" s="239">
        <v>76</v>
      </c>
      <c r="O33" s="239">
        <v>9</v>
      </c>
      <c r="P33" s="239">
        <v>39</v>
      </c>
      <c r="Q33" s="239">
        <v>37</v>
      </c>
      <c r="R33" s="239">
        <v>102</v>
      </c>
    </row>
    <row r="34" spans="1:18" ht="12.75">
      <c r="A34" s="234" t="s">
        <v>189</v>
      </c>
      <c r="B34" s="235">
        <v>292</v>
      </c>
      <c r="C34" s="239">
        <v>7</v>
      </c>
      <c r="D34" s="239">
        <v>285</v>
      </c>
      <c r="E34" s="238"/>
      <c r="F34" s="240"/>
      <c r="G34" s="238"/>
      <c r="H34" s="238"/>
      <c r="I34" s="239">
        <v>6</v>
      </c>
      <c r="J34" s="239">
        <v>216</v>
      </c>
      <c r="K34" s="239">
        <v>1</v>
      </c>
      <c r="L34" s="239">
        <v>29</v>
      </c>
      <c r="M34" s="238"/>
      <c r="N34" s="239">
        <v>40</v>
      </c>
      <c r="O34" s="238"/>
      <c r="P34" s="238"/>
      <c r="Q34" s="238"/>
      <c r="R34" s="238"/>
    </row>
    <row r="35" spans="1:17" ht="16.5" customHeight="1">
      <c r="A35" s="223" t="s">
        <v>29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23" t="s">
        <v>126</v>
      </c>
      <c r="Q35" s="112"/>
    </row>
  </sheetData>
  <sheetProtection password="CA55" sheet="1" objects="1" scenarios="1"/>
  <mergeCells count="11">
    <mergeCell ref="E5:F5"/>
    <mergeCell ref="G5:H5"/>
    <mergeCell ref="I5:J5"/>
    <mergeCell ref="A5:A6"/>
    <mergeCell ref="A1:R1"/>
    <mergeCell ref="A2:R2"/>
    <mergeCell ref="K5:L5"/>
    <mergeCell ref="M5:N5"/>
    <mergeCell ref="O5:P5"/>
    <mergeCell ref="Q5:R5"/>
    <mergeCell ref="B5:D5"/>
  </mergeCells>
  <printOptions horizontalCentered="1"/>
  <pageMargins left="0.3937007874015748" right="0.75" top="0.7874015748031497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3"/>
  <sheetViews>
    <sheetView workbookViewId="0" topLeftCell="A1">
      <selection activeCell="B18" sqref="B18"/>
    </sheetView>
  </sheetViews>
  <sheetFormatPr defaultColWidth="11.00390625" defaultRowHeight="12.75"/>
  <cols>
    <col min="1" max="1" width="18.00390625" style="551" customWidth="1"/>
    <col min="2" max="2" width="69.875" style="552" customWidth="1"/>
    <col min="3" max="3" width="4.875" style="551" customWidth="1"/>
    <col min="4" max="16384" width="10.00390625" style="551" customWidth="1"/>
  </cols>
  <sheetData>
    <row r="1" spans="1:3" ht="12.75">
      <c r="A1" s="584" t="s">
        <v>749</v>
      </c>
      <c r="B1" s="584"/>
      <c r="C1" s="584"/>
    </row>
    <row r="2" spans="1:3" ht="12.75">
      <c r="A2" s="584" t="s">
        <v>750</v>
      </c>
      <c r="B2" s="584"/>
      <c r="C2" s="584"/>
    </row>
    <row r="4" spans="1:3" ht="12.75">
      <c r="A4" s="584" t="s">
        <v>751</v>
      </c>
      <c r="B4" s="584"/>
      <c r="C4" s="584"/>
    </row>
    <row r="6" ht="12.75">
      <c r="C6" s="553" t="s">
        <v>752</v>
      </c>
    </row>
    <row r="7" ht="19.5" customHeight="1">
      <c r="A7" s="554" t="s">
        <v>753</v>
      </c>
    </row>
    <row r="8" ht="19.5" customHeight="1">
      <c r="A8" s="554" t="s">
        <v>754</v>
      </c>
    </row>
    <row r="9" spans="1:2" s="555" customFormat="1" ht="25.5">
      <c r="A9" s="555" t="s">
        <v>0</v>
      </c>
      <c r="B9" s="556" t="s">
        <v>755</v>
      </c>
    </row>
    <row r="10" spans="1:2" s="555" customFormat="1" ht="25.5">
      <c r="A10" s="557" t="s">
        <v>756</v>
      </c>
      <c r="B10" s="556" t="s">
        <v>757</v>
      </c>
    </row>
    <row r="11" spans="1:2" s="555" customFormat="1" ht="12.75">
      <c r="A11" s="555" t="s">
        <v>747</v>
      </c>
      <c r="B11" s="556" t="s">
        <v>758</v>
      </c>
    </row>
    <row r="12" spans="1:2" s="555" customFormat="1" ht="25.5">
      <c r="A12" s="555" t="s">
        <v>46</v>
      </c>
      <c r="B12" s="556" t="s">
        <v>759</v>
      </c>
    </row>
    <row r="13" spans="1:2" s="555" customFormat="1" ht="25.5">
      <c r="A13" s="555" t="s">
        <v>61</v>
      </c>
      <c r="B13" s="556" t="s">
        <v>760</v>
      </c>
    </row>
    <row r="14" spans="1:2" s="555" customFormat="1" ht="25.5">
      <c r="A14" s="555" t="s">
        <v>77</v>
      </c>
      <c r="B14" s="556" t="s">
        <v>761</v>
      </c>
    </row>
    <row r="15" spans="1:2" s="555" customFormat="1" ht="25.5">
      <c r="A15" s="555" t="s">
        <v>90</v>
      </c>
      <c r="B15" s="556" t="s">
        <v>762</v>
      </c>
    </row>
    <row r="16" spans="1:2" s="555" customFormat="1" ht="38.25">
      <c r="A16" s="555" t="s">
        <v>672</v>
      </c>
      <c r="B16" s="556" t="s">
        <v>763</v>
      </c>
    </row>
    <row r="17" spans="1:2" s="555" customFormat="1" ht="25.5">
      <c r="A17" s="555" t="s">
        <v>105</v>
      </c>
      <c r="B17" s="556" t="s">
        <v>764</v>
      </c>
    </row>
    <row r="18" spans="1:2" s="555" customFormat="1" ht="25.5">
      <c r="A18" s="555" t="s">
        <v>128</v>
      </c>
      <c r="B18" s="556" t="s">
        <v>765</v>
      </c>
    </row>
    <row r="19" spans="1:2" s="555" customFormat="1" ht="25.5">
      <c r="A19" s="557" t="s">
        <v>766</v>
      </c>
      <c r="B19" s="556" t="s">
        <v>767</v>
      </c>
    </row>
    <row r="20" spans="1:2" s="555" customFormat="1" ht="25.5">
      <c r="A20" s="555" t="s">
        <v>150</v>
      </c>
      <c r="B20" s="556" t="s">
        <v>768</v>
      </c>
    </row>
    <row r="21" spans="1:2" s="555" customFormat="1" ht="25.5">
      <c r="A21" s="555" t="s">
        <v>155</v>
      </c>
      <c r="B21" s="556" t="s">
        <v>769</v>
      </c>
    </row>
    <row r="22" spans="1:2" s="555" customFormat="1" ht="25.5">
      <c r="A22" s="555" t="s">
        <v>169</v>
      </c>
      <c r="B22" s="556" t="s">
        <v>770</v>
      </c>
    </row>
    <row r="23" spans="1:2" s="555" customFormat="1" ht="25.5">
      <c r="A23" s="555" t="s">
        <v>172</v>
      </c>
      <c r="B23" s="556" t="s">
        <v>771</v>
      </c>
    </row>
    <row r="24" spans="1:2" s="555" customFormat="1" ht="25.5">
      <c r="A24" s="555" t="s">
        <v>179</v>
      </c>
      <c r="B24" s="556" t="s">
        <v>772</v>
      </c>
    </row>
    <row r="25" spans="1:2" s="555" customFormat="1" ht="25.5">
      <c r="A25" s="555" t="s">
        <v>183</v>
      </c>
      <c r="B25" s="556" t="s">
        <v>773</v>
      </c>
    </row>
    <row r="26" spans="1:2" s="555" customFormat="1" ht="25.5">
      <c r="A26" s="555" t="s">
        <v>192</v>
      </c>
      <c r="B26" s="556" t="s">
        <v>774</v>
      </c>
    </row>
    <row r="27" spans="1:2" s="555" customFormat="1" ht="25.5">
      <c r="A27" s="555" t="s">
        <v>203</v>
      </c>
      <c r="B27" s="556" t="s">
        <v>775</v>
      </c>
    </row>
    <row r="28" spans="1:2" s="555" customFormat="1" ht="25.5">
      <c r="A28" s="555" t="s">
        <v>218</v>
      </c>
      <c r="B28" s="556" t="s">
        <v>776</v>
      </c>
    </row>
    <row r="29" spans="1:2" s="555" customFormat="1" ht="25.5">
      <c r="A29" s="555" t="s">
        <v>777</v>
      </c>
      <c r="B29" s="556" t="s">
        <v>778</v>
      </c>
    </row>
    <row r="30" spans="1:2" s="555" customFormat="1" ht="25.5">
      <c r="A30" s="555" t="s">
        <v>246</v>
      </c>
      <c r="B30" s="556" t="s">
        <v>779</v>
      </c>
    </row>
    <row r="31" spans="1:2" s="555" customFormat="1" ht="25.5">
      <c r="A31" s="555" t="s">
        <v>255</v>
      </c>
      <c r="B31" s="556" t="s">
        <v>780</v>
      </c>
    </row>
    <row r="32" spans="1:2" s="555" customFormat="1" ht="25.5">
      <c r="A32" s="555" t="s">
        <v>266</v>
      </c>
      <c r="B32" s="556" t="s">
        <v>781</v>
      </c>
    </row>
    <row r="33" spans="1:2" s="555" customFormat="1" ht="38.25">
      <c r="A33" s="555" t="s">
        <v>292</v>
      </c>
      <c r="B33" s="556" t="s">
        <v>782</v>
      </c>
    </row>
    <row r="34" spans="1:2" s="555" customFormat="1" ht="38.25">
      <c r="A34" s="555" t="s">
        <v>313</v>
      </c>
      <c r="B34" s="556" t="s">
        <v>783</v>
      </c>
    </row>
    <row r="35" spans="1:2" s="555" customFormat="1" ht="25.5">
      <c r="A35" s="555" t="s">
        <v>339</v>
      </c>
      <c r="B35" s="556" t="s">
        <v>784</v>
      </c>
    </row>
    <row r="36" spans="1:2" s="555" customFormat="1" ht="12.75">
      <c r="A36" s="555" t="s">
        <v>363</v>
      </c>
      <c r="B36" s="556" t="s">
        <v>785</v>
      </c>
    </row>
    <row r="37" spans="1:2" s="555" customFormat="1" ht="12.75">
      <c r="A37" s="555" t="s">
        <v>375</v>
      </c>
      <c r="B37" s="556" t="s">
        <v>786</v>
      </c>
    </row>
    <row r="38" spans="1:2" s="555" customFormat="1" ht="25.5">
      <c r="A38" s="555" t="s">
        <v>384</v>
      </c>
      <c r="B38" s="556" t="s">
        <v>787</v>
      </c>
    </row>
    <row r="39" spans="1:2" s="555" customFormat="1" ht="25.5">
      <c r="A39" s="555" t="s">
        <v>390</v>
      </c>
      <c r="B39" s="556" t="s">
        <v>788</v>
      </c>
    </row>
    <row r="40" spans="1:2" s="555" customFormat="1" ht="25.5">
      <c r="A40" s="555" t="s">
        <v>406</v>
      </c>
      <c r="B40" s="556" t="s">
        <v>789</v>
      </c>
    </row>
    <row r="41" spans="1:2" s="555" customFormat="1" ht="25.5">
      <c r="A41" s="555" t="s">
        <v>424</v>
      </c>
      <c r="B41" s="556" t="s">
        <v>790</v>
      </c>
    </row>
    <row r="42" spans="1:2" s="555" customFormat="1" ht="38.25">
      <c r="A42" s="555" t="s">
        <v>791</v>
      </c>
      <c r="B42" s="556" t="s">
        <v>792</v>
      </c>
    </row>
    <row r="43" spans="1:2" s="555" customFormat="1" ht="25.5">
      <c r="A43" s="555" t="s">
        <v>483</v>
      </c>
      <c r="B43" s="556" t="s">
        <v>793</v>
      </c>
    </row>
    <row r="44" spans="1:2" s="555" customFormat="1" ht="25.5">
      <c r="A44" s="555" t="s">
        <v>495</v>
      </c>
      <c r="B44" s="556" t="s">
        <v>794</v>
      </c>
    </row>
    <row r="45" spans="1:2" s="555" customFormat="1" ht="25.5">
      <c r="A45" s="555" t="s">
        <v>516</v>
      </c>
      <c r="B45" s="556" t="s">
        <v>795</v>
      </c>
    </row>
    <row r="46" spans="1:11" s="555" customFormat="1" ht="38.25">
      <c r="A46" s="555" t="s">
        <v>544</v>
      </c>
      <c r="B46" s="556" t="s">
        <v>796</v>
      </c>
      <c r="C46" s="556"/>
      <c r="D46" s="556"/>
      <c r="E46" s="556"/>
      <c r="F46" s="556"/>
      <c r="G46" s="556"/>
      <c r="H46" s="556"/>
      <c r="I46" s="556"/>
      <c r="J46" s="556"/>
      <c r="K46" s="556"/>
    </row>
    <row r="47" spans="1:5" s="555" customFormat="1" ht="12.75">
      <c r="A47" s="555" t="s">
        <v>569</v>
      </c>
      <c r="B47" s="556"/>
      <c r="C47" s="556"/>
      <c r="D47" s="556"/>
      <c r="E47" s="556"/>
    </row>
    <row r="48" spans="1:2" s="555" customFormat="1" ht="25.5">
      <c r="A48" s="557" t="s">
        <v>651</v>
      </c>
      <c r="B48" s="556" t="s">
        <v>797</v>
      </c>
    </row>
    <row r="49" spans="1:2" s="555" customFormat="1" ht="25.5">
      <c r="A49" s="557" t="s">
        <v>798</v>
      </c>
      <c r="B49" s="556" t="s">
        <v>799</v>
      </c>
    </row>
    <row r="50" s="555" customFormat="1" ht="12.75">
      <c r="B50" s="558"/>
    </row>
    <row r="51" s="555" customFormat="1" ht="12.75">
      <c r="B51" s="558"/>
    </row>
    <row r="52" s="555" customFormat="1" ht="12.75">
      <c r="B52" s="558"/>
    </row>
    <row r="53" s="555" customFormat="1" ht="12.75">
      <c r="B53" s="558"/>
    </row>
    <row r="54" s="555" customFormat="1" ht="12.75">
      <c r="B54" s="558"/>
    </row>
    <row r="55" s="555" customFormat="1" ht="12.75">
      <c r="B55" s="558"/>
    </row>
    <row r="56" s="555" customFormat="1" ht="12.75">
      <c r="B56" s="558"/>
    </row>
    <row r="57" s="555" customFormat="1" ht="12.75">
      <c r="B57" s="558"/>
    </row>
    <row r="58" s="555" customFormat="1" ht="12.75">
      <c r="B58" s="558"/>
    </row>
    <row r="59" s="555" customFormat="1" ht="12.75">
      <c r="B59" s="558"/>
    </row>
    <row r="60" s="555" customFormat="1" ht="12.75">
      <c r="B60" s="558"/>
    </row>
    <row r="61" s="555" customFormat="1" ht="12.75">
      <c r="B61" s="558"/>
    </row>
    <row r="62" s="555" customFormat="1" ht="12.75">
      <c r="B62" s="558"/>
    </row>
    <row r="63" s="555" customFormat="1" ht="12.75">
      <c r="B63" s="558"/>
    </row>
    <row r="64" s="555" customFormat="1" ht="12.75">
      <c r="B64" s="558"/>
    </row>
    <row r="65" s="555" customFormat="1" ht="12.75">
      <c r="B65" s="558"/>
    </row>
    <row r="66" s="555" customFormat="1" ht="12.75">
      <c r="B66" s="558"/>
    </row>
    <row r="67" s="555" customFormat="1" ht="12.75">
      <c r="B67" s="558"/>
    </row>
    <row r="68" s="555" customFormat="1" ht="12.75">
      <c r="B68" s="558"/>
    </row>
    <row r="69" s="555" customFormat="1" ht="12.75">
      <c r="B69" s="558"/>
    </row>
    <row r="70" s="555" customFormat="1" ht="12.75">
      <c r="B70" s="558"/>
    </row>
    <row r="71" s="555" customFormat="1" ht="12.75">
      <c r="B71" s="558"/>
    </row>
    <row r="72" s="555" customFormat="1" ht="12.75">
      <c r="B72" s="558"/>
    </row>
    <row r="73" s="555" customFormat="1" ht="12.75">
      <c r="B73" s="558"/>
    </row>
    <row r="74" s="555" customFormat="1" ht="12.75">
      <c r="B74" s="558"/>
    </row>
    <row r="75" s="555" customFormat="1" ht="12.75">
      <c r="B75" s="558"/>
    </row>
    <row r="76" s="555" customFormat="1" ht="12.75">
      <c r="B76" s="558"/>
    </row>
    <row r="77" s="555" customFormat="1" ht="12.75">
      <c r="B77" s="558"/>
    </row>
    <row r="78" s="555" customFormat="1" ht="12.75">
      <c r="B78" s="558"/>
    </row>
    <row r="79" s="555" customFormat="1" ht="12.75">
      <c r="B79" s="558"/>
    </row>
    <row r="80" s="555" customFormat="1" ht="12.75">
      <c r="B80" s="558"/>
    </row>
    <row r="81" s="555" customFormat="1" ht="12.75">
      <c r="B81" s="558"/>
    </row>
    <row r="82" s="555" customFormat="1" ht="12.75">
      <c r="B82" s="558"/>
    </row>
    <row r="83" s="555" customFormat="1" ht="12.75">
      <c r="B83" s="558"/>
    </row>
    <row r="84" s="555" customFormat="1" ht="12.75">
      <c r="B84" s="558"/>
    </row>
    <row r="85" s="555" customFormat="1" ht="12.75">
      <c r="B85" s="558"/>
    </row>
    <row r="86" s="555" customFormat="1" ht="12.75">
      <c r="B86" s="558"/>
    </row>
    <row r="87" s="555" customFormat="1" ht="12.75">
      <c r="B87" s="558"/>
    </row>
    <row r="88" s="555" customFormat="1" ht="12.75">
      <c r="B88" s="558"/>
    </row>
    <row r="89" s="555" customFormat="1" ht="12.75">
      <c r="B89" s="558"/>
    </row>
    <row r="90" s="555" customFormat="1" ht="12.75">
      <c r="B90" s="558"/>
    </row>
    <row r="91" s="555" customFormat="1" ht="12.75">
      <c r="B91" s="558"/>
    </row>
    <row r="92" s="555" customFormat="1" ht="12.75">
      <c r="B92" s="558"/>
    </row>
    <row r="93" s="555" customFormat="1" ht="12.75">
      <c r="B93" s="558"/>
    </row>
    <row r="94" s="555" customFormat="1" ht="12.75">
      <c r="B94" s="558"/>
    </row>
    <row r="95" s="555" customFormat="1" ht="12.75">
      <c r="B95" s="558"/>
    </row>
    <row r="96" s="555" customFormat="1" ht="12.75">
      <c r="B96" s="558"/>
    </row>
    <row r="97" s="555" customFormat="1" ht="12.75">
      <c r="B97" s="558"/>
    </row>
    <row r="98" s="555" customFormat="1" ht="12.75">
      <c r="B98" s="558"/>
    </row>
    <row r="99" s="555" customFormat="1" ht="12.75">
      <c r="B99" s="558"/>
    </row>
    <row r="100" s="555" customFormat="1" ht="12.75">
      <c r="B100" s="558"/>
    </row>
    <row r="101" s="555" customFormat="1" ht="12.75">
      <c r="B101" s="558"/>
    </row>
    <row r="102" s="555" customFormat="1" ht="12.75">
      <c r="B102" s="558"/>
    </row>
    <row r="103" s="555" customFormat="1" ht="12.75">
      <c r="B103" s="558"/>
    </row>
    <row r="104" s="555" customFormat="1" ht="12.75">
      <c r="B104" s="558"/>
    </row>
    <row r="105" s="555" customFormat="1" ht="12.75">
      <c r="B105" s="558"/>
    </row>
    <row r="106" s="555" customFormat="1" ht="12.75">
      <c r="B106" s="558"/>
    </row>
    <row r="107" s="555" customFormat="1" ht="12.75">
      <c r="B107" s="558"/>
    </row>
    <row r="108" s="555" customFormat="1" ht="12.75">
      <c r="B108" s="558"/>
    </row>
    <row r="109" s="555" customFormat="1" ht="12.75">
      <c r="B109" s="558"/>
    </row>
    <row r="110" s="555" customFormat="1" ht="12.75">
      <c r="B110" s="558"/>
    </row>
    <row r="111" s="555" customFormat="1" ht="12.75">
      <c r="B111" s="558"/>
    </row>
    <row r="112" s="555" customFormat="1" ht="12.75">
      <c r="B112" s="558"/>
    </row>
    <row r="113" s="555" customFormat="1" ht="12.75">
      <c r="B113" s="558"/>
    </row>
    <row r="114" s="555" customFormat="1" ht="12.75">
      <c r="B114" s="558"/>
    </row>
    <row r="115" s="555" customFormat="1" ht="12.75">
      <c r="B115" s="558"/>
    </row>
    <row r="116" s="555" customFormat="1" ht="12.75">
      <c r="B116" s="558"/>
    </row>
    <row r="117" s="555" customFormat="1" ht="12.75">
      <c r="B117" s="558"/>
    </row>
    <row r="118" s="555" customFormat="1" ht="12.75">
      <c r="B118" s="558"/>
    </row>
    <row r="119" s="555" customFormat="1" ht="12.75">
      <c r="B119" s="558"/>
    </row>
    <row r="120" s="555" customFormat="1" ht="12.75">
      <c r="B120" s="558"/>
    </row>
    <row r="121" s="555" customFormat="1" ht="12.75">
      <c r="B121" s="558"/>
    </row>
    <row r="122" s="555" customFormat="1" ht="12.75">
      <c r="B122" s="558"/>
    </row>
    <row r="123" s="555" customFormat="1" ht="12.75">
      <c r="B123" s="558"/>
    </row>
    <row r="124" s="555" customFormat="1" ht="12.75">
      <c r="B124" s="558"/>
    </row>
    <row r="125" s="555" customFormat="1" ht="12.75">
      <c r="B125" s="558"/>
    </row>
    <row r="126" s="555" customFormat="1" ht="12.75">
      <c r="B126" s="558"/>
    </row>
    <row r="127" s="555" customFormat="1" ht="12.75">
      <c r="B127" s="558"/>
    </row>
    <row r="128" s="555" customFormat="1" ht="12.75">
      <c r="B128" s="558"/>
    </row>
    <row r="129" s="555" customFormat="1" ht="12.75">
      <c r="B129" s="558"/>
    </row>
    <row r="130" s="555" customFormat="1" ht="12.75">
      <c r="B130" s="558"/>
    </row>
    <row r="131" s="555" customFormat="1" ht="12.75">
      <c r="B131" s="558"/>
    </row>
    <row r="132" s="555" customFormat="1" ht="12.75">
      <c r="B132" s="558"/>
    </row>
    <row r="133" s="555" customFormat="1" ht="12.75">
      <c r="B133" s="558"/>
    </row>
    <row r="134" s="555" customFormat="1" ht="12.75">
      <c r="B134" s="558"/>
    </row>
    <row r="135" s="555" customFormat="1" ht="12.75">
      <c r="B135" s="558"/>
    </row>
    <row r="136" s="555" customFormat="1" ht="12.75">
      <c r="B136" s="558"/>
    </row>
    <row r="137" s="555" customFormat="1" ht="12.75">
      <c r="B137" s="558"/>
    </row>
    <row r="138" s="555" customFormat="1" ht="12.75">
      <c r="B138" s="558"/>
    </row>
    <row r="139" s="555" customFormat="1" ht="12.75">
      <c r="B139" s="558"/>
    </row>
    <row r="140" s="555" customFormat="1" ht="12.75">
      <c r="B140" s="558"/>
    </row>
    <row r="141" s="555" customFormat="1" ht="12.75">
      <c r="B141" s="558"/>
    </row>
    <row r="142" s="555" customFormat="1" ht="12.75">
      <c r="B142" s="558"/>
    </row>
    <row r="143" s="555" customFormat="1" ht="12.75">
      <c r="B143" s="558"/>
    </row>
    <row r="144" s="555" customFormat="1" ht="12.75">
      <c r="B144" s="558"/>
    </row>
    <row r="145" s="555" customFormat="1" ht="12.75">
      <c r="B145" s="558"/>
    </row>
    <row r="146" s="555" customFormat="1" ht="12.75">
      <c r="B146" s="558"/>
    </row>
    <row r="147" s="555" customFormat="1" ht="12.75">
      <c r="B147" s="558"/>
    </row>
    <row r="148" s="555" customFormat="1" ht="12.75">
      <c r="B148" s="558"/>
    </row>
    <row r="149" s="555" customFormat="1" ht="12.75">
      <c r="B149" s="558"/>
    </row>
    <row r="150" s="555" customFormat="1" ht="12.75">
      <c r="B150" s="558"/>
    </row>
    <row r="151" s="555" customFormat="1" ht="12.75">
      <c r="B151" s="558"/>
    </row>
    <row r="152" s="555" customFormat="1" ht="12.75">
      <c r="B152" s="558"/>
    </row>
    <row r="153" s="555" customFormat="1" ht="12.75">
      <c r="B153" s="558"/>
    </row>
  </sheetData>
  <sheetProtection password="CA55" sheet="1" objects="1" scenarios="1"/>
  <mergeCells count="3">
    <mergeCell ref="A1:C1"/>
    <mergeCell ref="A2:C2"/>
    <mergeCell ref="A4:C4"/>
  </mergeCells>
  <printOptions horizontalCentered="1"/>
  <pageMargins left="0.75" right="0.75" top="0.48" bottom="0.39" header="0" footer="0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8"/>
  <sheetViews>
    <sheetView showGridLines="0" workbookViewId="0" topLeftCell="A1">
      <selection activeCell="F13" sqref="F13"/>
    </sheetView>
  </sheetViews>
  <sheetFormatPr defaultColWidth="9.625" defaultRowHeight="12.75"/>
  <cols>
    <col min="1" max="1" width="28.75390625" style="250" customWidth="1"/>
    <col min="2" max="2" width="7.625" style="250" bestFit="1" customWidth="1"/>
    <col min="3" max="3" width="5.00390625" style="250" bestFit="1" customWidth="1"/>
    <col min="4" max="4" width="7.875" style="250" bestFit="1" customWidth="1"/>
    <col min="5" max="5" width="8.75390625" style="250" bestFit="1" customWidth="1"/>
    <col min="6" max="6" width="5.00390625" style="250" bestFit="1" customWidth="1"/>
    <col min="7" max="7" width="7.875" style="250" bestFit="1" customWidth="1"/>
    <col min="8" max="8" width="8.75390625" style="250" bestFit="1" customWidth="1"/>
    <col min="9" max="9" width="5.00390625" style="250" bestFit="1" customWidth="1"/>
    <col min="10" max="10" width="7.875" style="250" bestFit="1" customWidth="1"/>
    <col min="11" max="11" width="7.625" style="250" bestFit="1" customWidth="1"/>
    <col min="12" max="12" width="5.00390625" style="250" bestFit="1" customWidth="1"/>
    <col min="13" max="13" width="7.875" style="250" bestFit="1" customWidth="1"/>
    <col min="14" max="14" width="7.625" style="250" bestFit="1" customWidth="1"/>
    <col min="15" max="15" width="5.00390625" style="250" bestFit="1" customWidth="1"/>
    <col min="16" max="16" width="7.875" style="250" bestFit="1" customWidth="1"/>
    <col min="17" max="17" width="7.625" style="250" bestFit="1" customWidth="1"/>
    <col min="18" max="18" width="5.50390625" style="250" customWidth="1"/>
    <col min="19" max="19" width="7.875" style="250" bestFit="1" customWidth="1"/>
    <col min="20" max="16384" width="9.625" style="113" customWidth="1"/>
  </cols>
  <sheetData>
    <row r="1" spans="1:19" ht="12.75">
      <c r="A1" s="615" t="s">
        <v>59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</row>
    <row r="2" spans="1:19" ht="12.75">
      <c r="A2" s="615" t="s">
        <v>190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  <c r="M2" s="615"/>
      <c r="N2" s="615"/>
      <c r="O2" s="615"/>
      <c r="P2" s="615"/>
      <c r="Q2" s="615"/>
      <c r="R2" s="615"/>
      <c r="S2" s="615"/>
    </row>
    <row r="3" spans="1:19" ht="12.75">
      <c r="A3" s="615" t="s">
        <v>191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</row>
    <row r="4" spans="1:19" ht="12.75">
      <c r="A4" s="249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</row>
    <row r="5" spans="1:19" ht="12.75">
      <c r="A5" s="251" t="s">
        <v>192</v>
      </c>
      <c r="B5" s="249"/>
      <c r="C5" s="249"/>
      <c r="D5" s="249"/>
      <c r="E5" s="251"/>
      <c r="F5" s="249"/>
      <c r="G5" s="249"/>
      <c r="H5" s="249"/>
      <c r="I5" s="249"/>
      <c r="J5" s="249"/>
      <c r="K5" s="249"/>
      <c r="L5" s="251"/>
      <c r="M5" s="249"/>
      <c r="N5" s="249"/>
      <c r="O5" s="249"/>
      <c r="P5" s="249"/>
      <c r="Q5" s="249"/>
      <c r="R5" s="249"/>
      <c r="S5" s="251"/>
    </row>
    <row r="6" spans="1:19" ht="12.75">
      <c r="A6" s="612" t="s">
        <v>42</v>
      </c>
      <c r="B6" s="609" t="s">
        <v>425</v>
      </c>
      <c r="C6" s="610"/>
      <c r="D6" s="611"/>
      <c r="E6" s="609" t="s">
        <v>711</v>
      </c>
      <c r="F6" s="610"/>
      <c r="G6" s="611"/>
      <c r="H6" s="609" t="s">
        <v>715</v>
      </c>
      <c r="I6" s="610"/>
      <c r="J6" s="611"/>
      <c r="K6" s="609" t="s">
        <v>714</v>
      </c>
      <c r="L6" s="610"/>
      <c r="M6" s="611"/>
      <c r="N6" s="609" t="s">
        <v>712</v>
      </c>
      <c r="O6" s="610"/>
      <c r="P6" s="611"/>
      <c r="Q6" s="609" t="s">
        <v>713</v>
      </c>
      <c r="R6" s="610"/>
      <c r="S6" s="611"/>
    </row>
    <row r="7" spans="1:19" ht="12.75">
      <c r="A7" s="613"/>
      <c r="B7" s="268"/>
      <c r="C7" s="268"/>
      <c r="D7" s="252" t="s">
        <v>193</v>
      </c>
      <c r="E7" s="268"/>
      <c r="F7" s="268"/>
      <c r="G7" s="252" t="s">
        <v>193</v>
      </c>
      <c r="H7" s="268"/>
      <c r="I7" s="268"/>
      <c r="J7" s="252" t="s">
        <v>193</v>
      </c>
      <c r="K7" s="268"/>
      <c r="L7" s="268"/>
      <c r="M7" s="252" t="s">
        <v>193</v>
      </c>
      <c r="N7" s="268"/>
      <c r="O7" s="268"/>
      <c r="P7" s="252" t="s">
        <v>193</v>
      </c>
      <c r="Q7" s="268"/>
      <c r="R7" s="268"/>
      <c r="S7" s="252" t="s">
        <v>193</v>
      </c>
    </row>
    <row r="8" spans="1:19" ht="12.75">
      <c r="A8" s="613"/>
      <c r="B8" s="254" t="s">
        <v>716</v>
      </c>
      <c r="C8" s="253" t="s">
        <v>194</v>
      </c>
      <c r="D8" s="254" t="s">
        <v>195</v>
      </c>
      <c r="E8" s="254" t="s">
        <v>716</v>
      </c>
      <c r="F8" s="253" t="s">
        <v>194</v>
      </c>
      <c r="G8" s="254" t="s">
        <v>195</v>
      </c>
      <c r="H8" s="254" t="s">
        <v>716</v>
      </c>
      <c r="I8" s="253" t="s">
        <v>194</v>
      </c>
      <c r="J8" s="254" t="s">
        <v>195</v>
      </c>
      <c r="K8" s="254" t="s">
        <v>716</v>
      </c>
      <c r="L8" s="253" t="s">
        <v>194</v>
      </c>
      <c r="M8" s="254" t="s">
        <v>195</v>
      </c>
      <c r="N8" s="254" t="s">
        <v>716</v>
      </c>
      <c r="O8" s="253" t="s">
        <v>194</v>
      </c>
      <c r="P8" s="254" t="s">
        <v>195</v>
      </c>
      <c r="Q8" s="254" t="s">
        <v>716</v>
      </c>
      <c r="R8" s="253" t="s">
        <v>194</v>
      </c>
      <c r="S8" s="254" t="s">
        <v>195</v>
      </c>
    </row>
    <row r="9" spans="1:19" ht="12.75">
      <c r="A9" s="614"/>
      <c r="B9" s="255" t="s">
        <v>33</v>
      </c>
      <c r="C9" s="255" t="s">
        <v>717</v>
      </c>
      <c r="D9" s="255" t="s">
        <v>197</v>
      </c>
      <c r="E9" s="255" t="s">
        <v>33</v>
      </c>
      <c r="F9" s="255" t="s">
        <v>717</v>
      </c>
      <c r="G9" s="255" t="s">
        <v>197</v>
      </c>
      <c r="H9" s="255" t="s">
        <v>33</v>
      </c>
      <c r="I9" s="255" t="s">
        <v>717</v>
      </c>
      <c r="J9" s="255" t="s">
        <v>197</v>
      </c>
      <c r="K9" s="255" t="s">
        <v>33</v>
      </c>
      <c r="L9" s="255" t="s">
        <v>717</v>
      </c>
      <c r="M9" s="255" t="s">
        <v>197</v>
      </c>
      <c r="N9" s="255" t="s">
        <v>33</v>
      </c>
      <c r="O9" s="255" t="s">
        <v>717</v>
      </c>
      <c r="P9" s="255" t="s">
        <v>197</v>
      </c>
      <c r="Q9" s="255" t="s">
        <v>33</v>
      </c>
      <c r="R9" s="255" t="s">
        <v>717</v>
      </c>
      <c r="S9" s="255" t="s">
        <v>197</v>
      </c>
    </row>
    <row r="10" spans="1:19" s="248" customFormat="1" ht="27" customHeight="1">
      <c r="A10" s="256" t="s">
        <v>39</v>
      </c>
      <c r="B10" s="257">
        <f>SUM(B11+B22)</f>
        <v>16784</v>
      </c>
      <c r="C10" s="257">
        <f>SUM(C11+C22)</f>
        <v>409</v>
      </c>
      <c r="D10" s="257">
        <f>($B10/$C10)</f>
        <v>41.03667481662592</v>
      </c>
      <c r="E10" s="257">
        <f>SUM(E11+E22)</f>
        <v>6204</v>
      </c>
      <c r="F10" s="257">
        <f>SUM(F11+F22)</f>
        <v>129</v>
      </c>
      <c r="G10" s="257">
        <f>($E10/$F10)</f>
        <v>48.093023255813954</v>
      </c>
      <c r="H10" s="257">
        <f>SUM(H11+H22)</f>
        <v>4737</v>
      </c>
      <c r="I10" s="257">
        <f>SUM(I11+I22)</f>
        <v>118</v>
      </c>
      <c r="J10" s="257">
        <f>($H10/$I10)</f>
        <v>40.144067796610166</v>
      </c>
      <c r="K10" s="257">
        <f>SUM(K11+K22)</f>
        <v>4189</v>
      </c>
      <c r="L10" s="257">
        <f>SUM(L11+L22)</f>
        <v>116</v>
      </c>
      <c r="M10" s="257">
        <f>($K10/$L10)</f>
        <v>36.11206896551724</v>
      </c>
      <c r="N10" s="257">
        <f>SUM(N11+N22)</f>
        <v>1052</v>
      </c>
      <c r="O10" s="257">
        <f>SUM(O11+O22)</f>
        <v>33</v>
      </c>
      <c r="P10" s="257">
        <f>($N10/$O10)</f>
        <v>31.87878787878788</v>
      </c>
      <c r="Q10" s="257">
        <f>SUM(Q11+Q22)</f>
        <v>602</v>
      </c>
      <c r="R10" s="257">
        <f>SUM(R11+R22)</f>
        <v>13</v>
      </c>
      <c r="S10" s="257">
        <f>($Q10/$R10)</f>
        <v>46.30769230769231</v>
      </c>
    </row>
    <row r="11" spans="1:19" s="248" customFormat="1" ht="27" customHeight="1">
      <c r="A11" s="256" t="s">
        <v>40</v>
      </c>
      <c r="B11" s="257">
        <f>SUM(B12:B21)</f>
        <v>5285</v>
      </c>
      <c r="C11" s="257">
        <f>SUM(C12:C21)</f>
        <v>128</v>
      </c>
      <c r="D11" s="257">
        <f>($B11/$C11)</f>
        <v>41.2890625</v>
      </c>
      <c r="E11" s="257">
        <f>SUM(E12:E21)</f>
        <v>1326</v>
      </c>
      <c r="F11" s="257">
        <f>SUM(F12:F21)</f>
        <v>28</v>
      </c>
      <c r="G11" s="257">
        <f>($E11/$F11)</f>
        <v>47.357142857142854</v>
      </c>
      <c r="H11" s="257">
        <f>SUM(H12:H21)</f>
        <v>1231</v>
      </c>
      <c r="I11" s="257">
        <f>SUM(I12:I21)</f>
        <v>28</v>
      </c>
      <c r="J11" s="257">
        <v>44</v>
      </c>
      <c r="K11" s="257">
        <f>SUM(K12:K21)</f>
        <v>1074</v>
      </c>
      <c r="L11" s="257">
        <f>SUM(L12:L21)</f>
        <v>26</v>
      </c>
      <c r="M11" s="257">
        <f>($K11/$L11)</f>
        <v>41.30769230769231</v>
      </c>
      <c r="N11" s="257">
        <f>SUM(N12:N21)</f>
        <v>1052</v>
      </c>
      <c r="O11" s="257">
        <f>SUM(O12:O21)</f>
        <v>33</v>
      </c>
      <c r="P11" s="257">
        <f>($N11/$O11)</f>
        <v>31.87878787878788</v>
      </c>
      <c r="Q11" s="257">
        <f>SUM(Q12:Q21)</f>
        <v>602</v>
      </c>
      <c r="R11" s="257">
        <f>SUM(R12:R21)</f>
        <v>13</v>
      </c>
      <c r="S11" s="257">
        <f>($Q11/$R11)</f>
        <v>46.30769230769231</v>
      </c>
    </row>
    <row r="12" spans="1:19" ht="12.75">
      <c r="A12" s="258" t="s">
        <v>4</v>
      </c>
      <c r="B12" s="259">
        <v>703</v>
      </c>
      <c r="C12" s="259">
        <v>22</v>
      </c>
      <c r="D12" s="259">
        <v>32</v>
      </c>
      <c r="E12" s="259">
        <v>135</v>
      </c>
      <c r="F12" s="259">
        <v>4</v>
      </c>
      <c r="G12" s="259">
        <v>34</v>
      </c>
      <c r="H12" s="260">
        <v>141</v>
      </c>
      <c r="I12" s="259">
        <v>5</v>
      </c>
      <c r="J12" s="259">
        <v>28</v>
      </c>
      <c r="K12" s="259">
        <v>167</v>
      </c>
      <c r="L12" s="259">
        <v>5</v>
      </c>
      <c r="M12" s="259">
        <v>33</v>
      </c>
      <c r="N12" s="259">
        <v>260</v>
      </c>
      <c r="O12" s="259">
        <v>8</v>
      </c>
      <c r="P12" s="259">
        <v>32</v>
      </c>
      <c r="Q12" s="261"/>
      <c r="R12" s="258" t="s">
        <v>198</v>
      </c>
      <c r="S12" s="258" t="s">
        <v>198</v>
      </c>
    </row>
    <row r="13" spans="1:19" ht="12.75">
      <c r="A13" s="258" t="s">
        <v>5</v>
      </c>
      <c r="B13" s="259">
        <v>1347</v>
      </c>
      <c r="C13" s="259">
        <v>22</v>
      </c>
      <c r="D13" s="259">
        <v>61</v>
      </c>
      <c r="E13" s="259">
        <v>265</v>
      </c>
      <c r="F13" s="259">
        <v>4</v>
      </c>
      <c r="G13" s="259">
        <v>66</v>
      </c>
      <c r="H13" s="260">
        <v>316</v>
      </c>
      <c r="I13" s="259">
        <v>5</v>
      </c>
      <c r="J13" s="259">
        <v>63</v>
      </c>
      <c r="K13" s="259">
        <v>305</v>
      </c>
      <c r="L13" s="259">
        <v>5</v>
      </c>
      <c r="M13" s="259">
        <v>61</v>
      </c>
      <c r="N13" s="259">
        <v>254</v>
      </c>
      <c r="O13" s="259">
        <v>4</v>
      </c>
      <c r="P13" s="259">
        <v>64</v>
      </c>
      <c r="Q13" s="259">
        <v>207</v>
      </c>
      <c r="R13" s="259">
        <v>4</v>
      </c>
      <c r="S13" s="259">
        <v>52</v>
      </c>
    </row>
    <row r="14" spans="1:19" ht="12.75">
      <c r="A14" s="258" t="s">
        <v>6</v>
      </c>
      <c r="B14" s="259">
        <v>824</v>
      </c>
      <c r="C14" s="259">
        <v>11</v>
      </c>
      <c r="D14" s="259">
        <v>75</v>
      </c>
      <c r="E14" s="259">
        <v>273</v>
      </c>
      <c r="F14" s="259">
        <v>3</v>
      </c>
      <c r="G14" s="259">
        <v>91</v>
      </c>
      <c r="H14" s="260">
        <v>236</v>
      </c>
      <c r="I14" s="259">
        <v>2</v>
      </c>
      <c r="J14" s="259">
        <v>118</v>
      </c>
      <c r="K14" s="259">
        <v>138</v>
      </c>
      <c r="L14" s="259">
        <v>2</v>
      </c>
      <c r="M14" s="259">
        <v>69</v>
      </c>
      <c r="N14" s="259">
        <v>87</v>
      </c>
      <c r="O14" s="259">
        <v>2</v>
      </c>
      <c r="P14" s="259">
        <v>44</v>
      </c>
      <c r="Q14" s="259">
        <v>90</v>
      </c>
      <c r="R14" s="259">
        <v>2</v>
      </c>
      <c r="S14" s="259">
        <v>45</v>
      </c>
    </row>
    <row r="15" spans="1:19" ht="12.75">
      <c r="A15" s="258" t="s">
        <v>7</v>
      </c>
      <c r="B15" s="259">
        <v>227</v>
      </c>
      <c r="C15" s="259">
        <v>8</v>
      </c>
      <c r="D15" s="259">
        <v>28</v>
      </c>
      <c r="E15" s="259">
        <v>76</v>
      </c>
      <c r="F15" s="259">
        <v>2</v>
      </c>
      <c r="G15" s="259">
        <v>38</v>
      </c>
      <c r="H15" s="260">
        <v>61</v>
      </c>
      <c r="I15" s="259">
        <v>2</v>
      </c>
      <c r="J15" s="259">
        <v>30</v>
      </c>
      <c r="K15" s="259">
        <v>51</v>
      </c>
      <c r="L15" s="259">
        <v>2</v>
      </c>
      <c r="M15" s="259">
        <v>26</v>
      </c>
      <c r="N15" s="259">
        <v>39</v>
      </c>
      <c r="O15" s="259">
        <v>2</v>
      </c>
      <c r="P15" s="259">
        <v>20</v>
      </c>
      <c r="Q15" s="261"/>
      <c r="R15" s="261"/>
      <c r="S15" s="261"/>
    </row>
    <row r="16" spans="1:19" ht="12.75">
      <c r="A16" s="258" t="s">
        <v>8</v>
      </c>
      <c r="B16" s="259">
        <v>207</v>
      </c>
      <c r="C16" s="259">
        <v>4</v>
      </c>
      <c r="D16" s="259">
        <v>52</v>
      </c>
      <c r="E16" s="259">
        <v>53</v>
      </c>
      <c r="F16" s="259">
        <v>1</v>
      </c>
      <c r="G16" s="259">
        <v>53</v>
      </c>
      <c r="H16" s="260">
        <v>57</v>
      </c>
      <c r="I16" s="259">
        <v>1</v>
      </c>
      <c r="J16" s="259">
        <v>57</v>
      </c>
      <c r="K16" s="259">
        <v>43</v>
      </c>
      <c r="L16" s="259">
        <v>1</v>
      </c>
      <c r="M16" s="259">
        <v>43</v>
      </c>
      <c r="N16" s="259">
        <v>54</v>
      </c>
      <c r="O16" s="259">
        <v>1</v>
      </c>
      <c r="P16" s="259">
        <v>54</v>
      </c>
      <c r="Q16" s="261"/>
      <c r="R16" s="261"/>
      <c r="S16" s="261"/>
    </row>
    <row r="17" spans="1:19" ht="12.75">
      <c r="A17" s="258" t="s">
        <v>9</v>
      </c>
      <c r="B17" s="259">
        <v>214</v>
      </c>
      <c r="C17" s="259">
        <v>6</v>
      </c>
      <c r="D17" s="259">
        <v>36</v>
      </c>
      <c r="E17" s="259">
        <v>60</v>
      </c>
      <c r="F17" s="259">
        <v>2</v>
      </c>
      <c r="G17" s="259">
        <v>30</v>
      </c>
      <c r="H17" s="260">
        <v>55</v>
      </c>
      <c r="I17" s="259">
        <v>1</v>
      </c>
      <c r="J17" s="259">
        <v>55</v>
      </c>
      <c r="K17" s="259">
        <v>35</v>
      </c>
      <c r="L17" s="259">
        <v>1</v>
      </c>
      <c r="M17" s="259">
        <v>35</v>
      </c>
      <c r="N17" s="259">
        <v>24</v>
      </c>
      <c r="O17" s="259">
        <v>1</v>
      </c>
      <c r="P17" s="259">
        <v>24</v>
      </c>
      <c r="Q17" s="259">
        <v>40</v>
      </c>
      <c r="R17" s="259">
        <v>1</v>
      </c>
      <c r="S17" s="259">
        <v>40</v>
      </c>
    </row>
    <row r="18" spans="1:19" ht="12.75">
      <c r="A18" s="258" t="s">
        <v>10</v>
      </c>
      <c r="B18" s="259">
        <v>471</v>
      </c>
      <c r="C18" s="259">
        <v>12</v>
      </c>
      <c r="D18" s="259">
        <v>39</v>
      </c>
      <c r="E18" s="259">
        <v>142</v>
      </c>
      <c r="F18" s="259">
        <v>4</v>
      </c>
      <c r="G18" s="259">
        <v>36</v>
      </c>
      <c r="H18" s="260">
        <v>88</v>
      </c>
      <c r="I18" s="259">
        <v>3</v>
      </c>
      <c r="J18" s="259">
        <v>29</v>
      </c>
      <c r="K18" s="259">
        <v>80</v>
      </c>
      <c r="L18" s="259">
        <v>2</v>
      </c>
      <c r="M18" s="259">
        <v>40</v>
      </c>
      <c r="N18" s="259">
        <v>82</v>
      </c>
      <c r="O18" s="259">
        <v>2</v>
      </c>
      <c r="P18" s="259">
        <v>41</v>
      </c>
      <c r="Q18" s="259">
        <v>79</v>
      </c>
      <c r="R18" s="259">
        <v>1</v>
      </c>
      <c r="S18" s="259">
        <v>79</v>
      </c>
    </row>
    <row r="19" spans="1:19" ht="12.75">
      <c r="A19" s="258" t="s">
        <v>11</v>
      </c>
      <c r="B19" s="259">
        <v>382</v>
      </c>
      <c r="C19" s="259">
        <v>20</v>
      </c>
      <c r="D19" s="259">
        <v>19</v>
      </c>
      <c r="E19" s="259">
        <v>44</v>
      </c>
      <c r="F19" s="259">
        <v>3</v>
      </c>
      <c r="G19" s="259">
        <v>15</v>
      </c>
      <c r="H19" s="260">
        <v>70</v>
      </c>
      <c r="I19" s="259">
        <v>4</v>
      </c>
      <c r="J19" s="259">
        <v>18</v>
      </c>
      <c r="K19" s="259">
        <v>87</v>
      </c>
      <c r="L19" s="259">
        <v>3</v>
      </c>
      <c r="M19" s="259">
        <v>29</v>
      </c>
      <c r="N19" s="259">
        <v>82</v>
      </c>
      <c r="O19" s="259">
        <v>8</v>
      </c>
      <c r="P19" s="259">
        <v>10</v>
      </c>
      <c r="Q19" s="259">
        <v>99</v>
      </c>
      <c r="R19" s="259">
        <v>2</v>
      </c>
      <c r="S19" s="259">
        <v>50</v>
      </c>
    </row>
    <row r="20" spans="1:19" ht="12.75">
      <c r="A20" s="258" t="s">
        <v>12</v>
      </c>
      <c r="B20" s="259">
        <v>288</v>
      </c>
      <c r="C20" s="259">
        <v>10</v>
      </c>
      <c r="D20" s="259">
        <v>29</v>
      </c>
      <c r="E20" s="259">
        <v>86</v>
      </c>
      <c r="F20" s="259">
        <v>2</v>
      </c>
      <c r="G20" s="259">
        <v>43</v>
      </c>
      <c r="H20" s="260">
        <v>57</v>
      </c>
      <c r="I20" s="259">
        <v>2</v>
      </c>
      <c r="J20" s="259">
        <v>28</v>
      </c>
      <c r="K20" s="259">
        <v>48</v>
      </c>
      <c r="L20" s="259">
        <v>2</v>
      </c>
      <c r="M20" s="259">
        <v>24</v>
      </c>
      <c r="N20" s="259">
        <v>45</v>
      </c>
      <c r="O20" s="259">
        <v>2</v>
      </c>
      <c r="P20" s="259">
        <v>22</v>
      </c>
      <c r="Q20" s="259">
        <v>52</v>
      </c>
      <c r="R20" s="259">
        <v>2</v>
      </c>
      <c r="S20" s="259">
        <v>26</v>
      </c>
    </row>
    <row r="21" spans="1:19" ht="12.75">
      <c r="A21" s="258" t="s">
        <v>13</v>
      </c>
      <c r="B21" s="259">
        <v>622</v>
      </c>
      <c r="C21" s="259">
        <v>13</v>
      </c>
      <c r="D21" s="259">
        <v>48</v>
      </c>
      <c r="E21" s="259">
        <v>192</v>
      </c>
      <c r="F21" s="259">
        <v>3</v>
      </c>
      <c r="G21" s="259">
        <v>64</v>
      </c>
      <c r="H21" s="260">
        <v>150</v>
      </c>
      <c r="I21" s="259">
        <v>3</v>
      </c>
      <c r="J21" s="259">
        <v>50</v>
      </c>
      <c r="K21" s="259">
        <v>120</v>
      </c>
      <c r="L21" s="259">
        <v>3</v>
      </c>
      <c r="M21" s="259">
        <v>40</v>
      </c>
      <c r="N21" s="259">
        <v>125</v>
      </c>
      <c r="O21" s="259">
        <v>3</v>
      </c>
      <c r="P21" s="259">
        <v>42</v>
      </c>
      <c r="Q21" s="259">
        <v>35</v>
      </c>
      <c r="R21" s="259">
        <v>1</v>
      </c>
      <c r="S21" s="259">
        <v>35</v>
      </c>
    </row>
    <row r="22" spans="1:19" ht="12.75">
      <c r="A22" s="262" t="s">
        <v>41</v>
      </c>
      <c r="B22" s="263">
        <f>SUM(B23:B37)</f>
        <v>11499</v>
      </c>
      <c r="C22" s="263">
        <f>SUM(C23:C37)</f>
        <v>281</v>
      </c>
      <c r="D22" s="263">
        <f>($B22/$C22)</f>
        <v>40.92170818505338</v>
      </c>
      <c r="E22" s="263">
        <f>SUM(E23:E37)</f>
        <v>4878</v>
      </c>
      <c r="F22" s="263">
        <f>SUM(F23:F37)</f>
        <v>101</v>
      </c>
      <c r="G22" s="263">
        <f>($E22/$F22)</f>
        <v>48.2970297029703</v>
      </c>
      <c r="H22" s="264">
        <f>SUM(H23:H37)</f>
        <v>3506</v>
      </c>
      <c r="I22" s="263">
        <f>SUM(I23:I37)</f>
        <v>90</v>
      </c>
      <c r="J22" s="263">
        <f>($H22/$I22)</f>
        <v>38.955555555555556</v>
      </c>
      <c r="K22" s="263">
        <f>SUM(K23:K37)</f>
        <v>3115</v>
      </c>
      <c r="L22" s="263">
        <f>SUM(L23:L37)</f>
        <v>90</v>
      </c>
      <c r="M22" s="263">
        <f>($K22/$L22)</f>
        <v>34.611111111111114</v>
      </c>
      <c r="N22" s="265"/>
      <c r="O22" s="265"/>
      <c r="P22" s="265"/>
      <c r="Q22" s="265"/>
      <c r="R22" s="265"/>
      <c r="S22" s="265"/>
    </row>
    <row r="23" spans="1:19" ht="12.75">
      <c r="A23" s="258" t="s">
        <v>14</v>
      </c>
      <c r="B23" s="259">
        <v>3424</v>
      </c>
      <c r="C23" s="259">
        <v>85</v>
      </c>
      <c r="D23" s="259">
        <v>40</v>
      </c>
      <c r="E23" s="259">
        <v>1455</v>
      </c>
      <c r="F23" s="259">
        <v>32</v>
      </c>
      <c r="G23" s="259">
        <v>45</v>
      </c>
      <c r="H23" s="260">
        <v>1075</v>
      </c>
      <c r="I23" s="259">
        <v>28</v>
      </c>
      <c r="J23" s="259">
        <v>38</v>
      </c>
      <c r="K23" s="259">
        <v>894</v>
      </c>
      <c r="L23" s="259">
        <v>25</v>
      </c>
      <c r="M23" s="259">
        <v>36</v>
      </c>
      <c r="N23" s="261"/>
      <c r="O23" s="261"/>
      <c r="P23" s="261"/>
      <c r="Q23" s="261"/>
      <c r="R23" s="261"/>
      <c r="S23" s="261"/>
    </row>
    <row r="24" spans="1:19" ht="12.75">
      <c r="A24" s="258" t="s">
        <v>15</v>
      </c>
      <c r="B24" s="259">
        <v>503</v>
      </c>
      <c r="C24" s="259">
        <v>15</v>
      </c>
      <c r="D24" s="259">
        <v>34</v>
      </c>
      <c r="E24" s="259">
        <v>227</v>
      </c>
      <c r="F24" s="259">
        <v>5</v>
      </c>
      <c r="G24" s="259">
        <v>45</v>
      </c>
      <c r="H24" s="260">
        <v>145</v>
      </c>
      <c r="I24" s="259">
        <v>5</v>
      </c>
      <c r="J24" s="259">
        <v>29</v>
      </c>
      <c r="K24" s="259">
        <v>131</v>
      </c>
      <c r="L24" s="259">
        <v>5</v>
      </c>
      <c r="M24" s="259">
        <v>26</v>
      </c>
      <c r="N24" s="261"/>
      <c r="O24" s="261"/>
      <c r="P24" s="261"/>
      <c r="Q24" s="261"/>
      <c r="R24" s="261"/>
      <c r="S24" s="261"/>
    </row>
    <row r="25" spans="1:19" ht="12.75">
      <c r="A25" s="258" t="s">
        <v>16</v>
      </c>
      <c r="B25" s="259">
        <v>801</v>
      </c>
      <c r="C25" s="259">
        <v>16</v>
      </c>
      <c r="D25" s="259">
        <v>50</v>
      </c>
      <c r="E25" s="259">
        <v>400</v>
      </c>
      <c r="F25" s="259">
        <v>7</v>
      </c>
      <c r="G25" s="259">
        <v>57</v>
      </c>
      <c r="H25" s="260">
        <v>253</v>
      </c>
      <c r="I25" s="259">
        <v>5</v>
      </c>
      <c r="J25" s="259">
        <v>51</v>
      </c>
      <c r="K25" s="259">
        <v>148</v>
      </c>
      <c r="L25" s="259">
        <v>4</v>
      </c>
      <c r="M25" s="259">
        <v>37</v>
      </c>
      <c r="N25" s="261"/>
      <c r="O25" s="261"/>
      <c r="P25" s="261"/>
      <c r="Q25" s="261"/>
      <c r="R25" s="261"/>
      <c r="S25" s="261"/>
    </row>
    <row r="26" spans="1:19" ht="12.75">
      <c r="A26" s="258" t="s">
        <v>17</v>
      </c>
      <c r="B26" s="259">
        <v>553</v>
      </c>
      <c r="C26" s="259">
        <v>15</v>
      </c>
      <c r="D26" s="259">
        <v>37</v>
      </c>
      <c r="E26" s="259">
        <v>243</v>
      </c>
      <c r="F26" s="259">
        <v>5</v>
      </c>
      <c r="G26" s="259">
        <v>49</v>
      </c>
      <c r="H26" s="260">
        <v>175</v>
      </c>
      <c r="I26" s="259">
        <v>5</v>
      </c>
      <c r="J26" s="259">
        <v>35</v>
      </c>
      <c r="K26" s="259">
        <v>135</v>
      </c>
      <c r="L26" s="259">
        <v>5</v>
      </c>
      <c r="M26" s="259">
        <v>27</v>
      </c>
      <c r="N26" s="261"/>
      <c r="O26" s="261"/>
      <c r="P26" s="261"/>
      <c r="Q26" s="261"/>
      <c r="R26" s="261"/>
      <c r="S26" s="261"/>
    </row>
    <row r="27" spans="1:19" ht="12.75">
      <c r="A27" s="258" t="s">
        <v>18</v>
      </c>
      <c r="B27" s="259">
        <v>930</v>
      </c>
      <c r="C27" s="259">
        <v>22</v>
      </c>
      <c r="D27" s="259">
        <v>42</v>
      </c>
      <c r="E27" s="259">
        <v>411</v>
      </c>
      <c r="F27" s="259">
        <v>8</v>
      </c>
      <c r="G27" s="259">
        <v>51</v>
      </c>
      <c r="H27" s="260">
        <v>271</v>
      </c>
      <c r="I27" s="259">
        <v>7</v>
      </c>
      <c r="J27" s="259">
        <v>39</v>
      </c>
      <c r="K27" s="259">
        <v>248</v>
      </c>
      <c r="L27" s="259">
        <v>7</v>
      </c>
      <c r="M27" s="259">
        <v>35</v>
      </c>
      <c r="N27" s="261"/>
      <c r="O27" s="261"/>
      <c r="P27" s="261"/>
      <c r="Q27" s="261"/>
      <c r="R27" s="261"/>
      <c r="S27" s="261"/>
    </row>
    <row r="28" spans="1:19" ht="12.75">
      <c r="A28" s="258" t="s">
        <v>19</v>
      </c>
      <c r="B28" s="259">
        <v>359</v>
      </c>
      <c r="C28" s="259">
        <v>10</v>
      </c>
      <c r="D28" s="259">
        <v>36</v>
      </c>
      <c r="E28" s="259">
        <v>164</v>
      </c>
      <c r="F28" s="259">
        <v>4</v>
      </c>
      <c r="G28" s="259">
        <v>41</v>
      </c>
      <c r="H28" s="260">
        <v>94</v>
      </c>
      <c r="I28" s="259">
        <v>3</v>
      </c>
      <c r="J28" s="259">
        <v>31</v>
      </c>
      <c r="K28" s="259">
        <v>101</v>
      </c>
      <c r="L28" s="259">
        <v>3</v>
      </c>
      <c r="M28" s="259">
        <v>34</v>
      </c>
      <c r="N28" s="261"/>
      <c r="O28" s="261"/>
      <c r="P28" s="261"/>
      <c r="Q28" s="261"/>
      <c r="R28" s="261"/>
      <c r="S28" s="261"/>
    </row>
    <row r="29" spans="1:19" ht="12.75">
      <c r="A29" s="258" t="s">
        <v>20</v>
      </c>
      <c r="B29" s="259">
        <v>449</v>
      </c>
      <c r="C29" s="259">
        <v>11</v>
      </c>
      <c r="D29" s="259">
        <v>41</v>
      </c>
      <c r="E29" s="259">
        <v>171</v>
      </c>
      <c r="F29" s="259">
        <v>4</v>
      </c>
      <c r="G29" s="259">
        <v>43</v>
      </c>
      <c r="H29" s="260">
        <v>151</v>
      </c>
      <c r="I29" s="259">
        <v>4</v>
      </c>
      <c r="J29" s="259">
        <v>38</v>
      </c>
      <c r="K29" s="259">
        <v>127</v>
      </c>
      <c r="L29" s="259">
        <v>3</v>
      </c>
      <c r="M29" s="259">
        <v>42</v>
      </c>
      <c r="N29" s="261"/>
      <c r="O29" s="261"/>
      <c r="P29" s="261"/>
      <c r="Q29" s="261"/>
      <c r="R29" s="261"/>
      <c r="S29" s="261"/>
    </row>
    <row r="30" spans="1:19" ht="12.75">
      <c r="A30" s="258" t="s">
        <v>21</v>
      </c>
      <c r="B30" s="259">
        <v>241</v>
      </c>
      <c r="C30" s="259">
        <v>10</v>
      </c>
      <c r="D30" s="259">
        <v>24</v>
      </c>
      <c r="E30" s="259">
        <v>64</v>
      </c>
      <c r="F30" s="259">
        <v>3</v>
      </c>
      <c r="G30" s="259">
        <v>21</v>
      </c>
      <c r="H30" s="260">
        <v>79</v>
      </c>
      <c r="I30" s="259">
        <v>3</v>
      </c>
      <c r="J30" s="259">
        <v>26</v>
      </c>
      <c r="K30" s="259">
        <v>98</v>
      </c>
      <c r="L30" s="259">
        <v>4</v>
      </c>
      <c r="M30" s="259">
        <v>24</v>
      </c>
      <c r="N30" s="261"/>
      <c r="O30" s="261"/>
      <c r="P30" s="261"/>
      <c r="Q30" s="261"/>
      <c r="R30" s="261"/>
      <c r="S30" s="261"/>
    </row>
    <row r="31" spans="1:19" ht="12.75">
      <c r="A31" s="258" t="s">
        <v>22</v>
      </c>
      <c r="B31" s="259">
        <v>300</v>
      </c>
      <c r="C31" s="259">
        <v>9</v>
      </c>
      <c r="D31" s="259">
        <v>33</v>
      </c>
      <c r="E31" s="259">
        <v>126</v>
      </c>
      <c r="F31" s="259">
        <v>3</v>
      </c>
      <c r="G31" s="259">
        <v>42</v>
      </c>
      <c r="H31" s="260">
        <v>114</v>
      </c>
      <c r="I31" s="259">
        <v>3</v>
      </c>
      <c r="J31" s="259">
        <v>38</v>
      </c>
      <c r="K31" s="259">
        <v>60</v>
      </c>
      <c r="L31" s="259">
        <v>3</v>
      </c>
      <c r="M31" s="259">
        <v>20</v>
      </c>
      <c r="N31" s="261"/>
      <c r="O31" s="261"/>
      <c r="P31" s="261"/>
      <c r="Q31" s="261"/>
      <c r="R31" s="261"/>
      <c r="S31" s="261"/>
    </row>
    <row r="32" spans="1:19" ht="12.75">
      <c r="A32" s="258" t="s">
        <v>23</v>
      </c>
      <c r="B32" s="259">
        <v>179</v>
      </c>
      <c r="C32" s="259">
        <v>9</v>
      </c>
      <c r="D32" s="259">
        <v>20</v>
      </c>
      <c r="E32" s="259">
        <v>81</v>
      </c>
      <c r="F32" s="259">
        <v>3</v>
      </c>
      <c r="G32" s="259">
        <v>27</v>
      </c>
      <c r="H32" s="260">
        <v>48</v>
      </c>
      <c r="I32" s="259">
        <v>3</v>
      </c>
      <c r="J32" s="259">
        <v>16</v>
      </c>
      <c r="K32" s="259">
        <v>50</v>
      </c>
      <c r="L32" s="259">
        <v>3</v>
      </c>
      <c r="M32" s="259">
        <v>17</v>
      </c>
      <c r="N32" s="261"/>
      <c r="O32" s="261"/>
      <c r="P32" s="261"/>
      <c r="Q32" s="261"/>
      <c r="R32" s="261"/>
      <c r="S32" s="261"/>
    </row>
    <row r="33" spans="1:19" ht="12.75">
      <c r="A33" s="258" t="s">
        <v>24</v>
      </c>
      <c r="B33" s="259">
        <v>261</v>
      </c>
      <c r="C33" s="259">
        <v>9</v>
      </c>
      <c r="D33" s="259">
        <v>29</v>
      </c>
      <c r="E33" s="259">
        <v>133</v>
      </c>
      <c r="F33" s="259">
        <v>3</v>
      </c>
      <c r="G33" s="259">
        <v>44</v>
      </c>
      <c r="H33" s="260">
        <v>66</v>
      </c>
      <c r="I33" s="259">
        <v>3</v>
      </c>
      <c r="J33" s="259">
        <v>22</v>
      </c>
      <c r="K33" s="259">
        <v>62</v>
      </c>
      <c r="L33" s="259">
        <v>3</v>
      </c>
      <c r="M33" s="259">
        <v>21</v>
      </c>
      <c r="N33" s="261"/>
      <c r="O33" s="261"/>
      <c r="P33" s="261"/>
      <c r="Q33" s="261"/>
      <c r="R33" s="261"/>
      <c r="S33" s="261"/>
    </row>
    <row r="34" spans="1:19" ht="12.75">
      <c r="A34" s="258" t="s">
        <v>25</v>
      </c>
      <c r="B34" s="259">
        <v>81</v>
      </c>
      <c r="C34" s="259">
        <v>5</v>
      </c>
      <c r="D34" s="259">
        <v>16</v>
      </c>
      <c r="E34" s="259">
        <v>37</v>
      </c>
      <c r="F34" s="259">
        <v>1</v>
      </c>
      <c r="G34" s="259">
        <v>37</v>
      </c>
      <c r="H34" s="260">
        <v>26</v>
      </c>
      <c r="I34" s="259">
        <v>2</v>
      </c>
      <c r="J34" s="259">
        <v>13</v>
      </c>
      <c r="K34" s="259">
        <v>18</v>
      </c>
      <c r="L34" s="259">
        <v>2</v>
      </c>
      <c r="M34" s="259">
        <v>9</v>
      </c>
      <c r="N34" s="261"/>
      <c r="O34" s="261"/>
      <c r="P34" s="261"/>
      <c r="Q34" s="261"/>
      <c r="R34" s="261"/>
      <c r="S34" s="261"/>
    </row>
    <row r="35" spans="1:19" ht="12.75">
      <c r="A35" s="258" t="s">
        <v>26</v>
      </c>
      <c r="B35" s="259">
        <v>1957</v>
      </c>
      <c r="C35" s="259">
        <v>36</v>
      </c>
      <c r="D35" s="259">
        <v>54</v>
      </c>
      <c r="E35" s="259">
        <v>735</v>
      </c>
      <c r="F35" s="259">
        <v>12</v>
      </c>
      <c r="G35" s="259">
        <v>61</v>
      </c>
      <c r="H35" s="260">
        <v>618</v>
      </c>
      <c r="I35" s="259">
        <v>11</v>
      </c>
      <c r="J35" s="259">
        <v>56</v>
      </c>
      <c r="K35" s="259">
        <v>604</v>
      </c>
      <c r="L35" s="259">
        <v>13</v>
      </c>
      <c r="M35" s="259">
        <v>46</v>
      </c>
      <c r="N35" s="261"/>
      <c r="O35" s="261"/>
      <c r="P35" s="261"/>
      <c r="Q35" s="261"/>
      <c r="R35" s="261"/>
      <c r="S35" s="261"/>
    </row>
    <row r="36" spans="1:19" ht="12.75">
      <c r="A36" s="258" t="s">
        <v>188</v>
      </c>
      <c r="B36" s="259">
        <v>698</v>
      </c>
      <c r="C36" s="259">
        <v>14</v>
      </c>
      <c r="D36" s="259">
        <v>50</v>
      </c>
      <c r="E36" s="259">
        <v>339</v>
      </c>
      <c r="F36" s="259">
        <v>6</v>
      </c>
      <c r="G36" s="259">
        <v>56</v>
      </c>
      <c r="H36" s="260">
        <v>182</v>
      </c>
      <c r="I36" s="259">
        <v>4</v>
      </c>
      <c r="J36" s="259">
        <v>46</v>
      </c>
      <c r="K36" s="259">
        <v>177</v>
      </c>
      <c r="L36" s="259">
        <v>4</v>
      </c>
      <c r="M36" s="259">
        <v>44</v>
      </c>
      <c r="N36" s="261"/>
      <c r="O36" s="261"/>
      <c r="P36" s="261"/>
      <c r="Q36" s="261"/>
      <c r="R36" s="261"/>
      <c r="S36" s="261"/>
    </row>
    <row r="37" spans="1:19" ht="12.75">
      <c r="A37" s="258" t="s">
        <v>189</v>
      </c>
      <c r="B37" s="259">
        <v>763</v>
      </c>
      <c r="C37" s="259">
        <v>15</v>
      </c>
      <c r="D37" s="259">
        <v>51</v>
      </c>
      <c r="E37" s="259">
        <v>292</v>
      </c>
      <c r="F37" s="259">
        <v>5</v>
      </c>
      <c r="G37" s="259">
        <v>58</v>
      </c>
      <c r="H37" s="260">
        <v>209</v>
      </c>
      <c r="I37" s="259">
        <v>4</v>
      </c>
      <c r="J37" s="259">
        <v>52</v>
      </c>
      <c r="K37" s="259">
        <v>262</v>
      </c>
      <c r="L37" s="259">
        <v>6</v>
      </c>
      <c r="M37" s="259">
        <v>44</v>
      </c>
      <c r="N37" s="261"/>
      <c r="O37" s="261"/>
      <c r="P37" s="261"/>
      <c r="Q37" s="261"/>
      <c r="R37" s="261"/>
      <c r="S37" s="261"/>
    </row>
    <row r="38" spans="1:18" ht="12.75">
      <c r="A38" s="266" t="s">
        <v>29</v>
      </c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6" t="s">
        <v>199</v>
      </c>
      <c r="Q38" s="267"/>
      <c r="R38" s="113"/>
    </row>
  </sheetData>
  <sheetProtection password="CA55" sheet="1" objects="1" scenarios="1"/>
  <mergeCells count="10">
    <mergeCell ref="E6:G6"/>
    <mergeCell ref="B6:D6"/>
    <mergeCell ref="A6:A9"/>
    <mergeCell ref="A1:S1"/>
    <mergeCell ref="A2:S2"/>
    <mergeCell ref="A3:S3"/>
    <mergeCell ref="Q6:S6"/>
    <mergeCell ref="N6:P6"/>
    <mergeCell ref="K6:M6"/>
    <mergeCell ref="H6:J6"/>
  </mergeCells>
  <printOptions horizontalCentered="1"/>
  <pageMargins left="0.5905511811023623" right="0.1968503937007874" top="0.8661417322834646" bottom="0.3937007874015748" header="0" footer="0"/>
  <pageSetup horizontalDpi="600" verticalDpi="600" orientation="landscape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9"/>
  <sheetViews>
    <sheetView showGridLines="0" workbookViewId="0" topLeftCell="A1">
      <selection activeCell="A8" sqref="A8"/>
    </sheetView>
  </sheetViews>
  <sheetFormatPr defaultColWidth="9.625" defaultRowHeight="12.75"/>
  <cols>
    <col min="1" max="1" width="28.625" style="44" customWidth="1"/>
    <col min="2" max="2" width="10.75390625" style="44" customWidth="1"/>
    <col min="3" max="4" width="9.625" style="44" customWidth="1"/>
    <col min="5" max="5" width="11.50390625" style="44" customWidth="1"/>
    <col min="6" max="8" width="9.625" style="44" customWidth="1"/>
  </cols>
  <sheetData>
    <row r="1" spans="1:8" ht="12.75">
      <c r="A1" s="568" t="s">
        <v>200</v>
      </c>
      <c r="B1" s="568"/>
      <c r="C1" s="568"/>
      <c r="D1" s="568"/>
      <c r="E1" s="568"/>
      <c r="F1" s="568"/>
      <c r="G1" s="568"/>
      <c r="H1" s="568"/>
    </row>
    <row r="2" spans="1:8" ht="12.75">
      <c r="A2" s="568" t="s">
        <v>201</v>
      </c>
      <c r="B2" s="568"/>
      <c r="C2" s="568"/>
      <c r="D2" s="568"/>
      <c r="E2" s="568"/>
      <c r="F2" s="568"/>
      <c r="G2" s="568"/>
      <c r="H2" s="568"/>
    </row>
    <row r="3" spans="1:8" ht="12.75">
      <c r="A3" s="568" t="s">
        <v>202</v>
      </c>
      <c r="B3" s="568"/>
      <c r="C3" s="568"/>
      <c r="D3" s="568"/>
      <c r="E3" s="568"/>
      <c r="F3" s="568"/>
      <c r="G3" s="568"/>
      <c r="H3" s="568"/>
    </row>
    <row r="4" spans="1:8" ht="12.75">
      <c r="A4" s="25" t="s">
        <v>203</v>
      </c>
      <c r="B4" s="89"/>
      <c r="C4" s="89"/>
      <c r="D4" s="25" t="s">
        <v>2</v>
      </c>
      <c r="E4" s="89"/>
      <c r="F4" s="89"/>
      <c r="G4" s="89"/>
      <c r="H4" s="89"/>
    </row>
    <row r="5" spans="1:8" ht="12.75">
      <c r="A5" s="586" t="s">
        <v>42</v>
      </c>
      <c r="B5" s="26" t="s">
        <v>81</v>
      </c>
      <c r="C5" s="616" t="s">
        <v>204</v>
      </c>
      <c r="D5" s="617"/>
      <c r="E5" s="618"/>
      <c r="F5" s="616" t="s">
        <v>718</v>
      </c>
      <c r="G5" s="617"/>
      <c r="H5" s="618"/>
    </row>
    <row r="6" spans="1:8" ht="12.75">
      <c r="A6" s="589"/>
      <c r="B6" s="28" t="s">
        <v>196</v>
      </c>
      <c r="C6" s="619"/>
      <c r="D6" s="620"/>
      <c r="E6" s="621"/>
      <c r="F6" s="619"/>
      <c r="G6" s="620"/>
      <c r="H6" s="621"/>
    </row>
    <row r="7" spans="1:8" ht="12.75">
      <c r="A7" s="567"/>
      <c r="B7" s="28" t="s">
        <v>206</v>
      </c>
      <c r="C7" s="23" t="s">
        <v>84</v>
      </c>
      <c r="D7" s="23" t="s">
        <v>207</v>
      </c>
      <c r="E7" s="278" t="s">
        <v>258</v>
      </c>
      <c r="F7" s="23" t="s">
        <v>84</v>
      </c>
      <c r="G7" s="23" t="s">
        <v>207</v>
      </c>
      <c r="H7" s="23" t="s">
        <v>258</v>
      </c>
    </row>
    <row r="8" spans="1:8" s="175" customFormat="1" ht="21" customHeight="1">
      <c r="A8" s="130" t="s">
        <v>39</v>
      </c>
      <c r="B8" s="178">
        <f aca="true" t="shared" si="0" ref="B8:H8">SUM(B9+B21)</f>
        <v>219</v>
      </c>
      <c r="C8" s="209">
        <f t="shared" si="0"/>
        <v>150</v>
      </c>
      <c r="D8" s="209">
        <f t="shared" si="0"/>
        <v>84</v>
      </c>
      <c r="E8" s="210">
        <f t="shared" si="0"/>
        <v>66</v>
      </c>
      <c r="F8" s="210">
        <f t="shared" si="0"/>
        <v>69</v>
      </c>
      <c r="G8" s="210">
        <f t="shared" si="0"/>
        <v>36</v>
      </c>
      <c r="H8" s="180">
        <f t="shared" si="0"/>
        <v>33</v>
      </c>
    </row>
    <row r="9" spans="1:8" s="175" customFormat="1" ht="21" customHeight="1">
      <c r="A9" s="130" t="s">
        <v>40</v>
      </c>
      <c r="B9" s="178">
        <f aca="true" t="shared" si="1" ref="B9:H9">SUM(B10:B19)</f>
        <v>83</v>
      </c>
      <c r="C9" s="180">
        <f t="shared" si="1"/>
        <v>61</v>
      </c>
      <c r="D9" s="178">
        <f t="shared" si="1"/>
        <v>37</v>
      </c>
      <c r="E9" s="180">
        <f t="shared" si="1"/>
        <v>24</v>
      </c>
      <c r="F9" s="180">
        <f t="shared" si="1"/>
        <v>22</v>
      </c>
      <c r="G9" s="180">
        <f t="shared" si="1"/>
        <v>14</v>
      </c>
      <c r="H9" s="180">
        <f t="shared" si="1"/>
        <v>8</v>
      </c>
    </row>
    <row r="10" spans="1:8" s="269" customFormat="1" ht="12.75">
      <c r="A10" s="272" t="s">
        <v>4</v>
      </c>
      <c r="B10" s="273">
        <v>6</v>
      </c>
      <c r="C10" s="274">
        <v>6</v>
      </c>
      <c r="D10" s="273">
        <v>5</v>
      </c>
      <c r="E10" s="274">
        <v>1</v>
      </c>
      <c r="F10" s="275" t="s">
        <v>30</v>
      </c>
      <c r="G10" s="274"/>
      <c r="H10" s="274"/>
    </row>
    <row r="11" spans="1:8" ht="12.75">
      <c r="A11" s="33" t="s">
        <v>5</v>
      </c>
      <c r="B11" s="34">
        <v>11</v>
      </c>
      <c r="C11" s="35">
        <v>6</v>
      </c>
      <c r="D11" s="34">
        <v>3</v>
      </c>
      <c r="E11" s="35">
        <v>3</v>
      </c>
      <c r="F11" s="35">
        <v>5</v>
      </c>
      <c r="G11" s="35">
        <v>1</v>
      </c>
      <c r="H11" s="35">
        <v>4</v>
      </c>
    </row>
    <row r="12" spans="1:8" ht="12.75">
      <c r="A12" s="33" t="s">
        <v>6</v>
      </c>
      <c r="B12" s="34">
        <v>11</v>
      </c>
      <c r="C12" s="35">
        <v>8</v>
      </c>
      <c r="D12" s="34">
        <v>3</v>
      </c>
      <c r="E12" s="35">
        <v>5</v>
      </c>
      <c r="F12" s="35">
        <v>3</v>
      </c>
      <c r="G12" s="35">
        <v>2</v>
      </c>
      <c r="H12" s="35">
        <v>1</v>
      </c>
    </row>
    <row r="13" spans="1:8" ht="12.75">
      <c r="A13" s="33" t="s">
        <v>7</v>
      </c>
      <c r="B13" s="34">
        <v>2</v>
      </c>
      <c r="C13" s="35">
        <v>2</v>
      </c>
      <c r="D13" s="34">
        <v>2</v>
      </c>
      <c r="E13" s="35"/>
      <c r="F13" s="91" t="s">
        <v>30</v>
      </c>
      <c r="G13" s="35"/>
      <c r="H13" s="200"/>
    </row>
    <row r="14" spans="1:8" ht="12.75">
      <c r="A14" s="33" t="s">
        <v>8</v>
      </c>
      <c r="B14" s="34">
        <v>10</v>
      </c>
      <c r="C14" s="35">
        <v>6</v>
      </c>
      <c r="D14" s="34">
        <v>6</v>
      </c>
      <c r="E14" s="35"/>
      <c r="F14" s="35">
        <v>4</v>
      </c>
      <c r="G14" s="35">
        <v>4</v>
      </c>
      <c r="H14" s="200"/>
    </row>
    <row r="15" spans="1:8" ht="12.75">
      <c r="A15" s="33" t="s">
        <v>9</v>
      </c>
      <c r="B15" s="34">
        <v>11</v>
      </c>
      <c r="C15" s="35">
        <v>7</v>
      </c>
      <c r="D15" s="34">
        <v>6</v>
      </c>
      <c r="E15" s="35">
        <v>1</v>
      </c>
      <c r="F15" s="35">
        <v>4</v>
      </c>
      <c r="G15" s="35">
        <v>4</v>
      </c>
      <c r="H15" s="200"/>
    </row>
    <row r="16" spans="1:8" ht="12.75">
      <c r="A16" s="33" t="s">
        <v>10</v>
      </c>
      <c r="B16" s="34">
        <v>12</v>
      </c>
      <c r="C16" s="35">
        <v>8</v>
      </c>
      <c r="D16" s="34">
        <v>5</v>
      </c>
      <c r="E16" s="35">
        <v>3</v>
      </c>
      <c r="F16" s="35">
        <v>4</v>
      </c>
      <c r="G16" s="35">
        <v>3</v>
      </c>
      <c r="H16" s="35">
        <v>1</v>
      </c>
    </row>
    <row r="17" spans="1:8" ht="12.75">
      <c r="A17" s="33" t="s">
        <v>11</v>
      </c>
      <c r="B17" s="34">
        <v>6</v>
      </c>
      <c r="C17" s="35">
        <v>6</v>
      </c>
      <c r="D17" s="34">
        <v>4</v>
      </c>
      <c r="E17" s="35">
        <v>2</v>
      </c>
      <c r="F17" s="91" t="s">
        <v>30</v>
      </c>
      <c r="G17" s="35"/>
      <c r="H17" s="35"/>
    </row>
    <row r="18" spans="1:8" ht="12.75">
      <c r="A18" s="33" t="s">
        <v>12</v>
      </c>
      <c r="B18" s="34">
        <v>7</v>
      </c>
      <c r="C18" s="35">
        <v>6</v>
      </c>
      <c r="D18" s="36"/>
      <c r="E18" s="35">
        <v>6</v>
      </c>
      <c r="F18" s="35">
        <v>1</v>
      </c>
      <c r="G18" s="35"/>
      <c r="H18" s="35">
        <v>1</v>
      </c>
    </row>
    <row r="19" spans="1:8" ht="12.75">
      <c r="A19" s="33" t="s">
        <v>13</v>
      </c>
      <c r="B19" s="34">
        <v>7</v>
      </c>
      <c r="C19" s="35">
        <v>6</v>
      </c>
      <c r="D19" s="34">
        <v>3</v>
      </c>
      <c r="E19" s="35">
        <v>3</v>
      </c>
      <c r="F19" s="35">
        <v>1</v>
      </c>
      <c r="G19" s="35"/>
      <c r="H19" s="35">
        <v>1</v>
      </c>
    </row>
    <row r="20" spans="1:8" ht="12.75">
      <c r="A20" s="36"/>
      <c r="B20" s="36"/>
      <c r="C20" s="35"/>
      <c r="D20" s="36"/>
      <c r="E20" s="35"/>
      <c r="F20" s="35"/>
      <c r="G20" s="35"/>
      <c r="H20" s="35"/>
    </row>
    <row r="21" spans="1:8" ht="12.75">
      <c r="A21" s="39" t="s">
        <v>41</v>
      </c>
      <c r="B21" s="40">
        <f aca="true" t="shared" si="2" ref="B21:H21">SUM(B22:B35)</f>
        <v>136</v>
      </c>
      <c r="C21" s="71">
        <f t="shared" si="2"/>
        <v>89</v>
      </c>
      <c r="D21" s="71">
        <f t="shared" si="2"/>
        <v>47</v>
      </c>
      <c r="E21" s="71">
        <f t="shared" si="2"/>
        <v>42</v>
      </c>
      <c r="F21" s="71">
        <f t="shared" si="2"/>
        <v>47</v>
      </c>
      <c r="G21" s="71">
        <f t="shared" si="2"/>
        <v>22</v>
      </c>
      <c r="H21" s="71">
        <f t="shared" si="2"/>
        <v>25</v>
      </c>
    </row>
    <row r="22" spans="1:8" ht="12.75">
      <c r="A22" s="33" t="s">
        <v>14</v>
      </c>
      <c r="B22" s="34">
        <v>12</v>
      </c>
      <c r="C22" s="35">
        <v>8</v>
      </c>
      <c r="D22" s="34">
        <v>4</v>
      </c>
      <c r="E22" s="35">
        <v>4</v>
      </c>
      <c r="F22" s="35">
        <v>4</v>
      </c>
      <c r="G22" s="35">
        <v>2</v>
      </c>
      <c r="H22" s="35">
        <v>2</v>
      </c>
    </row>
    <row r="23" spans="1:8" ht="12.75">
      <c r="A23" s="33" t="s">
        <v>15</v>
      </c>
      <c r="B23" s="34">
        <v>10</v>
      </c>
      <c r="C23" s="35">
        <v>6</v>
      </c>
      <c r="D23" s="34">
        <v>5</v>
      </c>
      <c r="E23" s="35">
        <v>1</v>
      </c>
      <c r="F23" s="35">
        <v>4</v>
      </c>
      <c r="G23" s="35">
        <v>4</v>
      </c>
      <c r="H23" s="35"/>
    </row>
    <row r="24" spans="1:8" ht="12.75">
      <c r="A24" s="33" t="s">
        <v>16</v>
      </c>
      <c r="B24" s="34">
        <v>11</v>
      </c>
      <c r="C24" s="35">
        <v>7</v>
      </c>
      <c r="D24" s="34">
        <v>4</v>
      </c>
      <c r="E24" s="35">
        <v>3</v>
      </c>
      <c r="F24" s="35">
        <v>4</v>
      </c>
      <c r="G24" s="35">
        <v>1</v>
      </c>
      <c r="H24" s="35">
        <v>3</v>
      </c>
    </row>
    <row r="25" spans="1:8" ht="12.75">
      <c r="A25" s="33" t="s">
        <v>17</v>
      </c>
      <c r="B25" s="34">
        <v>7</v>
      </c>
      <c r="C25" s="35">
        <v>7</v>
      </c>
      <c r="D25" s="34">
        <v>5</v>
      </c>
      <c r="E25" s="35">
        <v>2</v>
      </c>
      <c r="F25" s="35"/>
      <c r="G25" s="35"/>
      <c r="H25" s="35"/>
    </row>
    <row r="26" spans="1:8" ht="12.75">
      <c r="A26" s="33" t="s">
        <v>18</v>
      </c>
      <c r="B26" s="34">
        <v>10</v>
      </c>
      <c r="C26" s="35">
        <v>6</v>
      </c>
      <c r="D26" s="34">
        <v>5</v>
      </c>
      <c r="E26" s="35">
        <v>1</v>
      </c>
      <c r="F26" s="35">
        <v>4</v>
      </c>
      <c r="G26" s="35">
        <v>1</v>
      </c>
      <c r="H26" s="35">
        <v>3</v>
      </c>
    </row>
    <row r="27" spans="1:8" ht="12.75">
      <c r="A27" s="33" t="s">
        <v>19</v>
      </c>
      <c r="B27" s="34">
        <v>9</v>
      </c>
      <c r="C27" s="35">
        <v>6</v>
      </c>
      <c r="D27" s="34">
        <v>3</v>
      </c>
      <c r="E27" s="35">
        <v>3</v>
      </c>
      <c r="F27" s="35">
        <v>3</v>
      </c>
      <c r="G27" s="35">
        <v>2</v>
      </c>
      <c r="H27" s="35">
        <v>1</v>
      </c>
    </row>
    <row r="28" spans="1:8" ht="12.75">
      <c r="A28" s="33" t="s">
        <v>20</v>
      </c>
      <c r="B28" s="34">
        <v>10</v>
      </c>
      <c r="C28" s="35">
        <v>6</v>
      </c>
      <c r="D28" s="34">
        <v>2</v>
      </c>
      <c r="E28" s="35">
        <v>4</v>
      </c>
      <c r="F28" s="35">
        <v>4</v>
      </c>
      <c r="G28" s="35">
        <v>2</v>
      </c>
      <c r="H28" s="35">
        <v>2</v>
      </c>
    </row>
    <row r="29" spans="1:8" ht="12.75">
      <c r="A29" s="33" t="s">
        <v>21</v>
      </c>
      <c r="B29" s="34">
        <v>10</v>
      </c>
      <c r="C29" s="35">
        <v>6</v>
      </c>
      <c r="D29" s="34">
        <v>2</v>
      </c>
      <c r="E29" s="35">
        <v>4</v>
      </c>
      <c r="F29" s="35">
        <v>4</v>
      </c>
      <c r="G29" s="35">
        <v>2</v>
      </c>
      <c r="H29" s="35">
        <v>2</v>
      </c>
    </row>
    <row r="30" spans="1:8" ht="12.75">
      <c r="A30" s="33" t="s">
        <v>22</v>
      </c>
      <c r="B30" s="34">
        <v>10</v>
      </c>
      <c r="C30" s="35">
        <v>6</v>
      </c>
      <c r="D30" s="34">
        <v>3</v>
      </c>
      <c r="E30" s="35">
        <v>3</v>
      </c>
      <c r="F30" s="35">
        <v>4</v>
      </c>
      <c r="G30" s="35"/>
      <c r="H30" s="35">
        <v>4</v>
      </c>
    </row>
    <row r="31" spans="1:8" ht="12.75">
      <c r="A31" s="33" t="s">
        <v>23</v>
      </c>
      <c r="B31" s="34">
        <v>10</v>
      </c>
      <c r="C31" s="35">
        <v>6</v>
      </c>
      <c r="D31" s="34">
        <v>2</v>
      </c>
      <c r="E31" s="35">
        <v>4</v>
      </c>
      <c r="F31" s="35">
        <v>4</v>
      </c>
      <c r="G31" s="35">
        <v>2</v>
      </c>
      <c r="H31" s="35"/>
    </row>
    <row r="32" spans="1:8" ht="12.75">
      <c r="A32" s="33" t="s">
        <v>24</v>
      </c>
      <c r="B32" s="34">
        <v>7</v>
      </c>
      <c r="C32" s="35">
        <v>6</v>
      </c>
      <c r="D32" s="34">
        <v>4</v>
      </c>
      <c r="E32" s="35">
        <v>2</v>
      </c>
      <c r="F32" s="35">
        <v>1</v>
      </c>
      <c r="G32" s="35">
        <v>1</v>
      </c>
      <c r="H32" s="35">
        <v>2</v>
      </c>
    </row>
    <row r="33" spans="1:8" ht="12.75">
      <c r="A33" s="33" t="s">
        <v>25</v>
      </c>
      <c r="B33" s="34">
        <v>10</v>
      </c>
      <c r="C33" s="35">
        <v>6</v>
      </c>
      <c r="D33" s="34">
        <v>4</v>
      </c>
      <c r="E33" s="35">
        <v>2</v>
      </c>
      <c r="F33" s="35">
        <v>4</v>
      </c>
      <c r="G33" s="35">
        <v>3</v>
      </c>
      <c r="H33" s="35">
        <v>1</v>
      </c>
    </row>
    <row r="34" spans="1:8" ht="12.75">
      <c r="A34" s="33" t="s">
        <v>26</v>
      </c>
      <c r="B34" s="34">
        <v>10</v>
      </c>
      <c r="C34" s="35">
        <v>7</v>
      </c>
      <c r="D34" s="34">
        <v>4</v>
      </c>
      <c r="E34" s="35">
        <v>3</v>
      </c>
      <c r="F34" s="35">
        <v>3</v>
      </c>
      <c r="G34" s="35">
        <v>2</v>
      </c>
      <c r="H34" s="35">
        <v>1</v>
      </c>
    </row>
    <row r="35" spans="1:8" ht="12.75">
      <c r="A35" s="33" t="s">
        <v>209</v>
      </c>
      <c r="B35" s="34">
        <v>10</v>
      </c>
      <c r="C35" s="35">
        <v>6</v>
      </c>
      <c r="D35" s="36"/>
      <c r="E35" s="35">
        <v>6</v>
      </c>
      <c r="F35" s="35">
        <v>4</v>
      </c>
      <c r="G35" s="35"/>
      <c r="H35" s="35">
        <v>4</v>
      </c>
    </row>
    <row r="36" spans="1:8" ht="12.75">
      <c r="A36" s="42" t="s">
        <v>210</v>
      </c>
      <c r="E36" s="42" t="s">
        <v>2</v>
      </c>
      <c r="H36" s="42" t="s">
        <v>211</v>
      </c>
    </row>
    <row r="37" ht="12.75">
      <c r="A37" s="42" t="s">
        <v>212</v>
      </c>
    </row>
    <row r="38" ht="12.75">
      <c r="A38" s="42" t="s">
        <v>213</v>
      </c>
    </row>
    <row r="39" ht="12.75">
      <c r="A39" s="42" t="s">
        <v>214</v>
      </c>
    </row>
  </sheetData>
  <sheetProtection password="CA55" sheet="1" objects="1" scenarios="1"/>
  <mergeCells count="6">
    <mergeCell ref="A5:A7"/>
    <mergeCell ref="C5:E6"/>
    <mergeCell ref="F5:H6"/>
    <mergeCell ref="A1:H1"/>
    <mergeCell ref="A2:H2"/>
    <mergeCell ref="A3:H3"/>
  </mergeCells>
  <printOptions horizontalCentered="1"/>
  <pageMargins left="0.7874015748031497" right="0.3937007874015748" top="0.5905511811023623" bottom="0.3937007874015748" header="0" footer="0"/>
  <pageSetup horizontalDpi="300" verticalDpi="3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37"/>
  <sheetViews>
    <sheetView showGridLines="0" workbookViewId="0" topLeftCell="A1">
      <selection activeCell="A21" sqref="A21"/>
    </sheetView>
  </sheetViews>
  <sheetFormatPr defaultColWidth="9.625" defaultRowHeight="12.75"/>
  <cols>
    <col min="1" max="1" width="29.75390625" style="295" customWidth="1"/>
    <col min="2" max="2" width="10.50390625" style="295" bestFit="1" customWidth="1"/>
    <col min="3" max="3" width="10.25390625" style="295" bestFit="1" customWidth="1"/>
    <col min="4" max="4" width="14.25390625" style="295" bestFit="1" customWidth="1"/>
    <col min="5" max="5" width="10.25390625" style="295" bestFit="1" customWidth="1"/>
    <col min="6" max="6" width="16.625" style="295" bestFit="1" customWidth="1"/>
    <col min="7" max="7" width="10.125" style="295" customWidth="1"/>
    <col min="8" max="8" width="8.125" style="295" bestFit="1" customWidth="1"/>
    <col min="9" max="16384" width="9.625" style="114" customWidth="1"/>
  </cols>
  <sheetData>
    <row r="1" spans="1:8" ht="12.75">
      <c r="A1" s="629" t="s">
        <v>215</v>
      </c>
      <c r="B1" s="629"/>
      <c r="C1" s="629"/>
      <c r="D1" s="629"/>
      <c r="E1" s="629"/>
      <c r="F1" s="629"/>
      <c r="G1" s="629"/>
      <c r="H1" s="629"/>
    </row>
    <row r="2" spans="1:8" ht="12.75">
      <c r="A2" s="629" t="s">
        <v>216</v>
      </c>
      <c r="B2" s="629"/>
      <c r="C2" s="629"/>
      <c r="D2" s="629"/>
      <c r="E2" s="629"/>
      <c r="F2" s="629"/>
      <c r="G2" s="629"/>
      <c r="H2" s="629"/>
    </row>
    <row r="3" spans="1:8" ht="12.75">
      <c r="A3" s="622" t="s">
        <v>217</v>
      </c>
      <c r="B3" s="622"/>
      <c r="C3" s="622"/>
      <c r="D3" s="622"/>
      <c r="E3" s="622"/>
      <c r="F3" s="622"/>
      <c r="G3" s="622"/>
      <c r="H3" s="622"/>
    </row>
    <row r="4" spans="1:8" ht="12.75">
      <c r="A4" s="279"/>
      <c r="B4" s="279"/>
      <c r="C4" s="279"/>
      <c r="D4" s="279"/>
      <c r="E4" s="279"/>
      <c r="F4" s="279"/>
      <c r="G4" s="279"/>
      <c r="H4" s="279"/>
    </row>
    <row r="5" spans="1:8" ht="12.75">
      <c r="A5" s="279" t="s">
        <v>218</v>
      </c>
      <c r="B5" s="281"/>
      <c r="C5" s="281"/>
      <c r="D5" s="281"/>
      <c r="E5" s="281"/>
      <c r="F5" s="280"/>
      <c r="G5" s="279"/>
      <c r="H5" s="280"/>
    </row>
    <row r="6" spans="1:8" ht="12.75">
      <c r="A6" s="623" t="s">
        <v>42</v>
      </c>
      <c r="B6" s="304" t="s">
        <v>62</v>
      </c>
      <c r="C6" s="305"/>
      <c r="D6" s="304" t="s">
        <v>220</v>
      </c>
      <c r="E6" s="304" t="s">
        <v>221</v>
      </c>
      <c r="F6" s="626" t="s">
        <v>219</v>
      </c>
      <c r="G6" s="627"/>
      <c r="H6" s="628"/>
    </row>
    <row r="7" spans="1:8" ht="12.75">
      <c r="A7" s="624"/>
      <c r="B7" s="282" t="s">
        <v>48</v>
      </c>
      <c r="C7" s="282" t="s">
        <v>719</v>
      </c>
      <c r="D7" s="282" t="s">
        <v>222</v>
      </c>
      <c r="E7" s="282" t="s">
        <v>223</v>
      </c>
      <c r="F7" s="304" t="s">
        <v>224</v>
      </c>
      <c r="G7" s="304" t="s">
        <v>225</v>
      </c>
      <c r="H7" s="304" t="s">
        <v>226</v>
      </c>
    </row>
    <row r="8" spans="1:8" ht="12.75">
      <c r="A8" s="625"/>
      <c r="B8" s="283" t="s">
        <v>227</v>
      </c>
      <c r="C8" s="283" t="s">
        <v>228</v>
      </c>
      <c r="D8" s="283" t="s">
        <v>229</v>
      </c>
      <c r="E8" s="283" t="s">
        <v>230</v>
      </c>
      <c r="F8" s="283" t="s">
        <v>231</v>
      </c>
      <c r="G8" s="283" t="s">
        <v>232</v>
      </c>
      <c r="H8" s="283" t="s">
        <v>233</v>
      </c>
    </row>
    <row r="9" spans="1:8" s="302" customFormat="1" ht="20.25" customHeight="1">
      <c r="A9" s="296" t="s">
        <v>39</v>
      </c>
      <c r="B9" s="297">
        <f>SUM(B10+B21)</f>
        <v>17599</v>
      </c>
      <c r="C9" s="298">
        <f>SUM(C10+C21)</f>
        <v>1305</v>
      </c>
      <c r="D9" s="299">
        <f>(C9/$B9)*100</f>
        <v>7.415194045116199</v>
      </c>
      <c r="E9" s="300">
        <f>SUM(E10+E21)</f>
        <v>16294</v>
      </c>
      <c r="F9" s="301">
        <f>SUM(F10+F21)</f>
        <v>9162</v>
      </c>
      <c r="G9" s="298">
        <f>SUM(G10+G21)</f>
        <v>6162</v>
      </c>
      <c r="H9" s="298">
        <f>SUM(H10+H21)</f>
        <v>970</v>
      </c>
    </row>
    <row r="10" spans="1:8" s="302" customFormat="1" ht="20.25" customHeight="1">
      <c r="A10" s="296" t="s">
        <v>40</v>
      </c>
      <c r="B10" s="298">
        <f>SUM(B11:B20)</f>
        <v>5283</v>
      </c>
      <c r="C10" s="301">
        <f>SUM(C11:C20)</f>
        <v>387</v>
      </c>
      <c r="D10" s="303">
        <f>(C10/$B10)*100</f>
        <v>7.325383304940375</v>
      </c>
      <c r="E10" s="301">
        <f>SUM(E11:E20)</f>
        <v>4896</v>
      </c>
      <c r="F10" s="301">
        <f>SUM(F11:F20)</f>
        <v>2644</v>
      </c>
      <c r="G10" s="298">
        <f>SUM(G11:G20)</f>
        <v>1650</v>
      </c>
      <c r="H10" s="298">
        <f>SUM(H11:H20)</f>
        <v>602</v>
      </c>
    </row>
    <row r="11" spans="1:8" ht="12.75">
      <c r="A11" s="284" t="s">
        <v>4</v>
      </c>
      <c r="B11" s="285">
        <v>1134</v>
      </c>
      <c r="C11" s="286">
        <v>235</v>
      </c>
      <c r="D11" s="287">
        <f>(C11/$B11)*100</f>
        <v>20.72310405643739</v>
      </c>
      <c r="E11" s="286">
        <v>899</v>
      </c>
      <c r="F11" s="286">
        <v>309</v>
      </c>
      <c r="G11" s="285">
        <v>433</v>
      </c>
      <c r="H11" s="285">
        <v>157</v>
      </c>
    </row>
    <row r="12" spans="1:8" ht="12.75">
      <c r="A12" s="284" t="s">
        <v>5</v>
      </c>
      <c r="B12" s="285">
        <v>1240</v>
      </c>
      <c r="C12" s="286">
        <v>61</v>
      </c>
      <c r="D12" s="287">
        <f>(C12/$B12)*100</f>
        <v>4.919354838709678</v>
      </c>
      <c r="E12" s="286">
        <v>1179</v>
      </c>
      <c r="F12" s="286">
        <v>510</v>
      </c>
      <c r="G12" s="285">
        <v>379</v>
      </c>
      <c r="H12" s="285">
        <v>290</v>
      </c>
    </row>
    <row r="13" spans="1:8" ht="12.75">
      <c r="A13" s="284" t="s">
        <v>6</v>
      </c>
      <c r="B13" s="285">
        <v>656</v>
      </c>
      <c r="C13" s="288" t="s">
        <v>198</v>
      </c>
      <c r="D13" s="287"/>
      <c r="E13" s="286">
        <v>656</v>
      </c>
      <c r="F13" s="286">
        <v>347</v>
      </c>
      <c r="G13" s="285">
        <v>292</v>
      </c>
      <c r="H13" s="285">
        <v>17</v>
      </c>
    </row>
    <row r="14" spans="1:8" ht="12.75">
      <c r="A14" s="284" t="s">
        <v>7</v>
      </c>
      <c r="B14" s="285">
        <v>202</v>
      </c>
      <c r="C14" s="286">
        <v>14</v>
      </c>
      <c r="D14" s="287">
        <f>(C14/$B14)*100</f>
        <v>6.9306930693069315</v>
      </c>
      <c r="E14" s="286">
        <v>188</v>
      </c>
      <c r="F14" s="286">
        <v>75</v>
      </c>
      <c r="G14" s="285">
        <v>91</v>
      </c>
      <c r="H14" s="285">
        <v>22</v>
      </c>
    </row>
    <row r="15" spans="1:8" ht="12.75">
      <c r="A15" s="284" t="s">
        <v>8</v>
      </c>
      <c r="B15" s="285">
        <v>252</v>
      </c>
      <c r="C15" s="286">
        <v>46</v>
      </c>
      <c r="D15" s="287">
        <f>(C15/$B15)*100</f>
        <v>18.253968253968253</v>
      </c>
      <c r="E15" s="286">
        <v>206</v>
      </c>
      <c r="F15" s="286">
        <v>90</v>
      </c>
      <c r="G15" s="285">
        <v>80</v>
      </c>
      <c r="H15" s="285">
        <v>36</v>
      </c>
    </row>
    <row r="16" spans="1:8" ht="12.75">
      <c r="A16" s="284" t="s">
        <v>9</v>
      </c>
      <c r="B16" s="285">
        <v>201</v>
      </c>
      <c r="C16" s="286">
        <v>28</v>
      </c>
      <c r="D16" s="287">
        <f>(C16/$B16)*100</f>
        <v>13.930348258706468</v>
      </c>
      <c r="E16" s="286">
        <v>173</v>
      </c>
      <c r="F16" s="286">
        <v>108</v>
      </c>
      <c r="G16" s="285">
        <v>48</v>
      </c>
      <c r="H16" s="285">
        <v>17</v>
      </c>
    </row>
    <row r="17" spans="1:8" ht="12.75">
      <c r="A17" s="284" t="s">
        <v>10</v>
      </c>
      <c r="B17" s="285">
        <v>446</v>
      </c>
      <c r="C17" s="288" t="s">
        <v>198</v>
      </c>
      <c r="D17" s="287"/>
      <c r="E17" s="286">
        <v>446</v>
      </c>
      <c r="F17" s="286">
        <v>393</v>
      </c>
      <c r="G17" s="285">
        <v>53</v>
      </c>
      <c r="H17" s="289"/>
    </row>
    <row r="18" spans="1:8" ht="12.75">
      <c r="A18" s="284" t="s">
        <v>11</v>
      </c>
      <c r="B18" s="285">
        <v>406</v>
      </c>
      <c r="C18" s="286"/>
      <c r="D18" s="287"/>
      <c r="E18" s="286">
        <v>406</v>
      </c>
      <c r="F18" s="286">
        <v>382</v>
      </c>
      <c r="G18" s="285">
        <v>24</v>
      </c>
      <c r="H18" s="289"/>
    </row>
    <row r="19" spans="1:8" ht="12.75">
      <c r="A19" s="284" t="s">
        <v>12</v>
      </c>
      <c r="B19" s="285">
        <v>259</v>
      </c>
      <c r="C19" s="286">
        <v>3</v>
      </c>
      <c r="D19" s="287">
        <f>(C19/$B19)*100</f>
        <v>1.1583011583011582</v>
      </c>
      <c r="E19" s="286">
        <v>256</v>
      </c>
      <c r="F19" s="286">
        <v>105</v>
      </c>
      <c r="G19" s="285">
        <v>125</v>
      </c>
      <c r="H19" s="285">
        <v>26</v>
      </c>
    </row>
    <row r="20" spans="1:8" ht="12.75">
      <c r="A20" s="284" t="s">
        <v>13</v>
      </c>
      <c r="B20" s="285">
        <v>487</v>
      </c>
      <c r="C20" s="286"/>
      <c r="D20" s="287"/>
      <c r="E20" s="286">
        <v>487</v>
      </c>
      <c r="F20" s="286">
        <v>325</v>
      </c>
      <c r="G20" s="285">
        <v>125</v>
      </c>
      <c r="H20" s="285">
        <v>37</v>
      </c>
    </row>
    <row r="21" spans="1:8" ht="12.75">
      <c r="A21" s="290" t="s">
        <v>41</v>
      </c>
      <c r="B21" s="291">
        <f>SUM(B22:B36)</f>
        <v>12316</v>
      </c>
      <c r="C21" s="292">
        <f>SUM(C22:C36)</f>
        <v>918</v>
      </c>
      <c r="D21" s="293">
        <v>7.4</v>
      </c>
      <c r="E21" s="292">
        <f>SUM(E22:E36)</f>
        <v>11398</v>
      </c>
      <c r="F21" s="292">
        <f>SUM(F22:F36)</f>
        <v>6518</v>
      </c>
      <c r="G21" s="291">
        <f>SUM(G22:G36)</f>
        <v>4512</v>
      </c>
      <c r="H21" s="291">
        <f>SUM(H22:H36)</f>
        <v>368</v>
      </c>
    </row>
    <row r="22" spans="1:8" ht="12.75">
      <c r="A22" s="284" t="s">
        <v>14</v>
      </c>
      <c r="B22" s="285">
        <v>4062</v>
      </c>
      <c r="C22" s="286">
        <v>160</v>
      </c>
      <c r="D22" s="287">
        <f>(C22/$B22)*100</f>
        <v>3.9389463318562288</v>
      </c>
      <c r="E22" s="286">
        <v>3902</v>
      </c>
      <c r="F22" s="286">
        <v>3152</v>
      </c>
      <c r="G22" s="285">
        <v>745</v>
      </c>
      <c r="H22" s="285">
        <v>5</v>
      </c>
    </row>
    <row r="23" spans="1:8" ht="12.75">
      <c r="A23" s="284" t="s">
        <v>15</v>
      </c>
      <c r="B23" s="285">
        <v>524</v>
      </c>
      <c r="C23" s="286">
        <v>28</v>
      </c>
      <c r="D23" s="287">
        <f>(C23/$B23)*100</f>
        <v>5.343511450381679</v>
      </c>
      <c r="E23" s="286">
        <v>496</v>
      </c>
      <c r="F23" s="286">
        <v>339</v>
      </c>
      <c r="G23" s="285">
        <v>154</v>
      </c>
      <c r="H23" s="285">
        <v>3</v>
      </c>
    </row>
    <row r="24" spans="1:8" ht="12.75">
      <c r="A24" s="284" t="s">
        <v>16</v>
      </c>
      <c r="B24" s="285">
        <v>685</v>
      </c>
      <c r="C24" s="286">
        <v>75</v>
      </c>
      <c r="D24" s="287">
        <v>11</v>
      </c>
      <c r="E24" s="286">
        <v>610</v>
      </c>
      <c r="F24" s="286">
        <v>288</v>
      </c>
      <c r="G24" s="285">
        <v>322</v>
      </c>
      <c r="H24" s="289"/>
    </row>
    <row r="25" spans="1:8" ht="12.75">
      <c r="A25" s="284" t="s">
        <v>17</v>
      </c>
      <c r="B25" s="285">
        <v>513</v>
      </c>
      <c r="C25" s="286">
        <v>65</v>
      </c>
      <c r="D25" s="287">
        <f aca="true" t="shared" si="0" ref="D25:D33">(C25/$B25)*100</f>
        <v>12.670565302144249</v>
      </c>
      <c r="E25" s="286">
        <v>448</v>
      </c>
      <c r="F25" s="286">
        <v>192</v>
      </c>
      <c r="G25" s="285">
        <v>256</v>
      </c>
      <c r="H25" s="284" t="s">
        <v>2</v>
      </c>
    </row>
    <row r="26" spans="1:8" ht="12.75">
      <c r="A26" s="284" t="s">
        <v>18</v>
      </c>
      <c r="B26" s="285">
        <v>911</v>
      </c>
      <c r="C26" s="286">
        <v>75</v>
      </c>
      <c r="D26" s="287">
        <f t="shared" si="0"/>
        <v>8.232711306256862</v>
      </c>
      <c r="E26" s="286">
        <v>836</v>
      </c>
      <c r="F26" s="286">
        <v>589</v>
      </c>
      <c r="G26" s="285">
        <v>238</v>
      </c>
      <c r="H26" s="285">
        <v>9</v>
      </c>
    </row>
    <row r="27" spans="1:8" ht="12.75">
      <c r="A27" s="284" t="s">
        <v>19</v>
      </c>
      <c r="B27" s="285">
        <v>371</v>
      </c>
      <c r="C27" s="286">
        <v>60</v>
      </c>
      <c r="D27" s="287">
        <f t="shared" si="0"/>
        <v>16.172506738544474</v>
      </c>
      <c r="E27" s="286">
        <v>311</v>
      </c>
      <c r="F27" s="286">
        <v>139</v>
      </c>
      <c r="G27" s="285">
        <v>101</v>
      </c>
      <c r="H27" s="285">
        <v>71</v>
      </c>
    </row>
    <row r="28" spans="1:8" ht="12.75">
      <c r="A28" s="284" t="s">
        <v>20</v>
      </c>
      <c r="B28" s="285">
        <v>489</v>
      </c>
      <c r="C28" s="286">
        <v>50</v>
      </c>
      <c r="D28" s="287">
        <f t="shared" si="0"/>
        <v>10.224948875255624</v>
      </c>
      <c r="E28" s="286">
        <v>439</v>
      </c>
      <c r="F28" s="286">
        <v>144</v>
      </c>
      <c r="G28" s="285">
        <v>198</v>
      </c>
      <c r="H28" s="285">
        <v>97</v>
      </c>
    </row>
    <row r="29" spans="1:8" ht="12.75">
      <c r="A29" s="284" t="s">
        <v>21</v>
      </c>
      <c r="B29" s="285">
        <v>336</v>
      </c>
      <c r="C29" s="286">
        <v>49</v>
      </c>
      <c r="D29" s="287">
        <f t="shared" si="0"/>
        <v>14.583333333333334</v>
      </c>
      <c r="E29" s="285">
        <v>287</v>
      </c>
      <c r="F29" s="285">
        <v>145</v>
      </c>
      <c r="G29" s="285">
        <v>142</v>
      </c>
      <c r="H29" s="284" t="s">
        <v>198</v>
      </c>
    </row>
    <row r="30" spans="1:8" ht="12.75">
      <c r="A30" s="284" t="s">
        <v>22</v>
      </c>
      <c r="B30" s="285">
        <v>311</v>
      </c>
      <c r="C30" s="285">
        <v>38</v>
      </c>
      <c r="D30" s="287">
        <f t="shared" si="0"/>
        <v>12.218649517684888</v>
      </c>
      <c r="E30" s="285">
        <v>273</v>
      </c>
      <c r="F30" s="285">
        <v>82</v>
      </c>
      <c r="G30" s="285">
        <v>137</v>
      </c>
      <c r="H30" s="285">
        <v>54</v>
      </c>
    </row>
    <row r="31" spans="1:8" ht="12.75">
      <c r="A31" s="284" t="s">
        <v>234</v>
      </c>
      <c r="B31" s="285">
        <v>166</v>
      </c>
      <c r="C31" s="285">
        <v>11</v>
      </c>
      <c r="D31" s="287">
        <f t="shared" si="0"/>
        <v>6.626506024096386</v>
      </c>
      <c r="E31" s="285">
        <v>155</v>
      </c>
      <c r="F31" s="285">
        <v>77</v>
      </c>
      <c r="G31" s="285">
        <v>78</v>
      </c>
      <c r="H31" s="289"/>
    </row>
    <row r="32" spans="1:8" ht="12.75">
      <c r="A32" s="284" t="s">
        <v>235</v>
      </c>
      <c r="B32" s="285">
        <v>264</v>
      </c>
      <c r="C32" s="285">
        <v>12</v>
      </c>
      <c r="D32" s="287">
        <f t="shared" si="0"/>
        <v>4.545454545454546</v>
      </c>
      <c r="E32" s="285">
        <v>252</v>
      </c>
      <c r="F32" s="285">
        <v>49</v>
      </c>
      <c r="G32" s="285">
        <v>203</v>
      </c>
      <c r="H32" s="289"/>
    </row>
    <row r="33" spans="1:8" ht="12.75">
      <c r="A33" s="284" t="s">
        <v>236</v>
      </c>
      <c r="B33" s="285">
        <v>103</v>
      </c>
      <c r="C33" s="285">
        <v>17</v>
      </c>
      <c r="D33" s="287">
        <f t="shared" si="0"/>
        <v>16.50485436893204</v>
      </c>
      <c r="E33" s="285">
        <v>86</v>
      </c>
      <c r="F33" s="285">
        <v>28</v>
      </c>
      <c r="G33" s="285">
        <v>58</v>
      </c>
      <c r="H33" s="289"/>
    </row>
    <row r="34" spans="1:8" ht="12.75">
      <c r="A34" s="284" t="s">
        <v>237</v>
      </c>
      <c r="B34" s="285">
        <v>2054</v>
      </c>
      <c r="C34" s="289"/>
      <c r="D34" s="287"/>
      <c r="E34" s="285">
        <v>2054</v>
      </c>
      <c r="F34" s="285">
        <v>588</v>
      </c>
      <c r="G34" s="285">
        <v>1353</v>
      </c>
      <c r="H34" s="285">
        <v>113</v>
      </c>
    </row>
    <row r="35" spans="1:8" ht="12.75">
      <c r="A35" s="284" t="s">
        <v>27</v>
      </c>
      <c r="B35" s="285">
        <v>722</v>
      </c>
      <c r="C35" s="285">
        <v>239</v>
      </c>
      <c r="D35" s="287">
        <f>(C35/$B35)*100</f>
        <v>33.10249307479224</v>
      </c>
      <c r="E35" s="285">
        <v>483</v>
      </c>
      <c r="F35" s="285">
        <v>283</v>
      </c>
      <c r="G35" s="285">
        <v>200</v>
      </c>
      <c r="H35" s="289"/>
    </row>
    <row r="36" spans="1:8" ht="12.75">
      <c r="A36" s="284" t="s">
        <v>28</v>
      </c>
      <c r="B36" s="285">
        <v>805</v>
      </c>
      <c r="C36" s="285">
        <v>39</v>
      </c>
      <c r="D36" s="287">
        <f>(C36/$B36)*100</f>
        <v>4.84472049689441</v>
      </c>
      <c r="E36" s="285">
        <v>766</v>
      </c>
      <c r="F36" s="285">
        <v>423</v>
      </c>
      <c r="G36" s="285">
        <v>327</v>
      </c>
      <c r="H36" s="285">
        <v>16</v>
      </c>
    </row>
    <row r="37" spans="1:7" ht="12.75">
      <c r="A37" s="294" t="s">
        <v>29</v>
      </c>
      <c r="G37" s="294" t="s">
        <v>199</v>
      </c>
    </row>
  </sheetData>
  <sheetProtection password="CA55" sheet="1" objects="1" scenarios="1"/>
  <mergeCells count="5">
    <mergeCell ref="A3:H3"/>
    <mergeCell ref="A6:A8"/>
    <mergeCell ref="F6:H6"/>
    <mergeCell ref="A1:H1"/>
    <mergeCell ref="A2:H2"/>
  </mergeCells>
  <printOptions horizontalCentered="1"/>
  <pageMargins left="0.75" right="0.75" top="0.48" bottom="1" header="0" footer="0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8"/>
  <sheetViews>
    <sheetView showGridLines="0" workbookViewId="0" topLeftCell="A1">
      <selection activeCell="A11" sqref="A11"/>
    </sheetView>
  </sheetViews>
  <sheetFormatPr defaultColWidth="9.625" defaultRowHeight="12.75"/>
  <cols>
    <col min="1" max="1" width="28.125" style="44" customWidth="1"/>
    <col min="2" max="2" width="10.50390625" style="44" bestFit="1" customWidth="1"/>
    <col min="3" max="3" width="9.625" style="44" customWidth="1"/>
    <col min="4" max="4" width="7.625" style="44" customWidth="1"/>
    <col min="5" max="5" width="10.25390625" style="44" customWidth="1"/>
    <col min="6" max="6" width="11.50390625" style="44" customWidth="1"/>
  </cols>
  <sheetData>
    <row r="1" spans="1:7" ht="12.75">
      <c r="A1" s="568" t="s">
        <v>59</v>
      </c>
      <c r="B1" s="568"/>
      <c r="C1" s="568"/>
      <c r="D1" s="568"/>
      <c r="E1" s="568"/>
      <c r="F1" s="568"/>
      <c r="G1" s="6"/>
    </row>
    <row r="2" spans="1:7" ht="12.75">
      <c r="A2" s="585" t="s">
        <v>238</v>
      </c>
      <c r="B2" s="585"/>
      <c r="C2" s="585"/>
      <c r="D2" s="585"/>
      <c r="E2" s="585"/>
      <c r="F2" s="585"/>
      <c r="G2" s="6"/>
    </row>
    <row r="3" spans="1:7" ht="12.75">
      <c r="A3" s="568" t="s">
        <v>239</v>
      </c>
      <c r="B3" s="568"/>
      <c r="C3" s="568"/>
      <c r="D3" s="568"/>
      <c r="E3" s="568"/>
      <c r="F3" s="568"/>
      <c r="G3" s="6"/>
    </row>
    <row r="4" spans="1:7" ht="12.75">
      <c r="A4" s="24"/>
      <c r="B4" s="24"/>
      <c r="C4" s="24"/>
      <c r="D4" s="24"/>
      <c r="E4" s="24"/>
      <c r="F4" s="24"/>
      <c r="G4" s="6"/>
    </row>
    <row r="5" spans="1:7" ht="12.75">
      <c r="A5" s="25" t="s">
        <v>240</v>
      </c>
      <c r="B5" s="24"/>
      <c r="C5" s="24"/>
      <c r="D5" s="25"/>
      <c r="E5" s="24"/>
      <c r="F5" s="25"/>
      <c r="G5" s="3"/>
    </row>
    <row r="6" spans="1:6" ht="12.75">
      <c r="A6" s="62"/>
      <c r="B6" s="135"/>
      <c r="C6" s="26" t="s">
        <v>195</v>
      </c>
      <c r="D6" s="616" t="s">
        <v>720</v>
      </c>
      <c r="E6" s="617"/>
      <c r="F6" s="618"/>
    </row>
    <row r="7" spans="1:6" ht="12.75">
      <c r="A7" s="14" t="s">
        <v>173</v>
      </c>
      <c r="B7" s="28" t="s">
        <v>62</v>
      </c>
      <c r="C7" s="28" t="s">
        <v>67</v>
      </c>
      <c r="D7" s="619"/>
      <c r="E7" s="620"/>
      <c r="F7" s="621"/>
    </row>
    <row r="8" spans="1:6" ht="12.75">
      <c r="A8" s="192"/>
      <c r="B8" s="28" t="s">
        <v>33</v>
      </c>
      <c r="C8" s="28" t="s">
        <v>70</v>
      </c>
      <c r="D8" s="26" t="s">
        <v>84</v>
      </c>
      <c r="E8" s="176" t="s">
        <v>241</v>
      </c>
      <c r="F8" s="63" t="s">
        <v>208</v>
      </c>
    </row>
    <row r="9" spans="1:6" s="175" customFormat="1" ht="21" customHeight="1">
      <c r="A9" s="130" t="s">
        <v>39</v>
      </c>
      <c r="B9" s="178">
        <f>SUM(B10+B21)</f>
        <v>16784</v>
      </c>
      <c r="C9" s="178">
        <f>SUM(C10+C21)</f>
        <v>6204</v>
      </c>
      <c r="D9" s="178">
        <f>SUM(D10+D21)</f>
        <v>3552</v>
      </c>
      <c r="E9" s="178">
        <f>SUM(E10+E21)</f>
        <v>1824</v>
      </c>
      <c r="F9" s="178">
        <f>SUM(F10+F21)</f>
        <v>1728</v>
      </c>
    </row>
    <row r="10" spans="1:6" s="175" customFormat="1" ht="21" customHeight="1">
      <c r="A10" s="130" t="s">
        <v>40</v>
      </c>
      <c r="B10" s="178">
        <f>SUM(B11:B20)</f>
        <v>5285</v>
      </c>
      <c r="C10" s="178">
        <f>SUM(C11:C20)</f>
        <v>1326</v>
      </c>
      <c r="D10" s="178">
        <f>SUM(D11:D20)</f>
        <v>805</v>
      </c>
      <c r="E10" s="178">
        <f>SUM(E11:E20)</f>
        <v>559</v>
      </c>
      <c r="F10" s="178">
        <f>SUM(F11:F20)</f>
        <v>246</v>
      </c>
    </row>
    <row r="11" spans="1:6" ht="12.75">
      <c r="A11" s="33" t="s">
        <v>4</v>
      </c>
      <c r="B11" s="34">
        <v>703</v>
      </c>
      <c r="C11" s="34">
        <v>135</v>
      </c>
      <c r="D11" s="34">
        <v>256</v>
      </c>
      <c r="E11" s="34">
        <v>228</v>
      </c>
      <c r="F11" s="34">
        <v>28</v>
      </c>
    </row>
    <row r="12" spans="1:6" ht="12.75">
      <c r="A12" s="33" t="s">
        <v>5</v>
      </c>
      <c r="B12" s="34">
        <v>1347</v>
      </c>
      <c r="C12" s="34">
        <v>265</v>
      </c>
      <c r="D12" s="34">
        <v>138</v>
      </c>
      <c r="E12" s="34">
        <v>55</v>
      </c>
      <c r="F12" s="34">
        <v>83</v>
      </c>
    </row>
    <row r="13" spans="1:6" ht="12.75">
      <c r="A13" s="33" t="s">
        <v>6</v>
      </c>
      <c r="B13" s="34">
        <v>824</v>
      </c>
      <c r="C13" s="34">
        <v>273</v>
      </c>
      <c r="D13" s="34">
        <v>61</v>
      </c>
      <c r="E13" s="34">
        <v>40</v>
      </c>
      <c r="F13" s="34">
        <v>21</v>
      </c>
    </row>
    <row r="14" spans="1:6" ht="12.75">
      <c r="A14" s="33" t="s">
        <v>7</v>
      </c>
      <c r="B14" s="34">
        <v>227</v>
      </c>
      <c r="C14" s="34">
        <v>76</v>
      </c>
      <c r="D14" s="34">
        <v>40</v>
      </c>
      <c r="E14" s="34">
        <v>11</v>
      </c>
      <c r="F14" s="34">
        <v>29</v>
      </c>
    </row>
    <row r="15" spans="1:6" ht="12.75">
      <c r="A15" s="33" t="s">
        <v>8</v>
      </c>
      <c r="B15" s="34">
        <v>207</v>
      </c>
      <c r="C15" s="34">
        <v>53</v>
      </c>
      <c r="D15" s="34">
        <v>56</v>
      </c>
      <c r="E15" s="34">
        <v>55</v>
      </c>
      <c r="F15" s="34">
        <v>1</v>
      </c>
    </row>
    <row r="16" spans="1:6" ht="12.75">
      <c r="A16" s="33" t="s">
        <v>9</v>
      </c>
      <c r="B16" s="34">
        <v>214</v>
      </c>
      <c r="C16" s="34">
        <v>60</v>
      </c>
      <c r="D16" s="34">
        <v>17</v>
      </c>
      <c r="E16" s="34">
        <v>7</v>
      </c>
      <c r="F16" s="34">
        <v>10</v>
      </c>
    </row>
    <row r="17" spans="1:6" ht="12.75">
      <c r="A17" s="33" t="s">
        <v>10</v>
      </c>
      <c r="B17" s="34">
        <v>471</v>
      </c>
      <c r="C17" s="34">
        <v>142</v>
      </c>
      <c r="D17" s="34">
        <v>78</v>
      </c>
      <c r="E17" s="34">
        <v>44</v>
      </c>
      <c r="F17" s="34">
        <v>34</v>
      </c>
    </row>
    <row r="18" spans="1:6" ht="12.75">
      <c r="A18" s="33" t="s">
        <v>11</v>
      </c>
      <c r="B18" s="34">
        <v>382</v>
      </c>
      <c r="C18" s="34">
        <v>44</v>
      </c>
      <c r="D18" s="34">
        <v>69</v>
      </c>
      <c r="E18" s="34">
        <v>64</v>
      </c>
      <c r="F18" s="34">
        <v>5</v>
      </c>
    </row>
    <row r="19" spans="1:6" ht="12.75">
      <c r="A19" s="33" t="s">
        <v>12</v>
      </c>
      <c r="B19" s="34">
        <v>288</v>
      </c>
      <c r="C19" s="34">
        <v>86</v>
      </c>
      <c r="D19" s="34">
        <v>44</v>
      </c>
      <c r="E19" s="34">
        <v>16</v>
      </c>
      <c r="F19" s="34">
        <v>28</v>
      </c>
    </row>
    <row r="20" spans="1:6" ht="12.75">
      <c r="A20" s="33" t="s">
        <v>13</v>
      </c>
      <c r="B20" s="34">
        <v>622</v>
      </c>
      <c r="C20" s="34">
        <v>192</v>
      </c>
      <c r="D20" s="34">
        <v>46</v>
      </c>
      <c r="E20" s="34">
        <v>39</v>
      </c>
      <c r="F20" s="34">
        <v>7</v>
      </c>
    </row>
    <row r="21" spans="1:6" ht="22.5" customHeight="1">
      <c r="A21" s="39" t="s">
        <v>242</v>
      </c>
      <c r="B21" s="40">
        <f>SUM(B22:B36)</f>
        <v>11499</v>
      </c>
      <c r="C21" s="40">
        <f>SUM(C22:C36)</f>
        <v>4878</v>
      </c>
      <c r="D21" s="40">
        <f>SUM(D22:D36)</f>
        <v>2747</v>
      </c>
      <c r="E21" s="40">
        <f>SUM(E22:E36)</f>
        <v>1265</v>
      </c>
      <c r="F21" s="40">
        <f>SUM(F22:F36)</f>
        <v>1482</v>
      </c>
    </row>
    <row r="22" spans="1:6" ht="12.75">
      <c r="A22" s="33" t="s">
        <v>14</v>
      </c>
      <c r="B22" s="34">
        <v>3424</v>
      </c>
      <c r="C22" s="34">
        <v>1455</v>
      </c>
      <c r="D22" s="34">
        <v>885</v>
      </c>
      <c r="E22" s="34">
        <v>467</v>
      </c>
      <c r="F22" s="34">
        <v>418</v>
      </c>
    </row>
    <row r="23" spans="1:6" ht="12.75">
      <c r="A23" s="33" t="s">
        <v>124</v>
      </c>
      <c r="B23" s="34">
        <v>503</v>
      </c>
      <c r="C23" s="34">
        <v>227</v>
      </c>
      <c r="D23" s="34">
        <v>114</v>
      </c>
      <c r="E23" s="34">
        <v>69</v>
      </c>
      <c r="F23" s="34">
        <v>45</v>
      </c>
    </row>
    <row r="24" spans="1:6" ht="12.75">
      <c r="A24" s="33" t="s">
        <v>16</v>
      </c>
      <c r="B24" s="34">
        <v>801</v>
      </c>
      <c r="C24" s="34">
        <v>400</v>
      </c>
      <c r="D24" s="34">
        <v>202</v>
      </c>
      <c r="E24" s="34">
        <v>92</v>
      </c>
      <c r="F24" s="34">
        <v>110</v>
      </c>
    </row>
    <row r="25" spans="1:6" ht="12.75">
      <c r="A25" s="33" t="s">
        <v>17</v>
      </c>
      <c r="B25" s="34">
        <v>553</v>
      </c>
      <c r="C25" s="34">
        <v>243</v>
      </c>
      <c r="D25" s="34">
        <v>109</v>
      </c>
      <c r="E25" s="34">
        <v>53</v>
      </c>
      <c r="F25" s="34">
        <v>56</v>
      </c>
    </row>
    <row r="26" spans="1:6" ht="12.75">
      <c r="A26" s="33" t="s">
        <v>18</v>
      </c>
      <c r="B26" s="34">
        <v>930</v>
      </c>
      <c r="C26" s="34">
        <v>411</v>
      </c>
      <c r="D26" s="34">
        <v>217</v>
      </c>
      <c r="E26" s="34">
        <v>103</v>
      </c>
      <c r="F26" s="34">
        <v>114</v>
      </c>
    </row>
    <row r="27" spans="1:6" ht="12.75">
      <c r="A27" s="33" t="s">
        <v>125</v>
      </c>
      <c r="B27" s="34">
        <v>359</v>
      </c>
      <c r="C27" s="34">
        <v>164</v>
      </c>
      <c r="D27" s="34">
        <v>78</v>
      </c>
      <c r="E27" s="34">
        <v>47</v>
      </c>
      <c r="F27" s="34">
        <v>31</v>
      </c>
    </row>
    <row r="28" spans="1:6" ht="12.75">
      <c r="A28" s="33" t="s">
        <v>20</v>
      </c>
      <c r="B28" s="34">
        <v>449</v>
      </c>
      <c r="C28" s="34">
        <v>171</v>
      </c>
      <c r="D28" s="34">
        <v>109</v>
      </c>
      <c r="E28" s="34">
        <v>61</v>
      </c>
      <c r="F28" s="34">
        <v>48</v>
      </c>
    </row>
    <row r="29" spans="1:6" ht="12.75">
      <c r="A29" s="33" t="s">
        <v>21</v>
      </c>
      <c r="B29" s="34">
        <v>241</v>
      </c>
      <c r="C29" s="34">
        <v>64</v>
      </c>
      <c r="D29" s="34">
        <v>77</v>
      </c>
      <c r="E29" s="34">
        <v>44</v>
      </c>
      <c r="F29" s="34">
        <v>33</v>
      </c>
    </row>
    <row r="30" spans="1:6" ht="12.75">
      <c r="A30" s="33" t="s">
        <v>22</v>
      </c>
      <c r="B30" s="34">
        <v>300</v>
      </c>
      <c r="C30" s="34">
        <v>126</v>
      </c>
      <c r="D30" s="34">
        <v>33</v>
      </c>
      <c r="E30" s="34">
        <v>18</v>
      </c>
      <c r="F30" s="34">
        <v>15</v>
      </c>
    </row>
    <row r="31" spans="1:6" ht="12.75">
      <c r="A31" s="33" t="s">
        <v>23</v>
      </c>
      <c r="B31" s="34">
        <v>179</v>
      </c>
      <c r="C31" s="34">
        <v>81</v>
      </c>
      <c r="D31" s="34">
        <v>40</v>
      </c>
      <c r="E31" s="34">
        <v>22</v>
      </c>
      <c r="F31" s="34">
        <v>18</v>
      </c>
    </row>
    <row r="32" spans="1:6" ht="12.75">
      <c r="A32" s="33" t="s">
        <v>24</v>
      </c>
      <c r="B32" s="34">
        <v>261</v>
      </c>
      <c r="C32" s="34">
        <v>133</v>
      </c>
      <c r="D32" s="34">
        <v>44</v>
      </c>
      <c r="E32" s="34">
        <v>21</v>
      </c>
      <c r="F32" s="34">
        <v>23</v>
      </c>
    </row>
    <row r="33" spans="1:6" ht="12.75">
      <c r="A33" s="33" t="s">
        <v>25</v>
      </c>
      <c r="B33" s="34">
        <v>81</v>
      </c>
      <c r="C33" s="34">
        <v>37</v>
      </c>
      <c r="D33" s="34">
        <v>31</v>
      </c>
      <c r="E33" s="34">
        <v>22</v>
      </c>
      <c r="F33" s="34">
        <v>9</v>
      </c>
    </row>
    <row r="34" spans="1:6" ht="12.75">
      <c r="A34" s="33" t="s">
        <v>26</v>
      </c>
      <c r="B34" s="34">
        <v>1957</v>
      </c>
      <c r="C34" s="34">
        <v>735</v>
      </c>
      <c r="D34" s="34">
        <v>419</v>
      </c>
      <c r="E34" s="34">
        <v>204</v>
      </c>
      <c r="F34" s="34">
        <v>215</v>
      </c>
    </row>
    <row r="35" spans="1:6" ht="12.75">
      <c r="A35" s="33" t="s">
        <v>27</v>
      </c>
      <c r="B35" s="34">
        <v>698</v>
      </c>
      <c r="C35" s="34">
        <v>339</v>
      </c>
      <c r="D35" s="34">
        <v>173</v>
      </c>
      <c r="E35" s="34">
        <v>38</v>
      </c>
      <c r="F35" s="34">
        <v>135</v>
      </c>
    </row>
    <row r="36" spans="1:6" ht="12.75">
      <c r="A36" s="33" t="s">
        <v>28</v>
      </c>
      <c r="B36" s="34">
        <v>763</v>
      </c>
      <c r="C36" s="34">
        <v>292</v>
      </c>
      <c r="D36" s="34">
        <v>216</v>
      </c>
      <c r="E36" s="34">
        <v>4</v>
      </c>
      <c r="F36" s="34">
        <v>212</v>
      </c>
    </row>
    <row r="37" spans="1:6" ht="12.75">
      <c r="A37" s="59" t="s">
        <v>29</v>
      </c>
      <c r="D37" s="42" t="s">
        <v>2</v>
      </c>
      <c r="E37" s="42" t="s">
        <v>2</v>
      </c>
      <c r="F37" s="42" t="s">
        <v>76</v>
      </c>
    </row>
    <row r="38" ht="12.75">
      <c r="D38" s="42" t="s">
        <v>2</v>
      </c>
    </row>
  </sheetData>
  <sheetProtection password="CA55" sheet="1" objects="1" scenarios="1"/>
  <mergeCells count="4">
    <mergeCell ref="A1:F1"/>
    <mergeCell ref="A2:F2"/>
    <mergeCell ref="A3:F3"/>
    <mergeCell ref="D6:F7"/>
  </mergeCells>
  <printOptions horizontalCentered="1"/>
  <pageMargins left="0.5905511811023623" right="0.3937007874015748" top="0.35433070866141736" bottom="0.3937007874015748" header="0" footer="0"/>
  <pageSetup horizontalDpi="300" verticalDpi="3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24"/>
  <sheetViews>
    <sheetView showGridLines="0" workbookViewId="0" topLeftCell="A1">
      <selection activeCell="A3" sqref="A3:K3"/>
    </sheetView>
  </sheetViews>
  <sheetFormatPr defaultColWidth="9.625" defaultRowHeight="12.75"/>
  <cols>
    <col min="1" max="1" width="29.75390625" style="44" customWidth="1"/>
    <col min="2" max="2" width="10.375" style="44" customWidth="1"/>
    <col min="3" max="3" width="11.25390625" style="44" customWidth="1"/>
    <col min="4" max="4" width="9.25390625" style="44" customWidth="1"/>
    <col min="5" max="5" width="10.75390625" style="44" customWidth="1"/>
    <col min="6" max="6" width="7.625" style="44" customWidth="1"/>
    <col min="7" max="7" width="8.50390625" style="44" customWidth="1"/>
    <col min="8" max="8" width="8.00390625" style="44" customWidth="1"/>
    <col min="9" max="9" width="7.625" style="44" customWidth="1"/>
    <col min="10" max="10" width="7.00390625" style="44" customWidth="1"/>
    <col min="11" max="11" width="7.75390625" style="44" customWidth="1"/>
  </cols>
  <sheetData>
    <row r="1" spans="1:11" ht="12.75">
      <c r="A1" s="568" t="s">
        <v>243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12.75">
      <c r="A2" s="568" t="s">
        <v>244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ht="12.75">
      <c r="A3" s="568" t="s">
        <v>245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</row>
    <row r="4" spans="1:11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25" t="s">
        <v>246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12.75">
      <c r="A6" s="62"/>
      <c r="B6" s="62"/>
      <c r="C6" s="565" t="s">
        <v>721</v>
      </c>
      <c r="D6" s="561"/>
      <c r="E6" s="561"/>
      <c r="F6" s="561"/>
      <c r="G6" s="561"/>
      <c r="H6" s="561"/>
      <c r="I6" s="561"/>
      <c r="J6" s="561"/>
      <c r="K6" s="560"/>
    </row>
    <row r="7" spans="1:15" ht="12.75">
      <c r="A7" s="28" t="s">
        <v>247</v>
      </c>
      <c r="B7" s="306" t="s">
        <v>94</v>
      </c>
      <c r="C7" s="565" t="s">
        <v>248</v>
      </c>
      <c r="D7" s="561"/>
      <c r="E7" s="560"/>
      <c r="F7" s="565" t="s">
        <v>249</v>
      </c>
      <c r="G7" s="561"/>
      <c r="H7" s="560"/>
      <c r="I7" s="565" t="s">
        <v>250</v>
      </c>
      <c r="J7" s="561"/>
      <c r="K7" s="560"/>
      <c r="L7" s="115"/>
      <c r="M7" s="115"/>
      <c r="N7" s="115"/>
      <c r="O7" s="115"/>
    </row>
    <row r="8" spans="1:15" ht="12.75">
      <c r="A8" s="29"/>
      <c r="B8" s="31"/>
      <c r="C8" s="12" t="s">
        <v>251</v>
      </c>
      <c r="D8" s="23" t="s">
        <v>377</v>
      </c>
      <c r="E8" s="23" t="s">
        <v>378</v>
      </c>
      <c r="F8" s="23" t="s">
        <v>84</v>
      </c>
      <c r="G8" s="23" t="s">
        <v>377</v>
      </c>
      <c r="H8" s="23" t="s">
        <v>378</v>
      </c>
      <c r="I8" s="23" t="s">
        <v>84</v>
      </c>
      <c r="J8" s="23" t="s">
        <v>377</v>
      </c>
      <c r="K8" s="11" t="s">
        <v>378</v>
      </c>
      <c r="L8" s="115"/>
      <c r="M8" s="115"/>
      <c r="N8" s="115"/>
      <c r="O8" s="115"/>
    </row>
    <row r="9" spans="1:11" s="175" customFormat="1" ht="27.75" customHeight="1">
      <c r="A9" s="130" t="s">
        <v>71</v>
      </c>
      <c r="B9" s="178">
        <f aca="true" t="shared" si="0" ref="B9:K9">SUM(B10:B23)</f>
        <v>2531</v>
      </c>
      <c r="C9" s="178">
        <f t="shared" si="0"/>
        <v>1041</v>
      </c>
      <c r="D9" s="178">
        <f t="shared" si="0"/>
        <v>303</v>
      </c>
      <c r="E9" s="178">
        <f t="shared" si="0"/>
        <v>738</v>
      </c>
      <c r="F9" s="178">
        <f t="shared" si="0"/>
        <v>1158</v>
      </c>
      <c r="G9" s="178">
        <f t="shared" si="0"/>
        <v>670</v>
      </c>
      <c r="H9" s="178">
        <f t="shared" si="0"/>
        <v>488</v>
      </c>
      <c r="I9" s="178">
        <f t="shared" si="0"/>
        <v>332</v>
      </c>
      <c r="J9" s="178">
        <f t="shared" si="0"/>
        <v>288</v>
      </c>
      <c r="K9" s="178">
        <f t="shared" si="0"/>
        <v>44</v>
      </c>
    </row>
    <row r="10" spans="1:11" ht="16.5" customHeight="1">
      <c r="A10" s="33" t="s">
        <v>14</v>
      </c>
      <c r="B10" s="34">
        <v>885</v>
      </c>
      <c r="C10" s="34">
        <v>338</v>
      </c>
      <c r="D10" s="34">
        <v>112</v>
      </c>
      <c r="E10" s="34">
        <v>226</v>
      </c>
      <c r="F10" s="34">
        <v>450</v>
      </c>
      <c r="G10" s="34">
        <v>276</v>
      </c>
      <c r="H10" s="34">
        <v>174</v>
      </c>
      <c r="I10" s="34">
        <v>97</v>
      </c>
      <c r="J10" s="34">
        <v>79</v>
      </c>
      <c r="K10" s="34">
        <v>18</v>
      </c>
    </row>
    <row r="11" spans="1:11" ht="16.5" customHeight="1">
      <c r="A11" s="33" t="s">
        <v>15</v>
      </c>
      <c r="B11" s="34">
        <v>114</v>
      </c>
      <c r="C11" s="34">
        <v>27</v>
      </c>
      <c r="D11" s="34">
        <v>7</v>
      </c>
      <c r="E11" s="34">
        <v>20</v>
      </c>
      <c r="F11" s="34">
        <v>66</v>
      </c>
      <c r="G11" s="34">
        <v>42</v>
      </c>
      <c r="H11" s="34">
        <v>24</v>
      </c>
      <c r="I11" s="34">
        <v>21</v>
      </c>
      <c r="J11" s="34">
        <v>20</v>
      </c>
      <c r="K11" s="34">
        <v>1</v>
      </c>
    </row>
    <row r="12" spans="1:11" ht="16.5" customHeight="1">
      <c r="A12" s="33" t="s">
        <v>16</v>
      </c>
      <c r="B12" s="34">
        <v>202</v>
      </c>
      <c r="C12" s="34">
        <v>102</v>
      </c>
      <c r="D12" s="34">
        <v>25</v>
      </c>
      <c r="E12" s="34">
        <v>77</v>
      </c>
      <c r="F12" s="34">
        <v>80</v>
      </c>
      <c r="G12" s="34">
        <v>48</v>
      </c>
      <c r="H12" s="34">
        <v>32</v>
      </c>
      <c r="I12" s="34">
        <v>20</v>
      </c>
      <c r="J12" s="34">
        <v>19</v>
      </c>
      <c r="K12" s="34">
        <v>1</v>
      </c>
    </row>
    <row r="13" spans="1:11" ht="16.5" customHeight="1">
      <c r="A13" s="33" t="s">
        <v>17</v>
      </c>
      <c r="B13" s="34">
        <v>109</v>
      </c>
      <c r="C13" s="34">
        <v>61</v>
      </c>
      <c r="D13" s="34">
        <v>23</v>
      </c>
      <c r="E13" s="34">
        <v>38</v>
      </c>
      <c r="F13" s="34">
        <v>38</v>
      </c>
      <c r="G13" s="34">
        <v>22</v>
      </c>
      <c r="H13" s="34">
        <v>16</v>
      </c>
      <c r="I13" s="34">
        <v>10</v>
      </c>
      <c r="J13" s="34">
        <v>8</v>
      </c>
      <c r="K13" s="34">
        <v>2</v>
      </c>
    </row>
    <row r="14" spans="1:11" ht="16.5" customHeight="1">
      <c r="A14" s="33" t="s">
        <v>18</v>
      </c>
      <c r="B14" s="34">
        <v>217</v>
      </c>
      <c r="C14" s="34">
        <v>60</v>
      </c>
      <c r="D14" s="34">
        <v>18</v>
      </c>
      <c r="E14" s="34">
        <v>42</v>
      </c>
      <c r="F14" s="34">
        <v>140</v>
      </c>
      <c r="G14" s="34">
        <v>74</v>
      </c>
      <c r="H14" s="34">
        <v>66</v>
      </c>
      <c r="I14" s="34">
        <v>17</v>
      </c>
      <c r="J14" s="34">
        <v>11</v>
      </c>
      <c r="K14" s="34">
        <v>6</v>
      </c>
    </row>
    <row r="15" spans="1:11" ht="16.5" customHeight="1">
      <c r="A15" s="33" t="s">
        <v>19</v>
      </c>
      <c r="B15" s="34">
        <v>78</v>
      </c>
      <c r="C15" s="34">
        <v>39</v>
      </c>
      <c r="D15" s="34">
        <v>15</v>
      </c>
      <c r="E15" s="34">
        <v>24</v>
      </c>
      <c r="F15" s="34">
        <v>17</v>
      </c>
      <c r="G15" s="34">
        <v>11</v>
      </c>
      <c r="H15" s="34">
        <v>6</v>
      </c>
      <c r="I15" s="34">
        <v>22</v>
      </c>
      <c r="J15" s="34">
        <v>21</v>
      </c>
      <c r="K15" s="34">
        <v>1</v>
      </c>
    </row>
    <row r="16" spans="1:11" ht="16.5" customHeight="1">
      <c r="A16" s="33" t="s">
        <v>20</v>
      </c>
      <c r="B16" s="34">
        <v>109</v>
      </c>
      <c r="C16" s="34">
        <v>51</v>
      </c>
      <c r="D16" s="34">
        <v>17</v>
      </c>
      <c r="E16" s="34">
        <v>34</v>
      </c>
      <c r="F16" s="34">
        <v>33</v>
      </c>
      <c r="G16" s="34">
        <v>21</v>
      </c>
      <c r="H16" s="34">
        <v>12</v>
      </c>
      <c r="I16" s="34">
        <v>25</v>
      </c>
      <c r="J16" s="34">
        <v>23</v>
      </c>
      <c r="K16" s="34">
        <v>2</v>
      </c>
    </row>
    <row r="17" spans="1:11" ht="16.5" customHeight="1">
      <c r="A17" s="33" t="s">
        <v>73</v>
      </c>
      <c r="B17" s="34">
        <v>77</v>
      </c>
      <c r="C17" s="34">
        <v>18</v>
      </c>
      <c r="D17" s="34">
        <v>2</v>
      </c>
      <c r="E17" s="34">
        <v>16</v>
      </c>
      <c r="F17" s="34">
        <v>36</v>
      </c>
      <c r="G17" s="34">
        <v>21</v>
      </c>
      <c r="H17" s="34">
        <v>15</v>
      </c>
      <c r="I17" s="34">
        <v>23</v>
      </c>
      <c r="J17" s="34">
        <v>21</v>
      </c>
      <c r="K17" s="34">
        <v>2</v>
      </c>
    </row>
    <row r="18" spans="1:11" ht="16.5" customHeight="1">
      <c r="A18" s="33" t="s">
        <v>22</v>
      </c>
      <c r="B18" s="34">
        <v>33</v>
      </c>
      <c r="C18" s="34">
        <v>17</v>
      </c>
      <c r="D18" s="34">
        <v>7</v>
      </c>
      <c r="E18" s="34">
        <v>10</v>
      </c>
      <c r="F18" s="34">
        <v>6</v>
      </c>
      <c r="G18" s="34">
        <v>2</v>
      </c>
      <c r="H18" s="34">
        <v>4</v>
      </c>
      <c r="I18" s="34">
        <v>10</v>
      </c>
      <c r="J18" s="34">
        <v>9</v>
      </c>
      <c r="K18" s="34">
        <v>1</v>
      </c>
    </row>
    <row r="19" spans="1:11" ht="16.5" customHeight="1">
      <c r="A19" s="33" t="s">
        <v>23</v>
      </c>
      <c r="B19" s="34">
        <v>40</v>
      </c>
      <c r="C19" s="34">
        <v>22</v>
      </c>
      <c r="D19" s="34">
        <v>6</v>
      </c>
      <c r="E19" s="34">
        <v>16</v>
      </c>
      <c r="F19" s="34">
        <v>11</v>
      </c>
      <c r="G19" s="34">
        <v>9</v>
      </c>
      <c r="H19" s="34">
        <v>2</v>
      </c>
      <c r="I19" s="34">
        <v>7</v>
      </c>
      <c r="J19" s="34">
        <v>7</v>
      </c>
      <c r="K19" s="36"/>
    </row>
    <row r="20" spans="1:11" ht="16.5" customHeight="1">
      <c r="A20" s="33" t="s">
        <v>24</v>
      </c>
      <c r="B20" s="34">
        <v>44</v>
      </c>
      <c r="C20" s="34">
        <v>9</v>
      </c>
      <c r="D20" s="36"/>
      <c r="E20" s="34">
        <v>9</v>
      </c>
      <c r="F20" s="34">
        <v>22</v>
      </c>
      <c r="G20" s="34">
        <v>12</v>
      </c>
      <c r="H20" s="34">
        <v>10</v>
      </c>
      <c r="I20" s="34">
        <v>13</v>
      </c>
      <c r="J20" s="34">
        <v>9</v>
      </c>
      <c r="K20" s="34">
        <v>4</v>
      </c>
    </row>
    <row r="21" spans="1:11" ht="16.5" customHeight="1">
      <c r="A21" s="33" t="s">
        <v>25</v>
      </c>
      <c r="B21" s="34">
        <v>31</v>
      </c>
      <c r="C21" s="34">
        <v>8</v>
      </c>
      <c r="D21" s="34">
        <v>2</v>
      </c>
      <c r="E21" s="34">
        <v>6</v>
      </c>
      <c r="F21" s="34">
        <v>23</v>
      </c>
      <c r="G21" s="34">
        <v>20</v>
      </c>
      <c r="H21" s="34">
        <v>3</v>
      </c>
      <c r="I21" s="36"/>
      <c r="J21" s="36"/>
      <c r="K21" s="36"/>
    </row>
    <row r="22" spans="1:11" ht="16.5" customHeight="1">
      <c r="A22" s="33" t="s">
        <v>26</v>
      </c>
      <c r="B22" s="34">
        <v>419</v>
      </c>
      <c r="C22" s="34">
        <v>172</v>
      </c>
      <c r="D22" s="34">
        <v>49</v>
      </c>
      <c r="E22" s="34">
        <v>123</v>
      </c>
      <c r="F22" s="34">
        <v>188</v>
      </c>
      <c r="G22" s="34">
        <v>101</v>
      </c>
      <c r="H22" s="34">
        <v>87</v>
      </c>
      <c r="I22" s="34">
        <v>59</v>
      </c>
      <c r="J22" s="34">
        <v>54</v>
      </c>
      <c r="K22" s="34">
        <v>5</v>
      </c>
    </row>
    <row r="23" spans="1:11" ht="16.5" customHeight="1">
      <c r="A23" s="33" t="s">
        <v>27</v>
      </c>
      <c r="B23" s="34">
        <v>173</v>
      </c>
      <c r="C23" s="34">
        <v>117</v>
      </c>
      <c r="D23" s="34">
        <v>20</v>
      </c>
      <c r="E23" s="34">
        <v>97</v>
      </c>
      <c r="F23" s="34">
        <v>48</v>
      </c>
      <c r="G23" s="34">
        <v>11</v>
      </c>
      <c r="H23" s="34">
        <v>37</v>
      </c>
      <c r="I23" s="34">
        <v>8</v>
      </c>
      <c r="J23" s="34">
        <v>7</v>
      </c>
      <c r="K23" s="34">
        <v>1</v>
      </c>
    </row>
    <row r="24" spans="7:10" ht="12.75">
      <c r="G24" s="42" t="s">
        <v>2</v>
      </c>
      <c r="J24" s="42" t="s">
        <v>211</v>
      </c>
    </row>
  </sheetData>
  <sheetProtection password="CA55" sheet="1" objects="1" scenarios="1"/>
  <mergeCells count="7">
    <mergeCell ref="A1:K1"/>
    <mergeCell ref="A2:K2"/>
    <mergeCell ref="A3:K3"/>
    <mergeCell ref="C7:E7"/>
    <mergeCell ref="F7:H7"/>
    <mergeCell ref="I7:K7"/>
    <mergeCell ref="C6:K6"/>
  </mergeCells>
  <printOptions horizontalCentered="1"/>
  <pageMargins left="0.56" right="0.56" top="0.54" bottom="0.89" header="0.18" footer="0"/>
  <pageSetup horizontalDpi="300" verticalDpi="3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23"/>
  <sheetViews>
    <sheetView showGridLines="0" workbookViewId="0" topLeftCell="A1">
      <selection activeCell="A4" sqref="A4"/>
    </sheetView>
  </sheetViews>
  <sheetFormatPr defaultColWidth="9.625" defaultRowHeight="12.75"/>
  <cols>
    <col min="1" max="1" width="28.625" style="44" customWidth="1"/>
    <col min="2" max="2" width="15.625" style="44" customWidth="1"/>
    <col min="3" max="3" width="11.50390625" style="44" customWidth="1"/>
    <col min="4" max="4" width="13.75390625" style="44" customWidth="1"/>
  </cols>
  <sheetData>
    <row r="1" spans="1:4" ht="12.75">
      <c r="A1" s="568" t="s">
        <v>59</v>
      </c>
      <c r="B1" s="568"/>
      <c r="C1" s="568"/>
      <c r="D1" s="568"/>
    </row>
    <row r="2" spans="1:4" ht="12.75">
      <c r="A2" s="568" t="s">
        <v>253</v>
      </c>
      <c r="B2" s="568"/>
      <c r="C2" s="568"/>
      <c r="D2" s="568"/>
    </row>
    <row r="3" spans="1:4" ht="12.75">
      <c r="A3" s="568" t="s">
        <v>254</v>
      </c>
      <c r="B3" s="568"/>
      <c r="C3" s="568"/>
      <c r="D3" s="568"/>
    </row>
    <row r="4" spans="1:4" ht="12.75">
      <c r="A4" s="24"/>
      <c r="B4" s="24"/>
      <c r="C4" s="24"/>
      <c r="D4" s="24"/>
    </row>
    <row r="5" spans="1:7" ht="12.75">
      <c r="A5" s="25" t="s">
        <v>255</v>
      </c>
      <c r="B5" s="217"/>
      <c r="C5" s="217"/>
      <c r="D5" s="217"/>
      <c r="E5" s="1" t="s">
        <v>2</v>
      </c>
      <c r="F5" s="1" t="s">
        <v>2</v>
      </c>
      <c r="G5" s="1" t="s">
        <v>2</v>
      </c>
    </row>
    <row r="6" spans="1:4" ht="12.75">
      <c r="A6" s="586" t="s">
        <v>247</v>
      </c>
      <c r="B6" s="26" t="s">
        <v>256</v>
      </c>
      <c r="C6" s="565" t="s">
        <v>722</v>
      </c>
      <c r="D6" s="560"/>
    </row>
    <row r="7" spans="1:4" ht="12.75">
      <c r="A7" s="630"/>
      <c r="B7" s="22" t="s">
        <v>257</v>
      </c>
      <c r="C7" s="26" t="s">
        <v>207</v>
      </c>
      <c r="D7" s="27" t="s">
        <v>258</v>
      </c>
    </row>
    <row r="8" spans="1:4" s="175" customFormat="1" ht="33.75" customHeight="1">
      <c r="A8" s="130" t="s">
        <v>39</v>
      </c>
      <c r="B8" s="178">
        <f>SUM(B9+B20)</f>
        <v>380</v>
      </c>
      <c r="C8" s="178">
        <f>SUM(C9+C20)</f>
        <v>178</v>
      </c>
      <c r="D8" s="178">
        <f>(B8-C8)</f>
        <v>202</v>
      </c>
    </row>
    <row r="9" spans="1:4" s="175" customFormat="1" ht="33.75" customHeight="1">
      <c r="A9" s="130" t="s">
        <v>40</v>
      </c>
      <c r="B9" s="178">
        <f>SUM(B10:B19)</f>
        <v>292</v>
      </c>
      <c r="C9" s="178">
        <f>SUM(C10:C19)</f>
        <v>178</v>
      </c>
      <c r="D9" s="178">
        <f>(B9-C9)</f>
        <v>114</v>
      </c>
    </row>
    <row r="10" spans="1:4" ht="22.5" customHeight="1">
      <c r="A10" s="33" t="s">
        <v>4</v>
      </c>
      <c r="B10" s="34">
        <v>30</v>
      </c>
      <c r="C10" s="34">
        <v>30</v>
      </c>
      <c r="D10" s="36"/>
    </row>
    <row r="11" spans="1:4" ht="16.5" customHeight="1">
      <c r="A11" s="33" t="s">
        <v>5</v>
      </c>
      <c r="B11" s="34">
        <v>35</v>
      </c>
      <c r="C11" s="34">
        <v>20</v>
      </c>
      <c r="D11" s="34">
        <f>(B11-C11)</f>
        <v>15</v>
      </c>
    </row>
    <row r="12" spans="1:4" ht="16.5" customHeight="1">
      <c r="A12" s="33" t="s">
        <v>6</v>
      </c>
      <c r="B12" s="34">
        <v>9</v>
      </c>
      <c r="C12" s="34">
        <v>6</v>
      </c>
      <c r="D12" s="34">
        <f>(B12-C12)</f>
        <v>3</v>
      </c>
    </row>
    <row r="13" spans="1:4" ht="16.5" customHeight="1">
      <c r="A13" s="33" t="s">
        <v>7</v>
      </c>
      <c r="B13" s="34">
        <v>7</v>
      </c>
      <c r="C13" s="34">
        <v>7</v>
      </c>
      <c r="D13" s="36"/>
    </row>
    <row r="14" spans="1:4" ht="16.5" customHeight="1">
      <c r="A14" s="33" t="s">
        <v>8</v>
      </c>
      <c r="B14" s="34">
        <v>13</v>
      </c>
      <c r="C14" s="34">
        <v>12</v>
      </c>
      <c r="D14" s="34">
        <f>(B14-C14)</f>
        <v>1</v>
      </c>
    </row>
    <row r="15" spans="1:4" ht="16.5" customHeight="1">
      <c r="A15" s="33" t="s">
        <v>9</v>
      </c>
      <c r="B15" s="34">
        <v>8</v>
      </c>
      <c r="C15" s="34">
        <v>7</v>
      </c>
      <c r="D15" s="34">
        <f>(B15-C15)</f>
        <v>1</v>
      </c>
    </row>
    <row r="16" spans="1:4" ht="16.5" customHeight="1">
      <c r="A16" s="33" t="s">
        <v>10</v>
      </c>
      <c r="B16" s="34">
        <v>76</v>
      </c>
      <c r="C16" s="34">
        <v>46</v>
      </c>
      <c r="D16" s="34">
        <f>(B16-C16)</f>
        <v>30</v>
      </c>
    </row>
    <row r="17" spans="1:4" ht="16.5" customHeight="1">
      <c r="A17" s="33" t="s">
        <v>11</v>
      </c>
      <c r="B17" s="34">
        <v>6</v>
      </c>
      <c r="C17" s="34">
        <v>6</v>
      </c>
      <c r="D17" s="36"/>
    </row>
    <row r="18" spans="1:4" ht="16.5" customHeight="1">
      <c r="A18" s="33" t="s">
        <v>12</v>
      </c>
      <c r="B18" s="34">
        <v>81</v>
      </c>
      <c r="C18" s="34">
        <v>25</v>
      </c>
      <c r="D18" s="34">
        <f>(B18-C18)</f>
        <v>56</v>
      </c>
    </row>
    <row r="19" spans="1:4" ht="16.5" customHeight="1">
      <c r="A19" s="33" t="s">
        <v>13</v>
      </c>
      <c r="B19" s="34">
        <v>27</v>
      </c>
      <c r="C19" s="34">
        <v>19</v>
      </c>
      <c r="D19" s="34">
        <f>(B19-C19)</f>
        <v>8</v>
      </c>
    </row>
    <row r="20" spans="1:4" ht="25.5" customHeight="1">
      <c r="A20" s="39" t="s">
        <v>259</v>
      </c>
      <c r="B20" s="40">
        <f>SUM(B21)</f>
        <v>88</v>
      </c>
      <c r="C20" s="41"/>
      <c r="D20" s="40">
        <f>(B20-C20)</f>
        <v>88</v>
      </c>
    </row>
    <row r="21" spans="1:4" ht="16.5" customHeight="1">
      <c r="A21" s="33" t="s">
        <v>260</v>
      </c>
      <c r="B21" s="34">
        <v>88</v>
      </c>
      <c r="C21" s="36"/>
      <c r="D21" s="34">
        <f>(B21-C21)</f>
        <v>88</v>
      </c>
    </row>
    <row r="22" spans="1:4" ht="12.75">
      <c r="A22" s="59" t="s">
        <v>261</v>
      </c>
      <c r="D22" s="42" t="s">
        <v>262</v>
      </c>
    </row>
    <row r="23" ht="12.75">
      <c r="A23" s="59" t="s">
        <v>263</v>
      </c>
    </row>
  </sheetData>
  <sheetProtection password="CA55" sheet="1" objects="1" scenarios="1"/>
  <mergeCells count="5">
    <mergeCell ref="A1:D1"/>
    <mergeCell ref="A2:D2"/>
    <mergeCell ref="A3:D3"/>
    <mergeCell ref="C6:D6"/>
    <mergeCell ref="A6:A7"/>
  </mergeCells>
  <printOptions horizontalCentered="1"/>
  <pageMargins left="0.68" right="0.66" top="0.7086614173228347" bottom="1" header="0" footer="0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X23"/>
  <sheetViews>
    <sheetView showGridLines="0" workbookViewId="0" topLeftCell="A1">
      <selection activeCell="A3" sqref="A3:J3"/>
    </sheetView>
  </sheetViews>
  <sheetFormatPr defaultColWidth="9.625" defaultRowHeight="12.75"/>
  <cols>
    <col min="1" max="1" width="28.625" style="44" customWidth="1"/>
    <col min="2" max="2" width="6.875" style="44" customWidth="1"/>
    <col min="3" max="3" width="9.375" style="44" customWidth="1"/>
    <col min="4" max="4" width="11.50390625" style="44" customWidth="1"/>
    <col min="5" max="5" width="11.00390625" style="44" customWidth="1"/>
    <col min="6" max="6" width="5.25390625" style="44" customWidth="1"/>
    <col min="7" max="7" width="16.00390625" style="44" customWidth="1"/>
    <col min="8" max="8" width="9.00390625" style="44" customWidth="1"/>
    <col min="9" max="9" width="11.875" style="44" customWidth="1"/>
    <col min="10" max="10" width="8.50390625" style="44" customWidth="1"/>
    <col min="11" max="50" width="9.625" style="44" customWidth="1"/>
  </cols>
  <sheetData>
    <row r="1" spans="1:10" ht="12.75">
      <c r="A1" s="568" t="s">
        <v>200</v>
      </c>
      <c r="B1" s="568"/>
      <c r="C1" s="568"/>
      <c r="D1" s="568"/>
      <c r="E1" s="568"/>
      <c r="F1" s="568"/>
      <c r="G1" s="568"/>
      <c r="H1" s="568"/>
      <c r="I1" s="568"/>
      <c r="J1" s="568"/>
    </row>
    <row r="2" spans="1:10" ht="12.75">
      <c r="A2" s="568" t="s">
        <v>264</v>
      </c>
      <c r="B2" s="568"/>
      <c r="C2" s="568"/>
      <c r="D2" s="568"/>
      <c r="E2" s="568"/>
      <c r="F2" s="568"/>
      <c r="G2" s="568"/>
      <c r="H2" s="568"/>
      <c r="I2" s="568"/>
      <c r="J2" s="568"/>
    </row>
    <row r="3" spans="1:10" ht="12.75">
      <c r="A3" s="568" t="s">
        <v>265</v>
      </c>
      <c r="B3" s="568"/>
      <c r="C3" s="568"/>
      <c r="D3" s="568"/>
      <c r="E3" s="568"/>
      <c r="F3" s="568"/>
      <c r="G3" s="568"/>
      <c r="H3" s="568"/>
      <c r="I3" s="568"/>
      <c r="J3" s="568"/>
    </row>
    <row r="4" spans="1:10" ht="12.75">
      <c r="A4" s="217"/>
      <c r="B4" s="217"/>
      <c r="C4" s="217"/>
      <c r="D4" s="217"/>
      <c r="E4" s="217"/>
      <c r="F4" s="217"/>
      <c r="G4" s="217"/>
      <c r="H4" s="217"/>
      <c r="I4" s="217"/>
      <c r="J4" s="217"/>
    </row>
    <row r="5" spans="1:10" ht="12.75">
      <c r="A5" s="25" t="s">
        <v>266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2.75">
      <c r="A6" s="62"/>
      <c r="B6" s="62"/>
      <c r="C6" s="62"/>
      <c r="D6" s="26" t="s">
        <v>267</v>
      </c>
      <c r="E6" s="26" t="s">
        <v>268</v>
      </c>
      <c r="F6" s="62"/>
      <c r="G6" s="26" t="s">
        <v>269</v>
      </c>
      <c r="H6" s="26" t="s">
        <v>270</v>
      </c>
      <c r="I6" s="26" t="s">
        <v>271</v>
      </c>
      <c r="J6" s="64"/>
    </row>
    <row r="7" spans="1:10" ht="12.75">
      <c r="A7" s="28" t="s">
        <v>272</v>
      </c>
      <c r="B7" s="28" t="s">
        <v>84</v>
      </c>
      <c r="C7" s="28" t="s">
        <v>273</v>
      </c>
      <c r="D7" s="28" t="s">
        <v>274</v>
      </c>
      <c r="E7" s="28" t="s">
        <v>275</v>
      </c>
      <c r="F7" s="28" t="s">
        <v>276</v>
      </c>
      <c r="G7" s="28" t="s">
        <v>277</v>
      </c>
      <c r="H7" s="28" t="s">
        <v>278</v>
      </c>
      <c r="I7" s="28" t="s">
        <v>279</v>
      </c>
      <c r="J7" s="198" t="s">
        <v>100</v>
      </c>
    </row>
    <row r="8" spans="1:10" ht="12.75">
      <c r="A8" s="29"/>
      <c r="B8" s="29"/>
      <c r="C8" s="22" t="s">
        <v>280</v>
      </c>
      <c r="D8" s="22" t="s">
        <v>281</v>
      </c>
      <c r="E8" s="22" t="s">
        <v>282</v>
      </c>
      <c r="F8" s="29"/>
      <c r="G8" s="22" t="s">
        <v>283</v>
      </c>
      <c r="H8" s="22" t="s">
        <v>284</v>
      </c>
      <c r="I8" s="22" t="s">
        <v>285</v>
      </c>
      <c r="J8" s="195"/>
    </row>
    <row r="9" spans="1:50" s="175" customFormat="1" ht="24" customHeight="1">
      <c r="A9" s="130" t="s">
        <v>39</v>
      </c>
      <c r="B9" s="178">
        <f>(B10+B21)</f>
        <v>1065</v>
      </c>
      <c r="C9" s="178">
        <f>(C10+C21)</f>
        <v>432</v>
      </c>
      <c r="D9" s="178">
        <f>(D10+D21)</f>
        <v>143</v>
      </c>
      <c r="E9" s="178">
        <f>(E10+E21)</f>
        <v>34</v>
      </c>
      <c r="F9" s="178">
        <f>(F10+F21)</f>
        <v>8</v>
      </c>
      <c r="G9" s="178">
        <f>(G10)</f>
        <v>8</v>
      </c>
      <c r="H9" s="178">
        <f>(H10+H21)</f>
        <v>424</v>
      </c>
      <c r="I9" s="178">
        <f>(I10+I21)</f>
        <v>10</v>
      </c>
      <c r="J9" s="178">
        <f>(J10+J21)</f>
        <v>6</v>
      </c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</row>
    <row r="10" spans="1:50" s="175" customFormat="1" ht="24" customHeight="1">
      <c r="A10" s="130" t="s">
        <v>40</v>
      </c>
      <c r="B10" s="178">
        <f aca="true" t="shared" si="0" ref="B10:J10">SUM(B11:B20)</f>
        <v>859</v>
      </c>
      <c r="C10" s="178">
        <f t="shared" si="0"/>
        <v>298</v>
      </c>
      <c r="D10" s="178">
        <f t="shared" si="0"/>
        <v>90</v>
      </c>
      <c r="E10" s="178">
        <f t="shared" si="0"/>
        <v>34</v>
      </c>
      <c r="F10" s="178">
        <f t="shared" si="0"/>
        <v>8</v>
      </c>
      <c r="G10" s="178">
        <f t="shared" si="0"/>
        <v>8</v>
      </c>
      <c r="H10" s="178">
        <f t="shared" si="0"/>
        <v>405</v>
      </c>
      <c r="I10" s="178">
        <f t="shared" si="0"/>
        <v>10</v>
      </c>
      <c r="J10" s="178">
        <f t="shared" si="0"/>
        <v>6</v>
      </c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</row>
    <row r="11" spans="1:10" ht="16.5" customHeight="1">
      <c r="A11" s="33" t="s">
        <v>4</v>
      </c>
      <c r="B11" s="34">
        <f aca="true" t="shared" si="1" ref="B11:B20">SUM(C11:J11)</f>
        <v>224</v>
      </c>
      <c r="C11" s="34">
        <v>79</v>
      </c>
      <c r="D11" s="34">
        <v>23</v>
      </c>
      <c r="E11" s="34">
        <v>5</v>
      </c>
      <c r="F11" s="36"/>
      <c r="G11" s="34">
        <v>4</v>
      </c>
      <c r="H11" s="34">
        <v>102</v>
      </c>
      <c r="I11" s="34">
        <v>7</v>
      </c>
      <c r="J11" s="34">
        <v>4</v>
      </c>
    </row>
    <row r="12" spans="1:10" ht="16.5" customHeight="1">
      <c r="A12" s="33" t="s">
        <v>5</v>
      </c>
      <c r="B12" s="34">
        <f t="shared" si="1"/>
        <v>115</v>
      </c>
      <c r="C12" s="34">
        <v>76</v>
      </c>
      <c r="D12" s="34">
        <v>22</v>
      </c>
      <c r="E12" s="34">
        <v>13</v>
      </c>
      <c r="F12" s="36"/>
      <c r="G12" s="33" t="s">
        <v>30</v>
      </c>
      <c r="H12" s="34">
        <v>1</v>
      </c>
      <c r="I12" s="34">
        <v>2</v>
      </c>
      <c r="J12" s="34">
        <v>1</v>
      </c>
    </row>
    <row r="13" spans="1:10" ht="16.5" customHeight="1">
      <c r="A13" s="33" t="s">
        <v>6</v>
      </c>
      <c r="B13" s="34">
        <f t="shared" si="1"/>
        <v>198</v>
      </c>
      <c r="C13" s="34">
        <v>8</v>
      </c>
      <c r="D13" s="34">
        <v>1</v>
      </c>
      <c r="E13" s="34">
        <v>8</v>
      </c>
      <c r="F13" s="36"/>
      <c r="G13" s="33" t="s">
        <v>30</v>
      </c>
      <c r="H13" s="34">
        <v>180</v>
      </c>
      <c r="I13" s="36"/>
      <c r="J13" s="34">
        <v>1</v>
      </c>
    </row>
    <row r="14" spans="1:10" ht="16.5" customHeight="1">
      <c r="A14" s="33" t="s">
        <v>7</v>
      </c>
      <c r="B14" s="34">
        <f t="shared" si="1"/>
        <v>26</v>
      </c>
      <c r="C14" s="34">
        <v>13</v>
      </c>
      <c r="D14" s="36"/>
      <c r="E14" s="34">
        <v>5</v>
      </c>
      <c r="F14" s="36"/>
      <c r="G14" s="33" t="s">
        <v>30</v>
      </c>
      <c r="H14" s="34">
        <v>8</v>
      </c>
      <c r="I14" s="36"/>
      <c r="J14" s="36"/>
    </row>
    <row r="15" spans="1:10" ht="16.5" customHeight="1">
      <c r="A15" s="33" t="s">
        <v>8</v>
      </c>
      <c r="B15" s="34">
        <f t="shared" si="1"/>
        <v>51</v>
      </c>
      <c r="C15" s="34">
        <v>10</v>
      </c>
      <c r="D15" s="34">
        <v>4</v>
      </c>
      <c r="E15" s="36"/>
      <c r="F15" s="36"/>
      <c r="G15" s="34">
        <v>4</v>
      </c>
      <c r="H15" s="34">
        <v>33</v>
      </c>
      <c r="I15" s="36"/>
      <c r="J15" s="36"/>
    </row>
    <row r="16" spans="1:10" ht="16.5" customHeight="1">
      <c r="A16" s="33" t="s">
        <v>9</v>
      </c>
      <c r="B16" s="34">
        <f t="shared" si="1"/>
        <v>34</v>
      </c>
      <c r="C16" s="34">
        <v>4</v>
      </c>
      <c r="D16" s="34">
        <v>7</v>
      </c>
      <c r="E16" s="34">
        <v>2</v>
      </c>
      <c r="F16" s="36"/>
      <c r="G16" s="33" t="s">
        <v>198</v>
      </c>
      <c r="H16" s="34">
        <v>21</v>
      </c>
      <c r="I16" s="36"/>
      <c r="J16" s="36"/>
    </row>
    <row r="17" spans="1:10" ht="16.5" customHeight="1">
      <c r="A17" s="33" t="s">
        <v>10</v>
      </c>
      <c r="B17" s="34">
        <f t="shared" si="1"/>
        <v>75</v>
      </c>
      <c r="C17" s="34">
        <v>62</v>
      </c>
      <c r="D17" s="34">
        <v>13</v>
      </c>
      <c r="E17" s="36"/>
      <c r="F17" s="36"/>
      <c r="G17" s="36"/>
      <c r="H17" s="36"/>
      <c r="I17" s="36"/>
      <c r="J17" s="36"/>
    </row>
    <row r="18" spans="1:10" ht="16.5" customHeight="1">
      <c r="A18" s="33" t="s">
        <v>286</v>
      </c>
      <c r="B18" s="34">
        <f t="shared" si="1"/>
        <v>52</v>
      </c>
      <c r="C18" s="34">
        <v>14</v>
      </c>
      <c r="D18" s="34">
        <v>3</v>
      </c>
      <c r="E18" s="36"/>
      <c r="F18" s="34">
        <v>8</v>
      </c>
      <c r="G18" s="33" t="s">
        <v>198</v>
      </c>
      <c r="H18" s="34">
        <v>27</v>
      </c>
      <c r="I18" s="36"/>
      <c r="J18" s="36"/>
    </row>
    <row r="19" spans="1:10" ht="16.5" customHeight="1">
      <c r="A19" s="33" t="s">
        <v>12</v>
      </c>
      <c r="B19" s="34">
        <f t="shared" si="1"/>
        <v>28</v>
      </c>
      <c r="C19" s="36"/>
      <c r="D19" s="34">
        <v>16</v>
      </c>
      <c r="E19" s="36"/>
      <c r="F19" s="36"/>
      <c r="G19" s="33" t="s">
        <v>198</v>
      </c>
      <c r="H19" s="34">
        <v>12</v>
      </c>
      <c r="I19" s="36"/>
      <c r="J19" s="36"/>
    </row>
    <row r="20" spans="1:10" ht="16.5" customHeight="1">
      <c r="A20" s="33" t="s">
        <v>13</v>
      </c>
      <c r="B20" s="34">
        <f t="shared" si="1"/>
        <v>56</v>
      </c>
      <c r="C20" s="34">
        <v>32</v>
      </c>
      <c r="D20" s="34">
        <v>1</v>
      </c>
      <c r="E20" s="34">
        <v>1</v>
      </c>
      <c r="F20" s="36"/>
      <c r="G20" s="33" t="s">
        <v>30</v>
      </c>
      <c r="H20" s="34">
        <v>21</v>
      </c>
      <c r="I20" s="34">
        <v>1</v>
      </c>
      <c r="J20" s="36"/>
    </row>
    <row r="21" spans="1:10" ht="33.75" customHeight="1">
      <c r="A21" s="39" t="s">
        <v>259</v>
      </c>
      <c r="B21" s="40">
        <f>SUM(B22)</f>
        <v>206</v>
      </c>
      <c r="C21" s="40">
        <f>SUM(C22)</f>
        <v>134</v>
      </c>
      <c r="D21" s="40">
        <f>SUM(D22)</f>
        <v>53</v>
      </c>
      <c r="E21" s="41"/>
      <c r="F21" s="41"/>
      <c r="G21" s="39" t="s">
        <v>30</v>
      </c>
      <c r="H21" s="40">
        <f>SUM(H22)</f>
        <v>19</v>
      </c>
      <c r="I21" s="41"/>
      <c r="J21" s="41"/>
    </row>
    <row r="22" spans="1:10" ht="16.5" customHeight="1">
      <c r="A22" s="33" t="s">
        <v>260</v>
      </c>
      <c r="B22" s="34">
        <f>SUM(C22:J22)</f>
        <v>206</v>
      </c>
      <c r="C22" s="34">
        <v>134</v>
      </c>
      <c r="D22" s="34">
        <v>53</v>
      </c>
      <c r="E22" s="36"/>
      <c r="F22" s="36"/>
      <c r="G22" s="33" t="s">
        <v>30</v>
      </c>
      <c r="H22" s="34">
        <v>19</v>
      </c>
      <c r="I22" s="36"/>
      <c r="J22" s="36"/>
    </row>
    <row r="23" spans="1:9" ht="12.75">
      <c r="A23" s="42" t="s">
        <v>287</v>
      </c>
      <c r="I23" s="42" t="s">
        <v>288</v>
      </c>
    </row>
  </sheetData>
  <sheetProtection password="CA55" sheet="1" objects="1" scenarios="1"/>
  <mergeCells count="3">
    <mergeCell ref="A1:J1"/>
    <mergeCell ref="A2:J2"/>
    <mergeCell ref="A3:J3"/>
  </mergeCells>
  <printOptions horizontalCentered="1"/>
  <pageMargins left="0.6692913385826772" right="0.75" top="0.6299212598425197" bottom="1" header="0.25" footer="0"/>
  <pageSetup horizontalDpi="300" verticalDpi="3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22"/>
  <sheetViews>
    <sheetView showGridLines="0" workbookViewId="0" topLeftCell="A1">
      <selection activeCell="A20" sqref="A20"/>
    </sheetView>
  </sheetViews>
  <sheetFormatPr defaultColWidth="9.625" defaultRowHeight="12.75"/>
  <cols>
    <col min="1" max="1" width="29.00390625" style="44" customWidth="1"/>
    <col min="2" max="2" width="5.625" style="44" bestFit="1" customWidth="1"/>
    <col min="3" max="3" width="4.25390625" style="44" bestFit="1" customWidth="1"/>
    <col min="4" max="4" width="5.375" style="44" bestFit="1" customWidth="1"/>
    <col min="5" max="5" width="4.25390625" style="44" bestFit="1" customWidth="1"/>
    <col min="6" max="6" width="5.75390625" style="44" bestFit="1" customWidth="1"/>
    <col min="7" max="7" width="6.25390625" style="44" bestFit="1" customWidth="1"/>
    <col min="8" max="8" width="5.25390625" style="44" bestFit="1" customWidth="1"/>
    <col min="9" max="9" width="6.25390625" style="44" bestFit="1" customWidth="1"/>
    <col min="10" max="10" width="5.375" style="44" bestFit="1" customWidth="1"/>
    <col min="11" max="11" width="5.25390625" style="44" bestFit="1" customWidth="1"/>
    <col min="12" max="12" width="6.625" style="44" bestFit="1" customWidth="1"/>
    <col min="13" max="13" width="5.00390625" style="44" bestFit="1" customWidth="1"/>
    <col min="14" max="14" width="6.75390625" style="44" bestFit="1" customWidth="1"/>
    <col min="15" max="15" width="10.125" style="44" bestFit="1" customWidth="1"/>
    <col min="16" max="16" width="9.75390625" style="44" bestFit="1" customWidth="1"/>
    <col min="17" max="17" width="9.25390625" style="44" customWidth="1"/>
    <col min="18" max="18" width="6.625" style="44" bestFit="1" customWidth="1"/>
  </cols>
  <sheetData>
    <row r="1" spans="1:18" ht="12.75">
      <c r="A1" s="568" t="s">
        <v>289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</row>
    <row r="2" spans="1:18" ht="12.75">
      <c r="A2" s="568" t="s">
        <v>290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</row>
    <row r="3" spans="1:18" ht="12.75">
      <c r="A3" s="568" t="s">
        <v>291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  <c r="N3" s="568"/>
      <c r="O3" s="568"/>
      <c r="P3" s="568"/>
      <c r="Q3" s="568"/>
      <c r="R3" s="568"/>
    </row>
    <row r="4" spans="1:18" ht="12.75">
      <c r="A4" s="24"/>
      <c r="B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5" t="s">
        <v>2</v>
      </c>
      <c r="O4" s="24"/>
      <c r="P4" s="24"/>
      <c r="Q4" s="24"/>
      <c r="R4" s="24"/>
    </row>
    <row r="5" spans="1:18" ht="12.75">
      <c r="A5" s="25" t="s">
        <v>292</v>
      </c>
      <c r="B5" s="24"/>
      <c r="C5" s="24"/>
      <c r="D5" s="24"/>
      <c r="E5" s="24"/>
      <c r="F5" s="25"/>
      <c r="G5" s="24"/>
      <c r="H5" s="24"/>
      <c r="I5" s="24"/>
      <c r="J5" s="24"/>
      <c r="K5" s="24"/>
      <c r="L5" s="25"/>
      <c r="M5" s="25"/>
      <c r="N5" s="25"/>
      <c r="O5" s="25"/>
      <c r="P5" s="25"/>
      <c r="Q5" s="25"/>
      <c r="R5" s="25"/>
    </row>
    <row r="6" spans="1:18" ht="12.75">
      <c r="A6" s="62"/>
      <c r="B6" s="62"/>
      <c r="C6" s="565" t="s">
        <v>724</v>
      </c>
      <c r="D6" s="561"/>
      <c r="E6" s="561"/>
      <c r="F6" s="561"/>
      <c r="G6" s="561"/>
      <c r="H6" s="561"/>
      <c r="I6" s="561"/>
      <c r="J6" s="561"/>
      <c r="K6" s="561"/>
      <c r="L6" s="560"/>
      <c r="M6" s="561" t="s">
        <v>723</v>
      </c>
      <c r="N6" s="561"/>
      <c r="O6" s="561"/>
      <c r="P6" s="561"/>
      <c r="Q6" s="561"/>
      <c r="R6" s="560"/>
    </row>
    <row r="7" spans="1:18" ht="12.75">
      <c r="A7" s="28" t="s">
        <v>42</v>
      </c>
      <c r="B7" s="28" t="s">
        <v>84</v>
      </c>
      <c r="C7" s="26" t="s">
        <v>293</v>
      </c>
      <c r="D7" s="26" t="s">
        <v>294</v>
      </c>
      <c r="E7" s="26" t="s">
        <v>295</v>
      </c>
      <c r="F7" s="26" t="s">
        <v>296</v>
      </c>
      <c r="G7" s="26" t="s">
        <v>297</v>
      </c>
      <c r="H7" s="26" t="s">
        <v>298</v>
      </c>
      <c r="I7" s="26" t="s">
        <v>299</v>
      </c>
      <c r="J7" s="26" t="s">
        <v>300</v>
      </c>
      <c r="K7" s="26" t="s">
        <v>301</v>
      </c>
      <c r="L7" s="26" t="s">
        <v>100</v>
      </c>
      <c r="M7" s="26" t="s">
        <v>302</v>
      </c>
      <c r="N7" s="26" t="s">
        <v>303</v>
      </c>
      <c r="O7" s="26" t="s">
        <v>304</v>
      </c>
      <c r="P7" s="26" t="s">
        <v>305</v>
      </c>
      <c r="Q7" s="26" t="s">
        <v>306</v>
      </c>
      <c r="R7" s="23" t="s">
        <v>100</v>
      </c>
    </row>
    <row r="8" spans="1:18" s="175" customFormat="1" ht="25.5" customHeight="1">
      <c r="A8" s="130" t="s">
        <v>39</v>
      </c>
      <c r="B8" s="178">
        <f aca="true" t="shared" si="0" ref="B8:J8">SUM(B9+B20)</f>
        <v>575</v>
      </c>
      <c r="C8" s="178">
        <f t="shared" si="0"/>
        <v>201</v>
      </c>
      <c r="D8" s="178">
        <f t="shared" si="0"/>
        <v>56</v>
      </c>
      <c r="E8" s="178">
        <f t="shared" si="0"/>
        <v>30</v>
      </c>
      <c r="F8" s="178">
        <f t="shared" si="0"/>
        <v>7</v>
      </c>
      <c r="G8" s="178">
        <f t="shared" si="0"/>
        <v>26</v>
      </c>
      <c r="H8" s="178">
        <f t="shared" si="0"/>
        <v>1</v>
      </c>
      <c r="I8" s="178">
        <f t="shared" si="0"/>
        <v>10</v>
      </c>
      <c r="J8" s="178">
        <f t="shared" si="0"/>
        <v>30</v>
      </c>
      <c r="K8" s="178">
        <f>SUM(K9)</f>
        <v>5</v>
      </c>
      <c r="L8" s="178">
        <f aca="true" t="shared" si="1" ref="L8:R8">SUM(L9+L20)</f>
        <v>66</v>
      </c>
      <c r="M8" s="178">
        <f t="shared" si="1"/>
        <v>75</v>
      </c>
      <c r="N8" s="178">
        <f t="shared" si="1"/>
        <v>6</v>
      </c>
      <c r="O8" s="178">
        <f t="shared" si="1"/>
        <v>1</v>
      </c>
      <c r="P8" s="178">
        <f t="shared" si="1"/>
        <v>5</v>
      </c>
      <c r="Q8" s="178">
        <f t="shared" si="1"/>
        <v>8</v>
      </c>
      <c r="R8" s="209">
        <f t="shared" si="1"/>
        <v>48</v>
      </c>
    </row>
    <row r="9" spans="1:18" s="175" customFormat="1" ht="25.5" customHeight="1">
      <c r="A9" s="130" t="s">
        <v>40</v>
      </c>
      <c r="B9" s="178">
        <f aca="true" t="shared" si="2" ref="B9:R9">SUM(B10:B19)</f>
        <v>388</v>
      </c>
      <c r="C9" s="178">
        <f t="shared" si="2"/>
        <v>70</v>
      </c>
      <c r="D9" s="178">
        <f t="shared" si="2"/>
        <v>56</v>
      </c>
      <c r="E9" s="178">
        <f t="shared" si="2"/>
        <v>30</v>
      </c>
      <c r="F9" s="178">
        <f t="shared" si="2"/>
        <v>7</v>
      </c>
      <c r="G9" s="178">
        <f t="shared" si="2"/>
        <v>26</v>
      </c>
      <c r="H9" s="178">
        <f t="shared" si="2"/>
        <v>1</v>
      </c>
      <c r="I9" s="178">
        <f t="shared" si="2"/>
        <v>10</v>
      </c>
      <c r="J9" s="178">
        <f t="shared" si="2"/>
        <v>30</v>
      </c>
      <c r="K9" s="178">
        <f t="shared" si="2"/>
        <v>5</v>
      </c>
      <c r="L9" s="178">
        <f t="shared" si="2"/>
        <v>63</v>
      </c>
      <c r="M9" s="178">
        <f t="shared" si="2"/>
        <v>22</v>
      </c>
      <c r="N9" s="178">
        <f t="shared" si="2"/>
        <v>6</v>
      </c>
      <c r="O9" s="178">
        <f t="shared" si="2"/>
        <v>1</v>
      </c>
      <c r="P9" s="178">
        <f t="shared" si="2"/>
        <v>5</v>
      </c>
      <c r="Q9" s="178">
        <f t="shared" si="2"/>
        <v>8</v>
      </c>
      <c r="R9" s="178">
        <f t="shared" si="2"/>
        <v>48</v>
      </c>
    </row>
    <row r="10" spans="1:18" ht="16.5" customHeight="1">
      <c r="A10" s="307" t="s">
        <v>4</v>
      </c>
      <c r="B10" s="308">
        <v>102</v>
      </c>
      <c r="C10" s="307" t="s">
        <v>177</v>
      </c>
      <c r="D10" s="308">
        <v>28</v>
      </c>
      <c r="E10" s="308">
        <v>19</v>
      </c>
      <c r="F10" s="307" t="s">
        <v>177</v>
      </c>
      <c r="G10" s="308">
        <v>24</v>
      </c>
      <c r="H10" s="307" t="s">
        <v>75</v>
      </c>
      <c r="I10" s="309"/>
      <c r="J10" s="309"/>
      <c r="K10" s="309"/>
      <c r="L10" s="308">
        <v>8</v>
      </c>
      <c r="M10" s="307" t="s">
        <v>30</v>
      </c>
      <c r="N10" s="309"/>
      <c r="O10" s="307" t="s">
        <v>30</v>
      </c>
      <c r="P10" s="308">
        <v>4</v>
      </c>
      <c r="Q10" s="308">
        <v>8</v>
      </c>
      <c r="R10" s="308">
        <v>11</v>
      </c>
    </row>
    <row r="11" spans="1:18" ht="16.5" customHeight="1">
      <c r="A11" s="33" t="s">
        <v>5</v>
      </c>
      <c r="B11" s="34">
        <v>98</v>
      </c>
      <c r="C11" s="34">
        <v>5</v>
      </c>
      <c r="D11" s="34">
        <v>9</v>
      </c>
      <c r="E11" s="34">
        <v>3</v>
      </c>
      <c r="F11" s="33" t="s">
        <v>30</v>
      </c>
      <c r="G11" s="34">
        <v>2</v>
      </c>
      <c r="H11" s="34">
        <v>1</v>
      </c>
      <c r="I11" s="36"/>
      <c r="J11" s="34">
        <v>30</v>
      </c>
      <c r="K11" s="36"/>
      <c r="L11" s="34">
        <v>26</v>
      </c>
      <c r="M11" s="34">
        <v>2</v>
      </c>
      <c r="N11" s="34">
        <v>1</v>
      </c>
      <c r="O11" s="34">
        <v>1</v>
      </c>
      <c r="P11" s="34">
        <v>1</v>
      </c>
      <c r="Q11" s="36"/>
      <c r="R11" s="34">
        <v>17</v>
      </c>
    </row>
    <row r="12" spans="1:18" ht="16.5" customHeight="1">
      <c r="A12" s="33" t="s">
        <v>6</v>
      </c>
      <c r="B12" s="34">
        <v>9</v>
      </c>
      <c r="C12" s="36"/>
      <c r="D12" s="33" t="s">
        <v>75</v>
      </c>
      <c r="E12" s="34">
        <v>6</v>
      </c>
      <c r="F12" s="34">
        <v>2</v>
      </c>
      <c r="G12" s="33" t="s">
        <v>75</v>
      </c>
      <c r="H12" s="36"/>
      <c r="I12" s="36"/>
      <c r="J12" s="36"/>
      <c r="K12" s="36"/>
      <c r="L12" s="33" t="s">
        <v>75</v>
      </c>
      <c r="M12" s="36"/>
      <c r="N12" s="34">
        <v>1</v>
      </c>
      <c r="O12" s="36"/>
      <c r="P12" s="36"/>
      <c r="Q12" s="36"/>
      <c r="R12" s="36"/>
    </row>
    <row r="13" spans="1:18" ht="16.5" customHeight="1">
      <c r="A13" s="33" t="s">
        <v>7</v>
      </c>
      <c r="B13" s="34">
        <v>13</v>
      </c>
      <c r="C13" s="36"/>
      <c r="D13" s="34">
        <v>6</v>
      </c>
      <c r="E13" s="34">
        <v>1</v>
      </c>
      <c r="F13" s="34">
        <v>3</v>
      </c>
      <c r="G13" s="36"/>
      <c r="H13" s="33" t="s">
        <v>30</v>
      </c>
      <c r="I13" s="36"/>
      <c r="J13" s="36"/>
      <c r="K13" s="36"/>
      <c r="L13" s="34">
        <v>3</v>
      </c>
      <c r="M13" s="36"/>
      <c r="N13" s="36"/>
      <c r="O13" s="36"/>
      <c r="P13" s="36"/>
      <c r="Q13" s="36"/>
      <c r="R13" s="33" t="s">
        <v>75</v>
      </c>
    </row>
    <row r="14" spans="1:18" ht="16.5" customHeight="1">
      <c r="A14" s="33" t="s">
        <v>8</v>
      </c>
      <c r="B14" s="34">
        <v>14</v>
      </c>
      <c r="C14" s="36"/>
      <c r="D14" s="36"/>
      <c r="E14" s="36"/>
      <c r="F14" s="36"/>
      <c r="G14" s="36"/>
      <c r="H14" s="36"/>
      <c r="I14" s="34">
        <v>10</v>
      </c>
      <c r="J14" s="36"/>
      <c r="K14" s="36"/>
      <c r="L14" s="33" t="s">
        <v>30</v>
      </c>
      <c r="M14" s="36"/>
      <c r="N14" s="36"/>
      <c r="O14" s="36"/>
      <c r="P14" s="36"/>
      <c r="Q14" s="36"/>
      <c r="R14" s="34">
        <v>4</v>
      </c>
    </row>
    <row r="15" spans="1:18" ht="16.5" customHeight="1">
      <c r="A15" s="33" t="s">
        <v>307</v>
      </c>
      <c r="B15" s="34">
        <v>11</v>
      </c>
      <c r="C15" s="34">
        <v>2</v>
      </c>
      <c r="D15" s="34">
        <v>1</v>
      </c>
      <c r="E15" s="36"/>
      <c r="F15" s="33" t="s">
        <v>75</v>
      </c>
      <c r="G15" s="33" t="s">
        <v>75</v>
      </c>
      <c r="H15" s="33" t="s">
        <v>75</v>
      </c>
      <c r="I15" s="36"/>
      <c r="J15" s="36"/>
      <c r="K15" s="34">
        <v>1</v>
      </c>
      <c r="L15" s="36"/>
      <c r="M15" s="36"/>
      <c r="N15" s="33" t="s">
        <v>30</v>
      </c>
      <c r="O15" s="36"/>
      <c r="P15" s="36"/>
      <c r="Q15" s="36"/>
      <c r="R15" s="34">
        <v>7</v>
      </c>
    </row>
    <row r="16" spans="1:18" ht="16.5" customHeight="1">
      <c r="A16" s="33" t="s">
        <v>10</v>
      </c>
      <c r="B16" s="34">
        <v>75</v>
      </c>
      <c r="C16" s="34">
        <v>60</v>
      </c>
      <c r="D16" s="36"/>
      <c r="E16" s="36"/>
      <c r="F16" s="36"/>
      <c r="G16" s="36"/>
      <c r="H16" s="36"/>
      <c r="I16" s="36"/>
      <c r="J16" s="36"/>
      <c r="K16" s="36"/>
      <c r="L16" s="34">
        <v>2</v>
      </c>
      <c r="M16" s="34">
        <v>13</v>
      </c>
      <c r="N16" s="33" t="s">
        <v>75</v>
      </c>
      <c r="O16" s="36"/>
      <c r="P16" s="36"/>
      <c r="Q16" s="36"/>
      <c r="R16" s="36"/>
    </row>
    <row r="17" spans="1:18" ht="16.5" customHeight="1">
      <c r="A17" s="33" t="s">
        <v>286</v>
      </c>
      <c r="B17" s="34">
        <v>17</v>
      </c>
      <c r="C17" s="34">
        <v>3</v>
      </c>
      <c r="D17" s="34">
        <v>11</v>
      </c>
      <c r="E17" s="36"/>
      <c r="F17" s="36"/>
      <c r="G17" s="36"/>
      <c r="H17" s="36"/>
      <c r="I17" s="36"/>
      <c r="J17" s="36"/>
      <c r="K17" s="36"/>
      <c r="L17" s="33" t="s">
        <v>75</v>
      </c>
      <c r="M17" s="36"/>
      <c r="N17" s="36"/>
      <c r="O17" s="36"/>
      <c r="P17" s="36"/>
      <c r="Q17" s="36"/>
      <c r="R17" s="34">
        <v>3</v>
      </c>
    </row>
    <row r="18" spans="1:18" ht="16.5" customHeight="1">
      <c r="A18" s="33" t="s">
        <v>12</v>
      </c>
      <c r="B18" s="34">
        <v>16</v>
      </c>
      <c r="C18" s="33" t="s">
        <v>30</v>
      </c>
      <c r="D18" s="36"/>
      <c r="E18" s="36"/>
      <c r="F18" s="36"/>
      <c r="G18" s="36"/>
      <c r="H18" s="36"/>
      <c r="I18" s="36"/>
      <c r="J18" s="36"/>
      <c r="K18" s="36"/>
      <c r="L18" s="36"/>
      <c r="M18" s="34">
        <v>6</v>
      </c>
      <c r="N18" s="34">
        <v>4</v>
      </c>
      <c r="O18" s="36"/>
      <c r="P18" s="36"/>
      <c r="Q18" s="36"/>
      <c r="R18" s="34">
        <v>6</v>
      </c>
    </row>
    <row r="19" spans="1:18" ht="16.5" customHeight="1">
      <c r="A19" s="33" t="s">
        <v>13</v>
      </c>
      <c r="B19" s="34">
        <v>33</v>
      </c>
      <c r="C19" s="36"/>
      <c r="D19" s="34">
        <v>1</v>
      </c>
      <c r="E19" s="34">
        <v>1</v>
      </c>
      <c r="F19" s="34">
        <v>2</v>
      </c>
      <c r="G19" s="33" t="s">
        <v>30</v>
      </c>
      <c r="H19" s="33" t="s">
        <v>30</v>
      </c>
      <c r="I19" s="36"/>
      <c r="J19" s="33" t="s">
        <v>177</v>
      </c>
      <c r="K19" s="34">
        <v>4</v>
      </c>
      <c r="L19" s="34">
        <v>24</v>
      </c>
      <c r="M19" s="34">
        <v>1</v>
      </c>
      <c r="N19" s="36"/>
      <c r="O19" s="36"/>
      <c r="P19" s="36"/>
      <c r="Q19" s="36"/>
      <c r="R19" s="33" t="s">
        <v>75</v>
      </c>
    </row>
    <row r="20" spans="1:18" ht="26.25" customHeight="1">
      <c r="A20" s="39" t="s">
        <v>259</v>
      </c>
      <c r="B20" s="40">
        <v>187</v>
      </c>
      <c r="C20" s="40">
        <v>131</v>
      </c>
      <c r="D20" s="41"/>
      <c r="E20" s="41"/>
      <c r="F20" s="41"/>
      <c r="G20" s="41"/>
      <c r="H20" s="41"/>
      <c r="I20" s="41"/>
      <c r="J20" s="41"/>
      <c r="K20" s="39" t="s">
        <v>75</v>
      </c>
      <c r="L20" s="40">
        <v>3</v>
      </c>
      <c r="M20" s="40">
        <v>53</v>
      </c>
      <c r="N20" s="41"/>
      <c r="O20" s="41"/>
      <c r="P20" s="41"/>
      <c r="Q20" s="41"/>
      <c r="R20" s="41"/>
    </row>
    <row r="21" spans="1:18" ht="16.5" customHeight="1">
      <c r="A21" s="33" t="s">
        <v>308</v>
      </c>
      <c r="B21" s="34">
        <v>187</v>
      </c>
      <c r="C21" s="34">
        <v>131</v>
      </c>
      <c r="D21" s="36"/>
      <c r="E21" s="36"/>
      <c r="F21" s="36"/>
      <c r="G21" s="36"/>
      <c r="H21" s="36"/>
      <c r="I21" s="36"/>
      <c r="J21" s="36"/>
      <c r="K21" s="33" t="s">
        <v>177</v>
      </c>
      <c r="L21" s="34">
        <v>3</v>
      </c>
      <c r="M21" s="34">
        <v>53</v>
      </c>
      <c r="N21" s="36"/>
      <c r="O21" s="36"/>
      <c r="P21" s="36"/>
      <c r="Q21" s="36"/>
      <c r="R21" s="36"/>
    </row>
    <row r="22" spans="1:17" ht="12.75">
      <c r="A22" s="42" t="s">
        <v>287</v>
      </c>
      <c r="Q22" s="42" t="s">
        <v>309</v>
      </c>
    </row>
  </sheetData>
  <sheetProtection password="CA55" sheet="1" objects="1" scenarios="1"/>
  <mergeCells count="5">
    <mergeCell ref="M6:R6"/>
    <mergeCell ref="C6:L6"/>
    <mergeCell ref="A1:R1"/>
    <mergeCell ref="A2:R2"/>
    <mergeCell ref="A3:R3"/>
  </mergeCells>
  <printOptions horizontalCentered="1"/>
  <pageMargins left="0.5511811023622047" right="0.15748031496062992" top="0.5905511811023623" bottom="0.984251968503937" header="0" footer="0"/>
  <pageSetup horizontalDpi="600" verticalDpi="600" orientation="landscape" scale="9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Z24"/>
  <sheetViews>
    <sheetView showGridLines="0" workbookViewId="0" topLeftCell="D1">
      <selection activeCell="M11" sqref="M11"/>
    </sheetView>
  </sheetViews>
  <sheetFormatPr defaultColWidth="9.625" defaultRowHeight="12.75"/>
  <cols>
    <col min="1" max="1" width="29.75390625" style="44" customWidth="1"/>
    <col min="2" max="2" width="6.125" style="44" bestFit="1" customWidth="1"/>
    <col min="3" max="3" width="7.00390625" style="44" customWidth="1"/>
    <col min="4" max="4" width="6.50390625" style="44" customWidth="1"/>
    <col min="5" max="5" width="6.125" style="44" customWidth="1"/>
    <col min="6" max="6" width="5.50390625" style="44" bestFit="1" customWidth="1"/>
    <col min="7" max="7" width="6.875" style="44" bestFit="1" customWidth="1"/>
    <col min="8" max="9" width="7.00390625" style="44" bestFit="1" customWidth="1"/>
    <col min="10" max="10" width="5.50390625" style="44" bestFit="1" customWidth="1"/>
    <col min="11" max="11" width="12.375" style="44" bestFit="1" customWidth="1"/>
    <col min="12" max="12" width="11.125" style="44" customWidth="1"/>
    <col min="13" max="13" width="5.50390625" style="44" bestFit="1" customWidth="1"/>
  </cols>
  <sheetData>
    <row r="1" spans="1:13" ht="12.75">
      <c r="A1" s="568" t="s">
        <v>243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ht="12.75">
      <c r="A2" s="568" t="s">
        <v>310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ht="12.75">
      <c r="A3" s="568" t="s">
        <v>311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2.75">
      <c r="A4" s="568" t="s">
        <v>312</v>
      </c>
      <c r="B4" s="568"/>
      <c r="C4" s="568"/>
      <c r="D4" s="568"/>
      <c r="E4" s="568"/>
      <c r="F4" s="568"/>
      <c r="G4" s="568"/>
      <c r="H4" s="568"/>
      <c r="I4" s="568"/>
      <c r="J4" s="568"/>
      <c r="K4" s="568"/>
      <c r="L4" s="568"/>
      <c r="M4" s="568"/>
    </row>
    <row r="5" spans="1:13" ht="12.75">
      <c r="A5" s="24"/>
      <c r="B5" s="24"/>
      <c r="C5" s="24"/>
      <c r="D5" s="24"/>
      <c r="E5" s="25" t="s">
        <v>2</v>
      </c>
      <c r="F5" s="24"/>
      <c r="G5" s="24"/>
      <c r="H5" s="25" t="s">
        <v>2</v>
      </c>
      <c r="I5" s="24"/>
      <c r="J5" s="24"/>
      <c r="K5" s="24"/>
      <c r="L5" s="24"/>
      <c r="M5" s="24"/>
    </row>
    <row r="6" spans="1:13" ht="12.75">
      <c r="A6" s="25" t="s">
        <v>313</v>
      </c>
      <c r="B6" s="25"/>
      <c r="C6" s="24"/>
      <c r="D6" s="24"/>
      <c r="E6" s="24"/>
      <c r="F6" s="24"/>
      <c r="G6" s="25"/>
      <c r="H6" s="24"/>
      <c r="I6" s="24"/>
      <c r="J6" s="24"/>
      <c r="K6" s="217"/>
      <c r="L6" s="217"/>
      <c r="M6" s="217"/>
    </row>
    <row r="7" spans="1:26" ht="12.75">
      <c r="A7" s="62"/>
      <c r="B7" s="62"/>
      <c r="C7" s="592" t="s">
        <v>314</v>
      </c>
      <c r="D7" s="593"/>
      <c r="E7" s="593"/>
      <c r="F7" s="16"/>
      <c r="G7" s="17" t="s">
        <v>319</v>
      </c>
      <c r="H7" s="631" t="s">
        <v>315</v>
      </c>
      <c r="I7" s="631"/>
      <c r="J7" s="631"/>
      <c r="K7" s="631"/>
      <c r="L7" s="631"/>
      <c r="M7" s="632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</row>
    <row r="8" spans="1:26" ht="12.75">
      <c r="A8" s="28" t="s">
        <v>42</v>
      </c>
      <c r="B8" s="28" t="s">
        <v>251</v>
      </c>
      <c r="C8" s="17" t="s">
        <v>316</v>
      </c>
      <c r="D8" s="17" t="s">
        <v>317</v>
      </c>
      <c r="E8" s="16" t="s">
        <v>100</v>
      </c>
      <c r="F8" s="314" t="s">
        <v>318</v>
      </c>
      <c r="G8" s="315" t="s">
        <v>326</v>
      </c>
      <c r="H8" s="15" t="s">
        <v>320</v>
      </c>
      <c r="I8" s="17" t="s">
        <v>321</v>
      </c>
      <c r="J8" s="17" t="s">
        <v>100</v>
      </c>
      <c r="K8" s="17" t="s">
        <v>322</v>
      </c>
      <c r="L8" s="17" t="s">
        <v>323</v>
      </c>
      <c r="M8" s="17" t="s">
        <v>100</v>
      </c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</row>
    <row r="9" spans="1:26" ht="12.75">
      <c r="A9" s="192"/>
      <c r="B9" s="192"/>
      <c r="C9" s="315" t="s">
        <v>324</v>
      </c>
      <c r="D9" s="315" t="s">
        <v>325</v>
      </c>
      <c r="E9" s="317"/>
      <c r="F9" s="317"/>
      <c r="G9" s="315" t="s">
        <v>332</v>
      </c>
      <c r="H9" s="189" t="s">
        <v>327</v>
      </c>
      <c r="I9" s="315" t="s">
        <v>328</v>
      </c>
      <c r="J9" s="315" t="s">
        <v>329</v>
      </c>
      <c r="K9" s="315" t="s">
        <v>330</v>
      </c>
      <c r="L9" s="315" t="s">
        <v>331</v>
      </c>
      <c r="M9" s="318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</row>
    <row r="10" spans="1:13" ht="12.75">
      <c r="A10" s="19" t="s">
        <v>2</v>
      </c>
      <c r="B10" s="29"/>
      <c r="C10" s="29"/>
      <c r="D10" s="29"/>
      <c r="E10" s="18"/>
      <c r="F10" s="18"/>
      <c r="G10" s="312"/>
      <c r="H10" s="195"/>
      <c r="I10" s="21" t="s">
        <v>333</v>
      </c>
      <c r="J10" s="21" t="s">
        <v>334</v>
      </c>
      <c r="K10" s="319"/>
      <c r="L10" s="21" t="s">
        <v>335</v>
      </c>
      <c r="M10" s="50"/>
    </row>
    <row r="11" spans="1:13" s="175" customFormat="1" ht="25.5" customHeight="1">
      <c r="A11" s="130" t="s">
        <v>39</v>
      </c>
      <c r="B11" s="178">
        <f aca="true" t="shared" si="0" ref="B11:M11">SUM(B12+B22)</f>
        <v>490</v>
      </c>
      <c r="C11" s="178">
        <f t="shared" si="0"/>
        <v>4</v>
      </c>
      <c r="D11" s="178">
        <f t="shared" si="0"/>
        <v>14</v>
      </c>
      <c r="E11" s="178">
        <f t="shared" si="0"/>
        <v>16</v>
      </c>
      <c r="F11" s="209">
        <f t="shared" si="0"/>
        <v>8</v>
      </c>
      <c r="G11" s="209">
        <f t="shared" si="0"/>
        <v>8</v>
      </c>
      <c r="H11" s="178">
        <f t="shared" si="0"/>
        <v>338</v>
      </c>
      <c r="I11" s="178">
        <f t="shared" si="0"/>
        <v>24</v>
      </c>
      <c r="J11" s="178">
        <f t="shared" si="0"/>
        <v>9</v>
      </c>
      <c r="K11" s="178">
        <f t="shared" si="0"/>
        <v>53</v>
      </c>
      <c r="L11" s="178">
        <f t="shared" si="0"/>
        <v>10</v>
      </c>
      <c r="M11" s="178">
        <f t="shared" si="0"/>
        <v>6</v>
      </c>
    </row>
    <row r="12" spans="1:13" s="175" customFormat="1" ht="25.5" customHeight="1">
      <c r="A12" s="130" t="s">
        <v>40</v>
      </c>
      <c r="B12" s="178">
        <f aca="true" t="shared" si="1" ref="B12:M12">SUM(B13:B21)</f>
        <v>471</v>
      </c>
      <c r="C12" s="178">
        <f t="shared" si="1"/>
        <v>4</v>
      </c>
      <c r="D12" s="178">
        <f t="shared" si="1"/>
        <v>14</v>
      </c>
      <c r="E12" s="178">
        <f t="shared" si="1"/>
        <v>16</v>
      </c>
      <c r="F12" s="178">
        <f t="shared" si="1"/>
        <v>8</v>
      </c>
      <c r="G12" s="178">
        <f t="shared" si="1"/>
        <v>8</v>
      </c>
      <c r="H12" s="178">
        <f t="shared" si="1"/>
        <v>323</v>
      </c>
      <c r="I12" s="178">
        <f t="shared" si="1"/>
        <v>20</v>
      </c>
      <c r="J12" s="178">
        <f t="shared" si="1"/>
        <v>9</v>
      </c>
      <c r="K12" s="178">
        <f t="shared" si="1"/>
        <v>53</v>
      </c>
      <c r="L12" s="178">
        <f t="shared" si="1"/>
        <v>10</v>
      </c>
      <c r="M12" s="178">
        <f t="shared" si="1"/>
        <v>6</v>
      </c>
    </row>
    <row r="13" spans="1:13" s="269" customFormat="1" ht="16.5" customHeight="1">
      <c r="A13" s="272" t="s">
        <v>4</v>
      </c>
      <c r="B13" s="273">
        <v>122</v>
      </c>
      <c r="C13" s="310"/>
      <c r="D13" s="273">
        <v>5</v>
      </c>
      <c r="E13" s="310"/>
      <c r="F13" s="272" t="s">
        <v>75</v>
      </c>
      <c r="G13" s="273">
        <v>4</v>
      </c>
      <c r="H13" s="273">
        <v>69</v>
      </c>
      <c r="I13" s="273">
        <v>19</v>
      </c>
      <c r="J13" s="273">
        <v>1</v>
      </c>
      <c r="K13" s="273">
        <v>13</v>
      </c>
      <c r="L13" s="273">
        <v>7</v>
      </c>
      <c r="M13" s="273">
        <v>4</v>
      </c>
    </row>
    <row r="14" spans="1:13" ht="16.5" customHeight="1">
      <c r="A14" s="33" t="s">
        <v>5</v>
      </c>
      <c r="B14" s="34">
        <v>17</v>
      </c>
      <c r="C14" s="34">
        <v>2</v>
      </c>
      <c r="D14" s="34">
        <v>3</v>
      </c>
      <c r="E14" s="34">
        <v>8</v>
      </c>
      <c r="F14" s="36"/>
      <c r="G14" s="36"/>
      <c r="H14" s="36"/>
      <c r="I14" s="36"/>
      <c r="J14" s="34">
        <v>1</v>
      </c>
      <c r="K14" s="36"/>
      <c r="L14" s="34">
        <v>2</v>
      </c>
      <c r="M14" s="34">
        <v>1</v>
      </c>
    </row>
    <row r="15" spans="1:13" ht="16.5" customHeight="1">
      <c r="A15" s="33" t="s">
        <v>6</v>
      </c>
      <c r="B15" s="34">
        <v>189</v>
      </c>
      <c r="C15" s="36"/>
      <c r="D15" s="36"/>
      <c r="E15" s="34">
        <v>8</v>
      </c>
      <c r="F15" s="36"/>
      <c r="G15" s="36"/>
      <c r="H15" s="34">
        <v>148</v>
      </c>
      <c r="I15" s="36"/>
      <c r="J15" s="36"/>
      <c r="K15" s="34">
        <v>32</v>
      </c>
      <c r="L15" s="36"/>
      <c r="M15" s="34">
        <v>1</v>
      </c>
    </row>
    <row r="16" spans="1:13" ht="16.5" customHeight="1">
      <c r="A16" s="33" t="s">
        <v>7</v>
      </c>
      <c r="B16" s="34">
        <v>13</v>
      </c>
      <c r="C16" s="36"/>
      <c r="D16" s="34">
        <v>5</v>
      </c>
      <c r="E16" s="36"/>
      <c r="F16" s="36"/>
      <c r="G16" s="36"/>
      <c r="H16" s="36"/>
      <c r="I16" s="36"/>
      <c r="J16" s="36"/>
      <c r="K16" s="34">
        <v>8</v>
      </c>
      <c r="L16" s="36"/>
      <c r="M16" s="36"/>
    </row>
    <row r="17" spans="1:13" ht="16.5" customHeight="1">
      <c r="A17" s="33" t="s">
        <v>8</v>
      </c>
      <c r="B17" s="34">
        <v>37</v>
      </c>
      <c r="C17" s="36"/>
      <c r="D17" s="36"/>
      <c r="E17" s="36"/>
      <c r="F17" s="33" t="s">
        <v>75</v>
      </c>
      <c r="G17" s="34">
        <v>4</v>
      </c>
      <c r="H17" s="34">
        <v>33</v>
      </c>
      <c r="I17" s="36"/>
      <c r="J17" s="36"/>
      <c r="K17" s="36"/>
      <c r="L17" s="36"/>
      <c r="M17" s="36"/>
    </row>
    <row r="18" spans="1:13" ht="16.5" customHeight="1">
      <c r="A18" s="33" t="s">
        <v>9</v>
      </c>
      <c r="B18" s="34">
        <v>23</v>
      </c>
      <c r="C18" s="34">
        <v>2</v>
      </c>
      <c r="D18" s="36"/>
      <c r="E18" s="36"/>
      <c r="F18" s="36"/>
      <c r="G18" s="36"/>
      <c r="H18" s="34">
        <v>14</v>
      </c>
      <c r="I18" s="36"/>
      <c r="J18" s="34">
        <v>7</v>
      </c>
      <c r="K18" s="36"/>
      <c r="L18" s="36"/>
      <c r="M18" s="36"/>
    </row>
    <row r="19" spans="1:13" ht="16.5" customHeight="1">
      <c r="A19" s="33" t="s">
        <v>286</v>
      </c>
      <c r="B19" s="34">
        <v>35</v>
      </c>
      <c r="C19" s="36"/>
      <c r="D19" s="36"/>
      <c r="E19" s="36"/>
      <c r="F19" s="34">
        <v>8</v>
      </c>
      <c r="G19" s="36"/>
      <c r="H19" s="34">
        <v>26</v>
      </c>
      <c r="I19" s="34">
        <v>1</v>
      </c>
      <c r="J19" s="36"/>
      <c r="K19" s="36"/>
      <c r="L19" s="36"/>
      <c r="M19" s="36"/>
    </row>
    <row r="20" spans="1:13" ht="16.5" customHeight="1">
      <c r="A20" s="33" t="s">
        <v>12</v>
      </c>
      <c r="B20" s="34">
        <v>12</v>
      </c>
      <c r="C20" s="36"/>
      <c r="D20" s="36"/>
      <c r="E20" s="36"/>
      <c r="F20" s="36"/>
      <c r="G20" s="36"/>
      <c r="H20" s="34">
        <v>12</v>
      </c>
      <c r="I20" s="36"/>
      <c r="J20" s="36"/>
      <c r="K20" s="36"/>
      <c r="L20" s="36"/>
      <c r="M20" s="36"/>
    </row>
    <row r="21" spans="1:13" ht="16.5" customHeight="1">
      <c r="A21" s="33" t="s">
        <v>13</v>
      </c>
      <c r="B21" s="34">
        <v>23</v>
      </c>
      <c r="C21" s="36"/>
      <c r="D21" s="34">
        <v>1</v>
      </c>
      <c r="E21" s="36"/>
      <c r="F21" s="36"/>
      <c r="G21" s="36"/>
      <c r="H21" s="34">
        <v>21</v>
      </c>
      <c r="I21" s="36"/>
      <c r="J21" s="36"/>
      <c r="K21" s="36"/>
      <c r="L21" s="34">
        <v>1</v>
      </c>
      <c r="M21" s="36"/>
    </row>
    <row r="22" spans="1:13" ht="21" customHeight="1">
      <c r="A22" s="39" t="s">
        <v>259</v>
      </c>
      <c r="B22" s="40">
        <f>SUM(B23)</f>
        <v>19</v>
      </c>
      <c r="C22" s="41"/>
      <c r="D22" s="41"/>
      <c r="E22" s="41"/>
      <c r="F22" s="41"/>
      <c r="G22" s="41"/>
      <c r="H22" s="40">
        <f>SUM(H23)</f>
        <v>15</v>
      </c>
      <c r="I22" s="40">
        <f>SUM(I23)</f>
        <v>4</v>
      </c>
      <c r="J22" s="41"/>
      <c r="K22" s="41"/>
      <c r="L22" s="41"/>
      <c r="M22" s="41"/>
    </row>
    <row r="23" spans="1:13" ht="16.5" customHeight="1">
      <c r="A23" s="33" t="s">
        <v>308</v>
      </c>
      <c r="B23" s="34">
        <v>19</v>
      </c>
      <c r="C23" s="36"/>
      <c r="D23" s="36"/>
      <c r="E23" s="36"/>
      <c r="F23" s="36"/>
      <c r="G23" s="36"/>
      <c r="H23" s="34">
        <v>15</v>
      </c>
      <c r="I23" s="34">
        <v>4</v>
      </c>
      <c r="J23" s="36"/>
      <c r="K23" s="36"/>
      <c r="L23" s="36"/>
      <c r="M23" s="36"/>
    </row>
    <row r="24" spans="1:12" ht="12.75">
      <c r="A24" s="59" t="s">
        <v>287</v>
      </c>
      <c r="L24" s="42" t="s">
        <v>336</v>
      </c>
    </row>
  </sheetData>
  <sheetProtection password="CA55" sheet="1" objects="1" scenarios="1"/>
  <mergeCells count="6">
    <mergeCell ref="H7:M7"/>
    <mergeCell ref="A1:M1"/>
    <mergeCell ref="A2:M2"/>
    <mergeCell ref="A3:M3"/>
    <mergeCell ref="A4:M4"/>
    <mergeCell ref="C7:E7"/>
  </mergeCells>
  <printOptions horizontalCentered="1"/>
  <pageMargins left="0.66" right="0.7874015748031497" top="0.53" bottom="0.5905511811023623" header="0.2" footer="0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E40"/>
  <sheetViews>
    <sheetView showGridLines="0" workbookViewId="0" topLeftCell="A1">
      <selection activeCell="B18" sqref="B18"/>
    </sheetView>
  </sheetViews>
  <sheetFormatPr defaultColWidth="9.625" defaultRowHeight="12.75"/>
  <cols>
    <col min="1" max="1" width="30.75390625" style="343" customWidth="1"/>
    <col min="2" max="3" width="12.625" style="343" customWidth="1"/>
    <col min="4" max="4" width="3.625" style="343" customWidth="1"/>
    <col min="5" max="5" width="14.00390625" style="343" customWidth="1"/>
    <col min="6" max="16384" width="9.625" style="116" customWidth="1"/>
  </cols>
  <sheetData>
    <row r="1" spans="1:5" ht="12.75">
      <c r="A1" s="637" t="s">
        <v>135</v>
      </c>
      <c r="B1" s="637"/>
      <c r="C1" s="637"/>
      <c r="D1" s="637"/>
      <c r="E1" s="637"/>
    </row>
    <row r="2" spans="1:5" ht="12.75">
      <c r="A2" s="637" t="s">
        <v>337</v>
      </c>
      <c r="B2" s="637"/>
      <c r="C2" s="637"/>
      <c r="D2" s="637"/>
      <c r="E2" s="637"/>
    </row>
    <row r="3" spans="1:5" ht="12.75">
      <c r="A3" s="637" t="s">
        <v>338</v>
      </c>
      <c r="B3" s="637"/>
      <c r="C3" s="637"/>
      <c r="D3" s="637"/>
      <c r="E3" s="637"/>
    </row>
    <row r="4" spans="1:5" ht="12.75">
      <c r="A4" s="637" t="s">
        <v>35</v>
      </c>
      <c r="B4" s="637"/>
      <c r="C4" s="637"/>
      <c r="D4" s="637"/>
      <c r="E4" s="637"/>
    </row>
    <row r="5" spans="1:5" ht="12.75">
      <c r="A5" s="322"/>
      <c r="B5" s="322"/>
      <c r="C5" s="322"/>
      <c r="D5" s="322"/>
      <c r="E5" s="322"/>
    </row>
    <row r="6" spans="1:5" ht="12.75">
      <c r="A6" s="321" t="s">
        <v>339</v>
      </c>
      <c r="B6" s="323"/>
      <c r="C6" s="323"/>
      <c r="D6" s="323"/>
      <c r="E6" s="323"/>
    </row>
    <row r="7" spans="1:5" ht="12.75">
      <c r="A7" s="344" t="s">
        <v>340</v>
      </c>
      <c r="B7" s="344" t="s">
        <v>62</v>
      </c>
      <c r="C7" s="633" t="s">
        <v>341</v>
      </c>
      <c r="D7" s="634"/>
      <c r="E7" s="344" t="s">
        <v>342</v>
      </c>
    </row>
    <row r="8" spans="1:5" ht="12.75">
      <c r="A8" s="345"/>
      <c r="B8" s="346" t="s">
        <v>48</v>
      </c>
      <c r="C8" s="635" t="s">
        <v>343</v>
      </c>
      <c r="D8" s="636"/>
      <c r="E8" s="346" t="s">
        <v>344</v>
      </c>
    </row>
    <row r="9" spans="1:5" s="320" customFormat="1" ht="25.5" customHeight="1">
      <c r="A9" s="324" t="s">
        <v>39</v>
      </c>
      <c r="B9" s="325">
        <f>SUM(B10+B21)</f>
        <v>16784</v>
      </c>
      <c r="C9" s="326">
        <f>SUM(C10+C21)</f>
        <v>1070</v>
      </c>
      <c r="D9" s="327" t="s">
        <v>345</v>
      </c>
      <c r="E9" s="328">
        <f aca="true" t="shared" si="0" ref="E9:E35">(B9/C9)</f>
        <v>15.685981308411215</v>
      </c>
    </row>
    <row r="10" spans="1:5" s="320" customFormat="1" ht="25.5" customHeight="1">
      <c r="A10" s="324" t="s">
        <v>40</v>
      </c>
      <c r="B10" s="326">
        <f>SUM(B11:B20)</f>
        <v>5285</v>
      </c>
      <c r="C10" s="329">
        <f>SUM(C11:C20)</f>
        <v>449</v>
      </c>
      <c r="D10" s="330"/>
      <c r="E10" s="325">
        <f t="shared" si="0"/>
        <v>11.770601336302896</v>
      </c>
    </row>
    <row r="11" spans="1:5" ht="18" customHeight="1">
      <c r="A11" s="331" t="s">
        <v>4</v>
      </c>
      <c r="B11" s="332">
        <v>703</v>
      </c>
      <c r="C11" s="332">
        <v>51</v>
      </c>
      <c r="D11" s="333"/>
      <c r="E11" s="334">
        <f t="shared" si="0"/>
        <v>13.784313725490197</v>
      </c>
    </row>
    <row r="12" spans="1:5" ht="18" customHeight="1">
      <c r="A12" s="331" t="s">
        <v>5</v>
      </c>
      <c r="B12" s="332">
        <v>1347</v>
      </c>
      <c r="C12" s="332">
        <v>35</v>
      </c>
      <c r="D12" s="333"/>
      <c r="E12" s="334">
        <f t="shared" si="0"/>
        <v>38.48571428571429</v>
      </c>
    </row>
    <row r="13" spans="1:5" ht="18" customHeight="1">
      <c r="A13" s="331" t="s">
        <v>6</v>
      </c>
      <c r="B13" s="332">
        <v>824</v>
      </c>
      <c r="C13" s="332">
        <v>25</v>
      </c>
      <c r="D13" s="333"/>
      <c r="E13" s="334">
        <f t="shared" si="0"/>
        <v>32.96</v>
      </c>
    </row>
    <row r="14" spans="1:5" ht="18" customHeight="1">
      <c r="A14" s="331" t="s">
        <v>7</v>
      </c>
      <c r="B14" s="332">
        <v>227</v>
      </c>
      <c r="C14" s="332">
        <v>25</v>
      </c>
      <c r="D14" s="333"/>
      <c r="E14" s="334">
        <f t="shared" si="0"/>
        <v>9.08</v>
      </c>
    </row>
    <row r="15" spans="1:5" ht="18" customHeight="1">
      <c r="A15" s="331" t="s">
        <v>8</v>
      </c>
      <c r="B15" s="332">
        <v>207</v>
      </c>
      <c r="C15" s="332">
        <v>25</v>
      </c>
      <c r="D15" s="333"/>
      <c r="E15" s="334">
        <f t="shared" si="0"/>
        <v>8.28</v>
      </c>
    </row>
    <row r="16" spans="1:5" ht="18" customHeight="1">
      <c r="A16" s="331" t="s">
        <v>9</v>
      </c>
      <c r="B16" s="332">
        <v>214</v>
      </c>
      <c r="C16" s="332">
        <v>17</v>
      </c>
      <c r="D16" s="333"/>
      <c r="E16" s="334">
        <f t="shared" si="0"/>
        <v>12.588235294117647</v>
      </c>
    </row>
    <row r="17" spans="1:5" ht="18" customHeight="1">
      <c r="A17" s="331" t="s">
        <v>10</v>
      </c>
      <c r="B17" s="332">
        <v>471</v>
      </c>
      <c r="C17" s="332">
        <v>182</v>
      </c>
      <c r="D17" s="333"/>
      <c r="E17" s="334">
        <f t="shared" si="0"/>
        <v>2.587912087912088</v>
      </c>
    </row>
    <row r="18" spans="1:5" ht="18" customHeight="1">
      <c r="A18" s="331" t="s">
        <v>11</v>
      </c>
      <c r="B18" s="332">
        <v>382</v>
      </c>
      <c r="C18" s="332">
        <v>29</v>
      </c>
      <c r="D18" s="333"/>
      <c r="E18" s="334">
        <f t="shared" si="0"/>
        <v>13.172413793103448</v>
      </c>
    </row>
    <row r="19" spans="1:5" ht="18" customHeight="1">
      <c r="A19" s="331" t="s">
        <v>12</v>
      </c>
      <c r="B19" s="332">
        <v>288</v>
      </c>
      <c r="C19" s="332">
        <v>28</v>
      </c>
      <c r="D19" s="333"/>
      <c r="E19" s="334">
        <f t="shared" si="0"/>
        <v>10.285714285714286</v>
      </c>
    </row>
    <row r="20" spans="1:5" ht="18" customHeight="1">
      <c r="A20" s="331" t="s">
        <v>13</v>
      </c>
      <c r="B20" s="332">
        <v>622</v>
      </c>
      <c r="C20" s="332">
        <v>32</v>
      </c>
      <c r="D20" s="333"/>
      <c r="E20" s="334">
        <f t="shared" si="0"/>
        <v>19.4375</v>
      </c>
    </row>
    <row r="21" spans="1:5" ht="29.25" customHeight="1">
      <c r="A21" s="335" t="s">
        <v>41</v>
      </c>
      <c r="B21" s="336">
        <f>SUM(B22:B36)</f>
        <v>11499</v>
      </c>
      <c r="C21" s="336">
        <f>SUM(C22:C36)</f>
        <v>621</v>
      </c>
      <c r="D21" s="337"/>
      <c r="E21" s="338">
        <f t="shared" si="0"/>
        <v>18.516908212560388</v>
      </c>
    </row>
    <row r="22" spans="1:5" ht="18" customHeight="1">
      <c r="A22" s="331" t="s">
        <v>346</v>
      </c>
      <c r="B22" s="332">
        <v>3424</v>
      </c>
      <c r="C22" s="332">
        <v>185</v>
      </c>
      <c r="D22" s="333"/>
      <c r="E22" s="334">
        <f t="shared" si="0"/>
        <v>18.508108108108107</v>
      </c>
    </row>
    <row r="23" spans="1:5" ht="18" customHeight="1">
      <c r="A23" s="331" t="s">
        <v>347</v>
      </c>
      <c r="B23" s="332">
        <v>503</v>
      </c>
      <c r="C23" s="332">
        <v>33</v>
      </c>
      <c r="D23" s="333"/>
      <c r="E23" s="334">
        <f t="shared" si="0"/>
        <v>15.242424242424242</v>
      </c>
    </row>
    <row r="24" spans="1:5" ht="18" customHeight="1">
      <c r="A24" s="331" t="s">
        <v>348</v>
      </c>
      <c r="B24" s="332">
        <v>801</v>
      </c>
      <c r="C24" s="332">
        <v>29</v>
      </c>
      <c r="D24" s="333"/>
      <c r="E24" s="334">
        <f t="shared" si="0"/>
        <v>27.620689655172413</v>
      </c>
    </row>
    <row r="25" spans="1:5" ht="18" customHeight="1">
      <c r="A25" s="331" t="s">
        <v>349</v>
      </c>
      <c r="B25" s="332">
        <v>553</v>
      </c>
      <c r="C25" s="332">
        <v>31</v>
      </c>
      <c r="D25" s="333"/>
      <c r="E25" s="334">
        <f t="shared" si="0"/>
        <v>17.838709677419356</v>
      </c>
    </row>
    <row r="26" spans="1:5" ht="18" customHeight="1">
      <c r="A26" s="331" t="s">
        <v>350</v>
      </c>
      <c r="B26" s="332">
        <v>930</v>
      </c>
      <c r="C26" s="332">
        <v>53</v>
      </c>
      <c r="D26" s="333"/>
      <c r="E26" s="334">
        <f t="shared" si="0"/>
        <v>17.547169811320753</v>
      </c>
    </row>
    <row r="27" spans="1:5" ht="18" customHeight="1">
      <c r="A27" s="331" t="s">
        <v>351</v>
      </c>
      <c r="B27" s="332">
        <v>359</v>
      </c>
      <c r="C27" s="332">
        <v>23</v>
      </c>
      <c r="D27" s="333"/>
      <c r="E27" s="334">
        <f t="shared" si="0"/>
        <v>15.608695652173912</v>
      </c>
    </row>
    <row r="28" spans="1:5" ht="18" customHeight="1">
      <c r="A28" s="331" t="s">
        <v>352</v>
      </c>
      <c r="B28" s="332">
        <v>449</v>
      </c>
      <c r="C28" s="332">
        <v>25</v>
      </c>
      <c r="D28" s="333"/>
      <c r="E28" s="334">
        <f t="shared" si="0"/>
        <v>17.96</v>
      </c>
    </row>
    <row r="29" spans="1:5" ht="18" customHeight="1">
      <c r="A29" s="331" t="s">
        <v>353</v>
      </c>
      <c r="B29" s="332">
        <v>241</v>
      </c>
      <c r="C29" s="332">
        <v>19</v>
      </c>
      <c r="D29" s="333"/>
      <c r="E29" s="334">
        <f t="shared" si="0"/>
        <v>12.68421052631579</v>
      </c>
    </row>
    <row r="30" spans="1:5" ht="18" customHeight="1">
      <c r="A30" s="331" t="s">
        <v>354</v>
      </c>
      <c r="B30" s="332">
        <v>300</v>
      </c>
      <c r="C30" s="332">
        <v>20</v>
      </c>
      <c r="D30" s="333"/>
      <c r="E30" s="334">
        <f t="shared" si="0"/>
        <v>15</v>
      </c>
    </row>
    <row r="31" spans="1:5" ht="18" customHeight="1">
      <c r="A31" s="331" t="s">
        <v>355</v>
      </c>
      <c r="B31" s="332">
        <v>179</v>
      </c>
      <c r="C31" s="339">
        <v>22</v>
      </c>
      <c r="D31" s="340"/>
      <c r="E31" s="334">
        <f t="shared" si="0"/>
        <v>8.136363636363637</v>
      </c>
    </row>
    <row r="32" spans="1:5" ht="18" customHeight="1">
      <c r="A32" s="331" t="s">
        <v>24</v>
      </c>
      <c r="B32" s="332">
        <v>261</v>
      </c>
      <c r="C32" s="332">
        <v>24</v>
      </c>
      <c r="D32" s="333"/>
      <c r="E32" s="334">
        <f t="shared" si="0"/>
        <v>10.875</v>
      </c>
    </row>
    <row r="33" spans="1:5" ht="18" customHeight="1">
      <c r="A33" s="331" t="s">
        <v>25</v>
      </c>
      <c r="B33" s="332">
        <v>81</v>
      </c>
      <c r="C33" s="332">
        <v>8</v>
      </c>
      <c r="D33" s="333"/>
      <c r="E33" s="334">
        <f t="shared" si="0"/>
        <v>10.125</v>
      </c>
    </row>
    <row r="34" spans="1:5" ht="18" customHeight="1">
      <c r="A34" s="331" t="s">
        <v>26</v>
      </c>
      <c r="B34" s="332">
        <v>1957</v>
      </c>
      <c r="C34" s="332">
        <v>72</v>
      </c>
      <c r="D34" s="333"/>
      <c r="E34" s="341">
        <f t="shared" si="0"/>
        <v>27.180555555555557</v>
      </c>
    </row>
    <row r="35" spans="1:5" ht="18" customHeight="1">
      <c r="A35" s="331" t="s">
        <v>356</v>
      </c>
      <c r="B35" s="332">
        <v>698</v>
      </c>
      <c r="C35" s="332">
        <v>30</v>
      </c>
      <c r="D35" s="333"/>
      <c r="E35" s="334">
        <f t="shared" si="0"/>
        <v>23.266666666666666</v>
      </c>
    </row>
    <row r="36" spans="1:5" ht="18" customHeight="1">
      <c r="A36" s="331" t="s">
        <v>209</v>
      </c>
      <c r="B36" s="332">
        <v>763</v>
      </c>
      <c r="C36" s="332">
        <v>47</v>
      </c>
      <c r="D36" s="333"/>
      <c r="E36" s="334">
        <f>(B36/C36)</f>
        <v>16.23404255319149</v>
      </c>
    </row>
    <row r="37" spans="1:5" ht="12.75">
      <c r="A37" s="347" t="s">
        <v>357</v>
      </c>
      <c r="E37" s="342" t="s">
        <v>262</v>
      </c>
    </row>
    <row r="38" ht="12.75">
      <c r="A38" s="347" t="s">
        <v>358</v>
      </c>
    </row>
    <row r="39" ht="12.75">
      <c r="A39" s="347" t="s">
        <v>359</v>
      </c>
    </row>
    <row r="40" ht="12.75">
      <c r="A40" s="347" t="s">
        <v>360</v>
      </c>
    </row>
  </sheetData>
  <sheetProtection password="CA55" sheet="1" objects="1" scenarios="1"/>
  <mergeCells count="6">
    <mergeCell ref="C7:D7"/>
    <mergeCell ref="C8:D8"/>
    <mergeCell ref="A1:E1"/>
    <mergeCell ref="A2:E2"/>
    <mergeCell ref="A3:E3"/>
    <mergeCell ref="A4:E4"/>
  </mergeCells>
  <printOptions horizontalCentered="1"/>
  <pageMargins left="1.0236220472440944" right="0.8661417322834646" top="0.31496062992125984" bottom="0.64" header="0" footer="0.196850393700787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37"/>
  <sheetViews>
    <sheetView showGridLines="0" workbookViewId="0" topLeftCell="A1">
      <selection activeCell="A23" sqref="A23"/>
    </sheetView>
  </sheetViews>
  <sheetFormatPr defaultColWidth="9.625" defaultRowHeight="12.75"/>
  <cols>
    <col min="1" max="1" width="31.25390625" style="44" customWidth="1"/>
    <col min="2" max="2" width="16.00390625" style="44" customWidth="1"/>
    <col min="3" max="3" width="24.00390625" style="44" customWidth="1"/>
    <col min="4" max="4" width="15.125" style="44" customWidth="1"/>
  </cols>
  <sheetData>
    <row r="1" spans="1:4" ht="12.75">
      <c r="A1" s="585" t="s">
        <v>59</v>
      </c>
      <c r="B1" s="585"/>
      <c r="C1" s="585"/>
      <c r="D1" s="585"/>
    </row>
    <row r="2" spans="1:4" ht="12.75">
      <c r="A2" s="585" t="s">
        <v>1</v>
      </c>
      <c r="B2" s="585"/>
      <c r="C2" s="585"/>
      <c r="D2" s="585"/>
    </row>
    <row r="3" spans="1:4" ht="12.75">
      <c r="A3" s="568" t="s">
        <v>34</v>
      </c>
      <c r="B3" s="568"/>
      <c r="C3" s="568"/>
      <c r="D3" s="568"/>
    </row>
    <row r="4" spans="1:4" ht="12.75">
      <c r="A4" s="568" t="s">
        <v>35</v>
      </c>
      <c r="B4" s="568"/>
      <c r="C4" s="568"/>
      <c r="D4" s="568"/>
    </row>
    <row r="5" spans="1:4" ht="12.75">
      <c r="A5" s="25" t="s">
        <v>0</v>
      </c>
      <c r="B5" s="125"/>
      <c r="C5" s="125"/>
      <c r="D5" s="125"/>
    </row>
    <row r="6" spans="1:4" ht="12.75">
      <c r="A6" s="586" t="s">
        <v>42</v>
      </c>
      <c r="B6" s="26" t="s">
        <v>32</v>
      </c>
      <c r="C6" s="26" t="s">
        <v>31</v>
      </c>
      <c r="D6" s="26" t="s">
        <v>37</v>
      </c>
    </row>
    <row r="7" spans="1:4" ht="14.25" customHeight="1">
      <c r="A7" s="567"/>
      <c r="B7" s="28" t="s">
        <v>33</v>
      </c>
      <c r="C7" s="28" t="s">
        <v>3</v>
      </c>
      <c r="D7" s="28" t="s">
        <v>38</v>
      </c>
    </row>
    <row r="8" spans="1:4" ht="30.75" customHeight="1">
      <c r="A8" s="130" t="s">
        <v>39</v>
      </c>
      <c r="B8" s="131">
        <f>SUM(B9+B20)</f>
        <v>16784</v>
      </c>
      <c r="C8" s="132">
        <f>(B8/$B$8)*100</f>
        <v>100</v>
      </c>
      <c r="D8" s="133" t="s">
        <v>2</v>
      </c>
    </row>
    <row r="9" spans="1:4" ht="30.75" customHeight="1">
      <c r="A9" s="130" t="s">
        <v>40</v>
      </c>
      <c r="B9" s="131">
        <f>SUM(B10:B19)</f>
        <v>5285</v>
      </c>
      <c r="C9" s="134">
        <f>(B9/$B$8)*100</f>
        <v>31.488322211630127</v>
      </c>
      <c r="D9" s="132">
        <f>(B9/$B$9)*100</f>
        <v>100</v>
      </c>
    </row>
    <row r="10" spans="1:4" ht="13.5" customHeight="1">
      <c r="A10" s="33" t="s">
        <v>4</v>
      </c>
      <c r="B10" s="126">
        <v>703</v>
      </c>
      <c r="C10" s="127">
        <f aca="true" t="shared" si="0" ref="C10:C19">(B10/$B$8)*100</f>
        <v>4.188512869399428</v>
      </c>
      <c r="D10" s="127">
        <f aca="true" t="shared" si="1" ref="D10:D19">(B10/$B$9)*100</f>
        <v>13.301797540208135</v>
      </c>
    </row>
    <row r="11" spans="1:4" ht="13.5" customHeight="1">
      <c r="A11" s="33" t="s">
        <v>5</v>
      </c>
      <c r="B11" s="126">
        <v>1347</v>
      </c>
      <c r="C11" s="127">
        <f t="shared" si="0"/>
        <v>8.025500476644423</v>
      </c>
      <c r="D11" s="127">
        <f t="shared" si="1"/>
        <v>25.487228003784296</v>
      </c>
    </row>
    <row r="12" spans="1:4" ht="13.5" customHeight="1">
      <c r="A12" s="33" t="s">
        <v>6</v>
      </c>
      <c r="B12" s="126">
        <v>824</v>
      </c>
      <c r="C12" s="127">
        <f t="shared" si="0"/>
        <v>4.909437559580553</v>
      </c>
      <c r="D12" s="127">
        <f t="shared" si="1"/>
        <v>15.591296121097445</v>
      </c>
    </row>
    <row r="13" spans="1:4" ht="13.5" customHeight="1">
      <c r="A13" s="33" t="s">
        <v>7</v>
      </c>
      <c r="B13" s="126">
        <v>227</v>
      </c>
      <c r="C13" s="127">
        <f t="shared" si="0"/>
        <v>1.3524785510009532</v>
      </c>
      <c r="D13" s="127">
        <f t="shared" si="1"/>
        <v>4.2951750236518444</v>
      </c>
    </row>
    <row r="14" spans="1:4" ht="13.5" customHeight="1">
      <c r="A14" s="33" t="s">
        <v>8</v>
      </c>
      <c r="B14" s="126">
        <v>207</v>
      </c>
      <c r="C14" s="127">
        <f t="shared" si="0"/>
        <v>1.2333174451858913</v>
      </c>
      <c r="D14" s="127">
        <f t="shared" si="1"/>
        <v>3.91674550614948</v>
      </c>
    </row>
    <row r="15" spans="1:4" ht="13.5" customHeight="1">
      <c r="A15" s="33" t="s">
        <v>9</v>
      </c>
      <c r="B15" s="126">
        <v>214</v>
      </c>
      <c r="C15" s="127">
        <f t="shared" si="0"/>
        <v>1.275023832221163</v>
      </c>
      <c r="D15" s="127">
        <f t="shared" si="1"/>
        <v>4.049195837275307</v>
      </c>
    </row>
    <row r="16" spans="1:4" ht="13.5" customHeight="1">
      <c r="A16" s="33" t="s">
        <v>10</v>
      </c>
      <c r="B16" s="126">
        <v>471</v>
      </c>
      <c r="C16" s="127">
        <f t="shared" si="0"/>
        <v>2.8062440419447094</v>
      </c>
      <c r="D16" s="127">
        <f t="shared" si="1"/>
        <v>8.912015137180699</v>
      </c>
    </row>
    <row r="17" spans="1:4" ht="13.5" customHeight="1">
      <c r="A17" s="33" t="s">
        <v>11</v>
      </c>
      <c r="B17" s="126">
        <v>382</v>
      </c>
      <c r="C17" s="127">
        <f t="shared" si="0"/>
        <v>2.2759771210676836</v>
      </c>
      <c r="D17" s="127">
        <f t="shared" si="1"/>
        <v>7.228003784295176</v>
      </c>
    </row>
    <row r="18" spans="1:4" ht="13.5" customHeight="1">
      <c r="A18" s="33" t="s">
        <v>12</v>
      </c>
      <c r="B18" s="126">
        <v>288</v>
      </c>
      <c r="C18" s="127">
        <f t="shared" si="0"/>
        <v>1.7159199237368923</v>
      </c>
      <c r="D18" s="127">
        <f t="shared" si="1"/>
        <v>5.449385052034058</v>
      </c>
    </row>
    <row r="19" spans="1:4" ht="13.5" customHeight="1">
      <c r="A19" s="33" t="s">
        <v>13</v>
      </c>
      <c r="B19" s="126">
        <v>622</v>
      </c>
      <c r="C19" s="127">
        <f t="shared" si="0"/>
        <v>3.7059103908484268</v>
      </c>
      <c r="D19" s="127">
        <f t="shared" si="1"/>
        <v>11.769157994323558</v>
      </c>
    </row>
    <row r="20" spans="1:4" ht="24.75" customHeight="1">
      <c r="A20" s="39" t="s">
        <v>41</v>
      </c>
      <c r="B20" s="128">
        <f>SUM(B21:B35)</f>
        <v>11499</v>
      </c>
      <c r="C20" s="129">
        <f>(B20/$B$8)*100</f>
        <v>68.51167778836988</v>
      </c>
      <c r="D20" s="129">
        <f>(B20/$B$20)*100</f>
        <v>100</v>
      </c>
    </row>
    <row r="21" spans="1:4" ht="13.5" customHeight="1">
      <c r="A21" s="33" t="s">
        <v>14</v>
      </c>
      <c r="B21" s="126">
        <v>3424</v>
      </c>
      <c r="C21" s="127">
        <f aca="true" t="shared" si="2" ref="C21:C34">(B21/$B$8)*100</f>
        <v>20.400381315538606</v>
      </c>
      <c r="D21" s="127">
        <f aca="true" t="shared" si="3" ref="D21:D34">(B21/$B$20)*100</f>
        <v>29.77650230454822</v>
      </c>
    </row>
    <row r="22" spans="1:4" ht="13.5" customHeight="1">
      <c r="A22" s="33" t="s">
        <v>15</v>
      </c>
      <c r="B22" s="126">
        <v>503</v>
      </c>
      <c r="C22" s="127">
        <f t="shared" si="2"/>
        <v>2.9969018112488084</v>
      </c>
      <c r="D22" s="127">
        <f t="shared" si="3"/>
        <v>4.374293416818854</v>
      </c>
    </row>
    <row r="23" spans="1:4" ht="13.5" customHeight="1">
      <c r="A23" s="33" t="s">
        <v>16</v>
      </c>
      <c r="B23" s="126">
        <v>801</v>
      </c>
      <c r="C23" s="127">
        <f t="shared" si="2"/>
        <v>4.7724022878932315</v>
      </c>
      <c r="D23" s="127">
        <f t="shared" si="3"/>
        <v>6.9658231150534835</v>
      </c>
    </row>
    <row r="24" spans="1:4" ht="13.5" customHeight="1">
      <c r="A24" s="33" t="s">
        <v>17</v>
      </c>
      <c r="B24" s="126">
        <v>553</v>
      </c>
      <c r="C24" s="127">
        <f t="shared" si="2"/>
        <v>3.2948045757864635</v>
      </c>
      <c r="D24" s="127">
        <f t="shared" si="3"/>
        <v>4.8091138359857375</v>
      </c>
    </row>
    <row r="25" spans="1:4" ht="13.5" customHeight="1">
      <c r="A25" s="33" t="s">
        <v>18</v>
      </c>
      <c r="B25" s="126">
        <v>930</v>
      </c>
      <c r="C25" s="127">
        <f t="shared" si="2"/>
        <v>5.540991420400381</v>
      </c>
      <c r="D25" s="127">
        <f t="shared" si="3"/>
        <v>8.087659796504045</v>
      </c>
    </row>
    <row r="26" spans="1:4" ht="13.5" customHeight="1">
      <c r="A26" s="33" t="s">
        <v>19</v>
      </c>
      <c r="B26" s="126">
        <v>359</v>
      </c>
      <c r="C26" s="127">
        <f t="shared" si="2"/>
        <v>2.1389418493803625</v>
      </c>
      <c r="D26" s="127">
        <f t="shared" si="3"/>
        <v>3.122010609618228</v>
      </c>
    </row>
    <row r="27" spans="1:4" ht="13.5" customHeight="1">
      <c r="A27" s="33" t="s">
        <v>20</v>
      </c>
      <c r="B27" s="126">
        <v>449</v>
      </c>
      <c r="C27" s="127">
        <f t="shared" si="2"/>
        <v>2.675166825548141</v>
      </c>
      <c r="D27" s="127">
        <f t="shared" si="3"/>
        <v>3.904687364118619</v>
      </c>
    </row>
    <row r="28" spans="1:4" ht="13.5" customHeight="1">
      <c r="A28" s="33" t="s">
        <v>21</v>
      </c>
      <c r="B28" s="126">
        <v>241</v>
      </c>
      <c r="C28" s="127">
        <f t="shared" si="2"/>
        <v>1.4358913250714966</v>
      </c>
      <c r="D28" s="127">
        <f t="shared" si="3"/>
        <v>2.0958344203843815</v>
      </c>
    </row>
    <row r="29" spans="1:4" ht="13.5" customHeight="1">
      <c r="A29" s="33" t="s">
        <v>22</v>
      </c>
      <c r="B29" s="126">
        <v>300</v>
      </c>
      <c r="C29" s="127">
        <f t="shared" si="2"/>
        <v>1.7874165872259293</v>
      </c>
      <c r="D29" s="127">
        <f t="shared" si="3"/>
        <v>2.6089225150013045</v>
      </c>
    </row>
    <row r="30" spans="1:4" ht="13.5" customHeight="1">
      <c r="A30" s="33" t="s">
        <v>23</v>
      </c>
      <c r="B30" s="126">
        <v>179</v>
      </c>
      <c r="C30" s="127">
        <f t="shared" si="2"/>
        <v>1.0664918970448045</v>
      </c>
      <c r="D30" s="127">
        <f t="shared" si="3"/>
        <v>1.556657100617445</v>
      </c>
    </row>
    <row r="31" spans="1:4" ht="13.5" customHeight="1">
      <c r="A31" s="33" t="s">
        <v>24</v>
      </c>
      <c r="B31" s="126">
        <v>261</v>
      </c>
      <c r="C31" s="127">
        <f t="shared" si="2"/>
        <v>1.5550524308865585</v>
      </c>
      <c r="D31" s="127">
        <f t="shared" si="3"/>
        <v>2.269762588051135</v>
      </c>
    </row>
    <row r="32" spans="1:4" ht="13.5" customHeight="1">
      <c r="A32" s="33" t="s">
        <v>25</v>
      </c>
      <c r="B32" s="126">
        <v>81</v>
      </c>
      <c r="C32" s="127">
        <f t="shared" si="2"/>
        <v>0.4826024785510009</v>
      </c>
      <c r="D32" s="127">
        <f t="shared" si="3"/>
        <v>0.7044090790503522</v>
      </c>
    </row>
    <row r="33" spans="1:4" ht="13.5" customHeight="1">
      <c r="A33" s="33" t="s">
        <v>26</v>
      </c>
      <c r="B33" s="126">
        <v>1957</v>
      </c>
      <c r="C33" s="127">
        <f t="shared" si="2"/>
        <v>11.659914204003814</v>
      </c>
      <c r="D33" s="127">
        <f t="shared" si="3"/>
        <v>17.018871206191843</v>
      </c>
    </row>
    <row r="34" spans="1:4" ht="13.5" customHeight="1">
      <c r="A34" s="33" t="s">
        <v>27</v>
      </c>
      <c r="B34" s="126">
        <v>698</v>
      </c>
      <c r="C34" s="127">
        <f t="shared" si="2"/>
        <v>4.158722592945663</v>
      </c>
      <c r="D34" s="127">
        <f t="shared" si="3"/>
        <v>6.070093051569702</v>
      </c>
    </row>
    <row r="35" spans="1:4" ht="13.5" customHeight="1">
      <c r="A35" s="33" t="s">
        <v>28</v>
      </c>
      <c r="B35" s="126">
        <v>763</v>
      </c>
      <c r="C35" s="127">
        <f>(B35/$B$8)*100</f>
        <v>4.545996186844614</v>
      </c>
      <c r="D35" s="127">
        <f>(B35/$B$20)*100</f>
        <v>6.6353595964866505</v>
      </c>
    </row>
    <row r="36" spans="1:4" ht="12.75">
      <c r="A36" s="59" t="s">
        <v>29</v>
      </c>
      <c r="B36" s="125"/>
      <c r="C36" s="125"/>
      <c r="D36" s="42" t="s">
        <v>36</v>
      </c>
    </row>
    <row r="37" ht="12.75">
      <c r="C37" s="42" t="s">
        <v>30</v>
      </c>
    </row>
  </sheetData>
  <sheetProtection password="CA55" sheet="1" objects="1" scenarios="1"/>
  <mergeCells count="5">
    <mergeCell ref="A1:D1"/>
    <mergeCell ref="A6:A7"/>
    <mergeCell ref="A2:D2"/>
    <mergeCell ref="A3:D3"/>
    <mergeCell ref="A4:D4"/>
  </mergeCells>
  <printOptions horizontalCentered="1"/>
  <pageMargins left="1.7322834645669292" right="2.047244094488189" top="0.1968503937007874" bottom="0.1968503937007874" header="0" footer="0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40"/>
  <sheetViews>
    <sheetView showGridLines="0" workbookViewId="0" topLeftCell="A1">
      <selection activeCell="A3" sqref="A3:F3"/>
    </sheetView>
  </sheetViews>
  <sheetFormatPr defaultColWidth="9.625" defaultRowHeight="12.75"/>
  <cols>
    <col min="1" max="1" width="30.625" style="44" customWidth="1"/>
    <col min="2" max="2" width="9.625" style="44" customWidth="1"/>
    <col min="3" max="3" width="2.625" style="44" customWidth="1"/>
    <col min="4" max="4" width="10.625" style="44" customWidth="1"/>
    <col min="5" max="6" width="11.625" style="44" customWidth="1"/>
    <col min="7" max="8" width="3.625" style="0" customWidth="1"/>
  </cols>
  <sheetData>
    <row r="1" spans="1:6" ht="12.75">
      <c r="A1" s="568" t="s">
        <v>182</v>
      </c>
      <c r="B1" s="568"/>
      <c r="C1" s="568"/>
      <c r="D1" s="568"/>
      <c r="E1" s="568"/>
      <c r="F1" s="568"/>
    </row>
    <row r="2" spans="1:6" ht="12.75">
      <c r="A2" s="568" t="s">
        <v>361</v>
      </c>
      <c r="B2" s="568"/>
      <c r="C2" s="568"/>
      <c r="D2" s="568"/>
      <c r="E2" s="568"/>
      <c r="F2" s="568"/>
    </row>
    <row r="3" spans="1:6" ht="12.75">
      <c r="A3" s="568" t="s">
        <v>362</v>
      </c>
      <c r="B3" s="568"/>
      <c r="C3" s="568"/>
      <c r="D3" s="568"/>
      <c r="E3" s="568"/>
      <c r="F3" s="568"/>
    </row>
    <row r="4" spans="1:6" ht="12.75">
      <c r="A4" s="24"/>
      <c r="B4" s="24"/>
      <c r="C4" s="24"/>
      <c r="D4" s="24"/>
      <c r="E4" s="24"/>
      <c r="F4" s="24"/>
    </row>
    <row r="5" spans="1:7" ht="12.75">
      <c r="A5" s="25" t="s">
        <v>363</v>
      </c>
      <c r="B5" s="217"/>
      <c r="C5" s="217"/>
      <c r="D5" s="217"/>
      <c r="E5" s="217"/>
      <c r="F5" s="217"/>
      <c r="G5" s="2"/>
    </row>
    <row r="6" spans="1:6" ht="12.75">
      <c r="A6" s="586" t="s">
        <v>42</v>
      </c>
      <c r="B6" s="9"/>
      <c r="C6" s="270"/>
      <c r="D6" s="62"/>
      <c r="E6" s="64"/>
      <c r="F6" s="64"/>
    </row>
    <row r="7" spans="1:6" ht="12.75">
      <c r="A7" s="589"/>
      <c r="B7" s="638" t="s">
        <v>94</v>
      </c>
      <c r="C7" s="639"/>
      <c r="D7" s="28" t="s">
        <v>364</v>
      </c>
      <c r="E7" s="198" t="s">
        <v>365</v>
      </c>
      <c r="F7" s="198" t="s">
        <v>366</v>
      </c>
    </row>
    <row r="8" spans="1:6" ht="12.75">
      <c r="A8" s="567"/>
      <c r="B8" s="193"/>
      <c r="C8" s="194"/>
      <c r="D8" s="22" t="s">
        <v>367</v>
      </c>
      <c r="E8" s="30" t="s">
        <v>364</v>
      </c>
      <c r="F8" s="30" t="s">
        <v>368</v>
      </c>
    </row>
    <row r="9" spans="1:6" s="175" customFormat="1" ht="25.5" customHeight="1">
      <c r="A9" s="348" t="s">
        <v>39</v>
      </c>
      <c r="B9" s="349">
        <f>SUM(B10+B21)</f>
        <v>1070</v>
      </c>
      <c r="C9" s="350" t="s">
        <v>345</v>
      </c>
      <c r="D9" s="182">
        <f>SUM(D10+D21)</f>
        <v>358</v>
      </c>
      <c r="E9" s="178">
        <f>SUM(E10+E21)</f>
        <v>144</v>
      </c>
      <c r="F9" s="178">
        <f>SUM(F10+F21)</f>
        <v>568</v>
      </c>
    </row>
    <row r="10" spans="1:6" s="175" customFormat="1" ht="25.5" customHeight="1">
      <c r="A10" s="348" t="s">
        <v>40</v>
      </c>
      <c r="B10" s="181">
        <f>SUM(B11:B20)</f>
        <v>449</v>
      </c>
      <c r="C10" s="271"/>
      <c r="D10" s="182">
        <f>SUM(D11:D20)</f>
        <v>196</v>
      </c>
      <c r="E10" s="178">
        <f>SUM(E11:E20)</f>
        <v>58</v>
      </c>
      <c r="F10" s="178">
        <f>SUM(F11:F20)</f>
        <v>195</v>
      </c>
    </row>
    <row r="11" spans="1:6" ht="16.5" customHeight="1">
      <c r="A11" s="351" t="s">
        <v>4</v>
      </c>
      <c r="B11" s="37">
        <v>51</v>
      </c>
      <c r="C11" s="38"/>
      <c r="D11" s="70">
        <v>36</v>
      </c>
      <c r="E11" s="34">
        <v>11</v>
      </c>
      <c r="F11" s="34">
        <v>4</v>
      </c>
    </row>
    <row r="12" spans="1:6" ht="16.5" customHeight="1">
      <c r="A12" s="351" t="s">
        <v>5</v>
      </c>
      <c r="B12" s="37">
        <v>35</v>
      </c>
      <c r="C12" s="38"/>
      <c r="D12" s="70">
        <v>16</v>
      </c>
      <c r="E12" s="36"/>
      <c r="F12" s="34">
        <v>19</v>
      </c>
    </row>
    <row r="13" spans="1:6" ht="16.5" customHeight="1">
      <c r="A13" s="351" t="s">
        <v>6</v>
      </c>
      <c r="B13" s="37">
        <v>25</v>
      </c>
      <c r="C13" s="38"/>
      <c r="D13" s="70">
        <v>14</v>
      </c>
      <c r="E13" s="34">
        <v>5</v>
      </c>
      <c r="F13" s="34">
        <v>6</v>
      </c>
    </row>
    <row r="14" spans="1:6" ht="16.5" customHeight="1">
      <c r="A14" s="351" t="s">
        <v>7</v>
      </c>
      <c r="B14" s="37">
        <v>25</v>
      </c>
      <c r="C14" s="38"/>
      <c r="D14" s="70">
        <v>10</v>
      </c>
      <c r="E14" s="34">
        <v>8</v>
      </c>
      <c r="F14" s="34">
        <v>7</v>
      </c>
    </row>
    <row r="15" spans="1:6" ht="16.5" customHeight="1">
      <c r="A15" s="351" t="s">
        <v>8</v>
      </c>
      <c r="B15" s="37">
        <v>25</v>
      </c>
      <c r="C15" s="38"/>
      <c r="D15" s="70">
        <v>21</v>
      </c>
      <c r="E15" s="34">
        <v>2</v>
      </c>
      <c r="F15" s="34">
        <v>2</v>
      </c>
    </row>
    <row r="16" spans="1:6" ht="16.5" customHeight="1">
      <c r="A16" s="351" t="s">
        <v>9</v>
      </c>
      <c r="B16" s="37">
        <v>17</v>
      </c>
      <c r="C16" s="38"/>
      <c r="D16" s="70">
        <v>7</v>
      </c>
      <c r="E16" s="34">
        <v>5</v>
      </c>
      <c r="F16" s="34">
        <v>5</v>
      </c>
    </row>
    <row r="17" spans="1:6" ht="16.5" customHeight="1">
      <c r="A17" s="351" t="s">
        <v>10</v>
      </c>
      <c r="B17" s="37">
        <v>182</v>
      </c>
      <c r="C17" s="38"/>
      <c r="D17" s="70">
        <v>37</v>
      </c>
      <c r="E17" s="34">
        <v>16</v>
      </c>
      <c r="F17" s="34">
        <v>129</v>
      </c>
    </row>
    <row r="18" spans="1:6" ht="16.5" customHeight="1">
      <c r="A18" s="351" t="s">
        <v>11</v>
      </c>
      <c r="B18" s="37">
        <v>29</v>
      </c>
      <c r="C18" s="38"/>
      <c r="D18" s="70">
        <v>24</v>
      </c>
      <c r="E18" s="34">
        <v>5</v>
      </c>
      <c r="F18" s="36"/>
    </row>
    <row r="19" spans="1:6" ht="16.5" customHeight="1">
      <c r="A19" s="351" t="s">
        <v>12</v>
      </c>
      <c r="B19" s="37">
        <v>28</v>
      </c>
      <c r="C19" s="38"/>
      <c r="D19" s="70">
        <v>18</v>
      </c>
      <c r="E19" s="34">
        <v>1</v>
      </c>
      <c r="F19" s="34">
        <v>9</v>
      </c>
    </row>
    <row r="20" spans="1:6" ht="16.5" customHeight="1">
      <c r="A20" s="351" t="s">
        <v>13</v>
      </c>
      <c r="B20" s="37">
        <v>32</v>
      </c>
      <c r="C20" s="38"/>
      <c r="D20" s="70">
        <v>13</v>
      </c>
      <c r="E20" s="34">
        <v>5</v>
      </c>
      <c r="F20" s="34">
        <v>14</v>
      </c>
    </row>
    <row r="21" spans="1:6" s="88" customFormat="1" ht="27" customHeight="1">
      <c r="A21" s="354" t="s">
        <v>41</v>
      </c>
      <c r="B21" s="355">
        <f>SUM(B22:B36)</f>
        <v>621</v>
      </c>
      <c r="C21" s="276"/>
      <c r="D21" s="69">
        <f>SUM(D22:D36)</f>
        <v>162</v>
      </c>
      <c r="E21" s="40">
        <f>SUM(E22:E36)</f>
        <v>86</v>
      </c>
      <c r="F21" s="40">
        <f>SUM(F22:F36)</f>
        <v>373</v>
      </c>
    </row>
    <row r="22" spans="1:6" ht="16.5" customHeight="1">
      <c r="A22" s="351" t="s">
        <v>346</v>
      </c>
      <c r="B22" s="37">
        <v>185</v>
      </c>
      <c r="C22" s="38"/>
      <c r="D22" s="70">
        <v>70</v>
      </c>
      <c r="E22" s="34">
        <v>34</v>
      </c>
      <c r="F22" s="34">
        <v>81</v>
      </c>
    </row>
    <row r="23" spans="1:6" ht="16.5" customHeight="1">
      <c r="A23" s="351" t="s">
        <v>347</v>
      </c>
      <c r="B23" s="37">
        <v>33</v>
      </c>
      <c r="C23" s="38"/>
      <c r="D23" s="70">
        <v>5</v>
      </c>
      <c r="E23" s="34">
        <v>4</v>
      </c>
      <c r="F23" s="34">
        <v>24</v>
      </c>
    </row>
    <row r="24" spans="1:6" ht="16.5" customHeight="1">
      <c r="A24" s="351" t="s">
        <v>348</v>
      </c>
      <c r="B24" s="37">
        <v>29</v>
      </c>
      <c r="C24" s="38"/>
      <c r="D24" s="70">
        <v>6</v>
      </c>
      <c r="E24" s="34">
        <v>2</v>
      </c>
      <c r="F24" s="34">
        <v>21</v>
      </c>
    </row>
    <row r="25" spans="1:6" ht="16.5" customHeight="1">
      <c r="A25" s="351" t="s">
        <v>349</v>
      </c>
      <c r="B25" s="37">
        <v>31</v>
      </c>
      <c r="C25" s="38"/>
      <c r="D25" s="70">
        <v>6</v>
      </c>
      <c r="E25" s="36"/>
      <c r="F25" s="34">
        <v>25</v>
      </c>
    </row>
    <row r="26" spans="1:6" ht="16.5" customHeight="1">
      <c r="A26" s="351" t="s">
        <v>350</v>
      </c>
      <c r="B26" s="352">
        <v>53</v>
      </c>
      <c r="C26" s="353"/>
      <c r="D26" s="70">
        <v>6</v>
      </c>
      <c r="E26" s="34">
        <v>6</v>
      </c>
      <c r="F26" s="34">
        <v>41</v>
      </c>
    </row>
    <row r="27" spans="1:6" ht="16.5" customHeight="1">
      <c r="A27" s="351" t="s">
        <v>351</v>
      </c>
      <c r="B27" s="37">
        <v>23</v>
      </c>
      <c r="C27" s="38"/>
      <c r="D27" s="70">
        <v>4</v>
      </c>
      <c r="E27" s="34">
        <v>11</v>
      </c>
      <c r="F27" s="34">
        <v>8</v>
      </c>
    </row>
    <row r="28" spans="1:6" ht="16.5" customHeight="1">
      <c r="A28" s="351" t="s">
        <v>352</v>
      </c>
      <c r="B28" s="37">
        <v>25</v>
      </c>
      <c r="C28" s="38"/>
      <c r="D28" s="70">
        <v>5</v>
      </c>
      <c r="E28" s="34">
        <v>6</v>
      </c>
      <c r="F28" s="34">
        <v>14</v>
      </c>
    </row>
    <row r="29" spans="1:6" ht="16.5" customHeight="1">
      <c r="A29" s="351" t="s">
        <v>353</v>
      </c>
      <c r="B29" s="37">
        <v>19</v>
      </c>
      <c r="C29" s="38"/>
      <c r="D29" s="70">
        <v>1</v>
      </c>
      <c r="E29" s="34">
        <v>2</v>
      </c>
      <c r="F29" s="34">
        <v>16</v>
      </c>
    </row>
    <row r="30" spans="1:6" ht="16.5" customHeight="1">
      <c r="A30" s="351" t="s">
        <v>354</v>
      </c>
      <c r="B30" s="37">
        <v>20</v>
      </c>
      <c r="C30" s="38"/>
      <c r="D30" s="70">
        <v>5</v>
      </c>
      <c r="E30" s="36"/>
      <c r="F30" s="34">
        <v>15</v>
      </c>
    </row>
    <row r="31" spans="1:6" ht="16.5" customHeight="1">
      <c r="A31" s="351" t="s">
        <v>23</v>
      </c>
      <c r="B31" s="37">
        <v>22</v>
      </c>
      <c r="C31" s="38"/>
      <c r="D31" s="70">
        <v>3</v>
      </c>
      <c r="E31" s="34">
        <v>3</v>
      </c>
      <c r="F31" s="34">
        <v>16</v>
      </c>
    </row>
    <row r="32" spans="1:6" ht="16.5" customHeight="1">
      <c r="A32" s="351" t="s">
        <v>24</v>
      </c>
      <c r="B32" s="37">
        <v>24</v>
      </c>
      <c r="C32" s="38"/>
      <c r="D32" s="70">
        <v>3</v>
      </c>
      <c r="E32" s="36"/>
      <c r="F32" s="34">
        <v>21</v>
      </c>
    </row>
    <row r="33" spans="1:6" ht="16.5" customHeight="1">
      <c r="A33" s="351" t="s">
        <v>25</v>
      </c>
      <c r="B33" s="37">
        <v>8</v>
      </c>
      <c r="C33" s="38"/>
      <c r="D33" s="70">
        <v>2</v>
      </c>
      <c r="E33" s="34">
        <v>1</v>
      </c>
      <c r="F33" s="34">
        <v>5</v>
      </c>
    </row>
    <row r="34" spans="1:6" ht="16.5" customHeight="1">
      <c r="A34" s="351" t="s">
        <v>26</v>
      </c>
      <c r="B34" s="37">
        <v>72</v>
      </c>
      <c r="C34" s="38"/>
      <c r="D34" s="70">
        <v>32</v>
      </c>
      <c r="E34" s="34">
        <v>8</v>
      </c>
      <c r="F34" s="34">
        <v>32</v>
      </c>
    </row>
    <row r="35" spans="1:6" ht="16.5" customHeight="1">
      <c r="A35" s="351" t="s">
        <v>356</v>
      </c>
      <c r="B35" s="37">
        <v>30</v>
      </c>
      <c r="C35" s="38"/>
      <c r="D35" s="70">
        <v>4</v>
      </c>
      <c r="E35" s="34">
        <v>1</v>
      </c>
      <c r="F35" s="34">
        <v>25</v>
      </c>
    </row>
    <row r="36" spans="1:6" ht="16.5" customHeight="1">
      <c r="A36" s="351" t="s">
        <v>369</v>
      </c>
      <c r="B36" s="37">
        <v>47</v>
      </c>
      <c r="C36" s="38"/>
      <c r="D36" s="70">
        <v>10</v>
      </c>
      <c r="E36" s="34">
        <v>8</v>
      </c>
      <c r="F36" s="34">
        <v>29</v>
      </c>
    </row>
    <row r="37" spans="1:6" ht="12.75">
      <c r="A37" s="59" t="s">
        <v>370</v>
      </c>
      <c r="F37" s="42" t="s">
        <v>76</v>
      </c>
    </row>
    <row r="38" ht="12.75">
      <c r="A38" s="59" t="s">
        <v>371</v>
      </c>
    </row>
    <row r="39" ht="12.75">
      <c r="A39" s="59" t="s">
        <v>372</v>
      </c>
    </row>
    <row r="40" ht="12.75">
      <c r="A40" s="59" t="s">
        <v>373</v>
      </c>
    </row>
  </sheetData>
  <sheetProtection password="CA55" sheet="1" objects="1" scenarios="1"/>
  <mergeCells count="5">
    <mergeCell ref="B7:C7"/>
    <mergeCell ref="A1:F1"/>
    <mergeCell ref="A2:F2"/>
    <mergeCell ref="A3:F3"/>
    <mergeCell ref="A6:A8"/>
  </mergeCells>
  <printOptions horizontalCentered="1"/>
  <pageMargins left="1.0236220472440944" right="0.7480314960629921" top="0.7480314960629921" bottom="0.5118110236220472" header="0" footer="0.4724409448818898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40"/>
  <sheetViews>
    <sheetView showGridLines="0" workbookViewId="0" topLeftCell="A9">
      <selection activeCell="B35" sqref="B35"/>
    </sheetView>
  </sheetViews>
  <sheetFormatPr defaultColWidth="9.625" defaultRowHeight="12.75"/>
  <cols>
    <col min="1" max="1" width="29.25390625" style="311" customWidth="1"/>
    <col min="2" max="2" width="9.625" style="311" customWidth="1"/>
    <col min="3" max="3" width="2.625" style="311" customWidth="1"/>
    <col min="4" max="5" width="7.25390625" style="311" customWidth="1"/>
    <col min="6" max="6" width="8.00390625" style="311" customWidth="1"/>
    <col min="7" max="7" width="8.50390625" style="311" customWidth="1"/>
    <col min="8" max="11" width="8.25390625" style="311" customWidth="1"/>
    <col min="12" max="16384" width="9.625" style="115" customWidth="1"/>
  </cols>
  <sheetData>
    <row r="1" spans="1:11" ht="12.75">
      <c r="A1" s="568" t="s">
        <v>135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</row>
    <row r="2" spans="1:11" ht="12.75">
      <c r="A2" s="568" t="s">
        <v>374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</row>
    <row r="3" spans="1:11" ht="12.75">
      <c r="A3" s="568" t="s">
        <v>107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</row>
    <row r="4" spans="1:11" ht="12.75">
      <c r="A4" s="25" t="s">
        <v>375</v>
      </c>
      <c r="B4" s="24"/>
      <c r="C4" s="24"/>
      <c r="D4" s="356"/>
      <c r="E4" s="356"/>
      <c r="F4" s="24"/>
      <c r="G4" s="24"/>
      <c r="H4" s="24"/>
      <c r="I4" s="24"/>
      <c r="J4" s="24"/>
      <c r="K4" s="24"/>
    </row>
    <row r="5" spans="1:11" ht="12.75">
      <c r="A5" s="640" t="s">
        <v>42</v>
      </c>
      <c r="B5" s="595" t="s">
        <v>376</v>
      </c>
      <c r="C5" s="597"/>
      <c r="D5" s="565" t="s">
        <v>728</v>
      </c>
      <c r="E5" s="560"/>
      <c r="F5" s="565" t="s">
        <v>725</v>
      </c>
      <c r="G5" s="560"/>
      <c r="H5" s="565" t="s">
        <v>726</v>
      </c>
      <c r="I5" s="560"/>
      <c r="J5" s="565" t="s">
        <v>727</v>
      </c>
      <c r="K5" s="560"/>
    </row>
    <row r="6" spans="1:11" ht="12.75" customHeight="1">
      <c r="A6" s="641"/>
      <c r="B6" s="642"/>
      <c r="C6" s="643"/>
      <c r="D6" s="23" t="s">
        <v>252</v>
      </c>
      <c r="E6" s="23" t="s">
        <v>79</v>
      </c>
      <c r="F6" s="23" t="s">
        <v>377</v>
      </c>
      <c r="G6" s="23" t="s">
        <v>378</v>
      </c>
      <c r="H6" s="23" t="s">
        <v>379</v>
      </c>
      <c r="I6" s="23" t="s">
        <v>79</v>
      </c>
      <c r="J6" s="23" t="s">
        <v>379</v>
      </c>
      <c r="K6" s="23" t="s">
        <v>79</v>
      </c>
    </row>
    <row r="7" spans="1:11" s="175" customFormat="1" ht="22.5" customHeight="1">
      <c r="A7" s="130" t="s">
        <v>39</v>
      </c>
      <c r="B7" s="181">
        <f>SUM(B8+B19)</f>
        <v>1070</v>
      </c>
      <c r="C7" s="357" t="s">
        <v>205</v>
      </c>
      <c r="D7" s="358">
        <f aca="true" t="shared" si="0" ref="D7:I7">SUM(D8+D19)</f>
        <v>858</v>
      </c>
      <c r="E7" s="178">
        <f t="shared" si="0"/>
        <v>212</v>
      </c>
      <c r="F7" s="178">
        <f t="shared" si="0"/>
        <v>296</v>
      </c>
      <c r="G7" s="178">
        <f t="shared" si="0"/>
        <v>62</v>
      </c>
      <c r="H7" s="178">
        <f t="shared" si="0"/>
        <v>107</v>
      </c>
      <c r="I7" s="178">
        <f t="shared" si="0"/>
        <v>37</v>
      </c>
      <c r="J7" s="178"/>
      <c r="K7" s="178">
        <f>SUM(K8+K19)</f>
        <v>113</v>
      </c>
    </row>
    <row r="8" spans="1:11" s="175" customFormat="1" ht="22.5" customHeight="1">
      <c r="A8" s="130" t="s">
        <v>40</v>
      </c>
      <c r="B8" s="181">
        <f>SUM(B9:B18)</f>
        <v>449</v>
      </c>
      <c r="C8" s="271"/>
      <c r="D8" s="358">
        <f aca="true" t="shared" si="1" ref="D8:J8">SUM(D9:D18)</f>
        <v>393</v>
      </c>
      <c r="E8" s="178">
        <f t="shared" si="1"/>
        <v>56</v>
      </c>
      <c r="F8" s="178">
        <f t="shared" si="1"/>
        <v>172</v>
      </c>
      <c r="G8" s="178">
        <f t="shared" si="1"/>
        <v>24</v>
      </c>
      <c r="H8" s="178">
        <f t="shared" si="1"/>
        <v>47</v>
      </c>
      <c r="I8" s="178">
        <f t="shared" si="1"/>
        <v>11</v>
      </c>
      <c r="J8" s="178">
        <f t="shared" si="1"/>
        <v>174</v>
      </c>
      <c r="K8" s="178">
        <f>SUM(K10:K18)</f>
        <v>21</v>
      </c>
    </row>
    <row r="9" spans="1:11" ht="12.75">
      <c r="A9" s="33" t="s">
        <v>4</v>
      </c>
      <c r="B9" s="37">
        <v>51</v>
      </c>
      <c r="C9" s="38"/>
      <c r="D9" s="359">
        <v>49</v>
      </c>
      <c r="E9" s="34">
        <v>2</v>
      </c>
      <c r="F9" s="34">
        <v>34</v>
      </c>
      <c r="G9" s="34">
        <v>2</v>
      </c>
      <c r="H9" s="34">
        <v>11</v>
      </c>
      <c r="I9" s="36"/>
      <c r="J9" s="34">
        <v>4</v>
      </c>
      <c r="K9" s="36"/>
    </row>
    <row r="10" spans="1:11" ht="12.75">
      <c r="A10" s="33" t="s">
        <v>5</v>
      </c>
      <c r="B10" s="37">
        <v>35</v>
      </c>
      <c r="C10" s="38"/>
      <c r="D10" s="359">
        <v>33</v>
      </c>
      <c r="E10" s="34">
        <v>2</v>
      </c>
      <c r="F10" s="34">
        <v>16</v>
      </c>
      <c r="G10" s="36"/>
      <c r="H10" s="36"/>
      <c r="I10" s="36"/>
      <c r="J10" s="34">
        <v>17</v>
      </c>
      <c r="K10" s="34">
        <v>2</v>
      </c>
    </row>
    <row r="11" spans="1:11" ht="12.75">
      <c r="A11" s="33" t="s">
        <v>6</v>
      </c>
      <c r="B11" s="37">
        <v>25</v>
      </c>
      <c r="C11" s="38"/>
      <c r="D11" s="359">
        <v>24</v>
      </c>
      <c r="E11" s="34">
        <v>1</v>
      </c>
      <c r="F11" s="34">
        <v>13</v>
      </c>
      <c r="G11" s="34">
        <v>1</v>
      </c>
      <c r="H11" s="34">
        <v>5</v>
      </c>
      <c r="I11" s="36"/>
      <c r="J11" s="34">
        <v>6</v>
      </c>
      <c r="K11" s="36"/>
    </row>
    <row r="12" spans="1:11" ht="12.75">
      <c r="A12" s="33" t="s">
        <v>7</v>
      </c>
      <c r="B12" s="37">
        <v>25</v>
      </c>
      <c r="C12" s="38"/>
      <c r="D12" s="359">
        <v>19</v>
      </c>
      <c r="E12" s="34">
        <v>6</v>
      </c>
      <c r="F12" s="34">
        <v>9</v>
      </c>
      <c r="G12" s="34">
        <v>1</v>
      </c>
      <c r="H12" s="34">
        <v>6</v>
      </c>
      <c r="I12" s="34">
        <v>2</v>
      </c>
      <c r="J12" s="34">
        <v>4</v>
      </c>
      <c r="K12" s="34">
        <v>3</v>
      </c>
    </row>
    <row r="13" spans="1:11" ht="12.75">
      <c r="A13" s="33" t="s">
        <v>8</v>
      </c>
      <c r="B13" s="37">
        <v>25</v>
      </c>
      <c r="C13" s="38"/>
      <c r="D13" s="359">
        <v>24</v>
      </c>
      <c r="E13" s="34">
        <v>1</v>
      </c>
      <c r="F13" s="34">
        <v>20</v>
      </c>
      <c r="G13" s="34">
        <v>1</v>
      </c>
      <c r="H13" s="34">
        <v>2</v>
      </c>
      <c r="I13" s="36"/>
      <c r="J13" s="34">
        <v>2</v>
      </c>
      <c r="K13" s="36"/>
    </row>
    <row r="14" spans="1:11" ht="12.75">
      <c r="A14" s="33" t="s">
        <v>9</v>
      </c>
      <c r="B14" s="37">
        <v>17</v>
      </c>
      <c r="C14" s="38"/>
      <c r="D14" s="359">
        <v>15</v>
      </c>
      <c r="E14" s="34">
        <v>2</v>
      </c>
      <c r="F14" s="34">
        <v>5</v>
      </c>
      <c r="G14" s="34">
        <v>2</v>
      </c>
      <c r="H14" s="34">
        <v>5</v>
      </c>
      <c r="I14" s="36"/>
      <c r="J14" s="34">
        <v>5</v>
      </c>
      <c r="K14" s="36"/>
    </row>
    <row r="15" spans="1:11" ht="12.75">
      <c r="A15" s="33" t="s">
        <v>10</v>
      </c>
      <c r="B15" s="37">
        <v>182</v>
      </c>
      <c r="C15" s="38"/>
      <c r="D15" s="359">
        <v>161</v>
      </c>
      <c r="E15" s="34">
        <v>21</v>
      </c>
      <c r="F15" s="34">
        <v>31</v>
      </c>
      <c r="G15" s="34">
        <v>6</v>
      </c>
      <c r="H15" s="34">
        <v>14</v>
      </c>
      <c r="I15" s="34">
        <v>2</v>
      </c>
      <c r="J15" s="34">
        <v>116</v>
      </c>
      <c r="K15" s="34">
        <v>13</v>
      </c>
    </row>
    <row r="16" spans="1:11" ht="12.75">
      <c r="A16" s="33" t="s">
        <v>380</v>
      </c>
      <c r="B16" s="37">
        <v>29</v>
      </c>
      <c r="C16" s="38"/>
      <c r="D16" s="359">
        <v>20</v>
      </c>
      <c r="E16" s="34">
        <v>9</v>
      </c>
      <c r="F16" s="34">
        <v>20</v>
      </c>
      <c r="G16" s="34">
        <v>4</v>
      </c>
      <c r="H16" s="36"/>
      <c r="I16" s="34">
        <v>5</v>
      </c>
      <c r="J16" s="36"/>
      <c r="K16" s="36"/>
    </row>
    <row r="17" spans="1:11" ht="12.75">
      <c r="A17" s="33" t="s">
        <v>12</v>
      </c>
      <c r="B17" s="37">
        <v>28</v>
      </c>
      <c r="C17" s="38"/>
      <c r="D17" s="359">
        <v>25</v>
      </c>
      <c r="E17" s="34">
        <v>3</v>
      </c>
      <c r="F17" s="34">
        <v>16</v>
      </c>
      <c r="G17" s="34">
        <v>2</v>
      </c>
      <c r="H17" s="34">
        <v>1</v>
      </c>
      <c r="I17" s="36"/>
      <c r="J17" s="34">
        <v>8</v>
      </c>
      <c r="K17" s="34">
        <v>1</v>
      </c>
    </row>
    <row r="18" spans="1:11" ht="12.75">
      <c r="A18" s="33" t="s">
        <v>13</v>
      </c>
      <c r="B18" s="37">
        <v>32</v>
      </c>
      <c r="C18" s="38"/>
      <c r="D18" s="359">
        <v>23</v>
      </c>
      <c r="E18" s="34">
        <v>9</v>
      </c>
      <c r="F18" s="34">
        <v>8</v>
      </c>
      <c r="G18" s="34">
        <v>5</v>
      </c>
      <c r="H18" s="34">
        <v>3</v>
      </c>
      <c r="I18" s="34">
        <v>2</v>
      </c>
      <c r="J18" s="34">
        <v>12</v>
      </c>
      <c r="K18" s="34">
        <v>2</v>
      </c>
    </row>
    <row r="19" spans="1:11" ht="25.5" customHeight="1">
      <c r="A19" s="39" t="s">
        <v>41</v>
      </c>
      <c r="B19" s="355">
        <f>SUM(B20:B34)</f>
        <v>621</v>
      </c>
      <c r="C19" s="276"/>
      <c r="D19" s="199">
        <f aca="true" t="shared" si="2" ref="D19:K19">SUM(D20:D34)</f>
        <v>465</v>
      </c>
      <c r="E19" s="40">
        <f t="shared" si="2"/>
        <v>156</v>
      </c>
      <c r="F19" s="40">
        <f t="shared" si="2"/>
        <v>124</v>
      </c>
      <c r="G19" s="40">
        <f t="shared" si="2"/>
        <v>38</v>
      </c>
      <c r="H19" s="40">
        <f t="shared" si="2"/>
        <v>60</v>
      </c>
      <c r="I19" s="40">
        <f t="shared" si="2"/>
        <v>26</v>
      </c>
      <c r="J19" s="40">
        <f t="shared" si="2"/>
        <v>281</v>
      </c>
      <c r="K19" s="40">
        <f t="shared" si="2"/>
        <v>92</v>
      </c>
    </row>
    <row r="20" spans="1:11" ht="12.75">
      <c r="A20" s="33" t="s">
        <v>14</v>
      </c>
      <c r="B20" s="352">
        <v>185</v>
      </c>
      <c r="C20" s="353"/>
      <c r="D20" s="359">
        <v>136</v>
      </c>
      <c r="E20" s="34">
        <v>49</v>
      </c>
      <c r="F20" s="34">
        <v>53</v>
      </c>
      <c r="G20" s="34">
        <v>17</v>
      </c>
      <c r="H20" s="34">
        <v>27</v>
      </c>
      <c r="I20" s="34">
        <v>7</v>
      </c>
      <c r="J20" s="34">
        <v>56</v>
      </c>
      <c r="K20" s="34">
        <v>25</v>
      </c>
    </row>
    <row r="21" spans="1:11" ht="12.75">
      <c r="A21" s="33" t="s">
        <v>15</v>
      </c>
      <c r="B21" s="37">
        <v>33</v>
      </c>
      <c r="C21" s="38"/>
      <c r="D21" s="359">
        <v>26</v>
      </c>
      <c r="E21" s="34">
        <v>7</v>
      </c>
      <c r="F21" s="34">
        <v>4</v>
      </c>
      <c r="G21" s="34">
        <v>1</v>
      </c>
      <c r="H21" s="34">
        <v>3</v>
      </c>
      <c r="I21" s="34">
        <v>1</v>
      </c>
      <c r="J21" s="34">
        <v>19</v>
      </c>
      <c r="K21" s="34">
        <v>5</v>
      </c>
    </row>
    <row r="22" spans="1:11" ht="12.75">
      <c r="A22" s="33" t="s">
        <v>16</v>
      </c>
      <c r="B22" s="37">
        <v>29</v>
      </c>
      <c r="C22" s="38"/>
      <c r="D22" s="359">
        <v>27</v>
      </c>
      <c r="E22" s="34">
        <v>2</v>
      </c>
      <c r="F22" s="34">
        <v>5</v>
      </c>
      <c r="G22" s="34">
        <v>1</v>
      </c>
      <c r="H22" s="34">
        <v>2</v>
      </c>
      <c r="I22" s="36"/>
      <c r="J22" s="34">
        <v>20</v>
      </c>
      <c r="K22" s="34">
        <v>1</v>
      </c>
    </row>
    <row r="23" spans="1:11" ht="12.75">
      <c r="A23" s="33" t="s">
        <v>17</v>
      </c>
      <c r="B23" s="37">
        <v>31</v>
      </c>
      <c r="C23" s="38"/>
      <c r="D23" s="359">
        <v>27</v>
      </c>
      <c r="E23" s="34">
        <v>4</v>
      </c>
      <c r="F23" s="34">
        <v>6</v>
      </c>
      <c r="G23" s="36"/>
      <c r="H23" s="36"/>
      <c r="I23" s="36"/>
      <c r="J23" s="34">
        <v>21</v>
      </c>
      <c r="K23" s="34">
        <v>4</v>
      </c>
    </row>
    <row r="24" spans="1:11" ht="12.75">
      <c r="A24" s="33" t="s">
        <v>18</v>
      </c>
      <c r="B24" s="37">
        <v>53</v>
      </c>
      <c r="C24" s="38"/>
      <c r="D24" s="359">
        <v>43</v>
      </c>
      <c r="E24" s="34">
        <v>10</v>
      </c>
      <c r="F24" s="34">
        <v>6</v>
      </c>
      <c r="G24" s="36"/>
      <c r="H24" s="34">
        <v>5</v>
      </c>
      <c r="I24" s="34">
        <v>1</v>
      </c>
      <c r="J24" s="34">
        <v>32</v>
      </c>
      <c r="K24" s="34">
        <v>9</v>
      </c>
    </row>
    <row r="25" spans="1:11" ht="12.75">
      <c r="A25" s="33" t="s">
        <v>19</v>
      </c>
      <c r="B25" s="37">
        <v>23</v>
      </c>
      <c r="C25" s="38"/>
      <c r="D25" s="359">
        <v>17</v>
      </c>
      <c r="E25" s="34">
        <v>6</v>
      </c>
      <c r="F25" s="34">
        <v>3</v>
      </c>
      <c r="G25" s="34">
        <v>1</v>
      </c>
      <c r="H25" s="34">
        <v>7</v>
      </c>
      <c r="I25" s="34">
        <v>4</v>
      </c>
      <c r="J25" s="34">
        <v>7</v>
      </c>
      <c r="K25" s="34">
        <v>1</v>
      </c>
    </row>
    <row r="26" spans="1:11" ht="12.75">
      <c r="A26" s="33" t="s">
        <v>20</v>
      </c>
      <c r="B26" s="37">
        <v>25</v>
      </c>
      <c r="C26" s="38"/>
      <c r="D26" s="359">
        <v>22</v>
      </c>
      <c r="E26" s="34">
        <v>3</v>
      </c>
      <c r="F26" s="34">
        <v>4</v>
      </c>
      <c r="G26" s="34">
        <v>1</v>
      </c>
      <c r="H26" s="34">
        <v>5</v>
      </c>
      <c r="I26" s="34">
        <v>1</v>
      </c>
      <c r="J26" s="34">
        <v>13</v>
      </c>
      <c r="K26" s="34">
        <v>1</v>
      </c>
    </row>
    <row r="27" spans="1:11" ht="12.75">
      <c r="A27" s="33" t="s">
        <v>21</v>
      </c>
      <c r="B27" s="352">
        <v>19</v>
      </c>
      <c r="C27" s="353"/>
      <c r="D27" s="359">
        <v>15</v>
      </c>
      <c r="E27" s="34">
        <v>4</v>
      </c>
      <c r="F27" s="34">
        <v>1</v>
      </c>
      <c r="G27" s="36"/>
      <c r="H27" s="34">
        <v>2</v>
      </c>
      <c r="I27" s="36"/>
      <c r="J27" s="34">
        <v>12</v>
      </c>
      <c r="K27" s="34">
        <v>4</v>
      </c>
    </row>
    <row r="28" spans="1:11" ht="12.75">
      <c r="A28" s="33" t="s">
        <v>22</v>
      </c>
      <c r="B28" s="37">
        <v>20</v>
      </c>
      <c r="C28" s="38"/>
      <c r="D28" s="359">
        <v>16</v>
      </c>
      <c r="E28" s="34">
        <v>4</v>
      </c>
      <c r="F28" s="34">
        <v>5</v>
      </c>
      <c r="G28" s="36"/>
      <c r="H28" s="36"/>
      <c r="I28" s="36"/>
      <c r="J28" s="34">
        <v>11</v>
      </c>
      <c r="K28" s="34">
        <v>4</v>
      </c>
    </row>
    <row r="29" spans="1:11" ht="12.75">
      <c r="A29" s="33" t="s">
        <v>23</v>
      </c>
      <c r="B29" s="37">
        <v>22</v>
      </c>
      <c r="C29" s="38"/>
      <c r="D29" s="359">
        <v>17</v>
      </c>
      <c r="E29" s="34">
        <v>5</v>
      </c>
      <c r="F29" s="34">
        <v>3</v>
      </c>
      <c r="G29" s="36"/>
      <c r="H29" s="34">
        <v>3</v>
      </c>
      <c r="I29" s="36"/>
      <c r="J29" s="34">
        <v>11</v>
      </c>
      <c r="K29" s="34">
        <v>5</v>
      </c>
    </row>
    <row r="30" spans="1:11" ht="12.75">
      <c r="A30" s="33" t="s">
        <v>24</v>
      </c>
      <c r="B30" s="37">
        <v>24</v>
      </c>
      <c r="C30" s="38"/>
      <c r="D30" s="359">
        <v>20</v>
      </c>
      <c r="E30" s="34">
        <v>4</v>
      </c>
      <c r="F30" s="34">
        <v>3</v>
      </c>
      <c r="G30" s="36"/>
      <c r="H30" s="36"/>
      <c r="I30" s="36"/>
      <c r="J30" s="34">
        <v>17</v>
      </c>
      <c r="K30" s="34">
        <v>4</v>
      </c>
    </row>
    <row r="31" spans="1:11" ht="12.75">
      <c r="A31" s="33" t="s">
        <v>25</v>
      </c>
      <c r="B31" s="37">
        <v>8</v>
      </c>
      <c r="C31" s="38"/>
      <c r="D31" s="359">
        <v>7</v>
      </c>
      <c r="E31" s="34">
        <v>1</v>
      </c>
      <c r="F31" s="34">
        <v>2</v>
      </c>
      <c r="G31" s="36"/>
      <c r="H31" s="34">
        <v>1</v>
      </c>
      <c r="I31" s="36"/>
      <c r="J31" s="34">
        <v>4</v>
      </c>
      <c r="K31" s="34">
        <v>1</v>
      </c>
    </row>
    <row r="32" spans="1:11" ht="12.75">
      <c r="A32" s="33" t="s">
        <v>26</v>
      </c>
      <c r="B32" s="37">
        <v>72</v>
      </c>
      <c r="C32" s="38"/>
      <c r="D32" s="359">
        <v>56</v>
      </c>
      <c r="E32" s="34">
        <v>16</v>
      </c>
      <c r="F32" s="34">
        <v>25</v>
      </c>
      <c r="G32" s="34">
        <v>7</v>
      </c>
      <c r="H32" s="34">
        <v>4</v>
      </c>
      <c r="I32" s="34">
        <v>4</v>
      </c>
      <c r="J32" s="34">
        <v>27</v>
      </c>
      <c r="K32" s="34">
        <v>5</v>
      </c>
    </row>
    <row r="33" spans="1:11" ht="12.75">
      <c r="A33" s="33" t="s">
        <v>356</v>
      </c>
      <c r="B33" s="37">
        <v>30</v>
      </c>
      <c r="C33" s="38"/>
      <c r="D33" s="359">
        <v>25</v>
      </c>
      <c r="E33" s="34">
        <v>5</v>
      </c>
      <c r="F33" s="34">
        <v>4</v>
      </c>
      <c r="G33" s="36"/>
      <c r="H33" s="34">
        <v>1</v>
      </c>
      <c r="I33" s="36"/>
      <c r="J33" s="34">
        <v>20</v>
      </c>
      <c r="K33" s="34">
        <v>5</v>
      </c>
    </row>
    <row r="34" spans="1:11" ht="12.75">
      <c r="A34" s="33" t="s">
        <v>381</v>
      </c>
      <c r="B34" s="37">
        <v>47</v>
      </c>
      <c r="C34" s="38"/>
      <c r="D34" s="359">
        <v>11</v>
      </c>
      <c r="E34" s="34">
        <v>36</v>
      </c>
      <c r="F34" s="36"/>
      <c r="G34" s="34">
        <v>10</v>
      </c>
      <c r="H34" s="36"/>
      <c r="I34" s="34">
        <v>8</v>
      </c>
      <c r="J34" s="34">
        <v>11</v>
      </c>
      <c r="K34" s="34">
        <v>18</v>
      </c>
    </row>
    <row r="35" spans="1:11" ht="12.75">
      <c r="A35" s="59" t="s">
        <v>370</v>
      </c>
      <c r="B35" s="44"/>
      <c r="C35" s="44"/>
      <c r="D35" s="44"/>
      <c r="F35" s="44"/>
      <c r="G35" s="44"/>
      <c r="H35" s="44"/>
      <c r="I35" s="44"/>
      <c r="J35" s="42" t="s">
        <v>36</v>
      </c>
      <c r="K35" s="44"/>
    </row>
    <row r="36" spans="1:11" ht="12.75">
      <c r="A36" s="59" t="s">
        <v>382</v>
      </c>
      <c r="B36" s="44"/>
      <c r="C36" s="44"/>
      <c r="D36" s="44"/>
      <c r="F36" s="44"/>
      <c r="G36" s="44"/>
      <c r="H36" s="44"/>
      <c r="I36" s="44"/>
      <c r="J36" s="44"/>
      <c r="K36" s="44"/>
    </row>
    <row r="37" spans="1:11" ht="12.75">
      <c r="A37" s="59" t="s">
        <v>383</v>
      </c>
      <c r="B37" s="44"/>
      <c r="C37" s="44"/>
      <c r="D37" s="44"/>
      <c r="F37" s="44"/>
      <c r="G37" s="44"/>
      <c r="H37" s="44"/>
      <c r="I37" s="44"/>
      <c r="J37" s="44"/>
      <c r="K37" s="44"/>
    </row>
    <row r="38" spans="1:11" ht="12.75">
      <c r="A38" s="44"/>
      <c r="B38" s="44"/>
      <c r="C38" s="44"/>
      <c r="D38" s="44"/>
      <c r="F38" s="44"/>
      <c r="G38" s="44"/>
      <c r="H38" s="44"/>
      <c r="I38" s="44"/>
      <c r="J38" s="44"/>
      <c r="K38" s="44"/>
    </row>
    <row r="39" spans="1:11" ht="12.75">
      <c r="A39" s="44"/>
      <c r="B39" s="44"/>
      <c r="C39" s="44"/>
      <c r="D39" s="44"/>
      <c r="F39" s="44"/>
      <c r="G39" s="44"/>
      <c r="H39" s="44"/>
      <c r="I39" s="44"/>
      <c r="J39" s="44"/>
      <c r="K39" s="44"/>
    </row>
    <row r="40" spans="1:11" ht="12.75">
      <c r="A40" s="44"/>
      <c r="B40" s="44"/>
      <c r="C40" s="44"/>
      <c r="D40" s="44"/>
      <c r="F40" s="44"/>
      <c r="G40" s="44"/>
      <c r="H40" s="44"/>
      <c r="I40" s="44"/>
      <c r="J40" s="44"/>
      <c r="K40" s="44"/>
    </row>
  </sheetData>
  <sheetProtection password="CA55" sheet="1" objects="1" scenarios="1"/>
  <mergeCells count="9">
    <mergeCell ref="A2:K2"/>
    <mergeCell ref="A3:K3"/>
    <mergeCell ref="A1:K1"/>
    <mergeCell ref="A5:A6"/>
    <mergeCell ref="B5:C6"/>
    <mergeCell ref="D5:E5"/>
    <mergeCell ref="F5:G5"/>
    <mergeCell ref="H5:I5"/>
    <mergeCell ref="J5:K5"/>
  </mergeCells>
  <printOptions horizontalCentered="1"/>
  <pageMargins left="0.4330708661417323" right="0.2362204724409449" top="0.4724409448818898" bottom="0.5905511811023623" header="0" footer="0"/>
  <pageSetup horizontalDpi="300" verticalDpi="3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8"/>
  <sheetViews>
    <sheetView showGridLines="0" workbookViewId="0" topLeftCell="A1">
      <selection activeCell="A13" sqref="A13"/>
    </sheetView>
  </sheetViews>
  <sheetFormatPr defaultColWidth="6.625" defaultRowHeight="12.75"/>
  <cols>
    <col min="1" max="1" width="30.625" style="392" customWidth="1"/>
    <col min="2" max="2" width="5.625" style="392" customWidth="1"/>
    <col min="3" max="3" width="1.625" style="392" customWidth="1"/>
    <col min="4" max="4" width="9.00390625" style="392" bestFit="1" customWidth="1"/>
    <col min="5" max="5" width="4.25390625" style="392" bestFit="1" customWidth="1"/>
    <col min="6" max="6" width="5.125" style="392" customWidth="1"/>
    <col min="7" max="7" width="5.625" style="392" bestFit="1" customWidth="1"/>
    <col min="8" max="8" width="9.00390625" style="392" bestFit="1" customWidth="1"/>
    <col min="9" max="9" width="4.25390625" style="392" bestFit="1" customWidth="1"/>
    <col min="10" max="10" width="6.75390625" style="392" customWidth="1"/>
    <col min="11" max="11" width="6.125" style="392" bestFit="1" customWidth="1"/>
    <col min="12" max="12" width="9.00390625" style="392" bestFit="1" customWidth="1"/>
    <col min="13" max="13" width="4.25390625" style="392" bestFit="1" customWidth="1"/>
    <col min="14" max="14" width="6.25390625" style="392" customWidth="1"/>
    <col min="15" max="15" width="6.125" style="392" bestFit="1" customWidth="1"/>
    <col min="16" max="16" width="9.00390625" style="392" bestFit="1" customWidth="1"/>
    <col min="17" max="17" width="4.875" style="392" customWidth="1"/>
    <col min="18" max="18" width="6.625" style="392" customWidth="1"/>
    <col min="19" max="16384" width="6.625" style="117" customWidth="1"/>
  </cols>
  <sheetData>
    <row r="1" spans="1:18" ht="12.75">
      <c r="A1" s="646" t="s">
        <v>135</v>
      </c>
      <c r="B1" s="646"/>
      <c r="C1" s="646"/>
      <c r="D1" s="646"/>
      <c r="E1" s="646"/>
      <c r="F1" s="646"/>
      <c r="G1" s="646"/>
      <c r="H1" s="646"/>
      <c r="I1" s="646"/>
      <c r="J1" s="646"/>
      <c r="K1" s="646"/>
      <c r="L1" s="646"/>
      <c r="M1" s="646"/>
      <c r="N1" s="646"/>
      <c r="O1" s="646"/>
      <c r="P1" s="646"/>
      <c r="Q1" s="646"/>
      <c r="R1" s="646"/>
    </row>
    <row r="2" spans="1:18" ht="12.75">
      <c r="A2" s="646" t="s">
        <v>385</v>
      </c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</row>
    <row r="3" spans="1:18" ht="12.75">
      <c r="A3" s="117"/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1"/>
      <c r="R3" s="361"/>
    </row>
    <row r="4" spans="1:19" ht="12.75">
      <c r="A4" s="362" t="s">
        <v>384</v>
      </c>
      <c r="B4" s="363"/>
      <c r="C4" s="363"/>
      <c r="D4" s="363"/>
      <c r="E4" s="363"/>
      <c r="F4" s="363"/>
      <c r="G4" s="363"/>
      <c r="H4" s="363"/>
      <c r="I4" s="362"/>
      <c r="J4" s="362"/>
      <c r="K4" s="361"/>
      <c r="L4" s="361"/>
      <c r="M4" s="361"/>
      <c r="N4" s="362"/>
      <c r="O4" s="361"/>
      <c r="P4" s="361"/>
      <c r="Q4" s="362"/>
      <c r="R4" s="362"/>
      <c r="S4" s="118" t="s">
        <v>2</v>
      </c>
    </row>
    <row r="5" spans="1:18" ht="12.75">
      <c r="A5" s="364" t="s">
        <v>2</v>
      </c>
      <c r="B5" s="644" t="s">
        <v>731</v>
      </c>
      <c r="C5" s="647"/>
      <c r="D5" s="647"/>
      <c r="E5" s="647"/>
      <c r="F5" s="645"/>
      <c r="G5" s="644" t="s">
        <v>732</v>
      </c>
      <c r="H5" s="647"/>
      <c r="I5" s="647"/>
      <c r="J5" s="645"/>
      <c r="K5" s="644" t="s">
        <v>733</v>
      </c>
      <c r="L5" s="647"/>
      <c r="M5" s="647"/>
      <c r="N5" s="645"/>
      <c r="O5" s="644" t="s">
        <v>734</v>
      </c>
      <c r="P5" s="647"/>
      <c r="Q5" s="647"/>
      <c r="R5" s="645"/>
    </row>
    <row r="6" spans="1:18" ht="12.75">
      <c r="A6" s="365" t="s">
        <v>42</v>
      </c>
      <c r="B6" s="648" t="s">
        <v>251</v>
      </c>
      <c r="C6" s="649"/>
      <c r="D6" s="394" t="s">
        <v>207</v>
      </c>
      <c r="E6" s="644" t="s">
        <v>386</v>
      </c>
      <c r="F6" s="645"/>
      <c r="G6" s="394" t="s">
        <v>84</v>
      </c>
      <c r="H6" s="394" t="s">
        <v>207</v>
      </c>
      <c r="I6" s="644" t="s">
        <v>258</v>
      </c>
      <c r="J6" s="645"/>
      <c r="K6" s="364" t="s">
        <v>251</v>
      </c>
      <c r="L6" s="394" t="s">
        <v>207</v>
      </c>
      <c r="M6" s="644" t="s">
        <v>208</v>
      </c>
      <c r="N6" s="645"/>
      <c r="O6" s="364" t="s">
        <v>251</v>
      </c>
      <c r="P6" s="394" t="s">
        <v>207</v>
      </c>
      <c r="Q6" s="644" t="s">
        <v>208</v>
      </c>
      <c r="R6" s="645"/>
    </row>
    <row r="7" spans="1:18" ht="12.75">
      <c r="A7" s="366"/>
      <c r="B7" s="367"/>
      <c r="C7" s="368"/>
      <c r="D7" s="366"/>
      <c r="E7" s="393" t="s">
        <v>729</v>
      </c>
      <c r="F7" s="393" t="s">
        <v>730</v>
      </c>
      <c r="G7" s="366"/>
      <c r="H7" s="366"/>
      <c r="I7" s="393" t="s">
        <v>729</v>
      </c>
      <c r="J7" s="393" t="s">
        <v>730</v>
      </c>
      <c r="K7" s="366"/>
      <c r="L7" s="395"/>
      <c r="M7" s="393" t="s">
        <v>729</v>
      </c>
      <c r="N7" s="393" t="s">
        <v>730</v>
      </c>
      <c r="O7" s="366"/>
      <c r="P7" s="395"/>
      <c r="Q7" s="393" t="s">
        <v>729</v>
      </c>
      <c r="R7" s="393" t="s">
        <v>730</v>
      </c>
    </row>
    <row r="8" spans="1:18" s="360" customFormat="1" ht="19.5" customHeight="1">
      <c r="A8" s="369" t="s">
        <v>39</v>
      </c>
      <c r="B8" s="370">
        <f>SUM(B9+B20)</f>
        <v>1070</v>
      </c>
      <c r="C8" s="371" t="s">
        <v>205</v>
      </c>
      <c r="D8" s="372">
        <f>SUM(D9+D20)</f>
        <v>558</v>
      </c>
      <c r="E8" s="372">
        <f>SUM(E9+E20)</f>
        <v>212</v>
      </c>
      <c r="F8" s="373">
        <f aca="true" t="shared" si="0" ref="F8:F19">(E8/B8)*100</f>
        <v>19.813084112149532</v>
      </c>
      <c r="G8" s="370">
        <f>SUM(G9+G20)</f>
        <v>358</v>
      </c>
      <c r="H8" s="372">
        <f>SUM(H9+H20)</f>
        <v>296</v>
      </c>
      <c r="I8" s="372">
        <f>SUM(I9+I20)</f>
        <v>62</v>
      </c>
      <c r="J8" s="373">
        <f aca="true" t="shared" si="1" ref="J8:J19">(I8/G8)*100</f>
        <v>17.318435754189945</v>
      </c>
      <c r="K8" s="372">
        <f>SUM(K9+K20)</f>
        <v>144</v>
      </c>
      <c r="L8" s="372">
        <f>SUM(L9+L20)</f>
        <v>107</v>
      </c>
      <c r="M8" s="372">
        <f>SUM(M9+M20)</f>
        <v>37</v>
      </c>
      <c r="N8" s="373">
        <f>(M8/K8)*100</f>
        <v>25.694444444444443</v>
      </c>
      <c r="O8" s="372">
        <f>SUM(O9+O20)</f>
        <v>568</v>
      </c>
      <c r="P8" s="372">
        <f>SUM(P9+P20)</f>
        <v>455</v>
      </c>
      <c r="Q8" s="372">
        <f>SUM(Q9+Q20)</f>
        <v>113</v>
      </c>
      <c r="R8" s="373">
        <f>(Q8/O8)*100</f>
        <v>19.8943661971831</v>
      </c>
    </row>
    <row r="9" spans="1:18" s="360" customFormat="1" ht="19.5" customHeight="1">
      <c r="A9" s="369" t="s">
        <v>40</v>
      </c>
      <c r="B9" s="374">
        <f>SUM(B10:B19)</f>
        <v>449</v>
      </c>
      <c r="C9" s="375"/>
      <c r="D9" s="372">
        <v>93</v>
      </c>
      <c r="E9" s="372">
        <f>SUM(E10:E19)</f>
        <v>56</v>
      </c>
      <c r="F9" s="373">
        <f t="shared" si="0"/>
        <v>12.47216035634744</v>
      </c>
      <c r="G9" s="370">
        <f>SUM(G10:G19)</f>
        <v>196</v>
      </c>
      <c r="H9" s="372">
        <f>SUM(H10:H19)</f>
        <v>172</v>
      </c>
      <c r="I9" s="372">
        <f>SUM(I10:I19)</f>
        <v>24</v>
      </c>
      <c r="J9" s="373">
        <f t="shared" si="1"/>
        <v>12.244897959183673</v>
      </c>
      <c r="K9" s="372">
        <f>SUM(K10:K19)</f>
        <v>58</v>
      </c>
      <c r="L9" s="372">
        <f>SUM(L10:L19)</f>
        <v>47</v>
      </c>
      <c r="M9" s="372">
        <f>SUM(M13:M19)</f>
        <v>11</v>
      </c>
      <c r="N9" s="373">
        <f>(M9/K9)*100</f>
        <v>18.96551724137931</v>
      </c>
      <c r="O9" s="372">
        <f>SUM(O10:O19)</f>
        <v>195</v>
      </c>
      <c r="P9" s="372">
        <f>SUM(P10:P19)</f>
        <v>174</v>
      </c>
      <c r="Q9" s="372">
        <f>SUM(Q11:Q19)</f>
        <v>21</v>
      </c>
      <c r="R9" s="373">
        <f>(Q9/O9)*100</f>
        <v>10.76923076923077</v>
      </c>
    </row>
    <row r="10" spans="1:18" ht="12.75">
      <c r="A10" s="376" t="s">
        <v>4</v>
      </c>
      <c r="B10" s="377">
        <v>51</v>
      </c>
      <c r="C10" s="378"/>
      <c r="D10" s="379">
        <v>49</v>
      </c>
      <c r="E10" s="380">
        <v>2</v>
      </c>
      <c r="F10" s="381">
        <f t="shared" si="0"/>
        <v>3.9215686274509802</v>
      </c>
      <c r="G10" s="380">
        <v>36</v>
      </c>
      <c r="H10" s="380">
        <v>34</v>
      </c>
      <c r="I10" s="382">
        <v>2</v>
      </c>
      <c r="J10" s="381">
        <f t="shared" si="1"/>
        <v>5.555555555555555</v>
      </c>
      <c r="K10" s="382">
        <v>11</v>
      </c>
      <c r="L10" s="382">
        <v>11</v>
      </c>
      <c r="M10" s="383"/>
      <c r="N10" s="381"/>
      <c r="O10" s="382">
        <v>4</v>
      </c>
      <c r="P10" s="382">
        <v>4</v>
      </c>
      <c r="Q10" s="383"/>
      <c r="R10" s="381"/>
    </row>
    <row r="11" spans="1:18" ht="12.75">
      <c r="A11" s="376" t="s">
        <v>5</v>
      </c>
      <c r="B11" s="377">
        <v>35</v>
      </c>
      <c r="C11" s="378"/>
      <c r="D11" s="379">
        <v>33</v>
      </c>
      <c r="E11" s="380">
        <v>2</v>
      </c>
      <c r="F11" s="381">
        <f t="shared" si="0"/>
        <v>5.714285714285714</v>
      </c>
      <c r="G11" s="380">
        <v>16</v>
      </c>
      <c r="H11" s="380">
        <v>16</v>
      </c>
      <c r="I11" s="383"/>
      <c r="J11" s="381">
        <f t="shared" si="1"/>
        <v>0</v>
      </c>
      <c r="K11" s="383"/>
      <c r="L11" s="383"/>
      <c r="M11" s="383"/>
      <c r="N11" s="381"/>
      <c r="O11" s="382">
        <v>19</v>
      </c>
      <c r="P11" s="382">
        <v>17</v>
      </c>
      <c r="Q11" s="382">
        <v>2</v>
      </c>
      <c r="R11" s="381">
        <f>(Q11/O11)*100</f>
        <v>10.526315789473683</v>
      </c>
    </row>
    <row r="12" spans="1:18" ht="12.75">
      <c r="A12" s="376" t="s">
        <v>6</v>
      </c>
      <c r="B12" s="377">
        <v>25</v>
      </c>
      <c r="C12" s="378"/>
      <c r="D12" s="379">
        <v>24</v>
      </c>
      <c r="E12" s="380">
        <v>1</v>
      </c>
      <c r="F12" s="381">
        <f t="shared" si="0"/>
        <v>4</v>
      </c>
      <c r="G12" s="380">
        <v>14</v>
      </c>
      <c r="H12" s="380">
        <v>13</v>
      </c>
      <c r="I12" s="382">
        <v>1</v>
      </c>
      <c r="J12" s="381">
        <f t="shared" si="1"/>
        <v>7.142857142857142</v>
      </c>
      <c r="K12" s="382">
        <v>5</v>
      </c>
      <c r="L12" s="382">
        <v>5</v>
      </c>
      <c r="M12" s="383"/>
      <c r="N12" s="381"/>
      <c r="O12" s="382">
        <v>6</v>
      </c>
      <c r="P12" s="382">
        <v>6</v>
      </c>
      <c r="Q12" s="383"/>
      <c r="R12" s="381"/>
    </row>
    <row r="13" spans="1:18" ht="12.75">
      <c r="A13" s="376" t="s">
        <v>7</v>
      </c>
      <c r="B13" s="377">
        <v>25</v>
      </c>
      <c r="C13" s="378"/>
      <c r="D13" s="384">
        <v>19</v>
      </c>
      <c r="E13" s="382">
        <v>6</v>
      </c>
      <c r="F13" s="381">
        <f t="shared" si="0"/>
        <v>24</v>
      </c>
      <c r="G13" s="382">
        <v>10</v>
      </c>
      <c r="H13" s="382">
        <v>9</v>
      </c>
      <c r="I13" s="382">
        <v>1</v>
      </c>
      <c r="J13" s="381">
        <f t="shared" si="1"/>
        <v>10</v>
      </c>
      <c r="K13" s="382">
        <v>8</v>
      </c>
      <c r="L13" s="382">
        <v>6</v>
      </c>
      <c r="M13" s="382">
        <v>2</v>
      </c>
      <c r="N13" s="381">
        <f>(M13/K13)*100</f>
        <v>25</v>
      </c>
      <c r="O13" s="382">
        <v>7</v>
      </c>
      <c r="P13" s="382">
        <v>4</v>
      </c>
      <c r="Q13" s="382">
        <v>3</v>
      </c>
      <c r="R13" s="381">
        <f>(Q13/O13)*100</f>
        <v>42.857142857142854</v>
      </c>
    </row>
    <row r="14" spans="1:18" ht="12.75">
      <c r="A14" s="376" t="s">
        <v>8</v>
      </c>
      <c r="B14" s="377">
        <v>25</v>
      </c>
      <c r="C14" s="378"/>
      <c r="D14" s="384">
        <v>24</v>
      </c>
      <c r="E14" s="382">
        <v>1</v>
      </c>
      <c r="F14" s="381">
        <f t="shared" si="0"/>
        <v>4</v>
      </c>
      <c r="G14" s="382">
        <v>21</v>
      </c>
      <c r="H14" s="382">
        <v>20</v>
      </c>
      <c r="I14" s="382">
        <v>1</v>
      </c>
      <c r="J14" s="381">
        <f t="shared" si="1"/>
        <v>4.761904761904762</v>
      </c>
      <c r="K14" s="382">
        <v>2</v>
      </c>
      <c r="L14" s="382">
        <v>2</v>
      </c>
      <c r="M14" s="383"/>
      <c r="N14" s="381"/>
      <c r="O14" s="382">
        <v>2</v>
      </c>
      <c r="P14" s="382">
        <v>2</v>
      </c>
      <c r="Q14" s="383"/>
      <c r="R14" s="381"/>
    </row>
    <row r="15" spans="1:18" ht="12.75">
      <c r="A15" s="376" t="s">
        <v>9</v>
      </c>
      <c r="B15" s="377">
        <v>17</v>
      </c>
      <c r="C15" s="378"/>
      <c r="D15" s="384">
        <v>15</v>
      </c>
      <c r="E15" s="382">
        <v>2</v>
      </c>
      <c r="F15" s="381">
        <f t="shared" si="0"/>
        <v>11.76470588235294</v>
      </c>
      <c r="G15" s="382">
        <v>7</v>
      </c>
      <c r="H15" s="382">
        <v>5</v>
      </c>
      <c r="I15" s="382">
        <v>2</v>
      </c>
      <c r="J15" s="381">
        <f t="shared" si="1"/>
        <v>28.57142857142857</v>
      </c>
      <c r="K15" s="382">
        <v>5</v>
      </c>
      <c r="L15" s="382">
        <v>5</v>
      </c>
      <c r="M15" s="383"/>
      <c r="N15" s="381"/>
      <c r="O15" s="382">
        <v>5</v>
      </c>
      <c r="P15" s="382">
        <v>5</v>
      </c>
      <c r="Q15" s="383"/>
      <c r="R15" s="381"/>
    </row>
    <row r="16" spans="1:18" ht="12.75">
      <c r="A16" s="376" t="s">
        <v>10</v>
      </c>
      <c r="B16" s="377">
        <v>182</v>
      </c>
      <c r="C16" s="378"/>
      <c r="D16" s="384">
        <v>161</v>
      </c>
      <c r="E16" s="382">
        <v>21</v>
      </c>
      <c r="F16" s="381">
        <f t="shared" si="0"/>
        <v>11.538461538461538</v>
      </c>
      <c r="G16" s="382">
        <v>37</v>
      </c>
      <c r="H16" s="382">
        <v>31</v>
      </c>
      <c r="I16" s="382">
        <v>6</v>
      </c>
      <c r="J16" s="381">
        <f t="shared" si="1"/>
        <v>16.216216216216218</v>
      </c>
      <c r="K16" s="382">
        <v>16</v>
      </c>
      <c r="L16" s="382">
        <v>14</v>
      </c>
      <c r="M16" s="382">
        <v>2</v>
      </c>
      <c r="N16" s="381">
        <f>(M16/K16)*100</f>
        <v>12.5</v>
      </c>
      <c r="O16" s="382">
        <v>129</v>
      </c>
      <c r="P16" s="382">
        <v>116</v>
      </c>
      <c r="Q16" s="382">
        <v>13</v>
      </c>
      <c r="R16" s="381">
        <f>(Q16/O16)*100</f>
        <v>10.077519379844961</v>
      </c>
    </row>
    <row r="17" spans="1:18" ht="12.75">
      <c r="A17" s="376" t="s">
        <v>11</v>
      </c>
      <c r="B17" s="377">
        <v>29</v>
      </c>
      <c r="C17" s="378"/>
      <c r="D17" s="384">
        <v>20</v>
      </c>
      <c r="E17" s="382">
        <v>9</v>
      </c>
      <c r="F17" s="381">
        <f t="shared" si="0"/>
        <v>31.03448275862069</v>
      </c>
      <c r="G17" s="382">
        <v>24</v>
      </c>
      <c r="H17" s="382">
        <v>20</v>
      </c>
      <c r="I17" s="382">
        <v>4</v>
      </c>
      <c r="J17" s="381">
        <f t="shared" si="1"/>
        <v>16.666666666666664</v>
      </c>
      <c r="K17" s="382">
        <v>5</v>
      </c>
      <c r="L17" s="383"/>
      <c r="M17" s="382">
        <v>5</v>
      </c>
      <c r="N17" s="381">
        <f>(M17/K17)*100</f>
        <v>100</v>
      </c>
      <c r="O17" s="383"/>
      <c r="P17" s="383"/>
      <c r="Q17" s="383"/>
      <c r="R17" s="381"/>
    </row>
    <row r="18" spans="1:18" ht="12.75">
      <c r="A18" s="376" t="s">
        <v>12</v>
      </c>
      <c r="B18" s="377">
        <v>28</v>
      </c>
      <c r="C18" s="378"/>
      <c r="D18" s="384">
        <v>25</v>
      </c>
      <c r="E18" s="382">
        <v>3</v>
      </c>
      <c r="F18" s="381">
        <f t="shared" si="0"/>
        <v>10.714285714285714</v>
      </c>
      <c r="G18" s="382">
        <v>18</v>
      </c>
      <c r="H18" s="382">
        <v>16</v>
      </c>
      <c r="I18" s="382">
        <v>2</v>
      </c>
      <c r="J18" s="381">
        <f t="shared" si="1"/>
        <v>11.11111111111111</v>
      </c>
      <c r="K18" s="382">
        <v>1</v>
      </c>
      <c r="L18" s="382">
        <v>1</v>
      </c>
      <c r="M18" s="383"/>
      <c r="N18" s="381"/>
      <c r="O18" s="382">
        <v>9</v>
      </c>
      <c r="P18" s="382">
        <v>8</v>
      </c>
      <c r="Q18" s="382">
        <v>1</v>
      </c>
      <c r="R18" s="381">
        <f>(Q18/O18)*100</f>
        <v>11.11111111111111</v>
      </c>
    </row>
    <row r="19" spans="1:18" ht="12.75">
      <c r="A19" s="376" t="s">
        <v>13</v>
      </c>
      <c r="B19" s="377">
        <v>32</v>
      </c>
      <c r="C19" s="378"/>
      <c r="D19" s="384">
        <v>23</v>
      </c>
      <c r="E19" s="382">
        <v>9</v>
      </c>
      <c r="F19" s="381">
        <f t="shared" si="0"/>
        <v>28.125</v>
      </c>
      <c r="G19" s="382">
        <v>13</v>
      </c>
      <c r="H19" s="382">
        <v>8</v>
      </c>
      <c r="I19" s="382">
        <v>5</v>
      </c>
      <c r="J19" s="381">
        <f t="shared" si="1"/>
        <v>38.46153846153847</v>
      </c>
      <c r="K19" s="382">
        <v>5</v>
      </c>
      <c r="L19" s="382">
        <v>3</v>
      </c>
      <c r="M19" s="382">
        <v>2</v>
      </c>
      <c r="N19" s="381">
        <f>(M19/K19)*100</f>
        <v>40</v>
      </c>
      <c r="O19" s="382">
        <v>14</v>
      </c>
      <c r="P19" s="382">
        <v>12</v>
      </c>
      <c r="Q19" s="382">
        <v>2</v>
      </c>
      <c r="R19" s="381">
        <f>(Q19/O19)*100</f>
        <v>14.285714285714285</v>
      </c>
    </row>
    <row r="20" spans="1:18" ht="12.75">
      <c r="A20" s="385" t="s">
        <v>41</v>
      </c>
      <c r="B20" s="386">
        <f>SUM(B21:B35)</f>
        <v>621</v>
      </c>
      <c r="C20" s="387"/>
      <c r="D20" s="388">
        <f>SUM(D21:D35)</f>
        <v>465</v>
      </c>
      <c r="E20" s="389">
        <f>SUM(E21:E35)</f>
        <v>156</v>
      </c>
      <c r="F20" s="390">
        <f aca="true" t="shared" si="2" ref="F20:F35">(E20/B20)*100</f>
        <v>25.120772946859905</v>
      </c>
      <c r="G20" s="389">
        <f>SUM(G21:G35)</f>
        <v>162</v>
      </c>
      <c r="H20" s="389">
        <f>SUM(H21:H35)</f>
        <v>124</v>
      </c>
      <c r="I20" s="389">
        <f>SUM(I21:I35)</f>
        <v>38</v>
      </c>
      <c r="J20" s="390">
        <f>(I20/G20)*100</f>
        <v>23.456790123456788</v>
      </c>
      <c r="K20" s="389">
        <f>SUM(K21:K35)</f>
        <v>86</v>
      </c>
      <c r="L20" s="389">
        <f>SUM(L21:L35)</f>
        <v>60</v>
      </c>
      <c r="M20" s="389">
        <f>SUM(M21:M35)</f>
        <v>26</v>
      </c>
      <c r="N20" s="390">
        <f>(M20/K20)*100</f>
        <v>30.23255813953488</v>
      </c>
      <c r="O20" s="389">
        <f>SUM(O21:O35)</f>
        <v>373</v>
      </c>
      <c r="P20" s="389">
        <f>SUM(P21:P35)</f>
        <v>281</v>
      </c>
      <c r="Q20" s="389">
        <f>SUM(Q21:Q35)</f>
        <v>92</v>
      </c>
      <c r="R20" s="390">
        <f aca="true" t="shared" si="3" ref="R20:R35">(Q20/O20)*100</f>
        <v>24.664879356568363</v>
      </c>
    </row>
    <row r="21" spans="1:18" ht="12.75">
      <c r="A21" s="376" t="s">
        <v>14</v>
      </c>
      <c r="B21" s="377">
        <v>185</v>
      </c>
      <c r="C21" s="378"/>
      <c r="D21" s="384">
        <v>136</v>
      </c>
      <c r="E21" s="382">
        <v>49</v>
      </c>
      <c r="F21" s="381">
        <f t="shared" si="2"/>
        <v>26.486486486486488</v>
      </c>
      <c r="G21" s="382">
        <v>70</v>
      </c>
      <c r="H21" s="382">
        <v>53</v>
      </c>
      <c r="I21" s="382">
        <v>17</v>
      </c>
      <c r="J21" s="381">
        <f>(I21/G21)*100</f>
        <v>24.285714285714285</v>
      </c>
      <c r="K21" s="382">
        <v>34</v>
      </c>
      <c r="L21" s="382">
        <v>27</v>
      </c>
      <c r="M21" s="382">
        <v>7</v>
      </c>
      <c r="N21" s="381">
        <f>(M21/K21)*100</f>
        <v>20.588235294117645</v>
      </c>
      <c r="O21" s="382">
        <v>81</v>
      </c>
      <c r="P21" s="382">
        <v>56</v>
      </c>
      <c r="Q21" s="382">
        <v>25</v>
      </c>
      <c r="R21" s="381">
        <f t="shared" si="3"/>
        <v>30.864197530864196</v>
      </c>
    </row>
    <row r="22" spans="1:18" ht="12.75">
      <c r="A22" s="376" t="s">
        <v>15</v>
      </c>
      <c r="B22" s="377">
        <v>33</v>
      </c>
      <c r="C22" s="378"/>
      <c r="D22" s="384">
        <v>26</v>
      </c>
      <c r="E22" s="382">
        <v>7</v>
      </c>
      <c r="F22" s="381">
        <f t="shared" si="2"/>
        <v>21.21212121212121</v>
      </c>
      <c r="G22" s="382">
        <v>5</v>
      </c>
      <c r="H22" s="382">
        <v>4</v>
      </c>
      <c r="I22" s="382">
        <v>1</v>
      </c>
      <c r="J22" s="381">
        <f>(I22/G22)*100</f>
        <v>20</v>
      </c>
      <c r="K22" s="382">
        <v>4</v>
      </c>
      <c r="L22" s="382">
        <v>3</v>
      </c>
      <c r="M22" s="382">
        <v>1</v>
      </c>
      <c r="N22" s="381">
        <f>(M22/K22)*100</f>
        <v>25</v>
      </c>
      <c r="O22" s="382">
        <v>24</v>
      </c>
      <c r="P22" s="382">
        <v>19</v>
      </c>
      <c r="Q22" s="382">
        <v>5</v>
      </c>
      <c r="R22" s="381">
        <f t="shared" si="3"/>
        <v>20.833333333333336</v>
      </c>
    </row>
    <row r="23" spans="1:18" ht="12.75">
      <c r="A23" s="376" t="s">
        <v>16</v>
      </c>
      <c r="B23" s="377">
        <v>29</v>
      </c>
      <c r="C23" s="378"/>
      <c r="D23" s="384">
        <v>27</v>
      </c>
      <c r="E23" s="382">
        <v>2</v>
      </c>
      <c r="F23" s="381">
        <f t="shared" si="2"/>
        <v>6.896551724137931</v>
      </c>
      <c r="G23" s="382">
        <v>6</v>
      </c>
      <c r="H23" s="382">
        <v>5</v>
      </c>
      <c r="I23" s="382">
        <v>1</v>
      </c>
      <c r="J23" s="381">
        <f>(I23/G23)*100</f>
        <v>16.666666666666664</v>
      </c>
      <c r="K23" s="382">
        <v>2</v>
      </c>
      <c r="L23" s="382">
        <v>2</v>
      </c>
      <c r="M23" s="383"/>
      <c r="N23" s="381"/>
      <c r="O23" s="382">
        <v>21</v>
      </c>
      <c r="P23" s="382">
        <v>20</v>
      </c>
      <c r="Q23" s="382">
        <v>1</v>
      </c>
      <c r="R23" s="381">
        <f t="shared" si="3"/>
        <v>4.761904761904762</v>
      </c>
    </row>
    <row r="24" spans="1:18" ht="12.75">
      <c r="A24" s="376" t="s">
        <v>17</v>
      </c>
      <c r="B24" s="377">
        <v>31</v>
      </c>
      <c r="C24" s="378"/>
      <c r="D24" s="384">
        <v>27</v>
      </c>
      <c r="E24" s="382">
        <v>4</v>
      </c>
      <c r="F24" s="381">
        <f t="shared" si="2"/>
        <v>12.903225806451612</v>
      </c>
      <c r="G24" s="382">
        <v>6</v>
      </c>
      <c r="H24" s="382">
        <v>6</v>
      </c>
      <c r="I24" s="383"/>
      <c r="J24" s="381"/>
      <c r="K24" s="383"/>
      <c r="L24" s="383"/>
      <c r="M24" s="383"/>
      <c r="N24" s="381"/>
      <c r="O24" s="382">
        <v>25</v>
      </c>
      <c r="P24" s="382">
        <v>21</v>
      </c>
      <c r="Q24" s="382">
        <v>4</v>
      </c>
      <c r="R24" s="381">
        <f t="shared" si="3"/>
        <v>16</v>
      </c>
    </row>
    <row r="25" spans="1:18" ht="12.75">
      <c r="A25" s="376" t="s">
        <v>18</v>
      </c>
      <c r="B25" s="377">
        <v>53</v>
      </c>
      <c r="C25" s="378"/>
      <c r="D25" s="384">
        <v>43</v>
      </c>
      <c r="E25" s="382">
        <v>10</v>
      </c>
      <c r="F25" s="381">
        <f t="shared" si="2"/>
        <v>18.867924528301888</v>
      </c>
      <c r="G25" s="382">
        <v>6</v>
      </c>
      <c r="H25" s="382">
        <v>6</v>
      </c>
      <c r="I25" s="383"/>
      <c r="J25" s="381"/>
      <c r="K25" s="382">
        <v>6</v>
      </c>
      <c r="L25" s="382">
        <v>5</v>
      </c>
      <c r="M25" s="382">
        <v>1</v>
      </c>
      <c r="N25" s="381">
        <f>(M25/K25)*100</f>
        <v>16.666666666666664</v>
      </c>
      <c r="O25" s="382">
        <v>41</v>
      </c>
      <c r="P25" s="382">
        <v>32</v>
      </c>
      <c r="Q25" s="382">
        <v>9</v>
      </c>
      <c r="R25" s="381">
        <f t="shared" si="3"/>
        <v>21.951219512195124</v>
      </c>
    </row>
    <row r="26" spans="1:18" ht="12.75">
      <c r="A26" s="376" t="s">
        <v>19</v>
      </c>
      <c r="B26" s="377">
        <v>23</v>
      </c>
      <c r="C26" s="378"/>
      <c r="D26" s="384">
        <v>17</v>
      </c>
      <c r="E26" s="382">
        <v>6</v>
      </c>
      <c r="F26" s="381">
        <f t="shared" si="2"/>
        <v>26.08695652173913</v>
      </c>
      <c r="G26" s="382">
        <v>4</v>
      </c>
      <c r="H26" s="382">
        <v>3</v>
      </c>
      <c r="I26" s="382">
        <v>1</v>
      </c>
      <c r="J26" s="381">
        <f>(I26/G26)*100</f>
        <v>25</v>
      </c>
      <c r="K26" s="382">
        <v>11</v>
      </c>
      <c r="L26" s="382">
        <v>7</v>
      </c>
      <c r="M26" s="382">
        <v>4</v>
      </c>
      <c r="N26" s="381">
        <f>(M26/K26)*100</f>
        <v>36.36363636363637</v>
      </c>
      <c r="O26" s="382">
        <v>8</v>
      </c>
      <c r="P26" s="382">
        <v>7</v>
      </c>
      <c r="Q26" s="382">
        <v>1</v>
      </c>
      <c r="R26" s="381">
        <f t="shared" si="3"/>
        <v>12.5</v>
      </c>
    </row>
    <row r="27" spans="1:18" ht="12.75">
      <c r="A27" s="376" t="s">
        <v>20</v>
      </c>
      <c r="B27" s="377">
        <v>25</v>
      </c>
      <c r="C27" s="378"/>
      <c r="D27" s="384">
        <v>22</v>
      </c>
      <c r="E27" s="382">
        <v>3</v>
      </c>
      <c r="F27" s="381">
        <f t="shared" si="2"/>
        <v>12</v>
      </c>
      <c r="G27" s="382">
        <v>5</v>
      </c>
      <c r="H27" s="382">
        <v>4</v>
      </c>
      <c r="I27" s="382">
        <v>1</v>
      </c>
      <c r="J27" s="381">
        <f>(I27/G27)*100</f>
        <v>20</v>
      </c>
      <c r="K27" s="382">
        <v>6</v>
      </c>
      <c r="L27" s="382">
        <v>5</v>
      </c>
      <c r="M27" s="382">
        <v>1</v>
      </c>
      <c r="N27" s="381">
        <f>(M27/K27)*100</f>
        <v>16.666666666666664</v>
      </c>
      <c r="O27" s="382">
        <v>14</v>
      </c>
      <c r="P27" s="382">
        <v>13</v>
      </c>
      <c r="Q27" s="382">
        <v>1</v>
      </c>
      <c r="R27" s="381">
        <f t="shared" si="3"/>
        <v>7.142857142857142</v>
      </c>
    </row>
    <row r="28" spans="1:18" ht="12.75">
      <c r="A28" s="376" t="s">
        <v>21</v>
      </c>
      <c r="B28" s="377">
        <v>19</v>
      </c>
      <c r="C28" s="378"/>
      <c r="D28" s="384">
        <v>15</v>
      </c>
      <c r="E28" s="382">
        <v>4</v>
      </c>
      <c r="F28" s="381">
        <f t="shared" si="2"/>
        <v>21.052631578947366</v>
      </c>
      <c r="G28" s="382">
        <v>1</v>
      </c>
      <c r="H28" s="382">
        <v>1</v>
      </c>
      <c r="I28" s="383"/>
      <c r="J28" s="381"/>
      <c r="K28" s="382">
        <v>2</v>
      </c>
      <c r="L28" s="382">
        <v>2</v>
      </c>
      <c r="M28" s="383"/>
      <c r="N28" s="381"/>
      <c r="O28" s="382">
        <v>16</v>
      </c>
      <c r="P28" s="382">
        <v>12</v>
      </c>
      <c r="Q28" s="382">
        <v>4</v>
      </c>
      <c r="R28" s="381">
        <f t="shared" si="3"/>
        <v>25</v>
      </c>
    </row>
    <row r="29" spans="1:18" ht="12.75">
      <c r="A29" s="376" t="s">
        <v>22</v>
      </c>
      <c r="B29" s="377">
        <v>20</v>
      </c>
      <c r="C29" s="378"/>
      <c r="D29" s="384">
        <v>16</v>
      </c>
      <c r="E29" s="382">
        <v>4</v>
      </c>
      <c r="F29" s="381">
        <f t="shared" si="2"/>
        <v>20</v>
      </c>
      <c r="G29" s="382">
        <v>5</v>
      </c>
      <c r="H29" s="382">
        <v>5</v>
      </c>
      <c r="I29" s="383"/>
      <c r="J29" s="381"/>
      <c r="K29" s="383"/>
      <c r="L29" s="383"/>
      <c r="M29" s="383"/>
      <c r="N29" s="381"/>
      <c r="O29" s="382">
        <v>15</v>
      </c>
      <c r="P29" s="382">
        <v>11</v>
      </c>
      <c r="Q29" s="382">
        <v>4</v>
      </c>
      <c r="R29" s="381">
        <f t="shared" si="3"/>
        <v>26.666666666666668</v>
      </c>
    </row>
    <row r="30" spans="1:18" ht="12.75">
      <c r="A30" s="376" t="s">
        <v>23</v>
      </c>
      <c r="B30" s="377">
        <v>22</v>
      </c>
      <c r="C30" s="378"/>
      <c r="D30" s="384">
        <v>17</v>
      </c>
      <c r="E30" s="382">
        <v>5</v>
      </c>
      <c r="F30" s="381">
        <f t="shared" si="2"/>
        <v>22.727272727272727</v>
      </c>
      <c r="G30" s="382">
        <v>3</v>
      </c>
      <c r="H30" s="382">
        <v>3</v>
      </c>
      <c r="I30" s="383"/>
      <c r="J30" s="381"/>
      <c r="K30" s="382">
        <v>3</v>
      </c>
      <c r="L30" s="382">
        <v>3</v>
      </c>
      <c r="M30" s="383"/>
      <c r="N30" s="381"/>
      <c r="O30" s="382">
        <v>16</v>
      </c>
      <c r="P30" s="382">
        <v>11</v>
      </c>
      <c r="Q30" s="382">
        <v>5</v>
      </c>
      <c r="R30" s="381">
        <f t="shared" si="3"/>
        <v>31.25</v>
      </c>
    </row>
    <row r="31" spans="1:18" ht="12.75">
      <c r="A31" s="376" t="s">
        <v>24</v>
      </c>
      <c r="B31" s="377">
        <v>24</v>
      </c>
      <c r="C31" s="378"/>
      <c r="D31" s="384">
        <v>20</v>
      </c>
      <c r="E31" s="382">
        <v>4</v>
      </c>
      <c r="F31" s="381">
        <f t="shared" si="2"/>
        <v>16.666666666666664</v>
      </c>
      <c r="G31" s="382">
        <v>3</v>
      </c>
      <c r="H31" s="382">
        <v>3</v>
      </c>
      <c r="I31" s="383"/>
      <c r="J31" s="381"/>
      <c r="K31" s="383"/>
      <c r="L31" s="383"/>
      <c r="M31" s="383"/>
      <c r="N31" s="381"/>
      <c r="O31" s="382">
        <v>21</v>
      </c>
      <c r="P31" s="382">
        <v>17</v>
      </c>
      <c r="Q31" s="382">
        <v>4</v>
      </c>
      <c r="R31" s="381">
        <f t="shared" si="3"/>
        <v>19.047619047619047</v>
      </c>
    </row>
    <row r="32" spans="1:18" ht="12.75">
      <c r="A32" s="376" t="s">
        <v>25</v>
      </c>
      <c r="B32" s="377">
        <v>8</v>
      </c>
      <c r="C32" s="378"/>
      <c r="D32" s="384">
        <v>7</v>
      </c>
      <c r="E32" s="382">
        <v>1</v>
      </c>
      <c r="F32" s="381">
        <f t="shared" si="2"/>
        <v>12.5</v>
      </c>
      <c r="G32" s="382">
        <v>2</v>
      </c>
      <c r="H32" s="382">
        <v>2</v>
      </c>
      <c r="I32" s="383"/>
      <c r="J32" s="381"/>
      <c r="K32" s="382">
        <v>1</v>
      </c>
      <c r="L32" s="382">
        <v>1</v>
      </c>
      <c r="M32" s="383"/>
      <c r="N32" s="381"/>
      <c r="O32" s="382">
        <v>5</v>
      </c>
      <c r="P32" s="382">
        <v>4</v>
      </c>
      <c r="Q32" s="382">
        <v>1</v>
      </c>
      <c r="R32" s="381">
        <f t="shared" si="3"/>
        <v>20</v>
      </c>
    </row>
    <row r="33" spans="1:18" ht="12.75">
      <c r="A33" s="376" t="s">
        <v>26</v>
      </c>
      <c r="B33" s="377">
        <v>72</v>
      </c>
      <c r="C33" s="378"/>
      <c r="D33" s="384">
        <v>56</v>
      </c>
      <c r="E33" s="382">
        <v>16</v>
      </c>
      <c r="F33" s="381">
        <f t="shared" si="2"/>
        <v>22.22222222222222</v>
      </c>
      <c r="G33" s="382">
        <v>32</v>
      </c>
      <c r="H33" s="382">
        <v>25</v>
      </c>
      <c r="I33" s="382">
        <v>7</v>
      </c>
      <c r="J33" s="381">
        <f>(I33/G33)*100</f>
        <v>21.875</v>
      </c>
      <c r="K33" s="382">
        <v>8</v>
      </c>
      <c r="L33" s="382">
        <v>4</v>
      </c>
      <c r="M33" s="382">
        <v>4</v>
      </c>
      <c r="N33" s="381">
        <f>(M33/K33)*100</f>
        <v>50</v>
      </c>
      <c r="O33" s="382">
        <v>32</v>
      </c>
      <c r="P33" s="382">
        <v>27</v>
      </c>
      <c r="Q33" s="382">
        <v>5</v>
      </c>
      <c r="R33" s="381">
        <f t="shared" si="3"/>
        <v>15.625</v>
      </c>
    </row>
    <row r="34" spans="1:18" ht="12.75">
      <c r="A34" s="376" t="s">
        <v>356</v>
      </c>
      <c r="B34" s="377">
        <v>30</v>
      </c>
      <c r="C34" s="378"/>
      <c r="D34" s="384">
        <v>25</v>
      </c>
      <c r="E34" s="382">
        <v>5</v>
      </c>
      <c r="F34" s="381">
        <f t="shared" si="2"/>
        <v>16.666666666666664</v>
      </c>
      <c r="G34" s="382">
        <v>4</v>
      </c>
      <c r="H34" s="382">
        <v>4</v>
      </c>
      <c r="I34" s="383"/>
      <c r="J34" s="381"/>
      <c r="K34" s="382">
        <v>1</v>
      </c>
      <c r="L34" s="382">
        <v>1</v>
      </c>
      <c r="M34" s="383"/>
      <c r="N34" s="381"/>
      <c r="O34" s="382">
        <v>25</v>
      </c>
      <c r="P34" s="382">
        <v>20</v>
      </c>
      <c r="Q34" s="382">
        <v>5</v>
      </c>
      <c r="R34" s="381">
        <f t="shared" si="3"/>
        <v>20</v>
      </c>
    </row>
    <row r="35" spans="1:18" ht="12.75">
      <c r="A35" s="376" t="s">
        <v>387</v>
      </c>
      <c r="B35" s="377">
        <v>47</v>
      </c>
      <c r="C35" s="378"/>
      <c r="D35" s="384">
        <v>11</v>
      </c>
      <c r="E35" s="382">
        <v>36</v>
      </c>
      <c r="F35" s="381">
        <f t="shared" si="2"/>
        <v>76.59574468085107</v>
      </c>
      <c r="G35" s="382">
        <v>10</v>
      </c>
      <c r="H35" s="383"/>
      <c r="I35" s="382">
        <v>10</v>
      </c>
      <c r="J35" s="381">
        <f>(I35/G35)*100</f>
        <v>100</v>
      </c>
      <c r="K35" s="382">
        <v>8</v>
      </c>
      <c r="L35" s="383"/>
      <c r="M35" s="382">
        <v>8</v>
      </c>
      <c r="N35" s="381">
        <f>(M35/K35)*100</f>
        <v>100</v>
      </c>
      <c r="O35" s="382">
        <v>29</v>
      </c>
      <c r="P35" s="382">
        <v>11</v>
      </c>
      <c r="Q35" s="382">
        <v>18</v>
      </c>
      <c r="R35" s="381">
        <f t="shared" si="3"/>
        <v>62.06896551724138</v>
      </c>
    </row>
    <row r="36" spans="1:17" ht="12.75">
      <c r="A36" s="391" t="s">
        <v>370</v>
      </c>
      <c r="Q36" s="391" t="s">
        <v>211</v>
      </c>
    </row>
    <row r="37" spans="1:18" s="398" customFormat="1" ht="12.75">
      <c r="A37" s="396" t="s">
        <v>388</v>
      </c>
      <c r="B37" s="397"/>
      <c r="C37" s="397"/>
      <c r="D37" s="397"/>
      <c r="E37" s="397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</row>
    <row r="38" spans="1:18" s="398" customFormat="1" ht="12.75">
      <c r="A38" s="396" t="s">
        <v>383</v>
      </c>
      <c r="B38" s="397"/>
      <c r="C38" s="397"/>
      <c r="D38" s="397"/>
      <c r="E38" s="397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</row>
  </sheetData>
  <sheetProtection password="CA55" sheet="1" objects="1" scenarios="1"/>
  <mergeCells count="11">
    <mergeCell ref="E6:F6"/>
    <mergeCell ref="I6:J6"/>
    <mergeCell ref="M6:N6"/>
    <mergeCell ref="A1:R1"/>
    <mergeCell ref="A2:R2"/>
    <mergeCell ref="Q6:R6"/>
    <mergeCell ref="B5:F5"/>
    <mergeCell ref="G5:J5"/>
    <mergeCell ref="K5:N5"/>
    <mergeCell ref="O5:R5"/>
    <mergeCell ref="B6:C6"/>
  </mergeCells>
  <printOptions horizontalCentered="1"/>
  <pageMargins left="0.7874015748031497" right="0.15748031496062992" top="0.3937007874015748" bottom="0.984251968503937" header="0" footer="0"/>
  <pageSetup horizontalDpi="600" verticalDpi="600" orientation="landscape" scale="9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7"/>
  <sheetViews>
    <sheetView showGridLines="0" workbookViewId="0" topLeftCell="A1">
      <selection activeCell="A19" sqref="A19:IV19"/>
    </sheetView>
  </sheetViews>
  <sheetFormatPr defaultColWidth="9.625" defaultRowHeight="12.75"/>
  <cols>
    <col min="1" max="1" width="27.625" style="44" customWidth="1"/>
    <col min="2" max="2" width="6.375" style="44" customWidth="1"/>
    <col min="3" max="3" width="1.4921875" style="44" bestFit="1" customWidth="1"/>
    <col min="4" max="4" width="9.375" style="44" bestFit="1" customWidth="1"/>
    <col min="5" max="5" width="7.875" style="44" bestFit="1" customWidth="1"/>
    <col min="6" max="6" width="12.875" style="44" bestFit="1" customWidth="1"/>
    <col min="7" max="7" width="8.50390625" style="44" bestFit="1" customWidth="1"/>
    <col min="8" max="8" width="8.00390625" style="44" bestFit="1" customWidth="1"/>
    <col min="9" max="9" width="7.375" style="44" bestFit="1" customWidth="1"/>
    <col min="10" max="10" width="7.50390625" style="44" bestFit="1" customWidth="1"/>
    <col min="11" max="11" width="12.125" style="44" customWidth="1"/>
    <col min="12" max="12" width="5.875" style="44" bestFit="1" customWidth="1"/>
  </cols>
  <sheetData>
    <row r="1" spans="1:12" ht="12.75">
      <c r="A1" s="585" t="s">
        <v>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ht="12.75">
      <c r="A2" s="585" t="s">
        <v>389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</row>
    <row r="3" spans="1:1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ht="12.75">
      <c r="A4" s="25" t="s">
        <v>390</v>
      </c>
    </row>
    <row r="5" spans="1:12" s="313" customFormat="1" ht="12.75">
      <c r="A5" s="653" t="s">
        <v>42</v>
      </c>
      <c r="B5" s="45"/>
      <c r="C5" s="402"/>
      <c r="D5" s="46"/>
      <c r="E5" s="46"/>
      <c r="F5" s="46"/>
      <c r="G5" s="650" t="s">
        <v>391</v>
      </c>
      <c r="H5" s="632"/>
      <c r="I5" s="17" t="s">
        <v>392</v>
      </c>
      <c r="J5" s="17" t="s">
        <v>393</v>
      </c>
      <c r="K5" s="17" t="s">
        <v>394</v>
      </c>
      <c r="L5" s="316" t="s">
        <v>395</v>
      </c>
    </row>
    <row r="6" spans="1:12" s="313" customFormat="1" ht="12.75">
      <c r="A6" s="654"/>
      <c r="B6" s="651" t="s">
        <v>94</v>
      </c>
      <c r="C6" s="652"/>
      <c r="D6" s="21" t="s">
        <v>396</v>
      </c>
      <c r="E6" s="21" t="s">
        <v>397</v>
      </c>
      <c r="F6" s="21" t="s">
        <v>398</v>
      </c>
      <c r="G6" s="177" t="s">
        <v>257</v>
      </c>
      <c r="H6" s="177" t="s">
        <v>399</v>
      </c>
      <c r="I6" s="21" t="s">
        <v>400</v>
      </c>
      <c r="J6" s="21" t="s">
        <v>401</v>
      </c>
      <c r="K6" s="21" t="s">
        <v>402</v>
      </c>
      <c r="L6" s="50"/>
    </row>
    <row r="7" spans="1:12" s="175" customFormat="1" ht="24.75" customHeight="1">
      <c r="A7" s="348" t="s">
        <v>39</v>
      </c>
      <c r="B7" s="181">
        <f>SUM(B8+B19)</f>
        <v>1070</v>
      </c>
      <c r="C7" s="357" t="s">
        <v>205</v>
      </c>
      <c r="D7" s="178">
        <f>SUM(D8+D19)</f>
        <v>1</v>
      </c>
      <c r="E7" s="209">
        <f>SUM(E8+E19)</f>
        <v>37</v>
      </c>
      <c r="F7" s="209">
        <f>SUM(F8+F19)</f>
        <v>147</v>
      </c>
      <c r="G7" s="209">
        <v>383</v>
      </c>
      <c r="H7" s="399">
        <f>SUM(H8+H19)</f>
        <v>276</v>
      </c>
      <c r="I7" s="178">
        <f>SUM(I8+I19)</f>
        <v>146</v>
      </c>
      <c r="J7" s="178">
        <f>SUM(J8+J19)</f>
        <v>9</v>
      </c>
      <c r="K7" s="178">
        <f>SUM(K8+K19)</f>
        <v>40</v>
      </c>
      <c r="L7" s="182">
        <f>SUM(L8+L19)</f>
        <v>31</v>
      </c>
    </row>
    <row r="8" spans="1:12" s="175" customFormat="1" ht="24.75" customHeight="1">
      <c r="A8" s="170" t="s">
        <v>40</v>
      </c>
      <c r="B8" s="349">
        <f>SUM(B9:B18)</f>
        <v>449</v>
      </c>
      <c r="C8" s="400"/>
      <c r="D8" s="209">
        <v>1</v>
      </c>
      <c r="E8" s="209">
        <f>SUM(E9:E18)</f>
        <v>33</v>
      </c>
      <c r="F8" s="209">
        <f>SUM(F9:F18)</f>
        <v>140</v>
      </c>
      <c r="G8" s="209">
        <f>SUM(G9:G18)</f>
        <v>201</v>
      </c>
      <c r="H8" s="399">
        <f>SUM(H9:H18)</f>
        <v>61</v>
      </c>
      <c r="I8" s="209">
        <f>SUM(I9:I18)</f>
        <v>3</v>
      </c>
      <c r="J8" s="401"/>
      <c r="K8" s="209">
        <f>SUM(K9:K18)</f>
        <v>3</v>
      </c>
      <c r="L8" s="399">
        <f>SUM(L9:L18)</f>
        <v>7</v>
      </c>
    </row>
    <row r="9" spans="1:12" ht="12.75">
      <c r="A9" s="33" t="s">
        <v>4</v>
      </c>
      <c r="B9" s="37">
        <v>51</v>
      </c>
      <c r="C9" s="38"/>
      <c r="D9" s="38"/>
      <c r="E9" s="34">
        <v>9</v>
      </c>
      <c r="F9" s="34">
        <v>10</v>
      </c>
      <c r="G9" s="34">
        <v>21</v>
      </c>
      <c r="H9" s="34">
        <v>10</v>
      </c>
      <c r="I9" s="36"/>
      <c r="J9" s="36"/>
      <c r="K9" s="34">
        <v>1</v>
      </c>
      <c r="L9" s="36"/>
    </row>
    <row r="10" spans="1:12" ht="12.75">
      <c r="A10" s="33" t="s">
        <v>5</v>
      </c>
      <c r="B10" s="37">
        <v>35</v>
      </c>
      <c r="C10" s="38"/>
      <c r="D10" s="38"/>
      <c r="E10" s="36"/>
      <c r="F10" s="36"/>
      <c r="G10" s="34">
        <v>25</v>
      </c>
      <c r="H10" s="34">
        <v>10</v>
      </c>
      <c r="I10" s="36"/>
      <c r="J10" s="36"/>
      <c r="K10" s="36"/>
      <c r="L10" s="36"/>
    </row>
    <row r="11" spans="1:12" ht="12.75">
      <c r="A11" s="33" t="s">
        <v>6</v>
      </c>
      <c r="B11" s="37">
        <v>25</v>
      </c>
      <c r="C11" s="38"/>
      <c r="D11" s="38"/>
      <c r="E11" s="36"/>
      <c r="F11" s="36"/>
      <c r="G11" s="34">
        <v>25</v>
      </c>
      <c r="H11" s="36"/>
      <c r="I11" s="36"/>
      <c r="J11" s="36"/>
      <c r="K11" s="36"/>
      <c r="L11" s="36"/>
    </row>
    <row r="12" spans="1:12" ht="12.75">
      <c r="A12" s="33" t="s">
        <v>7</v>
      </c>
      <c r="B12" s="37">
        <v>25</v>
      </c>
      <c r="C12" s="38"/>
      <c r="D12" s="38"/>
      <c r="E12" s="34">
        <v>6</v>
      </c>
      <c r="F12" s="34">
        <v>2</v>
      </c>
      <c r="G12" s="34">
        <v>7</v>
      </c>
      <c r="H12" s="34">
        <v>9</v>
      </c>
      <c r="I12" s="36"/>
      <c r="J12" s="36"/>
      <c r="K12" s="36"/>
      <c r="L12" s="34">
        <v>1</v>
      </c>
    </row>
    <row r="13" spans="1:12" ht="12.75">
      <c r="A13" s="33" t="s">
        <v>8</v>
      </c>
      <c r="B13" s="37">
        <v>25</v>
      </c>
      <c r="C13" s="38"/>
      <c r="D13" s="38"/>
      <c r="E13" s="34">
        <v>2</v>
      </c>
      <c r="F13" s="34">
        <v>2</v>
      </c>
      <c r="G13" s="34">
        <v>6</v>
      </c>
      <c r="H13" s="34">
        <v>9</v>
      </c>
      <c r="I13" s="36"/>
      <c r="J13" s="36"/>
      <c r="K13" s="36"/>
      <c r="L13" s="34">
        <v>6</v>
      </c>
    </row>
    <row r="14" spans="1:12" ht="12.75">
      <c r="A14" s="33" t="s">
        <v>9</v>
      </c>
      <c r="B14" s="37">
        <v>17</v>
      </c>
      <c r="C14" s="38"/>
      <c r="D14" s="38"/>
      <c r="E14" s="34">
        <v>2</v>
      </c>
      <c r="F14" s="36"/>
      <c r="G14" s="34">
        <v>10</v>
      </c>
      <c r="H14" s="34">
        <v>5</v>
      </c>
      <c r="I14" s="36"/>
      <c r="J14" s="36"/>
      <c r="K14" s="36"/>
      <c r="L14" s="36"/>
    </row>
    <row r="15" spans="1:12" ht="12.75">
      <c r="A15" s="33" t="s">
        <v>10</v>
      </c>
      <c r="B15" s="37">
        <v>182</v>
      </c>
      <c r="C15" s="38"/>
      <c r="D15" s="38"/>
      <c r="E15" s="34">
        <v>9</v>
      </c>
      <c r="F15" s="34">
        <v>113</v>
      </c>
      <c r="G15" s="34">
        <v>56</v>
      </c>
      <c r="H15" s="34">
        <v>2</v>
      </c>
      <c r="I15" s="36"/>
      <c r="J15" s="36"/>
      <c r="K15" s="34">
        <v>2</v>
      </c>
      <c r="L15" s="36"/>
    </row>
    <row r="16" spans="1:12" ht="12.75">
      <c r="A16" s="33" t="s">
        <v>11</v>
      </c>
      <c r="B16" s="37">
        <v>29</v>
      </c>
      <c r="C16" s="38"/>
      <c r="D16" s="70">
        <v>1</v>
      </c>
      <c r="E16" s="34">
        <v>3</v>
      </c>
      <c r="F16" s="36"/>
      <c r="G16" s="34">
        <v>14</v>
      </c>
      <c r="H16" s="34">
        <v>11</v>
      </c>
      <c r="I16" s="36"/>
      <c r="J16" s="36"/>
      <c r="K16" s="36"/>
      <c r="L16" s="36"/>
    </row>
    <row r="17" spans="1:12" ht="12.75">
      <c r="A17" s="33" t="s">
        <v>12</v>
      </c>
      <c r="B17" s="37">
        <v>28</v>
      </c>
      <c r="C17" s="38"/>
      <c r="D17" s="38"/>
      <c r="E17" s="33" t="s">
        <v>2</v>
      </c>
      <c r="F17" s="34">
        <v>13</v>
      </c>
      <c r="G17" s="34">
        <v>15</v>
      </c>
      <c r="H17" s="36"/>
      <c r="I17" s="36"/>
      <c r="J17" s="36"/>
      <c r="K17" s="36"/>
      <c r="L17" s="36"/>
    </row>
    <row r="18" spans="1:12" ht="12.75">
      <c r="A18" s="33" t="s">
        <v>13</v>
      </c>
      <c r="B18" s="37">
        <v>32</v>
      </c>
      <c r="C18" s="38"/>
      <c r="D18" s="38"/>
      <c r="E18" s="34">
        <v>2</v>
      </c>
      <c r="F18" s="36"/>
      <c r="G18" s="34">
        <v>22</v>
      </c>
      <c r="H18" s="34">
        <v>5</v>
      </c>
      <c r="I18" s="34">
        <v>3</v>
      </c>
      <c r="J18" s="36"/>
      <c r="K18" s="36"/>
      <c r="L18" s="36"/>
    </row>
    <row r="19" spans="1:14" ht="24" customHeight="1">
      <c r="A19" s="39" t="s">
        <v>41</v>
      </c>
      <c r="B19" s="355">
        <f>SUM(B20:B34)</f>
        <v>621</v>
      </c>
      <c r="C19" s="276"/>
      <c r="D19" s="276"/>
      <c r="E19" s="40">
        <v>4</v>
      </c>
      <c r="F19" s="40">
        <f aca="true" t="shared" si="0" ref="F19:L19">SUM(F20:F34)</f>
        <v>7</v>
      </c>
      <c r="G19" s="40">
        <f t="shared" si="0"/>
        <v>182</v>
      </c>
      <c r="H19" s="40">
        <f t="shared" si="0"/>
        <v>215</v>
      </c>
      <c r="I19" s="40">
        <f t="shared" si="0"/>
        <v>143</v>
      </c>
      <c r="J19" s="40">
        <f t="shared" si="0"/>
        <v>9</v>
      </c>
      <c r="K19" s="40">
        <f t="shared" si="0"/>
        <v>37</v>
      </c>
      <c r="L19" s="40">
        <f t="shared" si="0"/>
        <v>24</v>
      </c>
      <c r="M19" s="6"/>
      <c r="N19" s="6"/>
    </row>
    <row r="20" spans="1:12" ht="12.75">
      <c r="A20" s="33" t="s">
        <v>14</v>
      </c>
      <c r="B20" s="37">
        <v>185</v>
      </c>
      <c r="C20" s="38"/>
      <c r="D20" s="38"/>
      <c r="E20" s="34">
        <v>3</v>
      </c>
      <c r="F20" s="36"/>
      <c r="G20" s="34">
        <v>51</v>
      </c>
      <c r="H20" s="34">
        <v>65</v>
      </c>
      <c r="I20" s="34">
        <v>53</v>
      </c>
      <c r="J20" s="36"/>
      <c r="K20" s="34">
        <v>13</v>
      </c>
      <c r="L20" s="36"/>
    </row>
    <row r="21" spans="1:12" ht="12.75">
      <c r="A21" s="33" t="s">
        <v>15</v>
      </c>
      <c r="B21" s="37">
        <v>33</v>
      </c>
      <c r="C21" s="38"/>
      <c r="D21" s="38"/>
      <c r="E21" s="33" t="s">
        <v>198</v>
      </c>
      <c r="F21" s="34">
        <v>1</v>
      </c>
      <c r="G21" s="34">
        <v>6</v>
      </c>
      <c r="H21" s="34">
        <v>10</v>
      </c>
      <c r="I21" s="34">
        <v>7</v>
      </c>
      <c r="J21" s="34">
        <v>4</v>
      </c>
      <c r="K21" s="34">
        <v>2</v>
      </c>
      <c r="L21" s="34">
        <v>3</v>
      </c>
    </row>
    <row r="22" spans="1:12" ht="12.75">
      <c r="A22" s="33" t="s">
        <v>16</v>
      </c>
      <c r="B22" s="37">
        <v>29</v>
      </c>
      <c r="C22" s="38"/>
      <c r="D22" s="38"/>
      <c r="E22" s="36"/>
      <c r="F22" s="36"/>
      <c r="G22" s="34">
        <v>14</v>
      </c>
      <c r="H22" s="34">
        <v>8</v>
      </c>
      <c r="I22" s="34">
        <v>5</v>
      </c>
      <c r="J22" s="36"/>
      <c r="K22" s="34">
        <v>2</v>
      </c>
      <c r="L22" s="36"/>
    </row>
    <row r="23" spans="1:12" ht="12.75">
      <c r="A23" s="33" t="s">
        <v>17</v>
      </c>
      <c r="B23" s="37">
        <v>31</v>
      </c>
      <c r="C23" s="38"/>
      <c r="D23" s="38"/>
      <c r="E23" s="36"/>
      <c r="F23" s="36"/>
      <c r="G23" s="34">
        <v>13</v>
      </c>
      <c r="H23" s="34">
        <v>5</v>
      </c>
      <c r="I23" s="34">
        <v>7</v>
      </c>
      <c r="J23" s="36"/>
      <c r="K23" s="34">
        <v>6</v>
      </c>
      <c r="L23" s="36"/>
    </row>
    <row r="24" spans="1:12" ht="12.75">
      <c r="A24" s="33" t="s">
        <v>18</v>
      </c>
      <c r="B24" s="37">
        <v>53</v>
      </c>
      <c r="C24" s="38"/>
      <c r="D24" s="38"/>
      <c r="E24" s="36"/>
      <c r="F24" s="36"/>
      <c r="G24" s="34">
        <v>9</v>
      </c>
      <c r="H24" s="34">
        <v>17</v>
      </c>
      <c r="I24" s="34">
        <v>27</v>
      </c>
      <c r="J24" s="36"/>
      <c r="K24" s="36"/>
      <c r="L24" s="36"/>
    </row>
    <row r="25" spans="1:12" ht="12.75">
      <c r="A25" s="33" t="s">
        <v>19</v>
      </c>
      <c r="B25" s="37">
        <v>23</v>
      </c>
      <c r="C25" s="38"/>
      <c r="D25" s="38"/>
      <c r="E25" s="34">
        <v>1</v>
      </c>
      <c r="F25" s="34">
        <v>2</v>
      </c>
      <c r="G25" s="34">
        <v>6</v>
      </c>
      <c r="H25" s="34">
        <v>9</v>
      </c>
      <c r="I25" s="34">
        <v>3</v>
      </c>
      <c r="J25" s="34">
        <v>1</v>
      </c>
      <c r="K25" s="34">
        <v>1</v>
      </c>
      <c r="L25" s="36"/>
    </row>
    <row r="26" spans="1:12" ht="12.75">
      <c r="A26" s="33" t="s">
        <v>20</v>
      </c>
      <c r="B26" s="37">
        <v>25</v>
      </c>
      <c r="C26" s="38"/>
      <c r="D26" s="38"/>
      <c r="E26" s="36"/>
      <c r="F26" s="36"/>
      <c r="G26" s="34">
        <v>7</v>
      </c>
      <c r="H26" s="34">
        <v>9</v>
      </c>
      <c r="I26" s="34">
        <v>7</v>
      </c>
      <c r="J26" s="36"/>
      <c r="K26" s="34">
        <v>2</v>
      </c>
      <c r="L26" s="36"/>
    </row>
    <row r="27" spans="1:12" ht="12.75">
      <c r="A27" s="33" t="s">
        <v>21</v>
      </c>
      <c r="B27" s="37">
        <v>19</v>
      </c>
      <c r="C27" s="38"/>
      <c r="D27" s="38"/>
      <c r="E27" s="36"/>
      <c r="F27" s="36"/>
      <c r="G27" s="34">
        <v>6</v>
      </c>
      <c r="H27" s="34">
        <v>5</v>
      </c>
      <c r="I27" s="34">
        <v>3</v>
      </c>
      <c r="J27" s="34">
        <v>1</v>
      </c>
      <c r="K27" s="36"/>
      <c r="L27" s="34">
        <v>4</v>
      </c>
    </row>
    <row r="28" spans="1:12" ht="12.75">
      <c r="A28" s="33" t="s">
        <v>22</v>
      </c>
      <c r="B28" s="37">
        <v>20</v>
      </c>
      <c r="C28" s="38"/>
      <c r="D28" s="38"/>
      <c r="E28" s="36"/>
      <c r="F28" s="36"/>
      <c r="G28" s="34">
        <v>11</v>
      </c>
      <c r="H28" s="34">
        <v>6</v>
      </c>
      <c r="I28" s="36"/>
      <c r="J28" s="36"/>
      <c r="K28" s="34">
        <v>1</v>
      </c>
      <c r="L28" s="34">
        <v>2</v>
      </c>
    </row>
    <row r="29" spans="1:12" ht="12.75">
      <c r="A29" s="33" t="s">
        <v>23</v>
      </c>
      <c r="B29" s="37">
        <v>22</v>
      </c>
      <c r="C29" s="38"/>
      <c r="D29" s="38"/>
      <c r="E29" s="36"/>
      <c r="F29" s="36"/>
      <c r="G29" s="34">
        <v>7</v>
      </c>
      <c r="H29" s="34">
        <v>7</v>
      </c>
      <c r="I29" s="34">
        <v>4</v>
      </c>
      <c r="J29" s="36"/>
      <c r="K29" s="36"/>
      <c r="L29" s="34">
        <v>4</v>
      </c>
    </row>
    <row r="30" spans="1:12" ht="12.75">
      <c r="A30" s="33" t="s">
        <v>24</v>
      </c>
      <c r="B30" s="37">
        <v>24</v>
      </c>
      <c r="C30" s="38"/>
      <c r="D30" s="38"/>
      <c r="E30" s="36"/>
      <c r="F30" s="36"/>
      <c r="G30" s="34">
        <v>5</v>
      </c>
      <c r="H30" s="34">
        <v>6</v>
      </c>
      <c r="I30" s="34">
        <v>6</v>
      </c>
      <c r="J30" s="34">
        <v>2</v>
      </c>
      <c r="K30" s="34">
        <v>5</v>
      </c>
      <c r="L30" s="36"/>
    </row>
    <row r="31" spans="1:12" ht="12.75">
      <c r="A31" s="33" t="s">
        <v>25</v>
      </c>
      <c r="B31" s="37">
        <v>8</v>
      </c>
      <c r="C31" s="38"/>
      <c r="D31" s="38"/>
      <c r="E31" s="36"/>
      <c r="F31" s="36"/>
      <c r="G31" s="34">
        <v>3</v>
      </c>
      <c r="H31" s="34">
        <v>3</v>
      </c>
      <c r="I31" s="36"/>
      <c r="J31" s="36"/>
      <c r="K31" s="34">
        <v>2</v>
      </c>
      <c r="L31" s="36"/>
    </row>
    <row r="32" spans="1:12" ht="12.75">
      <c r="A32" s="33" t="s">
        <v>26</v>
      </c>
      <c r="B32" s="37">
        <v>72</v>
      </c>
      <c r="C32" s="38"/>
      <c r="D32" s="38"/>
      <c r="E32" s="36"/>
      <c r="F32" s="36"/>
      <c r="G32" s="34">
        <v>25</v>
      </c>
      <c r="H32" s="34">
        <v>27</v>
      </c>
      <c r="I32" s="34">
        <v>18</v>
      </c>
      <c r="J32" s="36"/>
      <c r="K32" s="36"/>
      <c r="L32" s="34">
        <v>2</v>
      </c>
    </row>
    <row r="33" spans="1:12" ht="12.75">
      <c r="A33" s="33" t="s">
        <v>356</v>
      </c>
      <c r="B33" s="37">
        <v>30</v>
      </c>
      <c r="C33" s="38"/>
      <c r="D33" s="38"/>
      <c r="E33" s="36"/>
      <c r="F33" s="36"/>
      <c r="G33" s="34">
        <v>4</v>
      </c>
      <c r="H33" s="34">
        <v>24</v>
      </c>
      <c r="I33" s="34">
        <v>2</v>
      </c>
      <c r="J33" s="36"/>
      <c r="K33" s="36"/>
      <c r="L33" s="36"/>
    </row>
    <row r="34" spans="1:12" ht="12.75">
      <c r="A34" s="33" t="s">
        <v>381</v>
      </c>
      <c r="B34" s="37">
        <v>47</v>
      </c>
      <c r="C34" s="38"/>
      <c r="D34" s="38"/>
      <c r="E34" s="36"/>
      <c r="F34" s="34">
        <v>4</v>
      </c>
      <c r="G34" s="34">
        <v>15</v>
      </c>
      <c r="H34" s="34">
        <v>14</v>
      </c>
      <c r="I34" s="34">
        <v>1</v>
      </c>
      <c r="J34" s="34">
        <v>1</v>
      </c>
      <c r="K34" s="34">
        <v>3</v>
      </c>
      <c r="L34" s="34">
        <v>9</v>
      </c>
    </row>
    <row r="35" spans="1:11" ht="12.75">
      <c r="A35" s="59" t="s">
        <v>370</v>
      </c>
      <c r="K35" s="42" t="s">
        <v>199</v>
      </c>
    </row>
    <row r="36" ht="12.75">
      <c r="A36" s="59" t="s">
        <v>403</v>
      </c>
    </row>
    <row r="37" ht="12.75">
      <c r="A37" s="59" t="s">
        <v>404</v>
      </c>
    </row>
  </sheetData>
  <sheetProtection password="CA55" sheet="1" objects="1" scenarios="1"/>
  <mergeCells count="5">
    <mergeCell ref="A1:L1"/>
    <mergeCell ref="G5:H5"/>
    <mergeCell ref="B6:C6"/>
    <mergeCell ref="A2:L2"/>
    <mergeCell ref="A5:A6"/>
  </mergeCells>
  <printOptions horizontalCentered="1"/>
  <pageMargins left="0.8267716535433072" right="0.7086614173228347" top="0.3937007874015748" bottom="1" header="0" footer="0"/>
  <pageSetup horizontalDpi="600" verticalDpi="600" orientation="landscape" scale="95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36"/>
  <sheetViews>
    <sheetView showGridLines="0" workbookViewId="0" topLeftCell="S2">
      <selection activeCell="AK21" sqref="AK21"/>
    </sheetView>
  </sheetViews>
  <sheetFormatPr defaultColWidth="9.625" defaultRowHeight="12.75"/>
  <cols>
    <col min="1" max="1" width="30.00390625" style="44" customWidth="1"/>
    <col min="2" max="2" width="4.875" style="44" bestFit="1" customWidth="1"/>
    <col min="3" max="5" width="3.50390625" style="44" bestFit="1" customWidth="1"/>
    <col min="6" max="6" width="4.875" style="44" bestFit="1" customWidth="1"/>
    <col min="7" max="7" width="2.75390625" style="44" bestFit="1" customWidth="1"/>
    <col min="8" max="8" width="3.00390625" style="44" bestFit="1" customWidth="1"/>
    <col min="9" max="9" width="2.625" style="44" bestFit="1" customWidth="1"/>
    <col min="10" max="10" width="4.875" style="44" bestFit="1" customWidth="1"/>
    <col min="11" max="11" width="2.75390625" style="44" bestFit="1" customWidth="1"/>
    <col min="12" max="12" width="3.00390625" style="44" bestFit="1" customWidth="1"/>
    <col min="13" max="13" width="2.625" style="44" bestFit="1" customWidth="1"/>
    <col min="14" max="14" width="5.25390625" style="44" customWidth="1"/>
    <col min="15" max="15" width="2.75390625" style="44" bestFit="1" customWidth="1"/>
    <col min="16" max="16" width="3.00390625" style="44" bestFit="1" customWidth="1"/>
    <col min="17" max="17" width="2.625" style="44" bestFit="1" customWidth="1"/>
    <col min="18" max="18" width="4.875" style="44" bestFit="1" customWidth="1"/>
    <col min="19" max="19" width="3.50390625" style="44" bestFit="1" customWidth="1"/>
    <col min="20" max="20" width="3.00390625" style="44" bestFit="1" customWidth="1"/>
    <col min="21" max="21" width="3.50390625" style="44" bestFit="1" customWidth="1"/>
    <col min="22" max="22" width="4.75390625" style="44" customWidth="1"/>
    <col min="23" max="23" width="2.75390625" style="44" bestFit="1" customWidth="1"/>
    <col min="24" max="24" width="3.00390625" style="44" bestFit="1" customWidth="1"/>
    <col min="25" max="25" width="3.50390625" style="44" bestFit="1" customWidth="1"/>
    <col min="26" max="26" width="4.875" style="44" bestFit="1" customWidth="1"/>
    <col min="27" max="27" width="2.75390625" style="44" bestFit="1" customWidth="1"/>
    <col min="28" max="28" width="3.00390625" style="44" bestFit="1" customWidth="1"/>
    <col min="29" max="29" width="2.625" style="44" bestFit="1" customWidth="1"/>
    <col min="30" max="30" width="4.875" style="44" bestFit="1" customWidth="1"/>
    <col min="31" max="31" width="2.75390625" style="44" bestFit="1" customWidth="1"/>
    <col min="32" max="32" width="3.00390625" style="44" bestFit="1" customWidth="1"/>
    <col min="33" max="33" width="2.625" style="44" bestFit="1" customWidth="1"/>
    <col min="34" max="34" width="0.12890625" style="44" hidden="1" customWidth="1"/>
    <col min="35" max="35" width="4.875" style="44" bestFit="1" customWidth="1"/>
    <col min="36" max="36" width="3.125" style="44" bestFit="1" customWidth="1"/>
    <col min="37" max="37" width="3.00390625" style="44" bestFit="1" customWidth="1"/>
    <col min="38" max="38" width="2.625" style="44" bestFit="1" customWidth="1"/>
    <col min="39" max="39" width="5.125" style="44" customWidth="1"/>
    <col min="40" max="40" width="2.75390625" style="44" bestFit="1" customWidth="1"/>
    <col min="41" max="41" width="3.00390625" style="44" bestFit="1" customWidth="1"/>
    <col min="42" max="42" width="2.625" style="44" bestFit="1" customWidth="1"/>
    <col min="43" max="51" width="9.625" style="44" customWidth="1"/>
  </cols>
  <sheetData>
    <row r="1" spans="1:42" ht="12.75">
      <c r="A1" s="568" t="s">
        <v>405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  <c r="N1" s="568"/>
      <c r="O1" s="568"/>
      <c r="P1" s="568"/>
      <c r="Q1" s="568"/>
      <c r="R1" s="568"/>
      <c r="S1" s="568"/>
      <c r="T1" s="568"/>
      <c r="U1" s="568"/>
      <c r="V1" s="568"/>
      <c r="W1" s="568"/>
      <c r="X1" s="568"/>
      <c r="Y1" s="568"/>
      <c r="Z1" s="568"/>
      <c r="AA1" s="568"/>
      <c r="AB1" s="568"/>
      <c r="AC1" s="568"/>
      <c r="AD1" s="568"/>
      <c r="AE1" s="568"/>
      <c r="AF1" s="568"/>
      <c r="AG1" s="568"/>
      <c r="AH1" s="568"/>
      <c r="AI1" s="568"/>
      <c r="AJ1" s="568"/>
      <c r="AK1" s="568"/>
      <c r="AL1" s="568"/>
      <c r="AM1" s="568"/>
      <c r="AN1" s="568"/>
      <c r="AO1" s="568"/>
      <c r="AP1" s="568"/>
    </row>
    <row r="2" spans="1:42" ht="12.75">
      <c r="A2" s="568" t="s">
        <v>407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  <c r="V2" s="568"/>
      <c r="W2" s="568"/>
      <c r="X2" s="568"/>
      <c r="Y2" s="568"/>
      <c r="Z2" s="568"/>
      <c r="AA2" s="568"/>
      <c r="AB2" s="568"/>
      <c r="AC2" s="568"/>
      <c r="AD2" s="568"/>
      <c r="AE2" s="568"/>
      <c r="AF2" s="568"/>
      <c r="AG2" s="568"/>
      <c r="AH2" s="568"/>
      <c r="AI2" s="568"/>
      <c r="AJ2" s="568"/>
      <c r="AK2" s="568"/>
      <c r="AL2" s="568"/>
      <c r="AM2" s="568"/>
      <c r="AN2" s="568"/>
      <c r="AO2" s="568"/>
      <c r="AP2" s="568"/>
    </row>
    <row r="3" spans="1:42" ht="12.75">
      <c r="A3" s="25" t="s">
        <v>406</v>
      </c>
      <c r="B3" s="24"/>
      <c r="C3" s="24"/>
      <c r="D3" s="25" t="s">
        <v>2</v>
      </c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</row>
    <row r="4" spans="1:62" ht="12.75">
      <c r="A4" s="62"/>
      <c r="B4" s="655" t="s">
        <v>410</v>
      </c>
      <c r="C4" s="656"/>
      <c r="D4" s="656"/>
      <c r="E4" s="657"/>
      <c r="F4" s="650" t="s">
        <v>396</v>
      </c>
      <c r="G4" s="631"/>
      <c r="H4" s="631"/>
      <c r="I4" s="632"/>
      <c r="J4" s="650" t="s">
        <v>397</v>
      </c>
      <c r="K4" s="631"/>
      <c r="L4" s="631"/>
      <c r="M4" s="632"/>
      <c r="N4" s="650" t="s">
        <v>398</v>
      </c>
      <c r="O4" s="631"/>
      <c r="P4" s="631"/>
      <c r="Q4" s="632"/>
      <c r="R4" s="662" t="s">
        <v>408</v>
      </c>
      <c r="S4" s="663"/>
      <c r="T4" s="663"/>
      <c r="U4" s="663"/>
      <c r="V4" s="663"/>
      <c r="W4" s="663"/>
      <c r="X4" s="663"/>
      <c r="Y4" s="664"/>
      <c r="Z4" s="650" t="s">
        <v>413</v>
      </c>
      <c r="AA4" s="631"/>
      <c r="AB4" s="631"/>
      <c r="AC4" s="632"/>
      <c r="AD4" s="650" t="s">
        <v>414</v>
      </c>
      <c r="AE4" s="631"/>
      <c r="AF4" s="631"/>
      <c r="AG4" s="632"/>
      <c r="AH4" s="405"/>
      <c r="AI4" s="650" t="s">
        <v>409</v>
      </c>
      <c r="AJ4" s="631"/>
      <c r="AK4" s="631"/>
      <c r="AL4" s="632"/>
      <c r="AM4" s="650" t="s">
        <v>415</v>
      </c>
      <c r="AN4" s="631"/>
      <c r="AO4" s="631"/>
      <c r="AP4" s="632"/>
      <c r="AQ4" s="58"/>
      <c r="AR4" s="58"/>
      <c r="AS4" s="58"/>
      <c r="AT4" s="58"/>
      <c r="AU4" s="58"/>
      <c r="AV4" s="58"/>
      <c r="AW4" s="58"/>
      <c r="AX4" s="58"/>
      <c r="AY4" s="58"/>
      <c r="AZ4" s="313"/>
      <c r="BA4" s="313"/>
      <c r="BB4" s="313"/>
      <c r="BC4" s="313"/>
      <c r="BD4" s="313"/>
      <c r="BE4" s="313"/>
      <c r="BF4" s="313"/>
      <c r="BG4" s="313"/>
      <c r="BH4" s="313"/>
      <c r="BI4" s="313"/>
      <c r="BJ4" s="313"/>
    </row>
    <row r="5" spans="1:62" ht="12.75">
      <c r="A5" s="28" t="s">
        <v>42</v>
      </c>
      <c r="B5" s="658"/>
      <c r="C5" s="659"/>
      <c r="D5" s="659"/>
      <c r="E5" s="660"/>
      <c r="F5" s="651"/>
      <c r="G5" s="661"/>
      <c r="H5" s="661"/>
      <c r="I5" s="652"/>
      <c r="J5" s="651"/>
      <c r="K5" s="661"/>
      <c r="L5" s="661"/>
      <c r="M5" s="652"/>
      <c r="N5" s="651"/>
      <c r="O5" s="661"/>
      <c r="P5" s="661"/>
      <c r="Q5" s="652"/>
      <c r="R5" s="651" t="s">
        <v>411</v>
      </c>
      <c r="S5" s="661"/>
      <c r="T5" s="661"/>
      <c r="U5" s="652"/>
      <c r="V5" s="406" t="s">
        <v>412</v>
      </c>
      <c r="W5" s="51"/>
      <c r="X5" s="51"/>
      <c r="Y5" s="407"/>
      <c r="Z5" s="651"/>
      <c r="AA5" s="661"/>
      <c r="AB5" s="661"/>
      <c r="AC5" s="652"/>
      <c r="AD5" s="651"/>
      <c r="AE5" s="661"/>
      <c r="AF5" s="661"/>
      <c r="AG5" s="652"/>
      <c r="AH5" s="408"/>
      <c r="AI5" s="651" t="s">
        <v>402</v>
      </c>
      <c r="AJ5" s="661"/>
      <c r="AK5" s="661"/>
      <c r="AL5" s="652"/>
      <c r="AM5" s="651"/>
      <c r="AN5" s="661"/>
      <c r="AO5" s="661"/>
      <c r="AP5" s="652"/>
      <c r="AQ5" s="58"/>
      <c r="AR5" s="58"/>
      <c r="AS5" s="58"/>
      <c r="AT5" s="58"/>
      <c r="AU5" s="58"/>
      <c r="AV5" s="58"/>
      <c r="AW5" s="58"/>
      <c r="AX5" s="58"/>
      <c r="AY5" s="58"/>
      <c r="AZ5" s="313"/>
      <c r="BA5" s="313"/>
      <c r="BB5" s="313"/>
      <c r="BC5" s="313"/>
      <c r="BD5" s="313"/>
      <c r="BE5" s="313"/>
      <c r="BF5" s="313"/>
      <c r="BG5" s="313"/>
      <c r="BH5" s="313"/>
      <c r="BI5" s="313"/>
      <c r="BJ5" s="313"/>
    </row>
    <row r="6" spans="1:51" s="313" customFormat="1" ht="12.75">
      <c r="A6" s="50"/>
      <c r="B6" s="21" t="s">
        <v>84</v>
      </c>
      <c r="C6" s="21" t="s">
        <v>417</v>
      </c>
      <c r="D6" s="21" t="s">
        <v>416</v>
      </c>
      <c r="E6" s="403" t="s">
        <v>418</v>
      </c>
      <c r="F6" s="21" t="s">
        <v>84</v>
      </c>
      <c r="G6" s="403" t="s">
        <v>417</v>
      </c>
      <c r="H6" s="21" t="s">
        <v>416</v>
      </c>
      <c r="I6" s="21" t="s">
        <v>418</v>
      </c>
      <c r="J6" s="404" t="s">
        <v>84</v>
      </c>
      <c r="K6" s="53" t="s">
        <v>417</v>
      </c>
      <c r="L6" s="53" t="s">
        <v>416</v>
      </c>
      <c r="M6" s="53" t="s">
        <v>418</v>
      </c>
      <c r="N6" s="21" t="s">
        <v>84</v>
      </c>
      <c r="O6" s="53" t="s">
        <v>417</v>
      </c>
      <c r="P6" s="53" t="s">
        <v>416</v>
      </c>
      <c r="Q6" s="21" t="s">
        <v>418</v>
      </c>
      <c r="R6" s="53" t="s">
        <v>84</v>
      </c>
      <c r="S6" s="21" t="s">
        <v>417</v>
      </c>
      <c r="T6" s="53" t="s">
        <v>416</v>
      </c>
      <c r="U6" s="21" t="s">
        <v>418</v>
      </c>
      <c r="V6" s="53" t="s">
        <v>84</v>
      </c>
      <c r="W6" s="53" t="s">
        <v>417</v>
      </c>
      <c r="X6" s="21" t="s">
        <v>416</v>
      </c>
      <c r="Y6" s="21" t="s">
        <v>418</v>
      </c>
      <c r="Z6" s="21" t="s">
        <v>84</v>
      </c>
      <c r="AA6" s="21" t="s">
        <v>417</v>
      </c>
      <c r="AB6" s="21" t="s">
        <v>416</v>
      </c>
      <c r="AC6" s="21" t="s">
        <v>418</v>
      </c>
      <c r="AD6" s="21" t="s">
        <v>84</v>
      </c>
      <c r="AE6" s="21" t="s">
        <v>417</v>
      </c>
      <c r="AF6" s="21" t="s">
        <v>416</v>
      </c>
      <c r="AG6" s="21" t="s">
        <v>418</v>
      </c>
      <c r="AH6" s="51"/>
      <c r="AI6" s="21" t="s">
        <v>84</v>
      </c>
      <c r="AJ6" s="21" t="s">
        <v>419</v>
      </c>
      <c r="AK6" s="21" t="s">
        <v>416</v>
      </c>
      <c r="AL6" s="21" t="s">
        <v>418</v>
      </c>
      <c r="AM6" s="21" t="s">
        <v>84</v>
      </c>
      <c r="AN6" s="21" t="s">
        <v>417</v>
      </c>
      <c r="AO6" s="17" t="s">
        <v>416</v>
      </c>
      <c r="AP6" s="20" t="s">
        <v>418</v>
      </c>
      <c r="AQ6" s="58"/>
      <c r="AR6" s="58"/>
      <c r="AS6" s="58"/>
      <c r="AT6" s="58"/>
      <c r="AU6" s="58"/>
      <c r="AV6" s="58"/>
      <c r="AW6" s="58"/>
      <c r="AX6" s="58"/>
      <c r="AY6" s="58"/>
    </row>
    <row r="7" spans="1:51" s="175" customFormat="1" ht="24.75" customHeight="1">
      <c r="A7" s="130" t="s">
        <v>39</v>
      </c>
      <c r="B7" s="209">
        <f aca="true" t="shared" si="0" ref="B7:G7">SUM(B8+B19)</f>
        <v>1070</v>
      </c>
      <c r="C7" s="209">
        <f t="shared" si="0"/>
        <v>358</v>
      </c>
      <c r="D7" s="209">
        <f t="shared" si="0"/>
        <v>144</v>
      </c>
      <c r="E7" s="209">
        <f t="shared" si="0"/>
        <v>568</v>
      </c>
      <c r="F7" s="178">
        <f t="shared" si="0"/>
        <v>1</v>
      </c>
      <c r="G7" s="178">
        <f t="shared" si="0"/>
        <v>1</v>
      </c>
      <c r="H7" s="211"/>
      <c r="I7" s="211"/>
      <c r="J7" s="178">
        <f>SUM(J8+J19)</f>
        <v>37</v>
      </c>
      <c r="K7" s="178">
        <f>SUM(K8+K19)</f>
        <v>23</v>
      </c>
      <c r="L7" s="178">
        <f>SUM(L8+L19)</f>
        <v>4</v>
      </c>
      <c r="M7" s="178">
        <v>10</v>
      </c>
      <c r="N7" s="178">
        <f aca="true" t="shared" si="1" ref="N7:AD7">SUM(N8+N19)</f>
        <v>147</v>
      </c>
      <c r="O7" s="178">
        <f t="shared" si="1"/>
        <v>44</v>
      </c>
      <c r="P7" s="178">
        <f t="shared" si="1"/>
        <v>11</v>
      </c>
      <c r="Q7" s="178">
        <f t="shared" si="1"/>
        <v>92</v>
      </c>
      <c r="R7" s="178">
        <f t="shared" si="1"/>
        <v>383</v>
      </c>
      <c r="S7" s="178">
        <f t="shared" si="1"/>
        <v>159</v>
      </c>
      <c r="T7" s="178">
        <f t="shared" si="1"/>
        <v>51</v>
      </c>
      <c r="U7" s="178">
        <f t="shared" si="1"/>
        <v>173</v>
      </c>
      <c r="V7" s="178">
        <f t="shared" si="1"/>
        <v>276</v>
      </c>
      <c r="W7" s="178">
        <f t="shared" si="1"/>
        <v>97</v>
      </c>
      <c r="X7" s="178">
        <f t="shared" si="1"/>
        <v>40</v>
      </c>
      <c r="Y7" s="178">
        <f t="shared" si="1"/>
        <v>139</v>
      </c>
      <c r="Z7" s="178">
        <f t="shared" si="1"/>
        <v>146</v>
      </c>
      <c r="AA7" s="178">
        <f t="shared" si="1"/>
        <v>24</v>
      </c>
      <c r="AB7" s="178">
        <f t="shared" si="1"/>
        <v>30</v>
      </c>
      <c r="AC7" s="178">
        <f t="shared" si="1"/>
        <v>92</v>
      </c>
      <c r="AD7" s="178">
        <f t="shared" si="1"/>
        <v>9</v>
      </c>
      <c r="AE7" s="211"/>
      <c r="AF7" s="178">
        <f>SUM(AF8+AF19)</f>
        <v>1</v>
      </c>
      <c r="AG7" s="178">
        <f>SUM(AG8+AG19)</f>
        <v>8</v>
      </c>
      <c r="AH7" s="211"/>
      <c r="AI7" s="178">
        <f aca="true" t="shared" si="2" ref="AI7:AP7">SUM(AI8+AI19)</f>
        <v>40</v>
      </c>
      <c r="AJ7" s="178">
        <f t="shared" si="2"/>
        <v>3</v>
      </c>
      <c r="AK7" s="182">
        <f t="shared" si="2"/>
        <v>4</v>
      </c>
      <c r="AL7" s="178">
        <f t="shared" si="2"/>
        <v>33</v>
      </c>
      <c r="AM7" s="178">
        <f t="shared" si="2"/>
        <v>31</v>
      </c>
      <c r="AN7" s="182">
        <f t="shared" si="2"/>
        <v>7</v>
      </c>
      <c r="AO7" s="178">
        <f t="shared" si="2"/>
        <v>3</v>
      </c>
      <c r="AP7" s="178">
        <f t="shared" si="2"/>
        <v>21</v>
      </c>
      <c r="AQ7" s="188"/>
      <c r="AR7" s="188"/>
      <c r="AS7" s="188"/>
      <c r="AT7" s="188"/>
      <c r="AU7" s="188"/>
      <c r="AV7" s="188"/>
      <c r="AW7" s="188"/>
      <c r="AX7" s="188"/>
      <c r="AY7" s="188"/>
    </row>
    <row r="8" spans="1:51" s="175" customFormat="1" ht="24.75" customHeight="1">
      <c r="A8" s="130" t="s">
        <v>40</v>
      </c>
      <c r="B8" s="178">
        <f aca="true" t="shared" si="3" ref="B8:G8">SUM(B9:B18)</f>
        <v>449</v>
      </c>
      <c r="C8" s="178">
        <f t="shared" si="3"/>
        <v>196</v>
      </c>
      <c r="D8" s="178">
        <f t="shared" si="3"/>
        <v>58</v>
      </c>
      <c r="E8" s="178">
        <f t="shared" si="3"/>
        <v>195</v>
      </c>
      <c r="F8" s="178">
        <f t="shared" si="3"/>
        <v>1</v>
      </c>
      <c r="G8" s="178">
        <f t="shared" si="3"/>
        <v>1</v>
      </c>
      <c r="H8" s="211"/>
      <c r="I8" s="211"/>
      <c r="J8" s="178">
        <f>SUM(J9:J18)</f>
        <v>33</v>
      </c>
      <c r="K8" s="178">
        <f>SUM(K9:K18)</f>
        <v>21</v>
      </c>
      <c r="L8" s="178">
        <f>SUM(L9:L18)</f>
        <v>2</v>
      </c>
      <c r="M8" s="178">
        <v>10</v>
      </c>
      <c r="N8" s="178">
        <f aca="true" t="shared" si="4" ref="N8:AC8">SUM(N9:N18)</f>
        <v>140</v>
      </c>
      <c r="O8" s="178">
        <f t="shared" si="4"/>
        <v>44</v>
      </c>
      <c r="P8" s="178">
        <f t="shared" si="4"/>
        <v>10</v>
      </c>
      <c r="Q8" s="178">
        <f t="shared" si="4"/>
        <v>86</v>
      </c>
      <c r="R8" s="178">
        <f t="shared" si="4"/>
        <v>201</v>
      </c>
      <c r="S8" s="178">
        <f t="shared" si="4"/>
        <v>92</v>
      </c>
      <c r="T8" s="178">
        <f t="shared" si="4"/>
        <v>26</v>
      </c>
      <c r="U8" s="178">
        <f t="shared" si="4"/>
        <v>83</v>
      </c>
      <c r="V8" s="178">
        <f t="shared" si="4"/>
        <v>61</v>
      </c>
      <c r="W8" s="178">
        <f t="shared" si="4"/>
        <v>30</v>
      </c>
      <c r="X8" s="178">
        <f t="shared" si="4"/>
        <v>18</v>
      </c>
      <c r="Y8" s="178">
        <f t="shared" si="4"/>
        <v>13</v>
      </c>
      <c r="Z8" s="178">
        <f t="shared" si="4"/>
        <v>3</v>
      </c>
      <c r="AA8" s="178">
        <f t="shared" si="4"/>
        <v>1</v>
      </c>
      <c r="AB8" s="178">
        <f t="shared" si="4"/>
        <v>1</v>
      </c>
      <c r="AC8" s="178">
        <f t="shared" si="4"/>
        <v>1</v>
      </c>
      <c r="AD8" s="211"/>
      <c r="AE8" s="211"/>
      <c r="AF8" s="211"/>
      <c r="AG8" s="211"/>
      <c r="AH8" s="211"/>
      <c r="AI8" s="178">
        <f>SUM(AI9:AI18)</f>
        <v>3</v>
      </c>
      <c r="AJ8" s="178">
        <f>SUM(AJ9:AJ18)</f>
        <v>2</v>
      </c>
      <c r="AK8" s="178">
        <f>SUM(AK9:AK18)</f>
        <v>1</v>
      </c>
      <c r="AL8" s="211"/>
      <c r="AM8" s="178">
        <f>SUM(AM9:AM18)</f>
        <v>7</v>
      </c>
      <c r="AN8" s="178">
        <f>SUM(AN9:AN18)</f>
        <v>5</v>
      </c>
      <c r="AO8" s="211"/>
      <c r="AP8" s="178">
        <f>SUM(AP9:AP18)</f>
        <v>2</v>
      </c>
      <c r="AQ8" s="188"/>
      <c r="AR8" s="188"/>
      <c r="AS8" s="188"/>
      <c r="AT8" s="188"/>
      <c r="AU8" s="188"/>
      <c r="AV8" s="188"/>
      <c r="AW8" s="188"/>
      <c r="AX8" s="188"/>
      <c r="AY8" s="188"/>
    </row>
    <row r="9" spans="1:42" ht="12.75">
      <c r="A9" s="33" t="s">
        <v>4</v>
      </c>
      <c r="B9" s="34">
        <v>51</v>
      </c>
      <c r="C9" s="34">
        <v>36</v>
      </c>
      <c r="D9" s="34">
        <v>11</v>
      </c>
      <c r="E9" s="34">
        <v>4</v>
      </c>
      <c r="F9" s="36"/>
      <c r="G9" s="36"/>
      <c r="H9" s="36"/>
      <c r="I9" s="36"/>
      <c r="J9" s="34">
        <v>9</v>
      </c>
      <c r="K9" s="34">
        <v>8</v>
      </c>
      <c r="L9" s="34">
        <v>1</v>
      </c>
      <c r="M9" s="36"/>
      <c r="N9" s="34">
        <v>10</v>
      </c>
      <c r="O9" s="34">
        <v>8</v>
      </c>
      <c r="P9" s="34">
        <v>1</v>
      </c>
      <c r="Q9" s="34">
        <v>1</v>
      </c>
      <c r="R9" s="34">
        <v>21</v>
      </c>
      <c r="S9" s="34">
        <v>12</v>
      </c>
      <c r="T9" s="34">
        <v>7</v>
      </c>
      <c r="U9" s="34">
        <v>2</v>
      </c>
      <c r="V9" s="34">
        <v>10</v>
      </c>
      <c r="W9" s="34">
        <v>7</v>
      </c>
      <c r="X9" s="34">
        <v>2</v>
      </c>
      <c r="Y9" s="34">
        <v>1</v>
      </c>
      <c r="Z9" s="36"/>
      <c r="AA9" s="36"/>
      <c r="AB9" s="36"/>
      <c r="AC9" s="36"/>
      <c r="AD9" s="36"/>
      <c r="AE9" s="36"/>
      <c r="AF9" s="36"/>
      <c r="AG9" s="36"/>
      <c r="AH9" s="36"/>
      <c r="AI9" s="34">
        <v>1</v>
      </c>
      <c r="AJ9" s="34">
        <v>1</v>
      </c>
      <c r="AK9" s="36"/>
      <c r="AL9" s="36"/>
      <c r="AM9" s="36"/>
      <c r="AN9" s="36"/>
      <c r="AO9" s="36"/>
      <c r="AP9" s="36"/>
    </row>
    <row r="10" spans="1:42" ht="12.75">
      <c r="A10" s="33" t="s">
        <v>5</v>
      </c>
      <c r="B10" s="34">
        <v>35</v>
      </c>
      <c r="C10" s="34">
        <v>16</v>
      </c>
      <c r="D10" s="36"/>
      <c r="E10" s="34">
        <v>19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4">
        <v>25</v>
      </c>
      <c r="S10" s="34">
        <v>11</v>
      </c>
      <c r="T10" s="36"/>
      <c r="U10" s="34">
        <v>14</v>
      </c>
      <c r="V10" s="34">
        <v>10</v>
      </c>
      <c r="W10" s="34">
        <v>5</v>
      </c>
      <c r="X10" s="36"/>
      <c r="Y10" s="34">
        <v>5</v>
      </c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</row>
    <row r="11" spans="1:42" ht="12.75">
      <c r="A11" s="33" t="s">
        <v>6</v>
      </c>
      <c r="B11" s="34">
        <v>25</v>
      </c>
      <c r="C11" s="34">
        <v>14</v>
      </c>
      <c r="D11" s="34">
        <v>5</v>
      </c>
      <c r="E11" s="34">
        <v>6</v>
      </c>
      <c r="F11" s="36"/>
      <c r="G11" s="36"/>
      <c r="H11" s="36"/>
      <c r="I11" s="36"/>
      <c r="J11" s="33" t="s">
        <v>2</v>
      </c>
      <c r="K11" s="36"/>
      <c r="L11" s="36"/>
      <c r="M11" s="36"/>
      <c r="N11" s="36"/>
      <c r="O11" s="36"/>
      <c r="P11" s="36"/>
      <c r="Q11" s="36"/>
      <c r="R11" s="34">
        <v>25</v>
      </c>
      <c r="S11" s="34">
        <v>14</v>
      </c>
      <c r="T11" s="34">
        <v>5</v>
      </c>
      <c r="U11" s="34">
        <v>6</v>
      </c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</row>
    <row r="12" spans="1:42" ht="12.75">
      <c r="A12" s="33" t="s">
        <v>7</v>
      </c>
      <c r="B12" s="34">
        <v>25</v>
      </c>
      <c r="C12" s="34">
        <v>10</v>
      </c>
      <c r="D12" s="34">
        <v>8</v>
      </c>
      <c r="E12" s="34">
        <v>7</v>
      </c>
      <c r="F12" s="36"/>
      <c r="G12" s="36"/>
      <c r="H12" s="36"/>
      <c r="I12" s="36"/>
      <c r="J12" s="34">
        <v>6</v>
      </c>
      <c r="K12" s="34">
        <v>5</v>
      </c>
      <c r="L12" s="33" t="s">
        <v>2</v>
      </c>
      <c r="M12" s="34">
        <v>1</v>
      </c>
      <c r="N12" s="34">
        <v>2</v>
      </c>
      <c r="O12" s="34">
        <v>2</v>
      </c>
      <c r="P12" s="36"/>
      <c r="Q12" s="36"/>
      <c r="R12" s="34">
        <v>7</v>
      </c>
      <c r="S12" s="34">
        <v>2</v>
      </c>
      <c r="T12" s="34">
        <v>1</v>
      </c>
      <c r="U12" s="34">
        <v>4</v>
      </c>
      <c r="V12" s="34">
        <v>9</v>
      </c>
      <c r="W12" s="34">
        <v>1</v>
      </c>
      <c r="X12" s="34">
        <v>7</v>
      </c>
      <c r="Y12" s="34">
        <v>1</v>
      </c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4">
        <v>1</v>
      </c>
      <c r="AN12" s="36"/>
      <c r="AO12" s="36"/>
      <c r="AP12" s="34">
        <v>1</v>
      </c>
    </row>
    <row r="13" spans="1:42" ht="12.75">
      <c r="A13" s="33" t="s">
        <v>8</v>
      </c>
      <c r="B13" s="34">
        <v>25</v>
      </c>
      <c r="C13" s="34">
        <v>21</v>
      </c>
      <c r="D13" s="34">
        <v>2</v>
      </c>
      <c r="E13" s="34">
        <v>2</v>
      </c>
      <c r="F13" s="36"/>
      <c r="G13" s="36"/>
      <c r="H13" s="36"/>
      <c r="I13" s="36"/>
      <c r="J13" s="34">
        <v>2</v>
      </c>
      <c r="K13" s="34">
        <v>2</v>
      </c>
      <c r="L13" s="36"/>
      <c r="M13" s="36"/>
      <c r="N13" s="34">
        <v>2</v>
      </c>
      <c r="O13" s="34">
        <v>2</v>
      </c>
      <c r="P13" s="36"/>
      <c r="Q13" s="36"/>
      <c r="R13" s="34">
        <v>6</v>
      </c>
      <c r="S13" s="34">
        <v>4</v>
      </c>
      <c r="T13" s="34">
        <v>1</v>
      </c>
      <c r="U13" s="34">
        <v>1</v>
      </c>
      <c r="V13" s="34">
        <v>9</v>
      </c>
      <c r="W13" s="34">
        <v>8</v>
      </c>
      <c r="X13" s="34">
        <v>1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4">
        <v>6</v>
      </c>
      <c r="AN13" s="34">
        <v>5</v>
      </c>
      <c r="AO13" s="36"/>
      <c r="AP13" s="34">
        <v>1</v>
      </c>
    </row>
    <row r="14" spans="1:42" ht="12.75">
      <c r="A14" s="33" t="s">
        <v>9</v>
      </c>
      <c r="B14" s="34">
        <v>17</v>
      </c>
      <c r="C14" s="34">
        <v>7</v>
      </c>
      <c r="D14" s="34">
        <v>5</v>
      </c>
      <c r="E14" s="34">
        <v>5</v>
      </c>
      <c r="F14" s="36"/>
      <c r="G14" s="36"/>
      <c r="H14" s="36"/>
      <c r="I14" s="36"/>
      <c r="J14" s="34">
        <v>2</v>
      </c>
      <c r="K14" s="36"/>
      <c r="L14" s="34">
        <v>1</v>
      </c>
      <c r="M14" s="34">
        <v>1</v>
      </c>
      <c r="N14" s="36"/>
      <c r="O14" s="36"/>
      <c r="P14" s="36"/>
      <c r="Q14" s="36"/>
      <c r="R14" s="34">
        <v>10</v>
      </c>
      <c r="S14" s="34">
        <v>6</v>
      </c>
      <c r="T14" s="34">
        <v>2</v>
      </c>
      <c r="U14" s="34">
        <v>2</v>
      </c>
      <c r="V14" s="34">
        <v>5</v>
      </c>
      <c r="W14" s="34">
        <v>1</v>
      </c>
      <c r="X14" s="34">
        <v>2</v>
      </c>
      <c r="Y14" s="34">
        <v>2</v>
      </c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</row>
    <row r="15" spans="1:42" ht="12.75">
      <c r="A15" s="33" t="s">
        <v>10</v>
      </c>
      <c r="B15" s="34">
        <v>182</v>
      </c>
      <c r="C15" s="34">
        <v>37</v>
      </c>
      <c r="D15" s="34">
        <v>16</v>
      </c>
      <c r="E15" s="34">
        <v>129</v>
      </c>
      <c r="F15" s="36"/>
      <c r="G15" s="36"/>
      <c r="H15" s="36"/>
      <c r="I15" s="36"/>
      <c r="J15" s="34">
        <v>9</v>
      </c>
      <c r="K15" s="34">
        <v>1</v>
      </c>
      <c r="L15" s="36"/>
      <c r="M15" s="34">
        <v>8</v>
      </c>
      <c r="N15" s="34">
        <v>113</v>
      </c>
      <c r="O15" s="34">
        <v>19</v>
      </c>
      <c r="P15" s="34">
        <v>9</v>
      </c>
      <c r="Q15" s="34">
        <v>85</v>
      </c>
      <c r="R15" s="34">
        <v>56</v>
      </c>
      <c r="S15" s="34">
        <v>16</v>
      </c>
      <c r="T15" s="34">
        <v>4</v>
      </c>
      <c r="U15" s="34">
        <v>36</v>
      </c>
      <c r="V15" s="34">
        <v>2</v>
      </c>
      <c r="W15" s="36"/>
      <c r="X15" s="34">
        <v>2</v>
      </c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4">
        <v>2</v>
      </c>
      <c r="AJ15" s="34">
        <v>1</v>
      </c>
      <c r="AK15" s="34">
        <v>1</v>
      </c>
      <c r="AL15" s="36"/>
      <c r="AM15" s="36"/>
      <c r="AN15" s="36"/>
      <c r="AO15" s="36"/>
      <c r="AP15" s="36"/>
    </row>
    <row r="16" spans="1:42" ht="12.75">
      <c r="A16" s="33" t="s">
        <v>286</v>
      </c>
      <c r="B16" s="34">
        <v>29</v>
      </c>
      <c r="C16" s="34">
        <v>24</v>
      </c>
      <c r="D16" s="34">
        <v>5</v>
      </c>
      <c r="E16" s="36"/>
      <c r="F16" s="34">
        <v>1</v>
      </c>
      <c r="G16" s="34">
        <v>1</v>
      </c>
      <c r="H16" s="36"/>
      <c r="I16" s="36"/>
      <c r="J16" s="34">
        <v>3</v>
      </c>
      <c r="K16" s="34">
        <v>3</v>
      </c>
      <c r="L16" s="36"/>
      <c r="M16" s="36"/>
      <c r="N16" s="36"/>
      <c r="O16" s="36"/>
      <c r="P16" s="36"/>
      <c r="Q16" s="36"/>
      <c r="R16" s="34">
        <v>14</v>
      </c>
      <c r="S16" s="34">
        <v>13</v>
      </c>
      <c r="T16" s="34">
        <v>1</v>
      </c>
      <c r="U16" s="36"/>
      <c r="V16" s="34">
        <v>11</v>
      </c>
      <c r="W16" s="34">
        <v>7</v>
      </c>
      <c r="X16" s="34">
        <v>4</v>
      </c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</row>
    <row r="17" spans="1:42" ht="12.75">
      <c r="A17" s="33" t="s">
        <v>12</v>
      </c>
      <c r="B17" s="34">
        <v>28</v>
      </c>
      <c r="C17" s="34">
        <v>18</v>
      </c>
      <c r="D17" s="34">
        <v>1</v>
      </c>
      <c r="E17" s="34">
        <v>9</v>
      </c>
      <c r="F17" s="36"/>
      <c r="G17" s="36"/>
      <c r="H17" s="36"/>
      <c r="I17" s="36"/>
      <c r="J17" s="33" t="s">
        <v>2</v>
      </c>
      <c r="K17" s="36"/>
      <c r="L17" s="36"/>
      <c r="M17" s="36"/>
      <c r="N17" s="34">
        <v>13</v>
      </c>
      <c r="O17" s="34">
        <v>13</v>
      </c>
      <c r="P17" s="36"/>
      <c r="Q17" s="36"/>
      <c r="R17" s="34">
        <v>15</v>
      </c>
      <c r="S17" s="34">
        <v>5</v>
      </c>
      <c r="T17" s="34">
        <v>1</v>
      </c>
      <c r="U17" s="34">
        <v>9</v>
      </c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</row>
    <row r="18" spans="1:42" ht="12.75">
      <c r="A18" s="33" t="s">
        <v>13</v>
      </c>
      <c r="B18" s="34">
        <v>32</v>
      </c>
      <c r="C18" s="34">
        <v>13</v>
      </c>
      <c r="D18" s="34">
        <v>5</v>
      </c>
      <c r="E18" s="34">
        <v>14</v>
      </c>
      <c r="F18" s="36"/>
      <c r="G18" s="36"/>
      <c r="H18" s="36"/>
      <c r="I18" s="36"/>
      <c r="J18" s="34">
        <v>2</v>
      </c>
      <c r="K18" s="34">
        <v>2</v>
      </c>
      <c r="L18" s="36"/>
      <c r="M18" s="36"/>
      <c r="N18" s="36"/>
      <c r="O18" s="36"/>
      <c r="P18" s="36"/>
      <c r="Q18" s="36"/>
      <c r="R18" s="34">
        <v>22</v>
      </c>
      <c r="S18" s="34">
        <v>9</v>
      </c>
      <c r="T18" s="34">
        <v>4</v>
      </c>
      <c r="U18" s="34">
        <v>9</v>
      </c>
      <c r="V18" s="34">
        <v>5</v>
      </c>
      <c r="W18" s="34">
        <v>1</v>
      </c>
      <c r="X18" s="36"/>
      <c r="Y18" s="34">
        <v>4</v>
      </c>
      <c r="Z18" s="34">
        <v>3</v>
      </c>
      <c r="AA18" s="34">
        <v>1</v>
      </c>
      <c r="AB18" s="34">
        <v>1</v>
      </c>
      <c r="AC18" s="34">
        <v>1</v>
      </c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</row>
    <row r="19" spans="1:42" ht="24.75" customHeight="1">
      <c r="A19" s="39" t="s">
        <v>41</v>
      </c>
      <c r="B19" s="40">
        <f>SUM(B20:B34)</f>
        <v>621</v>
      </c>
      <c r="C19" s="40">
        <f>SUM(C20:C34)</f>
        <v>162</v>
      </c>
      <c r="D19" s="40">
        <f>SUM(D20:D34)</f>
        <v>86</v>
      </c>
      <c r="E19" s="40">
        <f>SUM(E20:E34)</f>
        <v>373</v>
      </c>
      <c r="F19" s="41"/>
      <c r="G19" s="41"/>
      <c r="H19" s="41"/>
      <c r="I19" s="41"/>
      <c r="J19" s="40">
        <f>SUM(J20:J34)</f>
        <v>4</v>
      </c>
      <c r="K19" s="40">
        <f>SUM(K20:K34)</f>
        <v>2</v>
      </c>
      <c r="L19" s="40">
        <f>SUM(L20:L34)</f>
        <v>2</v>
      </c>
      <c r="M19" s="41"/>
      <c r="N19" s="40">
        <f>SUM(N20:N34)</f>
        <v>7</v>
      </c>
      <c r="O19" s="41"/>
      <c r="P19" s="40">
        <f aca="true" t="shared" si="5" ref="P19:AD19">SUM(P20:P34)</f>
        <v>1</v>
      </c>
      <c r="Q19" s="40">
        <f t="shared" si="5"/>
        <v>6</v>
      </c>
      <c r="R19" s="40">
        <f t="shared" si="5"/>
        <v>182</v>
      </c>
      <c r="S19" s="40">
        <f t="shared" si="5"/>
        <v>67</v>
      </c>
      <c r="T19" s="40">
        <f t="shared" si="5"/>
        <v>25</v>
      </c>
      <c r="U19" s="40">
        <f t="shared" si="5"/>
        <v>90</v>
      </c>
      <c r="V19" s="40">
        <f t="shared" si="5"/>
        <v>215</v>
      </c>
      <c r="W19" s="40">
        <f t="shared" si="5"/>
        <v>67</v>
      </c>
      <c r="X19" s="40">
        <f t="shared" si="5"/>
        <v>22</v>
      </c>
      <c r="Y19" s="40">
        <f t="shared" si="5"/>
        <v>126</v>
      </c>
      <c r="Z19" s="40">
        <f t="shared" si="5"/>
        <v>143</v>
      </c>
      <c r="AA19" s="40">
        <f t="shared" si="5"/>
        <v>23</v>
      </c>
      <c r="AB19" s="40">
        <f t="shared" si="5"/>
        <v>29</v>
      </c>
      <c r="AC19" s="40">
        <f t="shared" si="5"/>
        <v>91</v>
      </c>
      <c r="AD19" s="40">
        <f t="shared" si="5"/>
        <v>9</v>
      </c>
      <c r="AE19" s="41"/>
      <c r="AF19" s="40">
        <f>SUM(AF20:AF34)</f>
        <v>1</v>
      </c>
      <c r="AG19" s="40">
        <f>SUM(AG20:AG34)</f>
        <v>8</v>
      </c>
      <c r="AH19" s="41"/>
      <c r="AI19" s="40">
        <f aca="true" t="shared" si="6" ref="AI19:AP19">SUM(AI20:AI34)</f>
        <v>37</v>
      </c>
      <c r="AJ19" s="40">
        <f t="shared" si="6"/>
        <v>1</v>
      </c>
      <c r="AK19" s="40">
        <f t="shared" si="6"/>
        <v>3</v>
      </c>
      <c r="AL19" s="40">
        <f t="shared" si="6"/>
        <v>33</v>
      </c>
      <c r="AM19" s="40">
        <f t="shared" si="6"/>
        <v>24</v>
      </c>
      <c r="AN19" s="40">
        <f t="shared" si="6"/>
        <v>2</v>
      </c>
      <c r="AO19" s="40">
        <f t="shared" si="6"/>
        <v>3</v>
      </c>
      <c r="AP19" s="40">
        <f t="shared" si="6"/>
        <v>19</v>
      </c>
    </row>
    <row r="20" spans="1:42" ht="12.75">
      <c r="A20" s="33" t="s">
        <v>14</v>
      </c>
      <c r="B20" s="34">
        <v>185</v>
      </c>
      <c r="C20" s="34">
        <v>70</v>
      </c>
      <c r="D20" s="34">
        <v>34</v>
      </c>
      <c r="E20" s="34">
        <v>81</v>
      </c>
      <c r="F20" s="36"/>
      <c r="G20" s="36"/>
      <c r="H20" s="36"/>
      <c r="I20" s="36"/>
      <c r="J20" s="34">
        <v>3</v>
      </c>
      <c r="K20" s="34">
        <v>2</v>
      </c>
      <c r="L20" s="34">
        <v>1</v>
      </c>
      <c r="M20" s="36"/>
      <c r="N20" s="36"/>
      <c r="O20" s="36"/>
      <c r="P20" s="36"/>
      <c r="Q20" s="36"/>
      <c r="R20" s="34">
        <v>51</v>
      </c>
      <c r="S20" s="34">
        <v>22</v>
      </c>
      <c r="T20" s="34">
        <v>12</v>
      </c>
      <c r="U20" s="34">
        <v>17</v>
      </c>
      <c r="V20" s="34">
        <v>65</v>
      </c>
      <c r="W20" s="34">
        <v>30</v>
      </c>
      <c r="X20" s="34">
        <v>7</v>
      </c>
      <c r="Y20" s="34">
        <v>28</v>
      </c>
      <c r="Z20" s="34">
        <v>53</v>
      </c>
      <c r="AA20" s="34">
        <v>15</v>
      </c>
      <c r="AB20" s="34">
        <v>13</v>
      </c>
      <c r="AC20" s="34">
        <v>25</v>
      </c>
      <c r="AD20" s="36"/>
      <c r="AE20" s="36"/>
      <c r="AF20" s="36"/>
      <c r="AG20" s="36"/>
      <c r="AH20" s="36"/>
      <c r="AI20" s="34">
        <v>13</v>
      </c>
      <c r="AJ20" s="34">
        <v>1</v>
      </c>
      <c r="AK20" s="34">
        <v>1</v>
      </c>
      <c r="AL20" s="34">
        <v>11</v>
      </c>
      <c r="AM20" s="36"/>
      <c r="AN20" s="36"/>
      <c r="AO20" s="36"/>
      <c r="AP20" s="36"/>
    </row>
    <row r="21" spans="1:42" ht="12.75">
      <c r="A21" s="33" t="s">
        <v>15</v>
      </c>
      <c r="B21" s="34">
        <v>33</v>
      </c>
      <c r="C21" s="34">
        <v>5</v>
      </c>
      <c r="D21" s="34">
        <v>4</v>
      </c>
      <c r="E21" s="34">
        <v>24</v>
      </c>
      <c r="F21" s="36"/>
      <c r="G21" s="36"/>
      <c r="H21" s="36"/>
      <c r="I21" s="36"/>
      <c r="J21" s="36"/>
      <c r="K21" s="36"/>
      <c r="L21" s="36"/>
      <c r="M21" s="36"/>
      <c r="N21" s="34">
        <v>1</v>
      </c>
      <c r="O21" s="36"/>
      <c r="P21" s="36"/>
      <c r="Q21" s="34">
        <v>1</v>
      </c>
      <c r="R21" s="34">
        <v>6</v>
      </c>
      <c r="S21" s="34">
        <v>3</v>
      </c>
      <c r="T21" s="36"/>
      <c r="U21" s="34">
        <v>3</v>
      </c>
      <c r="V21" s="34">
        <v>10</v>
      </c>
      <c r="W21" s="34">
        <v>1</v>
      </c>
      <c r="X21" s="34">
        <v>2</v>
      </c>
      <c r="Y21" s="34">
        <v>7</v>
      </c>
      <c r="Z21" s="34">
        <v>7</v>
      </c>
      <c r="AA21" s="34">
        <v>1</v>
      </c>
      <c r="AB21" s="34">
        <v>1</v>
      </c>
      <c r="AC21" s="34">
        <v>5</v>
      </c>
      <c r="AD21" s="34">
        <v>4</v>
      </c>
      <c r="AE21" s="36"/>
      <c r="AF21" s="36"/>
      <c r="AG21" s="34">
        <v>4</v>
      </c>
      <c r="AH21" s="36"/>
      <c r="AI21" s="34">
        <v>2</v>
      </c>
      <c r="AJ21" s="36"/>
      <c r="AK21" s="36"/>
      <c r="AL21" s="34">
        <v>2</v>
      </c>
      <c r="AM21" s="34">
        <v>3</v>
      </c>
      <c r="AN21" s="36"/>
      <c r="AO21" s="34">
        <v>1</v>
      </c>
      <c r="AP21" s="34">
        <v>2</v>
      </c>
    </row>
    <row r="22" spans="1:42" ht="12.75">
      <c r="A22" s="33" t="s">
        <v>16</v>
      </c>
      <c r="B22" s="34">
        <v>29</v>
      </c>
      <c r="C22" s="34">
        <v>6</v>
      </c>
      <c r="D22" s="34">
        <v>2</v>
      </c>
      <c r="E22" s="34">
        <v>21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4">
        <v>14</v>
      </c>
      <c r="S22" s="34">
        <v>5</v>
      </c>
      <c r="T22" s="34">
        <v>2</v>
      </c>
      <c r="U22" s="34">
        <v>7</v>
      </c>
      <c r="V22" s="34">
        <v>8</v>
      </c>
      <c r="W22" s="34">
        <v>1</v>
      </c>
      <c r="X22" s="36"/>
      <c r="Y22" s="34">
        <v>7</v>
      </c>
      <c r="Z22" s="34">
        <v>5</v>
      </c>
      <c r="AA22" s="36"/>
      <c r="AB22" s="36"/>
      <c r="AC22" s="34">
        <v>5</v>
      </c>
      <c r="AD22" s="36"/>
      <c r="AE22" s="36"/>
      <c r="AF22" s="36"/>
      <c r="AG22" s="36"/>
      <c r="AH22" s="36"/>
      <c r="AI22" s="34">
        <v>2</v>
      </c>
      <c r="AJ22" s="36"/>
      <c r="AK22" s="36"/>
      <c r="AL22" s="34">
        <v>2</v>
      </c>
      <c r="AM22" s="36"/>
      <c r="AN22" s="36"/>
      <c r="AO22" s="36"/>
      <c r="AP22" s="36"/>
    </row>
    <row r="23" spans="1:42" ht="12.75">
      <c r="A23" s="33" t="s">
        <v>17</v>
      </c>
      <c r="B23" s="34">
        <v>31</v>
      </c>
      <c r="C23" s="34">
        <v>6</v>
      </c>
      <c r="D23" s="36"/>
      <c r="E23" s="34">
        <v>25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4">
        <v>13</v>
      </c>
      <c r="S23" s="34">
        <v>5</v>
      </c>
      <c r="T23" s="36"/>
      <c r="U23" s="34">
        <v>8</v>
      </c>
      <c r="V23" s="34">
        <v>5</v>
      </c>
      <c r="W23" s="36"/>
      <c r="X23" s="36"/>
      <c r="Y23" s="34">
        <v>5</v>
      </c>
      <c r="Z23" s="34">
        <v>7</v>
      </c>
      <c r="AA23" s="34">
        <v>1</v>
      </c>
      <c r="AB23" s="36"/>
      <c r="AC23" s="34">
        <v>6</v>
      </c>
      <c r="AD23" s="36"/>
      <c r="AE23" s="36"/>
      <c r="AF23" s="36"/>
      <c r="AG23" s="36"/>
      <c r="AH23" s="36"/>
      <c r="AI23" s="34">
        <v>6</v>
      </c>
      <c r="AJ23" s="36"/>
      <c r="AK23" s="36"/>
      <c r="AL23" s="34">
        <v>6</v>
      </c>
      <c r="AM23" s="36"/>
      <c r="AN23" s="36"/>
      <c r="AO23" s="36"/>
      <c r="AP23" s="36"/>
    </row>
    <row r="24" spans="1:42" ht="12.75">
      <c r="A24" s="33" t="s">
        <v>18</v>
      </c>
      <c r="B24" s="34">
        <v>53</v>
      </c>
      <c r="C24" s="34">
        <v>6</v>
      </c>
      <c r="D24" s="34">
        <v>6</v>
      </c>
      <c r="E24" s="34">
        <v>41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4">
        <v>9</v>
      </c>
      <c r="S24" s="34">
        <v>3</v>
      </c>
      <c r="T24" s="36"/>
      <c r="U24" s="34">
        <v>6</v>
      </c>
      <c r="V24" s="34">
        <v>17</v>
      </c>
      <c r="W24" s="34">
        <v>3</v>
      </c>
      <c r="X24" s="34">
        <v>2</v>
      </c>
      <c r="Y24" s="34">
        <v>12</v>
      </c>
      <c r="Z24" s="34">
        <v>27</v>
      </c>
      <c r="AA24" s="36"/>
      <c r="AB24" s="34">
        <v>4</v>
      </c>
      <c r="AC24" s="34">
        <v>23</v>
      </c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</row>
    <row r="25" spans="1:42" ht="12.75">
      <c r="A25" s="33" t="s">
        <v>19</v>
      </c>
      <c r="B25" s="34">
        <v>23</v>
      </c>
      <c r="C25" s="34">
        <v>4</v>
      </c>
      <c r="D25" s="34">
        <v>11</v>
      </c>
      <c r="E25" s="34">
        <v>8</v>
      </c>
      <c r="F25" s="36"/>
      <c r="G25" s="36"/>
      <c r="H25" s="36"/>
      <c r="I25" s="36"/>
      <c r="J25" s="34">
        <v>1</v>
      </c>
      <c r="K25" s="36"/>
      <c r="L25" s="34">
        <v>1</v>
      </c>
      <c r="M25" s="36"/>
      <c r="N25" s="34">
        <v>2</v>
      </c>
      <c r="O25" s="36"/>
      <c r="P25" s="34">
        <v>1</v>
      </c>
      <c r="Q25" s="34">
        <v>1</v>
      </c>
      <c r="R25" s="34">
        <v>6</v>
      </c>
      <c r="S25" s="34">
        <v>1</v>
      </c>
      <c r="T25" s="36"/>
      <c r="U25" s="34">
        <v>5</v>
      </c>
      <c r="V25" s="34">
        <v>9</v>
      </c>
      <c r="W25" s="34">
        <v>3</v>
      </c>
      <c r="X25" s="34">
        <v>4</v>
      </c>
      <c r="Y25" s="34">
        <v>2</v>
      </c>
      <c r="Z25" s="34">
        <v>3</v>
      </c>
      <c r="AA25" s="36"/>
      <c r="AB25" s="34">
        <v>3</v>
      </c>
      <c r="AC25" s="36"/>
      <c r="AD25" s="34">
        <v>1</v>
      </c>
      <c r="AE25" s="36"/>
      <c r="AF25" s="34">
        <v>1</v>
      </c>
      <c r="AG25" s="36"/>
      <c r="AH25" s="36"/>
      <c r="AI25" s="34">
        <v>1</v>
      </c>
      <c r="AJ25" s="36"/>
      <c r="AK25" s="34">
        <v>1</v>
      </c>
      <c r="AL25" s="36"/>
      <c r="AM25" s="36"/>
      <c r="AN25" s="36"/>
      <c r="AO25" s="36"/>
      <c r="AP25" s="36"/>
    </row>
    <row r="26" spans="1:42" ht="12.75">
      <c r="A26" s="33" t="s">
        <v>20</v>
      </c>
      <c r="B26" s="34">
        <v>25</v>
      </c>
      <c r="C26" s="34">
        <v>5</v>
      </c>
      <c r="D26" s="34">
        <v>6</v>
      </c>
      <c r="E26" s="34">
        <v>14</v>
      </c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4">
        <v>7</v>
      </c>
      <c r="S26" s="34">
        <v>4</v>
      </c>
      <c r="T26" s="34">
        <v>1</v>
      </c>
      <c r="U26" s="34">
        <v>2</v>
      </c>
      <c r="V26" s="34">
        <v>9</v>
      </c>
      <c r="W26" s="34">
        <v>1</v>
      </c>
      <c r="X26" s="34">
        <v>1</v>
      </c>
      <c r="Y26" s="34">
        <v>7</v>
      </c>
      <c r="Z26" s="34">
        <v>7</v>
      </c>
      <c r="AA26" s="36"/>
      <c r="AB26" s="34">
        <v>3</v>
      </c>
      <c r="AC26" s="34">
        <v>4</v>
      </c>
      <c r="AD26" s="36"/>
      <c r="AE26" s="36"/>
      <c r="AF26" s="36"/>
      <c r="AG26" s="36"/>
      <c r="AH26" s="36"/>
      <c r="AI26" s="34">
        <v>2</v>
      </c>
      <c r="AJ26" s="36"/>
      <c r="AK26" s="34">
        <v>1</v>
      </c>
      <c r="AL26" s="34">
        <v>1</v>
      </c>
      <c r="AM26" s="36"/>
      <c r="AN26" s="36"/>
      <c r="AO26" s="36"/>
      <c r="AP26" s="36"/>
    </row>
    <row r="27" spans="1:42" ht="12.75">
      <c r="A27" s="33" t="s">
        <v>21</v>
      </c>
      <c r="B27" s="34">
        <v>19</v>
      </c>
      <c r="C27" s="34">
        <v>1</v>
      </c>
      <c r="D27" s="34">
        <v>2</v>
      </c>
      <c r="E27" s="34">
        <v>16</v>
      </c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4">
        <v>6</v>
      </c>
      <c r="S27" s="34">
        <v>1</v>
      </c>
      <c r="T27" s="36"/>
      <c r="U27" s="34">
        <v>5</v>
      </c>
      <c r="V27" s="34">
        <v>5</v>
      </c>
      <c r="W27" s="36"/>
      <c r="X27" s="34">
        <v>2</v>
      </c>
      <c r="Y27" s="34">
        <v>3</v>
      </c>
      <c r="Z27" s="34">
        <v>3</v>
      </c>
      <c r="AA27" s="36"/>
      <c r="AB27" s="36"/>
      <c r="AC27" s="34">
        <v>3</v>
      </c>
      <c r="AD27" s="34">
        <v>1</v>
      </c>
      <c r="AE27" s="36"/>
      <c r="AF27" s="36"/>
      <c r="AG27" s="34">
        <v>1</v>
      </c>
      <c r="AH27" s="36"/>
      <c r="AI27" s="36"/>
      <c r="AJ27" s="36"/>
      <c r="AK27" s="36"/>
      <c r="AL27" s="36"/>
      <c r="AM27" s="34">
        <v>4</v>
      </c>
      <c r="AN27" s="36"/>
      <c r="AO27" s="36"/>
      <c r="AP27" s="34">
        <v>4</v>
      </c>
    </row>
    <row r="28" spans="1:42" ht="12.75">
      <c r="A28" s="33" t="s">
        <v>22</v>
      </c>
      <c r="B28" s="34">
        <v>20</v>
      </c>
      <c r="C28" s="34">
        <v>5</v>
      </c>
      <c r="D28" s="36"/>
      <c r="E28" s="34">
        <v>15</v>
      </c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4">
        <v>11</v>
      </c>
      <c r="S28" s="34">
        <v>5</v>
      </c>
      <c r="T28" s="36"/>
      <c r="U28" s="34">
        <v>6</v>
      </c>
      <c r="V28" s="34">
        <v>6</v>
      </c>
      <c r="W28" s="36"/>
      <c r="X28" s="36"/>
      <c r="Y28" s="34">
        <v>6</v>
      </c>
      <c r="Z28" s="33" t="s">
        <v>2</v>
      </c>
      <c r="AA28" s="36"/>
      <c r="AB28" s="36"/>
      <c r="AC28" s="36"/>
      <c r="AD28" s="36"/>
      <c r="AE28" s="36"/>
      <c r="AF28" s="36"/>
      <c r="AG28" s="36"/>
      <c r="AH28" s="36"/>
      <c r="AI28" s="34">
        <v>1</v>
      </c>
      <c r="AJ28" s="36"/>
      <c r="AK28" s="36"/>
      <c r="AL28" s="34">
        <v>1</v>
      </c>
      <c r="AM28" s="34">
        <v>2</v>
      </c>
      <c r="AN28" s="36"/>
      <c r="AO28" s="36"/>
      <c r="AP28" s="34">
        <v>2</v>
      </c>
    </row>
    <row r="29" spans="1:42" ht="12.75">
      <c r="A29" s="33" t="s">
        <v>23</v>
      </c>
      <c r="B29" s="34">
        <v>22</v>
      </c>
      <c r="C29" s="34">
        <v>3</v>
      </c>
      <c r="D29" s="34">
        <v>3</v>
      </c>
      <c r="E29" s="34">
        <v>16</v>
      </c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4">
        <v>7</v>
      </c>
      <c r="S29" s="34">
        <v>1</v>
      </c>
      <c r="T29" s="34">
        <v>2</v>
      </c>
      <c r="U29" s="34">
        <v>4</v>
      </c>
      <c r="V29" s="34">
        <v>7</v>
      </c>
      <c r="W29" s="34">
        <v>2</v>
      </c>
      <c r="X29" s="36"/>
      <c r="Y29" s="34">
        <v>5</v>
      </c>
      <c r="Z29" s="34">
        <v>4</v>
      </c>
      <c r="AA29" s="36"/>
      <c r="AB29" s="34">
        <v>1</v>
      </c>
      <c r="AC29" s="34">
        <v>3</v>
      </c>
      <c r="AD29" s="36"/>
      <c r="AE29" s="36"/>
      <c r="AF29" s="36"/>
      <c r="AG29" s="36"/>
      <c r="AH29" s="36"/>
      <c r="AI29" s="36"/>
      <c r="AJ29" s="36"/>
      <c r="AK29" s="36"/>
      <c r="AL29" s="36"/>
      <c r="AM29" s="34">
        <v>4</v>
      </c>
      <c r="AN29" s="36"/>
      <c r="AO29" s="36"/>
      <c r="AP29" s="34">
        <v>4</v>
      </c>
    </row>
    <row r="30" spans="1:42" ht="12.75">
      <c r="A30" s="33" t="s">
        <v>24</v>
      </c>
      <c r="B30" s="34">
        <v>24</v>
      </c>
      <c r="C30" s="34">
        <v>3</v>
      </c>
      <c r="D30" s="36"/>
      <c r="E30" s="34">
        <v>21</v>
      </c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4">
        <v>5</v>
      </c>
      <c r="S30" s="34">
        <v>1</v>
      </c>
      <c r="T30" s="36"/>
      <c r="U30" s="34">
        <v>4</v>
      </c>
      <c r="V30" s="34">
        <v>6</v>
      </c>
      <c r="W30" s="34">
        <v>1</v>
      </c>
      <c r="X30" s="36"/>
      <c r="Y30" s="34">
        <v>5</v>
      </c>
      <c r="Z30" s="34">
        <v>6</v>
      </c>
      <c r="AA30" s="34">
        <v>1</v>
      </c>
      <c r="AB30" s="36"/>
      <c r="AC30" s="34">
        <v>5</v>
      </c>
      <c r="AD30" s="34">
        <v>2</v>
      </c>
      <c r="AE30" s="36"/>
      <c r="AF30" s="36"/>
      <c r="AG30" s="34">
        <v>2</v>
      </c>
      <c r="AH30" s="36"/>
      <c r="AI30" s="34">
        <v>5</v>
      </c>
      <c r="AJ30" s="36"/>
      <c r="AK30" s="36"/>
      <c r="AL30" s="34">
        <v>5</v>
      </c>
      <c r="AM30" s="36"/>
      <c r="AN30" s="36"/>
      <c r="AO30" s="36"/>
      <c r="AP30" s="36"/>
    </row>
    <row r="31" spans="1:42" ht="12.75">
      <c r="A31" s="33" t="s">
        <v>25</v>
      </c>
      <c r="B31" s="34">
        <v>8</v>
      </c>
      <c r="C31" s="34">
        <v>2</v>
      </c>
      <c r="D31" s="34">
        <v>1</v>
      </c>
      <c r="E31" s="34">
        <v>5</v>
      </c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4">
        <v>3</v>
      </c>
      <c r="S31" s="34">
        <v>1</v>
      </c>
      <c r="T31" s="36"/>
      <c r="U31" s="34">
        <v>2</v>
      </c>
      <c r="V31" s="34">
        <v>3</v>
      </c>
      <c r="W31" s="34">
        <v>1</v>
      </c>
      <c r="X31" s="34">
        <v>1</v>
      </c>
      <c r="Y31" s="34">
        <v>1</v>
      </c>
      <c r="Z31" s="36"/>
      <c r="AA31" s="36"/>
      <c r="AB31" s="36"/>
      <c r="AC31" s="36"/>
      <c r="AD31" s="36"/>
      <c r="AE31" s="36"/>
      <c r="AF31" s="36"/>
      <c r="AG31" s="36"/>
      <c r="AH31" s="36"/>
      <c r="AI31" s="34">
        <v>2</v>
      </c>
      <c r="AJ31" s="36"/>
      <c r="AK31" s="36"/>
      <c r="AL31" s="34">
        <v>2</v>
      </c>
      <c r="AM31" s="36"/>
      <c r="AN31" s="36"/>
      <c r="AO31" s="36"/>
      <c r="AP31" s="36"/>
    </row>
    <row r="32" spans="1:42" ht="12.75">
      <c r="A32" s="33" t="s">
        <v>26</v>
      </c>
      <c r="B32" s="34">
        <v>72</v>
      </c>
      <c r="C32" s="34">
        <v>32</v>
      </c>
      <c r="D32" s="34">
        <v>8</v>
      </c>
      <c r="E32" s="34">
        <v>32</v>
      </c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4">
        <v>25</v>
      </c>
      <c r="S32" s="34">
        <v>9</v>
      </c>
      <c r="T32" s="34">
        <v>4</v>
      </c>
      <c r="U32" s="34">
        <v>12</v>
      </c>
      <c r="V32" s="34">
        <v>27</v>
      </c>
      <c r="W32" s="34">
        <v>16</v>
      </c>
      <c r="X32" s="36"/>
      <c r="Y32" s="34">
        <v>11</v>
      </c>
      <c r="Z32" s="34">
        <v>18</v>
      </c>
      <c r="AA32" s="34">
        <v>5</v>
      </c>
      <c r="AB32" s="34">
        <v>4</v>
      </c>
      <c r="AC32" s="34">
        <v>9</v>
      </c>
      <c r="AD32" s="36"/>
      <c r="AE32" s="36"/>
      <c r="AF32" s="36"/>
      <c r="AG32" s="36"/>
      <c r="AH32" s="36"/>
      <c r="AI32" s="36"/>
      <c r="AJ32" s="36"/>
      <c r="AK32" s="36"/>
      <c r="AL32" s="36"/>
      <c r="AM32" s="34">
        <v>2</v>
      </c>
      <c r="AN32" s="34">
        <v>2</v>
      </c>
      <c r="AO32" s="36"/>
      <c r="AP32" s="36"/>
    </row>
    <row r="33" spans="1:42" ht="12.75">
      <c r="A33" s="33" t="s">
        <v>27</v>
      </c>
      <c r="B33" s="34">
        <v>30</v>
      </c>
      <c r="C33" s="34">
        <v>4</v>
      </c>
      <c r="D33" s="34">
        <v>1</v>
      </c>
      <c r="E33" s="34">
        <v>25</v>
      </c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4">
        <v>4</v>
      </c>
      <c r="S33" s="34">
        <v>3</v>
      </c>
      <c r="T33" s="34">
        <v>1</v>
      </c>
      <c r="U33" s="36"/>
      <c r="V33" s="34">
        <v>24</v>
      </c>
      <c r="W33" s="34">
        <v>1</v>
      </c>
      <c r="X33" s="36"/>
      <c r="Y33" s="34">
        <v>23</v>
      </c>
      <c r="Z33" s="34">
        <v>2</v>
      </c>
      <c r="AA33" s="36"/>
      <c r="AB33" s="36"/>
      <c r="AC33" s="34">
        <v>2</v>
      </c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</row>
    <row r="34" spans="1:42" ht="12.75">
      <c r="A34" s="33" t="s">
        <v>28</v>
      </c>
      <c r="B34" s="34">
        <v>47</v>
      </c>
      <c r="C34" s="34">
        <v>10</v>
      </c>
      <c r="D34" s="34">
        <v>8</v>
      </c>
      <c r="E34" s="34">
        <v>29</v>
      </c>
      <c r="F34" s="36"/>
      <c r="G34" s="36"/>
      <c r="H34" s="36"/>
      <c r="I34" s="36"/>
      <c r="J34" s="36"/>
      <c r="K34" s="36"/>
      <c r="L34" s="36"/>
      <c r="M34" s="36"/>
      <c r="N34" s="34">
        <v>4</v>
      </c>
      <c r="O34" s="36"/>
      <c r="P34" s="36"/>
      <c r="Q34" s="34">
        <v>4</v>
      </c>
      <c r="R34" s="34">
        <v>15</v>
      </c>
      <c r="S34" s="34">
        <v>3</v>
      </c>
      <c r="T34" s="34">
        <v>3</v>
      </c>
      <c r="U34" s="34">
        <v>9</v>
      </c>
      <c r="V34" s="34">
        <v>14</v>
      </c>
      <c r="W34" s="34">
        <v>7</v>
      </c>
      <c r="X34" s="34">
        <v>3</v>
      </c>
      <c r="Y34" s="34">
        <v>4</v>
      </c>
      <c r="Z34" s="34">
        <v>1</v>
      </c>
      <c r="AA34" s="36"/>
      <c r="AB34" s="36"/>
      <c r="AC34" s="34">
        <v>1</v>
      </c>
      <c r="AD34" s="34">
        <v>1</v>
      </c>
      <c r="AE34" s="36"/>
      <c r="AF34" s="36"/>
      <c r="AG34" s="34">
        <v>1</v>
      </c>
      <c r="AH34" s="36"/>
      <c r="AI34" s="34">
        <v>3</v>
      </c>
      <c r="AJ34" s="36"/>
      <c r="AK34" s="36"/>
      <c r="AL34" s="34">
        <v>3</v>
      </c>
      <c r="AM34" s="34">
        <v>9</v>
      </c>
      <c r="AN34" s="36"/>
      <c r="AO34" s="34">
        <v>2</v>
      </c>
      <c r="AP34" s="34">
        <v>7</v>
      </c>
    </row>
    <row r="35" spans="1:39" ht="12.75">
      <c r="A35" s="42" t="s">
        <v>420</v>
      </c>
      <c r="AM35" s="42" t="s">
        <v>76</v>
      </c>
    </row>
    <row r="36" ht="12.75">
      <c r="A36" s="42" t="s">
        <v>421</v>
      </c>
    </row>
  </sheetData>
  <sheetProtection password="CA55" sheet="1" objects="1" scenarios="1"/>
  <mergeCells count="13">
    <mergeCell ref="R4:Y4"/>
    <mergeCell ref="J4:M5"/>
    <mergeCell ref="F4:I5"/>
    <mergeCell ref="A1:AP1"/>
    <mergeCell ref="A2:AP2"/>
    <mergeCell ref="B4:E5"/>
    <mergeCell ref="Z4:AC5"/>
    <mergeCell ref="AD4:AG5"/>
    <mergeCell ref="AI4:AL4"/>
    <mergeCell ref="AI5:AL5"/>
    <mergeCell ref="R5:U5"/>
    <mergeCell ref="N4:Q5"/>
    <mergeCell ref="AM4:AP5"/>
  </mergeCells>
  <printOptions horizontalCentered="1"/>
  <pageMargins left="0.2362204724409449" right="0.1968503937007874" top="0.51" bottom="1" header="0" footer="0"/>
  <pageSetup horizontalDpi="600" verticalDpi="600" orientation="landscape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1"/>
  <sheetViews>
    <sheetView showGridLines="0" workbookViewId="0" topLeftCell="A1">
      <selection activeCell="E16" sqref="E16"/>
    </sheetView>
  </sheetViews>
  <sheetFormatPr defaultColWidth="9.625" defaultRowHeight="12.75"/>
  <cols>
    <col min="1" max="1" width="37.875" style="412" customWidth="1"/>
    <col min="2" max="2" width="5.25390625" style="412" customWidth="1"/>
    <col min="3" max="3" width="2.125" style="412" bestFit="1" customWidth="1"/>
    <col min="4" max="4" width="5.50390625" style="412" customWidth="1"/>
    <col min="5" max="5" width="4.875" style="412" customWidth="1"/>
    <col min="6" max="6" width="5.625" style="412" bestFit="1" customWidth="1"/>
    <col min="7" max="8" width="4.25390625" style="412" customWidth="1"/>
    <col min="9" max="9" width="5.625" style="412" bestFit="1" customWidth="1"/>
    <col min="10" max="10" width="5.125" style="412" customWidth="1"/>
    <col min="11" max="11" width="4.75390625" style="412" customWidth="1"/>
    <col min="12" max="12" width="6.125" style="412" bestFit="1" customWidth="1"/>
    <col min="13" max="13" width="4.625" style="412" customWidth="1"/>
    <col min="14" max="14" width="5.00390625" style="412" customWidth="1"/>
    <col min="15" max="15" width="6.125" style="412" bestFit="1" customWidth="1"/>
    <col min="16" max="16" width="4.625" style="412" customWidth="1"/>
    <col min="17" max="17" width="4.75390625" style="412" bestFit="1" customWidth="1"/>
    <col min="18" max="16384" width="9.625" style="119" customWidth="1"/>
  </cols>
  <sheetData>
    <row r="1" spans="1:17" ht="12.75">
      <c r="A1" s="673" t="s">
        <v>59</v>
      </c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</row>
    <row r="2" spans="1:17" ht="12.75">
      <c r="A2" s="674" t="s">
        <v>422</v>
      </c>
      <c r="B2" s="674"/>
      <c r="C2" s="674"/>
      <c r="D2" s="674"/>
      <c r="E2" s="674"/>
      <c r="F2" s="674"/>
      <c r="G2" s="674"/>
      <c r="H2" s="674"/>
      <c r="I2" s="674"/>
      <c r="J2" s="674"/>
      <c r="K2" s="674"/>
      <c r="L2" s="674"/>
      <c r="M2" s="674"/>
      <c r="N2" s="674"/>
      <c r="O2" s="674"/>
      <c r="P2" s="674"/>
      <c r="Q2" s="674"/>
    </row>
    <row r="3" spans="1:17" ht="12.75">
      <c r="A3" s="673" t="s">
        <v>423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</row>
    <row r="5" ht="12.75">
      <c r="A5" s="411" t="s">
        <v>424</v>
      </c>
    </row>
    <row r="6" spans="1:17" s="410" customFormat="1" ht="26.25" customHeight="1">
      <c r="A6" s="675" t="s">
        <v>429</v>
      </c>
      <c r="B6" s="670" t="s">
        <v>425</v>
      </c>
      <c r="C6" s="671"/>
      <c r="D6" s="671"/>
      <c r="E6" s="672"/>
      <c r="F6" s="668" t="s">
        <v>441</v>
      </c>
      <c r="G6" s="677"/>
      <c r="H6" s="669"/>
      <c r="I6" s="670" t="s">
        <v>442</v>
      </c>
      <c r="J6" s="671"/>
      <c r="K6" s="672"/>
      <c r="L6" s="670" t="s">
        <v>735</v>
      </c>
      <c r="M6" s="671"/>
      <c r="N6" s="672"/>
      <c r="O6" s="665" t="s">
        <v>428</v>
      </c>
      <c r="P6" s="666"/>
      <c r="Q6" s="667"/>
    </row>
    <row r="7" spans="1:17" s="410" customFormat="1" ht="19.5" customHeight="1">
      <c r="A7" s="676"/>
      <c r="B7" s="668" t="s">
        <v>84</v>
      </c>
      <c r="C7" s="669"/>
      <c r="D7" s="413" t="s">
        <v>377</v>
      </c>
      <c r="E7" s="414" t="s">
        <v>378</v>
      </c>
      <c r="F7" s="414" t="s">
        <v>84</v>
      </c>
      <c r="G7" s="414" t="s">
        <v>377</v>
      </c>
      <c r="H7" s="414" t="s">
        <v>378</v>
      </c>
      <c r="I7" s="414" t="s">
        <v>84</v>
      </c>
      <c r="J7" s="414" t="s">
        <v>377</v>
      </c>
      <c r="K7" s="414" t="s">
        <v>378</v>
      </c>
      <c r="L7" s="414" t="s">
        <v>251</v>
      </c>
      <c r="M7" s="414" t="s">
        <v>377</v>
      </c>
      <c r="N7" s="414" t="s">
        <v>378</v>
      </c>
      <c r="O7" s="414" t="s">
        <v>251</v>
      </c>
      <c r="P7" s="415" t="s">
        <v>430</v>
      </c>
      <c r="Q7" s="415" t="s">
        <v>186</v>
      </c>
    </row>
    <row r="8" spans="1:17" s="431" customFormat="1" ht="39.75" customHeight="1">
      <c r="A8" s="425" t="s">
        <v>39</v>
      </c>
      <c r="B8" s="426">
        <f>SUM(B9:B11)</f>
        <v>2266</v>
      </c>
      <c r="C8" s="427" t="s">
        <v>345</v>
      </c>
      <c r="D8" s="428">
        <f aca="true" t="shared" si="0" ref="D8:Q8">SUM(D9:D11)</f>
        <v>1595</v>
      </c>
      <c r="E8" s="429">
        <f t="shared" si="0"/>
        <v>671</v>
      </c>
      <c r="F8" s="430">
        <f t="shared" si="0"/>
        <v>112</v>
      </c>
      <c r="G8" s="429">
        <f t="shared" si="0"/>
        <v>92</v>
      </c>
      <c r="H8" s="430">
        <f t="shared" si="0"/>
        <v>20</v>
      </c>
      <c r="I8" s="430">
        <f t="shared" si="0"/>
        <v>1186</v>
      </c>
      <c r="J8" s="430">
        <f t="shared" si="0"/>
        <v>947</v>
      </c>
      <c r="K8" s="430">
        <f t="shared" si="0"/>
        <v>239</v>
      </c>
      <c r="L8" s="430">
        <f t="shared" si="0"/>
        <v>538</v>
      </c>
      <c r="M8" s="430">
        <f t="shared" si="0"/>
        <v>218</v>
      </c>
      <c r="N8" s="430">
        <f t="shared" si="0"/>
        <v>320</v>
      </c>
      <c r="O8" s="430">
        <f t="shared" si="0"/>
        <v>430</v>
      </c>
      <c r="P8" s="430">
        <f t="shared" si="0"/>
        <v>338</v>
      </c>
      <c r="Q8" s="430">
        <f t="shared" si="0"/>
        <v>92</v>
      </c>
    </row>
    <row r="9" spans="1:17" s="409" customFormat="1" ht="39.75" customHeight="1">
      <c r="A9" s="416" t="s">
        <v>40</v>
      </c>
      <c r="B9" s="417">
        <v>770</v>
      </c>
      <c r="C9" s="420"/>
      <c r="D9" s="421">
        <v>591</v>
      </c>
      <c r="E9" s="418">
        <v>179</v>
      </c>
      <c r="F9" s="419">
        <v>35</v>
      </c>
      <c r="G9" s="418">
        <v>30</v>
      </c>
      <c r="H9" s="419">
        <v>5</v>
      </c>
      <c r="I9" s="419">
        <v>449</v>
      </c>
      <c r="J9" s="419">
        <v>393</v>
      </c>
      <c r="K9" s="419">
        <v>56</v>
      </c>
      <c r="L9" s="419">
        <v>121</v>
      </c>
      <c r="M9" s="419">
        <v>32</v>
      </c>
      <c r="N9" s="419">
        <v>89</v>
      </c>
      <c r="O9" s="419">
        <v>165</v>
      </c>
      <c r="P9" s="419">
        <v>136</v>
      </c>
      <c r="Q9" s="419">
        <v>29</v>
      </c>
    </row>
    <row r="10" spans="1:17" s="409" customFormat="1" ht="39.75" customHeight="1">
      <c r="A10" s="416" t="s">
        <v>431</v>
      </c>
      <c r="B10" s="417">
        <v>911</v>
      </c>
      <c r="C10" s="420"/>
      <c r="D10" s="421">
        <v>622</v>
      </c>
      <c r="E10" s="418">
        <v>289</v>
      </c>
      <c r="F10" s="419">
        <v>51</v>
      </c>
      <c r="G10" s="418">
        <v>40</v>
      </c>
      <c r="H10" s="419">
        <v>11</v>
      </c>
      <c r="I10" s="419">
        <v>621</v>
      </c>
      <c r="J10" s="419">
        <v>465</v>
      </c>
      <c r="K10" s="419">
        <v>156</v>
      </c>
      <c r="L10" s="419">
        <v>120</v>
      </c>
      <c r="M10" s="419">
        <v>31</v>
      </c>
      <c r="N10" s="419">
        <v>89</v>
      </c>
      <c r="O10" s="419">
        <v>119</v>
      </c>
      <c r="P10" s="419">
        <v>86</v>
      </c>
      <c r="Q10" s="419">
        <v>33</v>
      </c>
    </row>
    <row r="11" spans="1:17" s="409" customFormat="1" ht="39.75" customHeight="1">
      <c r="A11" s="416" t="s">
        <v>432</v>
      </c>
      <c r="B11" s="417">
        <v>585</v>
      </c>
      <c r="C11" s="420"/>
      <c r="D11" s="421">
        <v>382</v>
      </c>
      <c r="E11" s="418">
        <v>203</v>
      </c>
      <c r="F11" s="419">
        <v>26</v>
      </c>
      <c r="G11" s="418">
        <v>22</v>
      </c>
      <c r="H11" s="419">
        <v>4</v>
      </c>
      <c r="I11" s="419">
        <v>116</v>
      </c>
      <c r="J11" s="419">
        <v>89</v>
      </c>
      <c r="K11" s="419">
        <v>27</v>
      </c>
      <c r="L11" s="419">
        <v>297</v>
      </c>
      <c r="M11" s="419">
        <v>155</v>
      </c>
      <c r="N11" s="419">
        <v>142</v>
      </c>
      <c r="O11" s="419">
        <v>146</v>
      </c>
      <c r="P11" s="419">
        <v>116</v>
      </c>
      <c r="Q11" s="419">
        <v>30</v>
      </c>
    </row>
    <row r="12" spans="1:17" s="435" customFormat="1" ht="12.75">
      <c r="A12" s="432" t="s">
        <v>370</v>
      </c>
      <c r="B12" s="433"/>
      <c r="C12" s="433"/>
      <c r="D12" s="434"/>
      <c r="E12" s="434"/>
      <c r="F12" s="433"/>
      <c r="G12" s="434"/>
      <c r="H12" s="433"/>
      <c r="I12" s="433"/>
      <c r="J12" s="433"/>
      <c r="K12" s="433"/>
      <c r="L12" s="433"/>
      <c r="M12" s="433"/>
      <c r="N12" s="433"/>
      <c r="O12" s="433"/>
      <c r="P12" s="432" t="s">
        <v>76</v>
      </c>
      <c r="Q12" s="433"/>
    </row>
    <row r="13" spans="1:17" s="435" customFormat="1" ht="12.75">
      <c r="A13" s="432" t="s">
        <v>433</v>
      </c>
      <c r="B13" s="433"/>
      <c r="C13" s="433"/>
      <c r="D13" s="433"/>
      <c r="E13" s="433"/>
      <c r="F13" s="433"/>
      <c r="G13" s="433"/>
      <c r="H13" s="433"/>
      <c r="I13" s="433"/>
      <c r="J13" s="433"/>
      <c r="K13" s="433"/>
      <c r="L13" s="433"/>
      <c r="M13" s="433"/>
      <c r="N13" s="433"/>
      <c r="O13" s="433"/>
      <c r="P13" s="433"/>
      <c r="Q13" s="433"/>
    </row>
    <row r="14" spans="1:17" s="435" customFormat="1" ht="12.75">
      <c r="A14" s="432" t="s">
        <v>434</v>
      </c>
      <c r="B14" s="433"/>
      <c r="C14" s="433"/>
      <c r="D14" s="434"/>
      <c r="E14" s="434"/>
      <c r="F14" s="433"/>
      <c r="G14" s="434"/>
      <c r="H14" s="433"/>
      <c r="I14" s="433"/>
      <c r="J14" s="433"/>
      <c r="K14" s="433"/>
      <c r="L14" s="433"/>
      <c r="M14" s="433"/>
      <c r="N14" s="433"/>
      <c r="O14" s="433"/>
      <c r="P14" s="433"/>
      <c r="Q14" s="433"/>
    </row>
    <row r="15" spans="1:17" s="435" customFormat="1" ht="12.75">
      <c r="A15" s="433"/>
      <c r="B15" s="433"/>
      <c r="C15" s="433"/>
      <c r="D15" s="434"/>
      <c r="E15" s="434"/>
      <c r="F15" s="433"/>
      <c r="G15" s="434"/>
      <c r="H15" s="433"/>
      <c r="I15" s="433"/>
      <c r="J15" s="433"/>
      <c r="K15" s="433"/>
      <c r="L15" s="433"/>
      <c r="M15" s="433"/>
      <c r="N15" s="433"/>
      <c r="O15" s="433"/>
      <c r="P15" s="433"/>
      <c r="Q15" s="433"/>
    </row>
    <row r="16" spans="1:17" s="435" customFormat="1" ht="12.75">
      <c r="A16" s="433"/>
      <c r="B16" s="433"/>
      <c r="C16" s="433"/>
      <c r="D16" s="434"/>
      <c r="E16" s="434"/>
      <c r="F16" s="433"/>
      <c r="G16" s="434"/>
      <c r="H16" s="433"/>
      <c r="I16" s="433"/>
      <c r="J16" s="433"/>
      <c r="K16" s="433"/>
      <c r="L16" s="433"/>
      <c r="M16" s="433"/>
      <c r="N16" s="433"/>
      <c r="O16" s="433"/>
      <c r="P16" s="433"/>
      <c r="Q16" s="433"/>
    </row>
    <row r="17" spans="1:17" s="435" customFormat="1" ht="12.75">
      <c r="A17" s="433"/>
      <c r="B17" s="433"/>
      <c r="C17" s="433"/>
      <c r="D17" s="434"/>
      <c r="E17" s="434"/>
      <c r="F17" s="433"/>
      <c r="G17" s="434"/>
      <c r="H17" s="433"/>
      <c r="I17" s="433"/>
      <c r="J17" s="433"/>
      <c r="K17" s="433"/>
      <c r="L17" s="433"/>
      <c r="M17" s="433"/>
      <c r="N17" s="433"/>
      <c r="O17" s="433"/>
      <c r="P17" s="433"/>
      <c r="Q17" s="433"/>
    </row>
    <row r="18" spans="1:17" s="435" customFormat="1" ht="12.75">
      <c r="A18" s="433"/>
      <c r="B18" s="433"/>
      <c r="C18" s="433"/>
      <c r="D18" s="434"/>
      <c r="E18" s="434"/>
      <c r="F18" s="433"/>
      <c r="G18" s="434"/>
      <c r="H18" s="433"/>
      <c r="I18" s="433"/>
      <c r="J18" s="433"/>
      <c r="K18" s="433"/>
      <c r="L18" s="433"/>
      <c r="M18" s="433"/>
      <c r="N18" s="433"/>
      <c r="O18" s="433"/>
      <c r="P18" s="433"/>
      <c r="Q18" s="433"/>
    </row>
    <row r="19" spans="1:17" s="435" customFormat="1" ht="12.75">
      <c r="A19" s="433"/>
      <c r="B19" s="433"/>
      <c r="C19" s="433"/>
      <c r="D19" s="434"/>
      <c r="E19" s="434"/>
      <c r="F19" s="433"/>
      <c r="G19" s="434"/>
      <c r="H19" s="433"/>
      <c r="I19" s="433"/>
      <c r="J19" s="433"/>
      <c r="K19" s="433"/>
      <c r="L19" s="433"/>
      <c r="M19" s="433"/>
      <c r="N19" s="433"/>
      <c r="O19" s="433"/>
      <c r="P19" s="433"/>
      <c r="Q19" s="433"/>
    </row>
    <row r="20" spans="1:17" s="435" customFormat="1" ht="12.75">
      <c r="A20" s="433"/>
      <c r="B20" s="433"/>
      <c r="C20" s="433"/>
      <c r="D20" s="434"/>
      <c r="E20" s="434"/>
      <c r="F20" s="433"/>
      <c r="G20" s="434"/>
      <c r="H20" s="433"/>
      <c r="I20" s="433"/>
      <c r="J20" s="433"/>
      <c r="K20" s="433"/>
      <c r="L20" s="433"/>
      <c r="M20" s="433"/>
      <c r="N20" s="433"/>
      <c r="O20" s="433"/>
      <c r="P20" s="433"/>
      <c r="Q20" s="433"/>
    </row>
    <row r="21" spans="1:17" s="435" customFormat="1" ht="12.75">
      <c r="A21" s="433"/>
      <c r="B21" s="433"/>
      <c r="C21" s="433"/>
      <c r="D21" s="434"/>
      <c r="E21" s="434"/>
      <c r="F21" s="433"/>
      <c r="G21" s="434"/>
      <c r="H21" s="433"/>
      <c r="I21" s="433"/>
      <c r="J21" s="433"/>
      <c r="K21" s="433"/>
      <c r="L21" s="433"/>
      <c r="M21" s="433"/>
      <c r="N21" s="433"/>
      <c r="O21" s="433"/>
      <c r="P21" s="433"/>
      <c r="Q21" s="433"/>
    </row>
    <row r="22" spans="1:17" s="435" customFormat="1" ht="12.75">
      <c r="A22" s="433"/>
      <c r="B22" s="433"/>
      <c r="C22" s="433"/>
      <c r="D22" s="434"/>
      <c r="E22" s="434"/>
      <c r="F22" s="433"/>
      <c r="G22" s="434"/>
      <c r="H22" s="433"/>
      <c r="I22" s="433"/>
      <c r="J22" s="433"/>
      <c r="K22" s="433"/>
      <c r="L22" s="433"/>
      <c r="M22" s="433"/>
      <c r="N22" s="433"/>
      <c r="O22" s="433"/>
      <c r="P22" s="433"/>
      <c r="Q22" s="433"/>
    </row>
    <row r="23" spans="1:17" s="435" customFormat="1" ht="12.75">
      <c r="A23" s="433"/>
      <c r="B23" s="433"/>
      <c r="C23" s="433"/>
      <c r="D23" s="434"/>
      <c r="E23" s="434"/>
      <c r="F23" s="433"/>
      <c r="G23" s="434"/>
      <c r="H23" s="433"/>
      <c r="I23" s="433"/>
      <c r="J23" s="433"/>
      <c r="K23" s="433"/>
      <c r="L23" s="433"/>
      <c r="M23" s="433"/>
      <c r="N23" s="433"/>
      <c r="O23" s="433"/>
      <c r="P23" s="433"/>
      <c r="Q23" s="433"/>
    </row>
    <row r="24" spans="1:17" s="435" customFormat="1" ht="12.75">
      <c r="A24" s="433"/>
      <c r="B24" s="433"/>
      <c r="C24" s="433"/>
      <c r="D24" s="434"/>
      <c r="E24" s="434"/>
      <c r="F24" s="433"/>
      <c r="G24" s="434"/>
      <c r="H24" s="433"/>
      <c r="I24" s="433"/>
      <c r="J24" s="433"/>
      <c r="K24" s="433"/>
      <c r="L24" s="433"/>
      <c r="M24" s="433"/>
      <c r="N24" s="433"/>
      <c r="O24" s="433"/>
      <c r="P24" s="433"/>
      <c r="Q24" s="433"/>
    </row>
    <row r="25" spans="1:17" s="435" customFormat="1" ht="12.75">
      <c r="A25" s="433"/>
      <c r="B25" s="433"/>
      <c r="C25" s="433"/>
      <c r="D25" s="434"/>
      <c r="E25" s="434"/>
      <c r="F25" s="433"/>
      <c r="G25" s="434"/>
      <c r="H25" s="433"/>
      <c r="I25" s="433"/>
      <c r="J25" s="433"/>
      <c r="K25" s="433"/>
      <c r="L25" s="433"/>
      <c r="M25" s="433"/>
      <c r="N25" s="433"/>
      <c r="O25" s="433"/>
      <c r="P25" s="433"/>
      <c r="Q25" s="433"/>
    </row>
    <row r="26" spans="4:7" ht="12.75">
      <c r="D26" s="423"/>
      <c r="E26" s="423"/>
      <c r="G26" s="423"/>
    </row>
    <row r="27" spans="4:7" ht="12.75">
      <c r="D27" s="423"/>
      <c r="E27" s="423"/>
      <c r="G27" s="423"/>
    </row>
    <row r="28" spans="4:7" ht="12.75">
      <c r="D28" s="423"/>
      <c r="E28" s="423"/>
      <c r="G28" s="423"/>
    </row>
    <row r="29" spans="4:7" ht="12.75">
      <c r="D29" s="423"/>
      <c r="E29" s="423"/>
      <c r="G29" s="423"/>
    </row>
    <row r="30" spans="4:7" ht="12.75">
      <c r="D30" s="423"/>
      <c r="E30" s="424"/>
      <c r="G30" s="424"/>
    </row>
    <row r="61" ht="12.75">
      <c r="A61" s="422" t="s">
        <v>2</v>
      </c>
    </row>
  </sheetData>
  <sheetProtection password="CA55" sheet="1" objects="1" scenarios="1"/>
  <mergeCells count="10">
    <mergeCell ref="O6:Q6"/>
    <mergeCell ref="B7:C7"/>
    <mergeCell ref="L6:N6"/>
    <mergeCell ref="A1:Q1"/>
    <mergeCell ref="A2:Q2"/>
    <mergeCell ref="A3:Q3"/>
    <mergeCell ref="B6:E6"/>
    <mergeCell ref="I6:K6"/>
    <mergeCell ref="A6:A7"/>
    <mergeCell ref="F6:H6"/>
  </mergeCells>
  <printOptions horizontalCentered="1"/>
  <pageMargins left="0.2755905511811024" right="0.1968503937007874" top="0.35433070866141736" bottom="0" header="0.1968503937007874" footer="0"/>
  <pageSetup horizontalDpi="600" verticalDpi="600" orientation="landscape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70"/>
  <sheetViews>
    <sheetView showGridLines="0" workbookViewId="0" topLeftCell="A4">
      <selection activeCell="A65" sqref="A65"/>
    </sheetView>
  </sheetViews>
  <sheetFormatPr defaultColWidth="9.625" defaultRowHeight="12.75"/>
  <cols>
    <col min="1" max="1" width="34.875" style="475" customWidth="1"/>
    <col min="2" max="2" width="7.50390625" style="475" customWidth="1"/>
    <col min="3" max="3" width="11.25390625" style="475" customWidth="1"/>
    <col min="4" max="4" width="7.25390625" style="475" customWidth="1"/>
    <col min="5" max="5" width="2.875" style="475" customWidth="1"/>
    <col min="6" max="6" width="8.50390625" style="475" customWidth="1"/>
    <col min="7" max="7" width="15.625" style="475" customWidth="1"/>
    <col min="8" max="8" width="4.875" style="120" hidden="1" customWidth="1"/>
    <col min="9" max="9" width="1.25" style="120" hidden="1" customWidth="1"/>
    <col min="10" max="10" width="0.875" style="120" customWidth="1"/>
    <col min="11" max="16384" width="9.625" style="120" customWidth="1"/>
  </cols>
  <sheetData>
    <row r="1" spans="1:7" ht="12.75">
      <c r="A1" s="678" t="s">
        <v>59</v>
      </c>
      <c r="B1" s="678"/>
      <c r="C1" s="678"/>
      <c r="D1" s="678"/>
      <c r="E1" s="678"/>
      <c r="F1" s="678"/>
      <c r="G1" s="678"/>
    </row>
    <row r="2" spans="1:7" ht="12.75">
      <c r="A2" s="683" t="s">
        <v>435</v>
      </c>
      <c r="B2" s="683"/>
      <c r="C2" s="683"/>
      <c r="D2" s="683"/>
      <c r="E2" s="683"/>
      <c r="F2" s="683"/>
      <c r="G2" s="683"/>
    </row>
    <row r="3" spans="1:8" ht="11.25" customHeight="1">
      <c r="A3" s="683" t="s">
        <v>436</v>
      </c>
      <c r="B3" s="683"/>
      <c r="C3" s="683"/>
      <c r="D3" s="683"/>
      <c r="E3" s="683"/>
      <c r="F3" s="683"/>
      <c r="G3" s="683"/>
      <c r="H3" s="121" t="s">
        <v>2</v>
      </c>
    </row>
    <row r="4" spans="1:7" ht="12" customHeight="1">
      <c r="A4" s="678" t="s">
        <v>437</v>
      </c>
      <c r="B4" s="678"/>
      <c r="C4" s="678"/>
      <c r="D4" s="678"/>
      <c r="E4" s="678"/>
      <c r="F4" s="678"/>
      <c r="G4" s="678"/>
    </row>
    <row r="5" spans="1:8" ht="12.75" customHeight="1">
      <c r="A5" s="438" t="s">
        <v>438</v>
      </c>
      <c r="B5" s="439"/>
      <c r="C5" s="440"/>
      <c r="D5" s="439"/>
      <c r="E5" s="439"/>
      <c r="F5" s="439"/>
      <c r="G5" s="439"/>
      <c r="H5" s="121"/>
    </row>
    <row r="6" spans="1:7" ht="14.25" customHeight="1">
      <c r="A6" s="441"/>
      <c r="B6" s="441"/>
      <c r="C6" s="679" t="s">
        <v>439</v>
      </c>
      <c r="D6" s="680"/>
      <c r="E6" s="680"/>
      <c r="F6" s="680"/>
      <c r="G6" s="681"/>
    </row>
    <row r="7" spans="1:7" ht="15" customHeight="1">
      <c r="A7" s="477" t="s">
        <v>440</v>
      </c>
      <c r="B7" s="442" t="s">
        <v>94</v>
      </c>
      <c r="C7" s="443" t="s">
        <v>441</v>
      </c>
      <c r="D7" s="679" t="s">
        <v>442</v>
      </c>
      <c r="E7" s="682"/>
      <c r="F7" s="443" t="s">
        <v>443</v>
      </c>
      <c r="G7" s="443" t="s">
        <v>444</v>
      </c>
    </row>
    <row r="8" spans="1:10" s="437" customFormat="1" ht="10.5" customHeight="1">
      <c r="A8" s="444" t="s">
        <v>39</v>
      </c>
      <c r="B8" s="445">
        <f>SUM(B9+B20+B36)</f>
        <v>2266</v>
      </c>
      <c r="C8" s="446">
        <f>SUM(C9+C20+C36)</f>
        <v>112</v>
      </c>
      <c r="D8" s="447">
        <f>SUM(D9+D20+D36)</f>
        <v>1186</v>
      </c>
      <c r="E8" s="448" t="s">
        <v>345</v>
      </c>
      <c r="F8" s="449">
        <f>SUM(F9+F20+F36)</f>
        <v>538</v>
      </c>
      <c r="G8" s="450">
        <v>430</v>
      </c>
      <c r="H8" s="436"/>
      <c r="I8" s="436"/>
      <c r="J8" s="436"/>
    </row>
    <row r="9" spans="1:10" s="437" customFormat="1" ht="10.5" customHeight="1">
      <c r="A9" s="451" t="s">
        <v>40</v>
      </c>
      <c r="B9" s="452">
        <f>SUM(B10:B19)</f>
        <v>770</v>
      </c>
      <c r="C9" s="453">
        <f>SUM(C10:C19)</f>
        <v>35</v>
      </c>
      <c r="D9" s="454">
        <f>SUM(D10:D19)</f>
        <v>449</v>
      </c>
      <c r="E9" s="455"/>
      <c r="F9" s="456">
        <f>SUM(F10:F19)</f>
        <v>121</v>
      </c>
      <c r="G9" s="457">
        <f>SUM(G10:G19)</f>
        <v>165</v>
      </c>
      <c r="H9" s="436"/>
      <c r="I9" s="436"/>
      <c r="J9" s="436"/>
    </row>
    <row r="10" spans="1:10" ht="10.5" customHeight="1">
      <c r="A10" s="458" t="s">
        <v>4</v>
      </c>
      <c r="B10" s="459">
        <v>115</v>
      </c>
      <c r="C10" s="459">
        <v>6</v>
      </c>
      <c r="D10" s="460">
        <v>51</v>
      </c>
      <c r="E10" s="461"/>
      <c r="F10" s="462">
        <v>22</v>
      </c>
      <c r="G10" s="463">
        <v>36</v>
      </c>
      <c r="H10" s="122"/>
      <c r="I10" s="122"/>
      <c r="J10" s="122"/>
    </row>
    <row r="11" spans="1:10" ht="10.5" customHeight="1">
      <c r="A11" s="458" t="s">
        <v>445</v>
      </c>
      <c r="B11" s="459">
        <v>51</v>
      </c>
      <c r="C11" s="459">
        <v>3</v>
      </c>
      <c r="D11" s="460">
        <v>35</v>
      </c>
      <c r="E11" s="461"/>
      <c r="F11" s="462">
        <v>6</v>
      </c>
      <c r="G11" s="463">
        <v>7</v>
      </c>
      <c r="H11" s="122"/>
      <c r="I11" s="122"/>
      <c r="J11" s="122"/>
    </row>
    <row r="12" spans="1:10" ht="10.5" customHeight="1">
      <c r="A12" s="458" t="s">
        <v>6</v>
      </c>
      <c r="B12" s="459">
        <v>36</v>
      </c>
      <c r="C12" s="459">
        <v>3</v>
      </c>
      <c r="D12" s="460">
        <v>25</v>
      </c>
      <c r="E12" s="461"/>
      <c r="F12" s="462">
        <v>4</v>
      </c>
      <c r="G12" s="463">
        <v>4</v>
      </c>
      <c r="H12" s="122"/>
      <c r="I12" s="122"/>
      <c r="J12" s="122"/>
    </row>
    <row r="13" spans="1:10" ht="10.5" customHeight="1">
      <c r="A13" s="458" t="s">
        <v>7</v>
      </c>
      <c r="B13" s="459">
        <v>44</v>
      </c>
      <c r="C13" s="459">
        <v>4</v>
      </c>
      <c r="D13" s="464">
        <v>25</v>
      </c>
      <c r="E13" s="461"/>
      <c r="F13" s="462">
        <v>8</v>
      </c>
      <c r="G13" s="463">
        <v>7</v>
      </c>
      <c r="H13" s="122"/>
      <c r="I13" s="122"/>
      <c r="J13" s="122"/>
    </row>
    <row r="14" spans="1:10" ht="10.5" customHeight="1">
      <c r="A14" s="458" t="s">
        <v>8</v>
      </c>
      <c r="B14" s="459">
        <v>65</v>
      </c>
      <c r="C14" s="459">
        <v>3</v>
      </c>
      <c r="D14" s="464">
        <v>25</v>
      </c>
      <c r="E14" s="461"/>
      <c r="F14" s="462">
        <v>9</v>
      </c>
      <c r="G14" s="463">
        <v>28</v>
      </c>
      <c r="H14" s="122"/>
      <c r="I14" s="122"/>
      <c r="J14" s="122"/>
    </row>
    <row r="15" spans="1:10" ht="10.5" customHeight="1">
      <c r="A15" s="458" t="s">
        <v>9</v>
      </c>
      <c r="B15" s="459">
        <v>35</v>
      </c>
      <c r="C15" s="459">
        <v>2</v>
      </c>
      <c r="D15" s="464">
        <v>17</v>
      </c>
      <c r="E15" s="461"/>
      <c r="F15" s="462">
        <v>9</v>
      </c>
      <c r="G15" s="463">
        <v>7</v>
      </c>
      <c r="H15" s="122"/>
      <c r="I15" s="122"/>
      <c r="J15" s="122"/>
    </row>
    <row r="16" spans="1:10" ht="10.5" customHeight="1">
      <c r="A16" s="458" t="s">
        <v>10</v>
      </c>
      <c r="B16" s="459">
        <v>224</v>
      </c>
      <c r="C16" s="459">
        <v>4</v>
      </c>
      <c r="D16" s="464">
        <v>182</v>
      </c>
      <c r="E16" s="461"/>
      <c r="F16" s="462">
        <v>23</v>
      </c>
      <c r="G16" s="463">
        <v>15</v>
      </c>
      <c r="H16" s="122"/>
      <c r="I16" s="122"/>
      <c r="J16" s="122"/>
    </row>
    <row r="17" spans="1:10" ht="10.5" customHeight="1">
      <c r="A17" s="458" t="s">
        <v>286</v>
      </c>
      <c r="B17" s="459">
        <v>95</v>
      </c>
      <c r="C17" s="459">
        <v>4</v>
      </c>
      <c r="D17" s="464">
        <v>29</v>
      </c>
      <c r="E17" s="461"/>
      <c r="F17" s="462">
        <v>15</v>
      </c>
      <c r="G17" s="463">
        <v>47</v>
      </c>
      <c r="H17" s="122"/>
      <c r="I17" s="122"/>
      <c r="J17" s="122"/>
    </row>
    <row r="18" spans="1:10" ht="10.5" customHeight="1">
      <c r="A18" s="458" t="s">
        <v>12</v>
      </c>
      <c r="B18" s="459">
        <v>53</v>
      </c>
      <c r="C18" s="459">
        <v>3</v>
      </c>
      <c r="D18" s="464">
        <v>28</v>
      </c>
      <c r="E18" s="461"/>
      <c r="F18" s="462">
        <v>14</v>
      </c>
      <c r="G18" s="463">
        <v>8</v>
      </c>
      <c r="H18" s="122"/>
      <c r="I18" s="122"/>
      <c r="J18" s="122"/>
    </row>
    <row r="19" spans="1:10" ht="10.5" customHeight="1">
      <c r="A19" s="458" t="s">
        <v>13</v>
      </c>
      <c r="B19" s="459">
        <v>52</v>
      </c>
      <c r="C19" s="459">
        <v>3</v>
      </c>
      <c r="D19" s="465">
        <v>32</v>
      </c>
      <c r="E19" s="466"/>
      <c r="F19" s="462">
        <v>11</v>
      </c>
      <c r="G19" s="463">
        <v>6</v>
      </c>
      <c r="H19" s="122"/>
      <c r="I19" s="122"/>
      <c r="J19" s="122"/>
    </row>
    <row r="20" spans="1:10" ht="10.5" customHeight="1">
      <c r="A20" s="467" t="s">
        <v>41</v>
      </c>
      <c r="B20" s="468">
        <f>SUM(B21:B35)</f>
        <v>911</v>
      </c>
      <c r="C20" s="468">
        <f>SUM(C21:C35)</f>
        <v>51</v>
      </c>
      <c r="D20" s="469">
        <f>SUM(D21:D35)</f>
        <v>621</v>
      </c>
      <c r="E20" s="470"/>
      <c r="F20" s="471">
        <f>SUM(F21:F35)</f>
        <v>120</v>
      </c>
      <c r="G20" s="472">
        <f>SUM(G21:G35)</f>
        <v>119</v>
      </c>
      <c r="H20" s="122"/>
      <c r="I20" s="122"/>
      <c r="J20" s="122"/>
    </row>
    <row r="21" spans="1:10" ht="10.5" customHeight="1">
      <c r="A21" s="458" t="s">
        <v>14</v>
      </c>
      <c r="B21" s="459">
        <v>261</v>
      </c>
      <c r="C21" s="459">
        <v>10</v>
      </c>
      <c r="D21" s="460">
        <v>185</v>
      </c>
      <c r="E21" s="461"/>
      <c r="F21" s="462">
        <v>39</v>
      </c>
      <c r="G21" s="463">
        <v>27</v>
      </c>
      <c r="H21" s="122"/>
      <c r="I21" s="122"/>
      <c r="J21" s="122"/>
    </row>
    <row r="22" spans="1:10" ht="10.5" customHeight="1">
      <c r="A22" s="458" t="s">
        <v>15</v>
      </c>
      <c r="B22" s="459">
        <v>45</v>
      </c>
      <c r="C22" s="459">
        <v>4</v>
      </c>
      <c r="D22" s="460">
        <v>33</v>
      </c>
      <c r="E22" s="461"/>
      <c r="F22" s="462">
        <v>7</v>
      </c>
      <c r="G22" s="463">
        <v>1</v>
      </c>
      <c r="H22" s="122"/>
      <c r="I22" s="122"/>
      <c r="J22" s="122"/>
    </row>
    <row r="23" spans="1:10" ht="10.5" customHeight="1">
      <c r="A23" s="458" t="s">
        <v>16</v>
      </c>
      <c r="B23" s="459">
        <v>43</v>
      </c>
      <c r="C23" s="459">
        <v>3</v>
      </c>
      <c r="D23" s="460">
        <v>29</v>
      </c>
      <c r="E23" s="461"/>
      <c r="F23" s="462">
        <v>5</v>
      </c>
      <c r="G23" s="463">
        <v>6</v>
      </c>
      <c r="H23" s="122"/>
      <c r="I23" s="122"/>
      <c r="J23" s="122"/>
    </row>
    <row r="24" spans="1:10" ht="10.5" customHeight="1">
      <c r="A24" s="458" t="s">
        <v>17</v>
      </c>
      <c r="B24" s="459">
        <v>41</v>
      </c>
      <c r="C24" s="459">
        <v>3</v>
      </c>
      <c r="D24" s="460">
        <v>31</v>
      </c>
      <c r="E24" s="461"/>
      <c r="F24" s="462">
        <v>3</v>
      </c>
      <c r="G24" s="463">
        <v>4</v>
      </c>
      <c r="H24" s="122"/>
      <c r="I24" s="122"/>
      <c r="J24" s="122"/>
    </row>
    <row r="25" spans="1:10" ht="10.5" customHeight="1">
      <c r="A25" s="458" t="s">
        <v>18</v>
      </c>
      <c r="B25" s="459">
        <v>69</v>
      </c>
      <c r="C25" s="459">
        <v>3</v>
      </c>
      <c r="D25" s="460">
        <v>53</v>
      </c>
      <c r="E25" s="461"/>
      <c r="F25" s="462">
        <v>7</v>
      </c>
      <c r="G25" s="463">
        <v>6</v>
      </c>
      <c r="H25" s="122"/>
      <c r="I25" s="122"/>
      <c r="J25" s="122"/>
    </row>
    <row r="26" spans="1:10" ht="10.5" customHeight="1">
      <c r="A26" s="458" t="s">
        <v>19</v>
      </c>
      <c r="B26" s="459">
        <v>38</v>
      </c>
      <c r="C26" s="459">
        <v>3</v>
      </c>
      <c r="D26" s="460">
        <v>23</v>
      </c>
      <c r="E26" s="461"/>
      <c r="F26" s="462">
        <v>4</v>
      </c>
      <c r="G26" s="463">
        <v>8</v>
      </c>
      <c r="H26" s="122"/>
      <c r="I26" s="122"/>
      <c r="J26" s="122"/>
    </row>
    <row r="27" spans="1:10" ht="10.5" customHeight="1">
      <c r="A27" s="458" t="s">
        <v>20</v>
      </c>
      <c r="B27" s="459">
        <v>42</v>
      </c>
      <c r="C27" s="459">
        <v>3</v>
      </c>
      <c r="D27" s="460">
        <v>25</v>
      </c>
      <c r="E27" s="461"/>
      <c r="F27" s="462">
        <v>7</v>
      </c>
      <c r="G27" s="463">
        <v>7</v>
      </c>
      <c r="H27" s="122"/>
      <c r="I27" s="122"/>
      <c r="J27" s="122"/>
    </row>
    <row r="28" spans="1:10" ht="10.5" customHeight="1">
      <c r="A28" s="458" t="s">
        <v>21</v>
      </c>
      <c r="B28" s="459">
        <v>31</v>
      </c>
      <c r="C28" s="459">
        <v>3</v>
      </c>
      <c r="D28" s="460">
        <v>19</v>
      </c>
      <c r="E28" s="461"/>
      <c r="F28" s="462">
        <v>5</v>
      </c>
      <c r="G28" s="463">
        <v>4</v>
      </c>
      <c r="H28" s="122"/>
      <c r="I28" s="122"/>
      <c r="J28" s="122"/>
    </row>
    <row r="29" spans="1:10" ht="10.5" customHeight="1">
      <c r="A29" s="458" t="s">
        <v>446</v>
      </c>
      <c r="B29" s="459">
        <v>29</v>
      </c>
      <c r="C29" s="459">
        <v>3</v>
      </c>
      <c r="D29" s="460">
        <v>20</v>
      </c>
      <c r="E29" s="461"/>
      <c r="F29" s="462">
        <v>2</v>
      </c>
      <c r="G29" s="463">
        <v>4</v>
      </c>
      <c r="H29" s="122"/>
      <c r="I29" s="122"/>
      <c r="J29" s="122"/>
    </row>
    <row r="30" spans="1:10" ht="10.5" customHeight="1">
      <c r="A30" s="458" t="s">
        <v>23</v>
      </c>
      <c r="B30" s="459">
        <v>31</v>
      </c>
      <c r="C30" s="459">
        <v>2</v>
      </c>
      <c r="D30" s="460">
        <v>22</v>
      </c>
      <c r="E30" s="461"/>
      <c r="F30" s="462">
        <v>2</v>
      </c>
      <c r="G30" s="463">
        <v>5</v>
      </c>
      <c r="H30" s="122"/>
      <c r="I30" s="122"/>
      <c r="J30" s="122"/>
    </row>
    <row r="31" spans="1:10" ht="10.5" customHeight="1">
      <c r="A31" s="458" t="s">
        <v>24</v>
      </c>
      <c r="B31" s="459">
        <v>32</v>
      </c>
      <c r="C31" s="459">
        <v>2</v>
      </c>
      <c r="D31" s="460">
        <v>24</v>
      </c>
      <c r="E31" s="461"/>
      <c r="F31" s="462">
        <v>2</v>
      </c>
      <c r="G31" s="463">
        <v>4</v>
      </c>
      <c r="H31" s="122"/>
      <c r="I31" s="122"/>
      <c r="J31" s="122"/>
    </row>
    <row r="32" spans="1:10" ht="10.5" customHeight="1">
      <c r="A32" s="458" t="s">
        <v>25</v>
      </c>
      <c r="B32" s="459">
        <v>17</v>
      </c>
      <c r="C32" s="459">
        <v>2</v>
      </c>
      <c r="D32" s="460">
        <v>8</v>
      </c>
      <c r="E32" s="461"/>
      <c r="F32" s="462">
        <v>2</v>
      </c>
      <c r="G32" s="463">
        <v>5</v>
      </c>
      <c r="H32" s="122"/>
      <c r="I32" s="122"/>
      <c r="J32" s="122"/>
    </row>
    <row r="33" spans="1:10" ht="10.5" customHeight="1">
      <c r="A33" s="458" t="s">
        <v>26</v>
      </c>
      <c r="B33" s="459">
        <v>115</v>
      </c>
      <c r="C33" s="459">
        <v>4</v>
      </c>
      <c r="D33" s="460">
        <v>72</v>
      </c>
      <c r="E33" s="461"/>
      <c r="F33" s="462">
        <v>17</v>
      </c>
      <c r="G33" s="463">
        <v>22</v>
      </c>
      <c r="H33" s="122"/>
      <c r="I33" s="122"/>
      <c r="J33" s="122"/>
    </row>
    <row r="34" spans="1:10" ht="10.5" customHeight="1">
      <c r="A34" s="458" t="s">
        <v>447</v>
      </c>
      <c r="B34" s="459">
        <v>45</v>
      </c>
      <c r="C34" s="459">
        <v>3</v>
      </c>
      <c r="D34" s="460">
        <v>30</v>
      </c>
      <c r="E34" s="461"/>
      <c r="F34" s="462">
        <v>6</v>
      </c>
      <c r="G34" s="463">
        <v>6</v>
      </c>
      <c r="H34" s="122"/>
      <c r="I34" s="122"/>
      <c r="J34" s="122"/>
    </row>
    <row r="35" spans="1:10" ht="10.5" customHeight="1">
      <c r="A35" s="458" t="s">
        <v>209</v>
      </c>
      <c r="B35" s="459">
        <v>72</v>
      </c>
      <c r="C35" s="459">
        <v>3</v>
      </c>
      <c r="D35" s="460">
        <v>47</v>
      </c>
      <c r="E35" s="461"/>
      <c r="F35" s="462">
        <v>12</v>
      </c>
      <c r="G35" s="463">
        <v>10</v>
      </c>
      <c r="H35" s="122"/>
      <c r="I35" s="122"/>
      <c r="J35" s="122"/>
    </row>
    <row r="36" spans="1:7" ht="10.5" customHeight="1">
      <c r="A36" s="467" t="s">
        <v>432</v>
      </c>
      <c r="B36" s="468">
        <f>SUM(B37:B65)</f>
        <v>585</v>
      </c>
      <c r="C36" s="468">
        <f>SUM(C37:C65)</f>
        <v>26</v>
      </c>
      <c r="D36" s="469">
        <f>SUM(D37:D65)</f>
        <v>116</v>
      </c>
      <c r="E36" s="470"/>
      <c r="F36" s="471">
        <v>297</v>
      </c>
      <c r="G36" s="472">
        <f>SUM(G37:G68)</f>
        <v>146</v>
      </c>
    </row>
    <row r="37" spans="1:7" ht="10.5" customHeight="1">
      <c r="A37" s="458" t="s">
        <v>448</v>
      </c>
      <c r="B37" s="459">
        <v>13</v>
      </c>
      <c r="C37" s="459">
        <v>1</v>
      </c>
      <c r="D37" s="473"/>
      <c r="E37" s="461"/>
      <c r="F37" s="462">
        <v>7</v>
      </c>
      <c r="G37" s="463">
        <v>5</v>
      </c>
    </row>
    <row r="38" spans="1:7" ht="10.5" customHeight="1">
      <c r="A38" s="458" t="s">
        <v>449</v>
      </c>
      <c r="B38" s="459">
        <v>6</v>
      </c>
      <c r="C38" s="459">
        <v>1</v>
      </c>
      <c r="D38" s="464">
        <v>1</v>
      </c>
      <c r="E38" s="461"/>
      <c r="F38" s="462">
        <v>3</v>
      </c>
      <c r="G38" s="463">
        <v>1</v>
      </c>
    </row>
    <row r="39" spans="1:7" ht="10.5" customHeight="1">
      <c r="A39" s="458" t="s">
        <v>450</v>
      </c>
      <c r="B39" s="459">
        <v>23</v>
      </c>
      <c r="C39" s="459">
        <v>1</v>
      </c>
      <c r="D39" s="473"/>
      <c r="E39" s="461"/>
      <c r="F39" s="462">
        <v>20</v>
      </c>
      <c r="G39" s="463">
        <v>2</v>
      </c>
    </row>
    <row r="40" spans="1:7" ht="10.5" customHeight="1">
      <c r="A40" s="458" t="s">
        <v>451</v>
      </c>
      <c r="B40" s="459">
        <v>37</v>
      </c>
      <c r="C40" s="459">
        <v>1</v>
      </c>
      <c r="D40" s="473"/>
      <c r="E40" s="461"/>
      <c r="F40" s="462">
        <v>21</v>
      </c>
      <c r="G40" s="463">
        <v>15</v>
      </c>
    </row>
    <row r="41" spans="1:7" ht="10.5" customHeight="1">
      <c r="A41" s="458" t="s">
        <v>452</v>
      </c>
      <c r="B41" s="459">
        <v>20</v>
      </c>
      <c r="C41" s="459">
        <v>1</v>
      </c>
      <c r="D41" s="473"/>
      <c r="E41" s="461"/>
      <c r="F41" s="462">
        <v>18</v>
      </c>
      <c r="G41" s="463">
        <v>1</v>
      </c>
    </row>
    <row r="42" spans="1:7" ht="10.5" customHeight="1">
      <c r="A42" s="458" t="s">
        <v>453</v>
      </c>
      <c r="B42" s="459">
        <v>16</v>
      </c>
      <c r="C42" s="459">
        <v>1</v>
      </c>
      <c r="D42" s="464">
        <v>1</v>
      </c>
      <c r="E42" s="461"/>
      <c r="F42" s="462">
        <v>13</v>
      </c>
      <c r="G42" s="463">
        <v>1</v>
      </c>
    </row>
    <row r="43" spans="1:7" ht="10.5" customHeight="1">
      <c r="A43" s="458" t="s">
        <v>454</v>
      </c>
      <c r="B43" s="459">
        <v>21</v>
      </c>
      <c r="C43" s="459">
        <v>1</v>
      </c>
      <c r="D43" s="464">
        <v>7</v>
      </c>
      <c r="E43" s="461"/>
      <c r="F43" s="462">
        <v>9</v>
      </c>
      <c r="G43" s="463">
        <v>4</v>
      </c>
    </row>
    <row r="44" spans="1:7" ht="10.5" customHeight="1">
      <c r="A44" s="458" t="s">
        <v>455</v>
      </c>
      <c r="B44" s="459">
        <v>12</v>
      </c>
      <c r="C44" s="459">
        <v>1</v>
      </c>
      <c r="D44" s="473"/>
      <c r="E44" s="461"/>
      <c r="F44" s="462">
        <v>11</v>
      </c>
      <c r="G44" s="463"/>
    </row>
    <row r="45" spans="1:7" ht="10.5" customHeight="1">
      <c r="A45" s="458" t="s">
        <v>456</v>
      </c>
      <c r="B45" s="459">
        <v>42</v>
      </c>
      <c r="C45" s="459">
        <v>1</v>
      </c>
      <c r="D45" s="473"/>
      <c r="E45" s="461"/>
      <c r="F45" s="462">
        <v>31</v>
      </c>
      <c r="G45" s="463">
        <v>10</v>
      </c>
    </row>
    <row r="46" spans="1:7" ht="10.5" customHeight="1">
      <c r="A46" s="458" t="s">
        <v>457</v>
      </c>
      <c r="B46" s="459">
        <v>6</v>
      </c>
      <c r="C46" s="459">
        <v>1</v>
      </c>
      <c r="D46" s="473"/>
      <c r="E46" s="461"/>
      <c r="F46" s="462">
        <v>4</v>
      </c>
      <c r="G46" s="463">
        <v>1</v>
      </c>
    </row>
    <row r="47" spans="1:7" ht="10.5" customHeight="1">
      <c r="A47" s="458" t="s">
        <v>458</v>
      </c>
      <c r="B47" s="459">
        <v>18</v>
      </c>
      <c r="C47" s="459">
        <v>1</v>
      </c>
      <c r="D47" s="473"/>
      <c r="E47" s="461"/>
      <c r="F47" s="462">
        <v>13</v>
      </c>
      <c r="G47" s="463">
        <v>4</v>
      </c>
    </row>
    <row r="48" spans="1:7" ht="10.5" customHeight="1">
      <c r="A48" s="458" t="s">
        <v>459</v>
      </c>
      <c r="B48" s="459">
        <v>9</v>
      </c>
      <c r="C48" s="459">
        <v>1</v>
      </c>
      <c r="D48" s="473"/>
      <c r="E48" s="461"/>
      <c r="F48" s="462">
        <v>7</v>
      </c>
      <c r="G48" s="463">
        <v>1</v>
      </c>
    </row>
    <row r="49" spans="1:7" ht="10.5" customHeight="1">
      <c r="A49" s="458" t="s">
        <v>460</v>
      </c>
      <c r="B49" s="459">
        <v>77</v>
      </c>
      <c r="C49" s="459">
        <v>1</v>
      </c>
      <c r="D49" s="464">
        <v>53</v>
      </c>
      <c r="E49" s="461"/>
      <c r="F49" s="462">
        <v>21</v>
      </c>
      <c r="G49" s="463">
        <v>2</v>
      </c>
    </row>
    <row r="50" spans="1:7" ht="10.5" customHeight="1">
      <c r="A50" s="458" t="s">
        <v>461</v>
      </c>
      <c r="B50" s="459">
        <v>20</v>
      </c>
      <c r="C50" s="459">
        <v>1</v>
      </c>
      <c r="D50" s="473"/>
      <c r="E50" s="461"/>
      <c r="F50" s="462">
        <v>13</v>
      </c>
      <c r="G50" s="463">
        <v>6</v>
      </c>
    </row>
    <row r="51" spans="1:7" ht="10.5" customHeight="1">
      <c r="A51" s="458" t="s">
        <v>462</v>
      </c>
      <c r="B51" s="459">
        <v>31</v>
      </c>
      <c r="C51" s="459">
        <v>1</v>
      </c>
      <c r="D51" s="473"/>
      <c r="E51" s="461"/>
      <c r="F51" s="462">
        <v>29</v>
      </c>
      <c r="G51" s="463">
        <v>1</v>
      </c>
    </row>
    <row r="52" spans="1:7" ht="10.5" customHeight="1">
      <c r="A52" s="458" t="s">
        <v>463</v>
      </c>
      <c r="B52" s="459">
        <v>4</v>
      </c>
      <c r="C52" s="459">
        <v>1</v>
      </c>
      <c r="D52" s="473"/>
      <c r="E52" s="461"/>
      <c r="F52" s="462">
        <v>3</v>
      </c>
      <c r="G52" s="463"/>
    </row>
    <row r="53" spans="1:7" ht="10.5" customHeight="1">
      <c r="A53" s="458" t="s">
        <v>464</v>
      </c>
      <c r="B53" s="459">
        <v>5</v>
      </c>
      <c r="C53" s="459">
        <v>1</v>
      </c>
      <c r="D53" s="473"/>
      <c r="E53" s="461"/>
      <c r="F53" s="462">
        <v>4</v>
      </c>
      <c r="G53" s="463"/>
    </row>
    <row r="54" spans="1:7" ht="10.5" customHeight="1">
      <c r="A54" s="458" t="s">
        <v>465</v>
      </c>
      <c r="B54" s="459">
        <v>10</v>
      </c>
      <c r="C54" s="459">
        <v>1</v>
      </c>
      <c r="D54" s="473"/>
      <c r="E54" s="461"/>
      <c r="F54" s="462">
        <v>7</v>
      </c>
      <c r="G54" s="463">
        <v>2</v>
      </c>
    </row>
    <row r="55" spans="1:7" ht="10.5" customHeight="1">
      <c r="A55" s="458" t="s">
        <v>466</v>
      </c>
      <c r="B55" s="459">
        <v>2</v>
      </c>
      <c r="C55" s="474"/>
      <c r="D55" s="473"/>
      <c r="E55" s="461"/>
      <c r="F55" s="462">
        <v>2</v>
      </c>
      <c r="G55" s="463"/>
    </row>
    <row r="56" spans="1:7" ht="10.5" customHeight="1">
      <c r="A56" s="458" t="s">
        <v>467</v>
      </c>
      <c r="B56" s="459">
        <v>40</v>
      </c>
      <c r="C56" s="459">
        <v>1</v>
      </c>
      <c r="D56" s="464">
        <v>28</v>
      </c>
      <c r="E56" s="461"/>
      <c r="F56" s="462">
        <v>5</v>
      </c>
      <c r="G56" s="463">
        <v>6</v>
      </c>
    </row>
    <row r="57" spans="1:7" ht="10.5" customHeight="1">
      <c r="A57" s="458" t="s">
        <v>468</v>
      </c>
      <c r="B57" s="459">
        <v>76</v>
      </c>
      <c r="C57" s="459">
        <v>1</v>
      </c>
      <c r="D57" s="473"/>
      <c r="E57" s="461"/>
      <c r="F57" s="462">
        <v>9</v>
      </c>
      <c r="G57" s="463">
        <v>66</v>
      </c>
    </row>
    <row r="58" spans="1:7" ht="10.5" customHeight="1">
      <c r="A58" s="458" t="s">
        <v>469</v>
      </c>
      <c r="B58" s="459">
        <v>16</v>
      </c>
      <c r="C58" s="459">
        <v>1</v>
      </c>
      <c r="D58" s="464">
        <v>10</v>
      </c>
      <c r="E58" s="461"/>
      <c r="F58" s="462">
        <v>5</v>
      </c>
      <c r="G58" s="463"/>
    </row>
    <row r="59" spans="1:7" ht="10.5" customHeight="1">
      <c r="A59" s="458" t="s">
        <v>470</v>
      </c>
      <c r="B59" s="459">
        <v>21</v>
      </c>
      <c r="C59" s="459">
        <v>1</v>
      </c>
      <c r="D59" s="473"/>
      <c r="E59" s="461"/>
      <c r="F59" s="462">
        <v>19</v>
      </c>
      <c r="G59" s="463">
        <v>1</v>
      </c>
    </row>
    <row r="60" spans="1:7" ht="10.5" customHeight="1">
      <c r="A60" s="458" t="s">
        <v>471</v>
      </c>
      <c r="B60" s="459">
        <v>9</v>
      </c>
      <c r="C60" s="459">
        <v>1</v>
      </c>
      <c r="D60" s="473"/>
      <c r="E60" s="461"/>
      <c r="F60" s="462">
        <v>7</v>
      </c>
      <c r="G60" s="463">
        <v>1</v>
      </c>
    </row>
    <row r="61" spans="1:7" ht="10.5" customHeight="1">
      <c r="A61" s="458" t="s">
        <v>472</v>
      </c>
      <c r="B61" s="459">
        <v>4</v>
      </c>
      <c r="C61" s="459">
        <v>1</v>
      </c>
      <c r="D61" s="473"/>
      <c r="E61" s="461"/>
      <c r="F61" s="462">
        <v>2</v>
      </c>
      <c r="G61" s="463">
        <v>1</v>
      </c>
    </row>
    <row r="62" spans="1:7" ht="10.5" customHeight="1">
      <c r="A62" s="458" t="s">
        <v>473</v>
      </c>
      <c r="B62" s="459">
        <v>14</v>
      </c>
      <c r="C62" s="474"/>
      <c r="D62" s="473"/>
      <c r="E62" s="461"/>
      <c r="F62" s="462">
        <v>1</v>
      </c>
      <c r="G62" s="463">
        <v>13</v>
      </c>
    </row>
    <row r="63" spans="1:7" ht="10.5" customHeight="1">
      <c r="A63" s="458" t="s">
        <v>474</v>
      </c>
      <c r="B63" s="459">
        <v>16</v>
      </c>
      <c r="C63" s="474"/>
      <c r="D63" s="464">
        <v>16</v>
      </c>
      <c r="E63" s="461"/>
      <c r="F63" s="461"/>
      <c r="G63" s="463"/>
    </row>
    <row r="64" spans="1:7" ht="10.5" customHeight="1">
      <c r="A64" s="458" t="s">
        <v>475</v>
      </c>
      <c r="B64" s="459">
        <v>8</v>
      </c>
      <c r="C64" s="459">
        <v>1</v>
      </c>
      <c r="D64" s="473"/>
      <c r="E64" s="461"/>
      <c r="F64" s="462">
        <v>6</v>
      </c>
      <c r="G64" s="463">
        <v>1</v>
      </c>
    </row>
    <row r="65" spans="1:7" ht="10.5" customHeight="1">
      <c r="A65" s="458" t="s">
        <v>476</v>
      </c>
      <c r="B65" s="459">
        <v>9</v>
      </c>
      <c r="C65" s="459">
        <v>1</v>
      </c>
      <c r="D65" s="473"/>
      <c r="E65" s="461"/>
      <c r="F65" s="462">
        <v>7</v>
      </c>
      <c r="G65" s="463">
        <v>1</v>
      </c>
    </row>
    <row r="66" spans="1:7" ht="9" customHeight="1">
      <c r="A66" s="478" t="s">
        <v>370</v>
      </c>
      <c r="G66" s="476" t="s">
        <v>126</v>
      </c>
    </row>
    <row r="67" ht="9" customHeight="1">
      <c r="A67" s="478" t="s">
        <v>477</v>
      </c>
    </row>
    <row r="68" ht="9" customHeight="1">
      <c r="A68" s="478" t="s">
        <v>478</v>
      </c>
    </row>
    <row r="69" ht="9" customHeight="1">
      <c r="A69" s="478" t="s">
        <v>479</v>
      </c>
    </row>
    <row r="70" ht="9" customHeight="1">
      <c r="A70" s="478" t="s">
        <v>480</v>
      </c>
    </row>
  </sheetData>
  <sheetProtection password="CA55" sheet="1" objects="1" scenarios="1"/>
  <mergeCells count="6">
    <mergeCell ref="A4:G4"/>
    <mergeCell ref="C6:G6"/>
    <mergeCell ref="D7:E7"/>
    <mergeCell ref="A1:G1"/>
    <mergeCell ref="A2:G2"/>
    <mergeCell ref="A3:G3"/>
  </mergeCells>
  <printOptions horizontalCentered="1" verticalCentered="1"/>
  <pageMargins left="0.4330708661417323" right="0.31496062992125984" top="0.2362204724409449" bottom="0.2362204724409449" header="0.2362204724409449" footer="0.1968503937007874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38"/>
  <sheetViews>
    <sheetView showGridLines="0" workbookViewId="0" topLeftCell="A1">
      <selection activeCell="A15" sqref="A15"/>
    </sheetView>
  </sheetViews>
  <sheetFormatPr defaultColWidth="6.625" defaultRowHeight="12.75"/>
  <cols>
    <col min="1" max="1" width="28.625" style="44" customWidth="1"/>
    <col min="2" max="2" width="6.125" style="44" bestFit="1" customWidth="1"/>
    <col min="3" max="3" width="5.25390625" style="44" bestFit="1" customWidth="1"/>
    <col min="4" max="4" width="6.00390625" style="44" bestFit="1" customWidth="1"/>
    <col min="5" max="5" width="6.125" style="44" customWidth="1"/>
    <col min="6" max="6" width="5.25390625" style="44" bestFit="1" customWidth="1"/>
    <col min="7" max="7" width="6.00390625" style="44" bestFit="1" customWidth="1"/>
    <col min="8" max="8" width="6.125" style="44" bestFit="1" customWidth="1"/>
    <col min="9" max="9" width="5.25390625" style="44" bestFit="1" customWidth="1"/>
    <col min="10" max="10" width="6.00390625" style="44" bestFit="1" customWidth="1"/>
    <col min="11" max="11" width="6.125" style="44" bestFit="1" customWidth="1"/>
    <col min="12" max="12" width="5.25390625" style="44" bestFit="1" customWidth="1"/>
    <col min="13" max="13" width="6.00390625" style="44" bestFit="1" customWidth="1"/>
    <col min="14" max="14" width="6.625" style="44" customWidth="1"/>
    <col min="15" max="15" width="6.25390625" style="44" customWidth="1"/>
    <col min="16" max="16" width="9.25390625" style="44" customWidth="1"/>
  </cols>
  <sheetData>
    <row r="1" spans="1:16" ht="12.75">
      <c r="A1" s="585" t="s">
        <v>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6" ht="12.75">
      <c r="A2" s="585" t="s">
        <v>481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ht="12.75">
      <c r="A3" s="585" t="s">
        <v>482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1:18" ht="12.75">
      <c r="A4" s="25" t="s">
        <v>483</v>
      </c>
      <c r="B4" s="125"/>
      <c r="C4" s="125"/>
      <c r="D4" s="125"/>
      <c r="E4" s="125"/>
      <c r="F4" s="125"/>
      <c r="G4" s="42"/>
      <c r="M4" s="42"/>
      <c r="N4" s="125"/>
      <c r="O4" s="125"/>
      <c r="P4" s="125"/>
      <c r="R4" s="1" t="s">
        <v>2</v>
      </c>
    </row>
    <row r="5" spans="1:16" ht="12.75">
      <c r="A5" s="63" t="s">
        <v>2</v>
      </c>
      <c r="B5" s="565" t="s">
        <v>94</v>
      </c>
      <c r="C5" s="561"/>
      <c r="D5" s="560"/>
      <c r="E5" s="565" t="s">
        <v>441</v>
      </c>
      <c r="F5" s="561"/>
      <c r="G5" s="560"/>
      <c r="H5" s="565" t="s">
        <v>442</v>
      </c>
      <c r="I5" s="561"/>
      <c r="J5" s="560"/>
      <c r="K5" s="565" t="s">
        <v>427</v>
      </c>
      <c r="L5" s="561"/>
      <c r="M5" s="560"/>
      <c r="N5" s="565" t="s">
        <v>485</v>
      </c>
      <c r="O5" s="561"/>
      <c r="P5" s="560"/>
    </row>
    <row r="6" spans="1:16" ht="12.75">
      <c r="A6" s="14" t="s">
        <v>173</v>
      </c>
      <c r="B6" s="62"/>
      <c r="C6" s="26" t="s">
        <v>486</v>
      </c>
      <c r="D6" s="26" t="s">
        <v>487</v>
      </c>
      <c r="E6" s="62"/>
      <c r="F6" s="26" t="s">
        <v>486</v>
      </c>
      <c r="G6" s="26" t="s">
        <v>487</v>
      </c>
      <c r="H6" s="62"/>
      <c r="I6" s="26" t="s">
        <v>486</v>
      </c>
      <c r="J6" s="26" t="s">
        <v>487</v>
      </c>
      <c r="K6" s="62"/>
      <c r="L6" s="26" t="s">
        <v>486</v>
      </c>
      <c r="M6" s="26" t="s">
        <v>487</v>
      </c>
      <c r="N6" s="62"/>
      <c r="O6" s="26" t="s">
        <v>486</v>
      </c>
      <c r="P6" s="27" t="s">
        <v>487</v>
      </c>
    </row>
    <row r="7" spans="1:16" ht="12.75">
      <c r="A7" s="29"/>
      <c r="B7" s="22" t="s">
        <v>251</v>
      </c>
      <c r="C7" s="22" t="s">
        <v>488</v>
      </c>
      <c r="D7" s="22" t="s">
        <v>489</v>
      </c>
      <c r="E7" s="22" t="s">
        <v>251</v>
      </c>
      <c r="F7" s="22" t="s">
        <v>488</v>
      </c>
      <c r="G7" s="22" t="s">
        <v>489</v>
      </c>
      <c r="H7" s="22" t="s">
        <v>251</v>
      </c>
      <c r="I7" s="22" t="s">
        <v>488</v>
      </c>
      <c r="J7" s="22" t="s">
        <v>489</v>
      </c>
      <c r="K7" s="22" t="s">
        <v>251</v>
      </c>
      <c r="L7" s="22" t="s">
        <v>488</v>
      </c>
      <c r="M7" s="22" t="s">
        <v>489</v>
      </c>
      <c r="N7" s="22" t="s">
        <v>251</v>
      </c>
      <c r="O7" s="22" t="s">
        <v>488</v>
      </c>
      <c r="P7" s="30" t="s">
        <v>489</v>
      </c>
    </row>
    <row r="8" spans="1:16" s="175" customFormat="1" ht="30" customHeight="1">
      <c r="A8" s="130" t="s">
        <v>39</v>
      </c>
      <c r="B8" s="178">
        <f aca="true" t="shared" si="0" ref="B8:P8">SUM(B9+B20)</f>
        <v>1681</v>
      </c>
      <c r="C8" s="178">
        <f t="shared" si="0"/>
        <v>1213</v>
      </c>
      <c r="D8" s="178">
        <f t="shared" si="0"/>
        <v>468</v>
      </c>
      <c r="E8" s="178">
        <f t="shared" si="0"/>
        <v>86</v>
      </c>
      <c r="F8" s="178">
        <f t="shared" si="0"/>
        <v>70</v>
      </c>
      <c r="G8" s="178">
        <f t="shared" si="0"/>
        <v>16</v>
      </c>
      <c r="H8" s="178">
        <f t="shared" si="0"/>
        <v>1070</v>
      </c>
      <c r="I8" s="178">
        <f t="shared" si="0"/>
        <v>858</v>
      </c>
      <c r="J8" s="178">
        <f t="shared" si="0"/>
        <v>212</v>
      </c>
      <c r="K8" s="178">
        <f t="shared" si="0"/>
        <v>241</v>
      </c>
      <c r="L8" s="178">
        <f t="shared" si="0"/>
        <v>63</v>
      </c>
      <c r="M8" s="178">
        <f t="shared" si="0"/>
        <v>178</v>
      </c>
      <c r="N8" s="178">
        <f t="shared" si="0"/>
        <v>284</v>
      </c>
      <c r="O8" s="178">
        <f t="shared" si="0"/>
        <v>222</v>
      </c>
      <c r="P8" s="182">
        <f t="shared" si="0"/>
        <v>62</v>
      </c>
    </row>
    <row r="9" spans="1:16" s="175" customFormat="1" ht="30" customHeight="1">
      <c r="A9" s="130" t="s">
        <v>40</v>
      </c>
      <c r="B9" s="178">
        <f aca="true" t="shared" si="1" ref="B9:P9">SUM(B10:B19)</f>
        <v>770</v>
      </c>
      <c r="C9" s="182">
        <f t="shared" si="1"/>
        <v>591</v>
      </c>
      <c r="D9" s="178">
        <f t="shared" si="1"/>
        <v>179</v>
      </c>
      <c r="E9" s="182">
        <f t="shared" si="1"/>
        <v>35</v>
      </c>
      <c r="F9" s="178">
        <f t="shared" si="1"/>
        <v>30</v>
      </c>
      <c r="G9" s="178">
        <f t="shared" si="1"/>
        <v>5</v>
      </c>
      <c r="H9" s="178">
        <f t="shared" si="1"/>
        <v>449</v>
      </c>
      <c r="I9" s="178">
        <f t="shared" si="1"/>
        <v>393</v>
      </c>
      <c r="J9" s="178">
        <f t="shared" si="1"/>
        <v>56</v>
      </c>
      <c r="K9" s="178">
        <f t="shared" si="1"/>
        <v>121</v>
      </c>
      <c r="L9" s="178">
        <f t="shared" si="1"/>
        <v>32</v>
      </c>
      <c r="M9" s="178">
        <f t="shared" si="1"/>
        <v>89</v>
      </c>
      <c r="N9" s="178">
        <f t="shared" si="1"/>
        <v>165</v>
      </c>
      <c r="O9" s="178">
        <f t="shared" si="1"/>
        <v>136</v>
      </c>
      <c r="P9" s="178">
        <f t="shared" si="1"/>
        <v>29</v>
      </c>
    </row>
    <row r="10" spans="1:16" ht="12.75">
      <c r="A10" s="33" t="s">
        <v>4</v>
      </c>
      <c r="B10" s="34">
        <v>115</v>
      </c>
      <c r="C10" s="35">
        <v>98</v>
      </c>
      <c r="D10" s="35">
        <v>17</v>
      </c>
      <c r="E10" s="35">
        <v>6</v>
      </c>
      <c r="F10" s="35">
        <v>5</v>
      </c>
      <c r="G10" s="34">
        <v>1</v>
      </c>
      <c r="H10" s="34">
        <v>51</v>
      </c>
      <c r="I10" s="34">
        <v>49</v>
      </c>
      <c r="J10" s="34">
        <v>2</v>
      </c>
      <c r="K10" s="34">
        <v>22</v>
      </c>
      <c r="L10" s="34">
        <v>9</v>
      </c>
      <c r="M10" s="34">
        <v>13</v>
      </c>
      <c r="N10" s="34">
        <v>36</v>
      </c>
      <c r="O10" s="34">
        <v>35</v>
      </c>
      <c r="P10" s="34">
        <v>1</v>
      </c>
    </row>
    <row r="11" spans="1:16" ht="12.75">
      <c r="A11" s="33" t="s">
        <v>5</v>
      </c>
      <c r="B11" s="34">
        <v>51</v>
      </c>
      <c r="C11" s="35">
        <v>40</v>
      </c>
      <c r="D11" s="35">
        <v>11</v>
      </c>
      <c r="E11" s="35">
        <v>3</v>
      </c>
      <c r="F11" s="35">
        <v>3</v>
      </c>
      <c r="G11" s="36"/>
      <c r="H11" s="34">
        <v>35</v>
      </c>
      <c r="I11" s="34">
        <v>33</v>
      </c>
      <c r="J11" s="34">
        <v>2</v>
      </c>
      <c r="K11" s="34">
        <v>6</v>
      </c>
      <c r="L11" s="36"/>
      <c r="M11" s="34">
        <v>6</v>
      </c>
      <c r="N11" s="34">
        <v>7</v>
      </c>
      <c r="O11" s="34">
        <v>4</v>
      </c>
      <c r="P11" s="34">
        <v>3</v>
      </c>
    </row>
    <row r="12" spans="1:16" ht="12.75">
      <c r="A12" s="33" t="s">
        <v>6</v>
      </c>
      <c r="B12" s="34">
        <v>36</v>
      </c>
      <c r="C12" s="35">
        <v>30</v>
      </c>
      <c r="D12" s="35">
        <v>6</v>
      </c>
      <c r="E12" s="35">
        <v>3</v>
      </c>
      <c r="F12" s="35">
        <v>2</v>
      </c>
      <c r="G12" s="34">
        <v>1</v>
      </c>
      <c r="H12" s="34">
        <v>25</v>
      </c>
      <c r="I12" s="34">
        <v>24</v>
      </c>
      <c r="J12" s="34">
        <v>1</v>
      </c>
      <c r="K12" s="34">
        <v>4</v>
      </c>
      <c r="L12" s="36"/>
      <c r="M12" s="34">
        <v>4</v>
      </c>
      <c r="N12" s="34">
        <v>4</v>
      </c>
      <c r="O12" s="34">
        <v>4</v>
      </c>
      <c r="P12" s="36"/>
    </row>
    <row r="13" spans="1:16" ht="12.75">
      <c r="A13" s="33" t="s">
        <v>7</v>
      </c>
      <c r="B13" s="34">
        <v>44</v>
      </c>
      <c r="C13" s="35">
        <v>30</v>
      </c>
      <c r="D13" s="35">
        <v>14</v>
      </c>
      <c r="E13" s="35">
        <v>4</v>
      </c>
      <c r="F13" s="35">
        <v>4</v>
      </c>
      <c r="G13" s="36"/>
      <c r="H13" s="34">
        <v>25</v>
      </c>
      <c r="I13" s="34">
        <v>19</v>
      </c>
      <c r="J13" s="34">
        <v>6</v>
      </c>
      <c r="K13" s="34">
        <v>8</v>
      </c>
      <c r="L13" s="36"/>
      <c r="M13" s="34">
        <v>8</v>
      </c>
      <c r="N13" s="34">
        <v>7</v>
      </c>
      <c r="O13" s="34">
        <v>7</v>
      </c>
      <c r="P13" s="36"/>
    </row>
    <row r="14" spans="1:16" ht="12.75">
      <c r="A14" s="33" t="s">
        <v>8</v>
      </c>
      <c r="B14" s="34">
        <v>65</v>
      </c>
      <c r="C14" s="35">
        <v>44</v>
      </c>
      <c r="D14" s="35">
        <v>21</v>
      </c>
      <c r="E14" s="35">
        <v>3</v>
      </c>
      <c r="F14" s="35">
        <v>3</v>
      </c>
      <c r="G14" s="36"/>
      <c r="H14" s="34">
        <v>25</v>
      </c>
      <c r="I14" s="34">
        <v>24</v>
      </c>
      <c r="J14" s="34">
        <v>1</v>
      </c>
      <c r="K14" s="34">
        <v>9</v>
      </c>
      <c r="L14" s="34">
        <v>7</v>
      </c>
      <c r="M14" s="34">
        <v>2</v>
      </c>
      <c r="N14" s="34">
        <v>28</v>
      </c>
      <c r="O14" s="34">
        <v>10</v>
      </c>
      <c r="P14" s="34">
        <v>18</v>
      </c>
    </row>
    <row r="15" spans="1:16" ht="12.75">
      <c r="A15" s="33" t="s">
        <v>9</v>
      </c>
      <c r="B15" s="34">
        <v>35</v>
      </c>
      <c r="C15" s="35">
        <v>28</v>
      </c>
      <c r="D15" s="35">
        <v>7</v>
      </c>
      <c r="E15" s="35">
        <v>2</v>
      </c>
      <c r="F15" s="35">
        <v>1</v>
      </c>
      <c r="G15" s="34">
        <v>1</v>
      </c>
      <c r="H15" s="34">
        <v>17</v>
      </c>
      <c r="I15" s="34">
        <v>15</v>
      </c>
      <c r="J15" s="34">
        <v>2</v>
      </c>
      <c r="K15" s="34">
        <v>9</v>
      </c>
      <c r="L15" s="34">
        <v>5</v>
      </c>
      <c r="M15" s="34">
        <v>4</v>
      </c>
      <c r="N15" s="34">
        <v>7</v>
      </c>
      <c r="O15" s="34">
        <v>7</v>
      </c>
      <c r="P15" s="36"/>
    </row>
    <row r="16" spans="1:16" ht="12.75">
      <c r="A16" s="33" t="s">
        <v>10</v>
      </c>
      <c r="B16" s="34">
        <v>224</v>
      </c>
      <c r="C16" s="35">
        <v>180</v>
      </c>
      <c r="D16" s="35">
        <v>44</v>
      </c>
      <c r="E16" s="35">
        <v>4</v>
      </c>
      <c r="F16" s="35">
        <v>4</v>
      </c>
      <c r="G16" s="36"/>
      <c r="H16" s="34">
        <v>182</v>
      </c>
      <c r="I16" s="34">
        <v>161</v>
      </c>
      <c r="J16" s="34">
        <v>21</v>
      </c>
      <c r="K16" s="34">
        <v>23</v>
      </c>
      <c r="L16" s="34">
        <v>3</v>
      </c>
      <c r="M16" s="34">
        <v>20</v>
      </c>
      <c r="N16" s="34">
        <v>15</v>
      </c>
      <c r="O16" s="34">
        <v>12</v>
      </c>
      <c r="P16" s="34">
        <v>3</v>
      </c>
    </row>
    <row r="17" spans="1:16" ht="12.75">
      <c r="A17" s="33" t="s">
        <v>11</v>
      </c>
      <c r="B17" s="34">
        <v>95</v>
      </c>
      <c r="C17" s="35">
        <v>76</v>
      </c>
      <c r="D17" s="35">
        <v>19</v>
      </c>
      <c r="E17" s="35">
        <v>4</v>
      </c>
      <c r="F17" s="35">
        <v>3</v>
      </c>
      <c r="G17" s="34">
        <v>1</v>
      </c>
      <c r="H17" s="34">
        <v>29</v>
      </c>
      <c r="I17" s="34">
        <v>20</v>
      </c>
      <c r="J17" s="34">
        <v>9</v>
      </c>
      <c r="K17" s="34">
        <v>15</v>
      </c>
      <c r="L17" s="34">
        <v>6</v>
      </c>
      <c r="M17" s="34">
        <v>9</v>
      </c>
      <c r="N17" s="34">
        <v>47</v>
      </c>
      <c r="O17" s="34">
        <v>47</v>
      </c>
      <c r="P17" s="36"/>
    </row>
    <row r="18" spans="1:16" ht="12.75">
      <c r="A18" s="33" t="s">
        <v>12</v>
      </c>
      <c r="B18" s="34">
        <v>53</v>
      </c>
      <c r="C18" s="35">
        <v>34</v>
      </c>
      <c r="D18" s="34">
        <v>19</v>
      </c>
      <c r="E18" s="34">
        <v>3</v>
      </c>
      <c r="F18" s="34">
        <v>2</v>
      </c>
      <c r="G18" s="34">
        <v>1</v>
      </c>
      <c r="H18" s="34">
        <v>28</v>
      </c>
      <c r="I18" s="34">
        <v>25</v>
      </c>
      <c r="J18" s="34">
        <v>3</v>
      </c>
      <c r="K18" s="34">
        <v>14</v>
      </c>
      <c r="L18" s="34">
        <v>2</v>
      </c>
      <c r="M18" s="34">
        <v>12</v>
      </c>
      <c r="N18" s="34">
        <v>8</v>
      </c>
      <c r="O18" s="34">
        <v>5</v>
      </c>
      <c r="P18" s="34">
        <v>3</v>
      </c>
    </row>
    <row r="19" spans="1:16" ht="12.75">
      <c r="A19" s="33" t="s">
        <v>13</v>
      </c>
      <c r="B19" s="34">
        <v>52</v>
      </c>
      <c r="C19" s="34">
        <v>31</v>
      </c>
      <c r="D19" s="34">
        <v>21</v>
      </c>
      <c r="E19" s="34">
        <v>3</v>
      </c>
      <c r="F19" s="34">
        <v>3</v>
      </c>
      <c r="G19" s="36"/>
      <c r="H19" s="34">
        <v>32</v>
      </c>
      <c r="I19" s="34">
        <v>23</v>
      </c>
      <c r="J19" s="34">
        <v>9</v>
      </c>
      <c r="K19" s="34">
        <v>11</v>
      </c>
      <c r="L19" s="36"/>
      <c r="M19" s="34">
        <v>11</v>
      </c>
      <c r="N19" s="34">
        <v>6</v>
      </c>
      <c r="O19" s="34">
        <v>5</v>
      </c>
      <c r="P19" s="34">
        <v>1</v>
      </c>
    </row>
    <row r="20" spans="1:16" ht="21" customHeight="1">
      <c r="A20" s="39" t="s">
        <v>41</v>
      </c>
      <c r="B20" s="40">
        <f aca="true" t="shared" si="2" ref="B20:P20">SUM(B21:B35)</f>
        <v>911</v>
      </c>
      <c r="C20" s="40">
        <f t="shared" si="2"/>
        <v>622</v>
      </c>
      <c r="D20" s="40">
        <f t="shared" si="2"/>
        <v>289</v>
      </c>
      <c r="E20" s="40">
        <f t="shared" si="2"/>
        <v>51</v>
      </c>
      <c r="F20" s="40">
        <f t="shared" si="2"/>
        <v>40</v>
      </c>
      <c r="G20" s="40">
        <f t="shared" si="2"/>
        <v>11</v>
      </c>
      <c r="H20" s="40">
        <f t="shared" si="2"/>
        <v>621</v>
      </c>
      <c r="I20" s="40">
        <f t="shared" si="2"/>
        <v>465</v>
      </c>
      <c r="J20" s="40">
        <f t="shared" si="2"/>
        <v>156</v>
      </c>
      <c r="K20" s="40">
        <f t="shared" si="2"/>
        <v>120</v>
      </c>
      <c r="L20" s="40">
        <f t="shared" si="2"/>
        <v>31</v>
      </c>
      <c r="M20" s="40">
        <f t="shared" si="2"/>
        <v>89</v>
      </c>
      <c r="N20" s="40">
        <f t="shared" si="2"/>
        <v>119</v>
      </c>
      <c r="O20" s="40">
        <f t="shared" si="2"/>
        <v>86</v>
      </c>
      <c r="P20" s="40">
        <f t="shared" si="2"/>
        <v>33</v>
      </c>
    </row>
    <row r="21" spans="1:16" ht="12.75">
      <c r="A21" s="33" t="s">
        <v>14</v>
      </c>
      <c r="B21" s="34">
        <v>261</v>
      </c>
      <c r="C21" s="34">
        <v>177</v>
      </c>
      <c r="D21" s="34">
        <v>84</v>
      </c>
      <c r="E21" s="34">
        <v>10</v>
      </c>
      <c r="F21" s="34">
        <v>7</v>
      </c>
      <c r="G21" s="34">
        <v>3</v>
      </c>
      <c r="H21" s="34">
        <v>185</v>
      </c>
      <c r="I21" s="34">
        <v>136</v>
      </c>
      <c r="J21" s="34">
        <v>49</v>
      </c>
      <c r="K21" s="34">
        <v>39</v>
      </c>
      <c r="L21" s="34">
        <v>9</v>
      </c>
      <c r="M21" s="34">
        <v>30</v>
      </c>
      <c r="N21" s="34">
        <v>27</v>
      </c>
      <c r="O21" s="34">
        <v>25</v>
      </c>
      <c r="P21" s="34">
        <v>2</v>
      </c>
    </row>
    <row r="22" spans="1:16" ht="12.75">
      <c r="A22" s="33" t="s">
        <v>15</v>
      </c>
      <c r="B22" s="34">
        <v>45</v>
      </c>
      <c r="C22" s="34">
        <v>35</v>
      </c>
      <c r="D22" s="34">
        <v>10</v>
      </c>
      <c r="E22" s="34">
        <v>4</v>
      </c>
      <c r="F22" s="34">
        <v>3</v>
      </c>
      <c r="G22" s="34">
        <v>1</v>
      </c>
      <c r="H22" s="34">
        <v>33</v>
      </c>
      <c r="I22" s="34">
        <v>26</v>
      </c>
      <c r="J22" s="34">
        <v>7</v>
      </c>
      <c r="K22" s="34">
        <v>7</v>
      </c>
      <c r="L22" s="34">
        <v>5</v>
      </c>
      <c r="M22" s="34">
        <v>2</v>
      </c>
      <c r="N22" s="34">
        <v>1</v>
      </c>
      <c r="O22" s="34">
        <v>1</v>
      </c>
      <c r="P22" s="36"/>
    </row>
    <row r="23" spans="1:16" ht="12.75">
      <c r="A23" s="33" t="s">
        <v>16</v>
      </c>
      <c r="B23" s="34">
        <v>43</v>
      </c>
      <c r="C23" s="34">
        <v>35</v>
      </c>
      <c r="D23" s="34">
        <v>8</v>
      </c>
      <c r="E23" s="34">
        <v>3</v>
      </c>
      <c r="F23" s="34">
        <v>3</v>
      </c>
      <c r="G23" s="36"/>
      <c r="H23" s="34">
        <v>29</v>
      </c>
      <c r="I23" s="34">
        <v>27</v>
      </c>
      <c r="J23" s="34">
        <v>2</v>
      </c>
      <c r="K23" s="34">
        <v>5</v>
      </c>
      <c r="L23" s="36"/>
      <c r="M23" s="34">
        <v>5</v>
      </c>
      <c r="N23" s="34">
        <v>6</v>
      </c>
      <c r="O23" s="34">
        <v>5</v>
      </c>
      <c r="P23" s="34">
        <v>1</v>
      </c>
    </row>
    <row r="24" spans="1:16" ht="12.75">
      <c r="A24" s="33" t="s">
        <v>17</v>
      </c>
      <c r="B24" s="34">
        <v>41</v>
      </c>
      <c r="C24" s="34">
        <v>34</v>
      </c>
      <c r="D24" s="34">
        <v>7</v>
      </c>
      <c r="E24" s="34">
        <v>3</v>
      </c>
      <c r="F24" s="34">
        <v>3</v>
      </c>
      <c r="G24" s="36"/>
      <c r="H24" s="34">
        <v>31</v>
      </c>
      <c r="I24" s="34">
        <v>27</v>
      </c>
      <c r="J24" s="34">
        <v>4</v>
      </c>
      <c r="K24" s="34">
        <v>3</v>
      </c>
      <c r="L24" s="34">
        <v>2</v>
      </c>
      <c r="M24" s="34">
        <v>1</v>
      </c>
      <c r="N24" s="34">
        <v>4</v>
      </c>
      <c r="O24" s="34">
        <v>2</v>
      </c>
      <c r="P24" s="34">
        <v>2</v>
      </c>
    </row>
    <row r="25" spans="1:16" ht="12.75">
      <c r="A25" s="33" t="s">
        <v>18</v>
      </c>
      <c r="B25" s="34">
        <v>69</v>
      </c>
      <c r="C25" s="34">
        <v>53</v>
      </c>
      <c r="D25" s="34">
        <v>16</v>
      </c>
      <c r="E25" s="34">
        <v>3</v>
      </c>
      <c r="F25" s="34">
        <v>3</v>
      </c>
      <c r="G25" s="36"/>
      <c r="H25" s="34">
        <v>53</v>
      </c>
      <c r="I25" s="34">
        <v>43</v>
      </c>
      <c r="J25" s="34">
        <v>10</v>
      </c>
      <c r="K25" s="34">
        <v>7</v>
      </c>
      <c r="L25" s="34">
        <v>4</v>
      </c>
      <c r="M25" s="34">
        <v>3</v>
      </c>
      <c r="N25" s="34">
        <v>6</v>
      </c>
      <c r="O25" s="34">
        <v>3</v>
      </c>
      <c r="P25" s="34">
        <v>3</v>
      </c>
    </row>
    <row r="26" spans="1:16" ht="12.75">
      <c r="A26" s="33" t="s">
        <v>19</v>
      </c>
      <c r="B26" s="34">
        <v>38</v>
      </c>
      <c r="C26" s="34">
        <v>26</v>
      </c>
      <c r="D26" s="34">
        <v>12</v>
      </c>
      <c r="E26" s="34">
        <v>3</v>
      </c>
      <c r="F26" s="34">
        <v>3</v>
      </c>
      <c r="G26" s="36"/>
      <c r="H26" s="34">
        <v>23</v>
      </c>
      <c r="I26" s="34">
        <v>17</v>
      </c>
      <c r="J26" s="34">
        <v>6</v>
      </c>
      <c r="K26" s="34">
        <v>4</v>
      </c>
      <c r="L26" s="36"/>
      <c r="M26" s="34">
        <v>4</v>
      </c>
      <c r="N26" s="34">
        <v>8</v>
      </c>
      <c r="O26" s="34">
        <v>6</v>
      </c>
      <c r="P26" s="34">
        <v>2</v>
      </c>
    </row>
    <row r="27" spans="1:16" ht="12.75">
      <c r="A27" s="33" t="s">
        <v>20</v>
      </c>
      <c r="B27" s="34">
        <v>42</v>
      </c>
      <c r="C27" s="34">
        <v>33</v>
      </c>
      <c r="D27" s="34">
        <v>9</v>
      </c>
      <c r="E27" s="34">
        <v>3</v>
      </c>
      <c r="F27" s="34">
        <v>2</v>
      </c>
      <c r="G27" s="34">
        <v>1</v>
      </c>
      <c r="H27" s="34">
        <v>25</v>
      </c>
      <c r="I27" s="34">
        <v>22</v>
      </c>
      <c r="J27" s="34">
        <v>3</v>
      </c>
      <c r="K27" s="34">
        <v>7</v>
      </c>
      <c r="L27" s="34">
        <v>3</v>
      </c>
      <c r="M27" s="34">
        <v>4</v>
      </c>
      <c r="N27" s="34">
        <v>7</v>
      </c>
      <c r="O27" s="34">
        <v>6</v>
      </c>
      <c r="P27" s="34">
        <v>1</v>
      </c>
    </row>
    <row r="28" spans="1:16" ht="12.75">
      <c r="A28" s="33" t="s">
        <v>21</v>
      </c>
      <c r="B28" s="34">
        <v>31</v>
      </c>
      <c r="C28" s="34">
        <v>21</v>
      </c>
      <c r="D28" s="34">
        <v>10</v>
      </c>
      <c r="E28" s="34">
        <v>3</v>
      </c>
      <c r="F28" s="34">
        <v>2</v>
      </c>
      <c r="G28" s="34">
        <v>1</v>
      </c>
      <c r="H28" s="34">
        <v>19</v>
      </c>
      <c r="I28" s="34">
        <v>15</v>
      </c>
      <c r="J28" s="34">
        <v>4</v>
      </c>
      <c r="K28" s="34">
        <v>5</v>
      </c>
      <c r="L28" s="34">
        <v>1</v>
      </c>
      <c r="M28" s="34">
        <v>4</v>
      </c>
      <c r="N28" s="34">
        <v>4</v>
      </c>
      <c r="O28" s="34">
        <v>3</v>
      </c>
      <c r="P28" s="34">
        <v>1</v>
      </c>
    </row>
    <row r="29" spans="1:16" ht="12.75">
      <c r="A29" s="33" t="s">
        <v>22</v>
      </c>
      <c r="B29" s="34">
        <v>29</v>
      </c>
      <c r="C29" s="34">
        <v>25</v>
      </c>
      <c r="D29" s="34">
        <v>4</v>
      </c>
      <c r="E29" s="34">
        <v>3</v>
      </c>
      <c r="F29" s="34">
        <v>3</v>
      </c>
      <c r="G29" s="36"/>
      <c r="H29" s="34">
        <v>20</v>
      </c>
      <c r="I29" s="34">
        <v>16</v>
      </c>
      <c r="J29" s="34">
        <v>4</v>
      </c>
      <c r="K29" s="34">
        <v>2</v>
      </c>
      <c r="L29" s="34">
        <v>2</v>
      </c>
      <c r="M29" s="36"/>
      <c r="N29" s="34">
        <v>4</v>
      </c>
      <c r="O29" s="34">
        <v>4</v>
      </c>
      <c r="P29" s="36"/>
    </row>
    <row r="30" spans="1:16" ht="12.75">
      <c r="A30" s="33" t="s">
        <v>23</v>
      </c>
      <c r="B30" s="34">
        <v>31</v>
      </c>
      <c r="C30" s="34">
        <v>23</v>
      </c>
      <c r="D30" s="34">
        <v>8</v>
      </c>
      <c r="E30" s="34">
        <v>2</v>
      </c>
      <c r="F30" s="34">
        <v>2</v>
      </c>
      <c r="G30" s="36"/>
      <c r="H30" s="34">
        <v>22</v>
      </c>
      <c r="I30" s="34">
        <v>17</v>
      </c>
      <c r="J30" s="34">
        <v>5</v>
      </c>
      <c r="K30" s="34">
        <v>2</v>
      </c>
      <c r="L30" s="36"/>
      <c r="M30" s="34">
        <v>2</v>
      </c>
      <c r="N30" s="34">
        <v>5</v>
      </c>
      <c r="O30" s="34">
        <v>4</v>
      </c>
      <c r="P30" s="34">
        <v>1</v>
      </c>
    </row>
    <row r="31" spans="1:16" ht="12.75">
      <c r="A31" s="33" t="s">
        <v>24</v>
      </c>
      <c r="B31" s="34">
        <v>32</v>
      </c>
      <c r="C31" s="34">
        <v>24</v>
      </c>
      <c r="D31" s="34">
        <v>8</v>
      </c>
      <c r="E31" s="34">
        <v>2</v>
      </c>
      <c r="F31" s="34">
        <v>1</v>
      </c>
      <c r="G31" s="34">
        <v>1</v>
      </c>
      <c r="H31" s="34">
        <v>24</v>
      </c>
      <c r="I31" s="34">
        <v>20</v>
      </c>
      <c r="J31" s="34">
        <v>4</v>
      </c>
      <c r="K31" s="34">
        <v>2</v>
      </c>
      <c r="L31" s="34">
        <v>1</v>
      </c>
      <c r="M31" s="34">
        <v>1</v>
      </c>
      <c r="N31" s="34">
        <v>4</v>
      </c>
      <c r="O31" s="34">
        <v>2</v>
      </c>
      <c r="P31" s="34">
        <v>2</v>
      </c>
    </row>
    <row r="32" spans="1:16" ht="12.75">
      <c r="A32" s="33" t="s">
        <v>25</v>
      </c>
      <c r="B32" s="34">
        <v>17</v>
      </c>
      <c r="C32" s="34">
        <v>11</v>
      </c>
      <c r="D32" s="34">
        <v>6</v>
      </c>
      <c r="E32" s="34">
        <v>2</v>
      </c>
      <c r="F32" s="34">
        <v>2</v>
      </c>
      <c r="G32" s="36"/>
      <c r="H32" s="34">
        <v>8</v>
      </c>
      <c r="I32" s="34">
        <v>7</v>
      </c>
      <c r="J32" s="34">
        <v>1</v>
      </c>
      <c r="K32" s="34">
        <v>2</v>
      </c>
      <c r="L32" s="36"/>
      <c r="M32" s="34">
        <v>2</v>
      </c>
      <c r="N32" s="34">
        <v>5</v>
      </c>
      <c r="O32" s="34">
        <v>2</v>
      </c>
      <c r="P32" s="34">
        <v>3</v>
      </c>
    </row>
    <row r="33" spans="1:16" ht="12.75">
      <c r="A33" s="33" t="s">
        <v>490</v>
      </c>
      <c r="B33" s="34">
        <v>115</v>
      </c>
      <c r="C33" s="34">
        <v>74</v>
      </c>
      <c r="D33" s="34">
        <v>41</v>
      </c>
      <c r="E33" s="34">
        <v>4</v>
      </c>
      <c r="F33" s="34">
        <v>4</v>
      </c>
      <c r="G33" s="36"/>
      <c r="H33" s="34">
        <v>72</v>
      </c>
      <c r="I33" s="34">
        <v>56</v>
      </c>
      <c r="J33" s="34">
        <v>16</v>
      </c>
      <c r="K33" s="34">
        <v>17</v>
      </c>
      <c r="L33" s="34">
        <v>2</v>
      </c>
      <c r="M33" s="34">
        <v>15</v>
      </c>
      <c r="N33" s="34">
        <v>22</v>
      </c>
      <c r="O33" s="34">
        <v>12</v>
      </c>
      <c r="P33" s="34">
        <v>10</v>
      </c>
    </row>
    <row r="34" spans="1:16" ht="12.75">
      <c r="A34" s="33" t="s">
        <v>356</v>
      </c>
      <c r="B34" s="34">
        <v>45</v>
      </c>
      <c r="C34" s="34">
        <v>34</v>
      </c>
      <c r="D34" s="34">
        <v>11</v>
      </c>
      <c r="E34" s="34">
        <v>3</v>
      </c>
      <c r="F34" s="34">
        <v>2</v>
      </c>
      <c r="G34" s="34">
        <v>1</v>
      </c>
      <c r="H34" s="34">
        <v>30</v>
      </c>
      <c r="I34" s="34">
        <v>25</v>
      </c>
      <c r="J34" s="34">
        <v>5</v>
      </c>
      <c r="K34" s="34">
        <v>6</v>
      </c>
      <c r="L34" s="34">
        <v>2</v>
      </c>
      <c r="M34" s="34">
        <v>4</v>
      </c>
      <c r="N34" s="34">
        <v>6</v>
      </c>
      <c r="O34" s="34">
        <v>5</v>
      </c>
      <c r="P34" s="34">
        <v>1</v>
      </c>
    </row>
    <row r="35" spans="1:16" ht="12.75">
      <c r="A35" s="33" t="s">
        <v>387</v>
      </c>
      <c r="B35" s="34">
        <v>72</v>
      </c>
      <c r="C35" s="34">
        <v>17</v>
      </c>
      <c r="D35" s="34">
        <v>55</v>
      </c>
      <c r="E35" s="34">
        <v>3</v>
      </c>
      <c r="F35" s="36"/>
      <c r="G35" s="34">
        <v>3</v>
      </c>
      <c r="H35" s="34">
        <v>47</v>
      </c>
      <c r="I35" s="34">
        <v>11</v>
      </c>
      <c r="J35" s="34">
        <v>36</v>
      </c>
      <c r="K35" s="34">
        <v>12</v>
      </c>
      <c r="L35" s="36"/>
      <c r="M35" s="34">
        <v>12</v>
      </c>
      <c r="N35" s="34">
        <v>10</v>
      </c>
      <c r="O35" s="34">
        <v>6</v>
      </c>
      <c r="P35" s="34">
        <v>4</v>
      </c>
    </row>
    <row r="36" spans="1:15" ht="12.75">
      <c r="A36" s="59" t="s">
        <v>370</v>
      </c>
      <c r="O36" s="42" t="s">
        <v>262</v>
      </c>
    </row>
    <row r="37" ht="12.75">
      <c r="A37" s="59" t="s">
        <v>491</v>
      </c>
    </row>
    <row r="38" ht="12.75">
      <c r="A38" s="59" t="s">
        <v>492</v>
      </c>
    </row>
  </sheetData>
  <sheetProtection password="CA55" sheet="1" objects="1" scenarios="1"/>
  <mergeCells count="8">
    <mergeCell ref="A1:P1"/>
    <mergeCell ref="A2:P2"/>
    <mergeCell ref="A3:P3"/>
    <mergeCell ref="B5:D5"/>
    <mergeCell ref="E5:G5"/>
    <mergeCell ref="H5:J5"/>
    <mergeCell ref="K5:M5"/>
    <mergeCell ref="N5:P5"/>
  </mergeCells>
  <printOptions horizontalCentered="1"/>
  <pageMargins left="0.8661417322834646" right="0.6299212598425197" top="0.5118110236220472" bottom="0.4330708661417323" header="0.15748031496062992" footer="0"/>
  <pageSetup horizontalDpi="600" verticalDpi="600" orientation="landscape" scale="95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showGridLines="0" workbookViewId="0" topLeftCell="A1">
      <selection activeCell="C37" sqref="C37"/>
    </sheetView>
  </sheetViews>
  <sheetFormatPr defaultColWidth="6.625" defaultRowHeight="12.75"/>
  <cols>
    <col min="1" max="1" width="36.625" style="44" customWidth="1"/>
    <col min="2" max="2" width="6.625" style="44" customWidth="1"/>
    <col min="3" max="3" width="5.875" style="44" customWidth="1"/>
    <col min="4" max="4" width="7.125" style="44" customWidth="1"/>
    <col min="5" max="5" width="5.625" style="44" customWidth="1"/>
    <col min="6" max="6" width="5.75390625" style="44" customWidth="1"/>
    <col min="7" max="7" width="6.625" style="44" customWidth="1"/>
    <col min="8" max="8" width="5.875" style="44" customWidth="1"/>
    <col min="9" max="9" width="6.00390625" style="44" customWidth="1"/>
    <col min="10" max="10" width="5.875" style="44" customWidth="1"/>
    <col min="11" max="11" width="6.50390625" style="44" customWidth="1"/>
    <col min="12" max="12" width="6.25390625" style="44" customWidth="1"/>
    <col min="13" max="13" width="7.75390625" style="44" customWidth="1"/>
    <col min="14" max="15" width="6.25390625" style="44" customWidth="1"/>
    <col min="16" max="16" width="5.75390625" style="44" bestFit="1" customWidth="1"/>
  </cols>
  <sheetData>
    <row r="1" spans="1:16" ht="12.75">
      <c r="A1" s="585" t="s">
        <v>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</row>
    <row r="2" spans="1:16" ht="12.75">
      <c r="A2" s="585" t="s">
        <v>493</v>
      </c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</row>
    <row r="3" spans="1:16" ht="12.75">
      <c r="A3" s="585" t="s">
        <v>494</v>
      </c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</row>
    <row r="4" spans="1:17" ht="12.75">
      <c r="A4" s="24" t="s">
        <v>495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1"/>
    </row>
    <row r="5" spans="1:16" ht="12.75">
      <c r="A5" s="63" t="s">
        <v>2</v>
      </c>
      <c r="B5" s="565" t="s">
        <v>425</v>
      </c>
      <c r="C5" s="561"/>
      <c r="D5" s="560"/>
      <c r="E5" s="565" t="s">
        <v>484</v>
      </c>
      <c r="F5" s="561"/>
      <c r="G5" s="560"/>
      <c r="H5" s="565" t="s">
        <v>426</v>
      </c>
      <c r="I5" s="561"/>
      <c r="J5" s="560"/>
      <c r="K5" s="565" t="s">
        <v>735</v>
      </c>
      <c r="L5" s="561"/>
      <c r="M5" s="560"/>
      <c r="N5" s="565" t="s">
        <v>496</v>
      </c>
      <c r="O5" s="561"/>
      <c r="P5" s="560"/>
    </row>
    <row r="6" spans="1:16" ht="12.75">
      <c r="A6" s="28" t="s">
        <v>497</v>
      </c>
      <c r="B6" s="62"/>
      <c r="C6" s="26" t="s">
        <v>486</v>
      </c>
      <c r="D6" s="479" t="s">
        <v>498</v>
      </c>
      <c r="E6" s="62"/>
      <c r="F6" s="26" t="s">
        <v>486</v>
      </c>
      <c r="G6" s="26" t="s">
        <v>498</v>
      </c>
      <c r="H6" s="62"/>
      <c r="I6" s="26" t="s">
        <v>486</v>
      </c>
      <c r="J6" s="26" t="s">
        <v>498</v>
      </c>
      <c r="K6" s="62"/>
      <c r="L6" s="26" t="s">
        <v>486</v>
      </c>
      <c r="M6" s="26" t="s">
        <v>498</v>
      </c>
      <c r="N6" s="62"/>
      <c r="O6" s="26" t="s">
        <v>486</v>
      </c>
      <c r="P6" s="26" t="s">
        <v>498</v>
      </c>
    </row>
    <row r="7" spans="1:16" ht="12.75">
      <c r="A7" s="29"/>
      <c r="B7" s="22" t="s">
        <v>251</v>
      </c>
      <c r="C7" s="22" t="s">
        <v>488</v>
      </c>
      <c r="D7" s="22" t="s">
        <v>499</v>
      </c>
      <c r="E7" s="22" t="s">
        <v>251</v>
      </c>
      <c r="F7" s="22" t="s">
        <v>488</v>
      </c>
      <c r="G7" s="22" t="s">
        <v>499</v>
      </c>
      <c r="H7" s="22" t="s">
        <v>251</v>
      </c>
      <c r="I7" s="22" t="s">
        <v>488</v>
      </c>
      <c r="J7" s="22" t="s">
        <v>499</v>
      </c>
      <c r="K7" s="22" t="s">
        <v>251</v>
      </c>
      <c r="L7" s="22" t="s">
        <v>488</v>
      </c>
      <c r="M7" s="22" t="s">
        <v>499</v>
      </c>
      <c r="N7" s="22" t="s">
        <v>251</v>
      </c>
      <c r="O7" s="22" t="s">
        <v>488</v>
      </c>
      <c r="P7" s="22" t="s">
        <v>499</v>
      </c>
    </row>
    <row r="8" spans="1:16" s="175" customFormat="1" ht="30" customHeight="1">
      <c r="A8" s="130" t="s">
        <v>39</v>
      </c>
      <c r="B8" s="131">
        <f aca="true" t="shared" si="0" ref="B8:P8">SUM(B9:B37)</f>
        <v>585</v>
      </c>
      <c r="C8" s="131">
        <f t="shared" si="0"/>
        <v>382</v>
      </c>
      <c r="D8" s="131">
        <f t="shared" si="0"/>
        <v>203</v>
      </c>
      <c r="E8" s="131">
        <f t="shared" si="0"/>
        <v>26</v>
      </c>
      <c r="F8" s="131">
        <f t="shared" si="0"/>
        <v>22</v>
      </c>
      <c r="G8" s="131">
        <f t="shared" si="0"/>
        <v>4</v>
      </c>
      <c r="H8" s="131">
        <f t="shared" si="0"/>
        <v>116</v>
      </c>
      <c r="I8" s="174">
        <f t="shared" si="0"/>
        <v>89</v>
      </c>
      <c r="J8" s="131">
        <f t="shared" si="0"/>
        <v>27</v>
      </c>
      <c r="K8" s="131">
        <f t="shared" si="0"/>
        <v>297</v>
      </c>
      <c r="L8" s="174">
        <f t="shared" si="0"/>
        <v>155</v>
      </c>
      <c r="M8" s="131">
        <f t="shared" si="0"/>
        <v>142</v>
      </c>
      <c r="N8" s="131">
        <f t="shared" si="0"/>
        <v>146</v>
      </c>
      <c r="O8" s="131">
        <f t="shared" si="0"/>
        <v>116</v>
      </c>
      <c r="P8" s="131">
        <f t="shared" si="0"/>
        <v>30</v>
      </c>
    </row>
    <row r="9" spans="1:16" ht="12.75">
      <c r="A9" s="33" t="s">
        <v>448</v>
      </c>
      <c r="B9" s="480">
        <v>13</v>
      </c>
      <c r="C9" s="126">
        <v>7</v>
      </c>
      <c r="D9" s="126">
        <v>6</v>
      </c>
      <c r="E9" s="126">
        <v>1</v>
      </c>
      <c r="F9" s="126">
        <v>1</v>
      </c>
      <c r="G9" s="169"/>
      <c r="H9" s="169"/>
      <c r="I9" s="169"/>
      <c r="J9" s="169"/>
      <c r="K9" s="126">
        <v>7</v>
      </c>
      <c r="L9" s="126">
        <v>4</v>
      </c>
      <c r="M9" s="126">
        <f aca="true" t="shared" si="1" ref="M9:M26">(K9-L9)</f>
        <v>3</v>
      </c>
      <c r="N9" s="126">
        <v>5</v>
      </c>
      <c r="O9" s="126">
        <v>2</v>
      </c>
      <c r="P9" s="126">
        <v>3</v>
      </c>
    </row>
    <row r="10" spans="1:16" ht="12.75">
      <c r="A10" s="33" t="s">
        <v>449</v>
      </c>
      <c r="B10" s="480">
        <v>6</v>
      </c>
      <c r="C10" s="481">
        <v>3</v>
      </c>
      <c r="D10" s="481">
        <v>3</v>
      </c>
      <c r="E10" s="481">
        <v>1</v>
      </c>
      <c r="F10" s="481">
        <v>1</v>
      </c>
      <c r="G10" s="169"/>
      <c r="H10" s="126">
        <v>1</v>
      </c>
      <c r="I10" s="169"/>
      <c r="J10" s="126">
        <v>1</v>
      </c>
      <c r="K10" s="126">
        <v>3</v>
      </c>
      <c r="L10" s="126">
        <v>1</v>
      </c>
      <c r="M10" s="126">
        <f t="shared" si="1"/>
        <v>2</v>
      </c>
      <c r="N10" s="126">
        <v>1</v>
      </c>
      <c r="O10" s="126">
        <v>1</v>
      </c>
      <c r="P10" s="169"/>
    </row>
    <row r="11" spans="1:16" ht="12.75">
      <c r="A11" s="33" t="s">
        <v>450</v>
      </c>
      <c r="B11" s="480">
        <v>23</v>
      </c>
      <c r="C11" s="481">
        <v>7</v>
      </c>
      <c r="D11" s="481">
        <v>16</v>
      </c>
      <c r="E11" s="481">
        <v>1</v>
      </c>
      <c r="F11" s="481">
        <v>1</v>
      </c>
      <c r="G11" s="169"/>
      <c r="H11" s="169"/>
      <c r="I11" s="169"/>
      <c r="J11" s="169"/>
      <c r="K11" s="126">
        <v>20</v>
      </c>
      <c r="L11" s="126">
        <v>6</v>
      </c>
      <c r="M11" s="126">
        <f t="shared" si="1"/>
        <v>14</v>
      </c>
      <c r="N11" s="126">
        <v>2</v>
      </c>
      <c r="O11" s="169"/>
      <c r="P11" s="126">
        <v>2</v>
      </c>
    </row>
    <row r="12" spans="1:16" ht="12.75">
      <c r="A12" s="33" t="s">
        <v>451</v>
      </c>
      <c r="B12" s="480">
        <v>37</v>
      </c>
      <c r="C12" s="481">
        <v>26</v>
      </c>
      <c r="D12" s="481">
        <v>11</v>
      </c>
      <c r="E12" s="481">
        <v>1</v>
      </c>
      <c r="F12" s="481">
        <v>1</v>
      </c>
      <c r="G12" s="169"/>
      <c r="H12" s="169"/>
      <c r="I12" s="169"/>
      <c r="J12" s="169"/>
      <c r="K12" s="126">
        <v>21</v>
      </c>
      <c r="L12" s="126">
        <v>14</v>
      </c>
      <c r="M12" s="126">
        <f t="shared" si="1"/>
        <v>7</v>
      </c>
      <c r="N12" s="126">
        <v>15</v>
      </c>
      <c r="O12" s="126">
        <v>11</v>
      </c>
      <c r="P12" s="126">
        <v>4</v>
      </c>
    </row>
    <row r="13" spans="1:16" ht="12.75">
      <c r="A13" s="33" t="s">
        <v>452</v>
      </c>
      <c r="B13" s="480">
        <v>20</v>
      </c>
      <c r="C13" s="481">
        <v>9</v>
      </c>
      <c r="D13" s="481">
        <v>11</v>
      </c>
      <c r="E13" s="481">
        <v>1</v>
      </c>
      <c r="F13" s="481">
        <v>1</v>
      </c>
      <c r="G13" s="169"/>
      <c r="H13" s="169"/>
      <c r="I13" s="169"/>
      <c r="J13" s="169"/>
      <c r="K13" s="126">
        <v>18</v>
      </c>
      <c r="L13" s="126">
        <v>7</v>
      </c>
      <c r="M13" s="126">
        <f t="shared" si="1"/>
        <v>11</v>
      </c>
      <c r="N13" s="126">
        <v>1</v>
      </c>
      <c r="O13" s="126">
        <v>1</v>
      </c>
      <c r="P13" s="169"/>
    </row>
    <row r="14" spans="1:16" ht="12.75">
      <c r="A14" s="33" t="s">
        <v>500</v>
      </c>
      <c r="B14" s="480">
        <v>16</v>
      </c>
      <c r="C14" s="481">
        <v>5</v>
      </c>
      <c r="D14" s="481">
        <v>11</v>
      </c>
      <c r="E14" s="481">
        <v>1</v>
      </c>
      <c r="F14" s="481"/>
      <c r="G14" s="126">
        <v>1</v>
      </c>
      <c r="H14" s="126">
        <v>1</v>
      </c>
      <c r="I14" s="169"/>
      <c r="J14" s="126">
        <v>1</v>
      </c>
      <c r="K14" s="126">
        <v>13</v>
      </c>
      <c r="L14" s="126">
        <v>5</v>
      </c>
      <c r="M14" s="126">
        <f t="shared" si="1"/>
        <v>8</v>
      </c>
      <c r="N14" s="126">
        <v>1</v>
      </c>
      <c r="O14" s="169"/>
      <c r="P14" s="126">
        <v>1</v>
      </c>
    </row>
    <row r="15" spans="1:16" ht="12.75">
      <c r="A15" s="33" t="s">
        <v>501</v>
      </c>
      <c r="B15" s="480">
        <v>21</v>
      </c>
      <c r="C15" s="481">
        <v>9</v>
      </c>
      <c r="D15" s="481">
        <v>12</v>
      </c>
      <c r="E15" s="481">
        <v>1</v>
      </c>
      <c r="F15" s="481">
        <v>1</v>
      </c>
      <c r="G15" s="169"/>
      <c r="H15" s="126">
        <v>7</v>
      </c>
      <c r="I15" s="126">
        <v>4</v>
      </c>
      <c r="J15" s="126">
        <v>3</v>
      </c>
      <c r="K15" s="126">
        <v>9</v>
      </c>
      <c r="L15" s="126">
        <v>2</v>
      </c>
      <c r="M15" s="126">
        <f t="shared" si="1"/>
        <v>7</v>
      </c>
      <c r="N15" s="126">
        <v>4</v>
      </c>
      <c r="O15" s="126">
        <v>2</v>
      </c>
      <c r="P15" s="126">
        <v>2</v>
      </c>
    </row>
    <row r="16" spans="1:16" ht="12.75">
      <c r="A16" s="33" t="s">
        <v>502</v>
      </c>
      <c r="B16" s="480">
        <v>12</v>
      </c>
      <c r="C16" s="481">
        <v>6</v>
      </c>
      <c r="D16" s="481">
        <v>6</v>
      </c>
      <c r="E16" s="481">
        <v>1</v>
      </c>
      <c r="F16" s="481">
        <v>1</v>
      </c>
      <c r="G16" s="169"/>
      <c r="H16" s="169"/>
      <c r="I16" s="169"/>
      <c r="J16" s="169"/>
      <c r="K16" s="126">
        <v>11</v>
      </c>
      <c r="L16" s="126">
        <v>5</v>
      </c>
      <c r="M16" s="126">
        <f t="shared" si="1"/>
        <v>6</v>
      </c>
      <c r="N16" s="169"/>
      <c r="O16" s="169"/>
      <c r="P16" s="169"/>
    </row>
    <row r="17" spans="1:16" ht="12.75">
      <c r="A17" s="33" t="s">
        <v>456</v>
      </c>
      <c r="B17" s="126">
        <v>42</v>
      </c>
      <c r="C17" s="481">
        <v>32</v>
      </c>
      <c r="D17" s="481">
        <v>10</v>
      </c>
      <c r="E17" s="481">
        <v>1</v>
      </c>
      <c r="F17" s="481">
        <v>1</v>
      </c>
      <c r="G17" s="169"/>
      <c r="H17" s="169"/>
      <c r="I17" s="169"/>
      <c r="J17" s="169"/>
      <c r="K17" s="126">
        <v>31</v>
      </c>
      <c r="L17" s="126">
        <v>27</v>
      </c>
      <c r="M17" s="126">
        <f t="shared" si="1"/>
        <v>4</v>
      </c>
      <c r="N17" s="126">
        <v>10</v>
      </c>
      <c r="O17" s="126">
        <v>4</v>
      </c>
      <c r="P17" s="126">
        <v>6</v>
      </c>
    </row>
    <row r="18" spans="1:16" ht="12.75">
      <c r="A18" s="33" t="s">
        <v>457</v>
      </c>
      <c r="B18" s="126">
        <v>6</v>
      </c>
      <c r="C18" s="481">
        <v>1</v>
      </c>
      <c r="D18" s="481">
        <v>5</v>
      </c>
      <c r="E18" s="481">
        <v>1</v>
      </c>
      <c r="F18" s="481"/>
      <c r="G18" s="126">
        <v>1</v>
      </c>
      <c r="H18" s="169"/>
      <c r="I18" s="169"/>
      <c r="J18" s="169"/>
      <c r="K18" s="126">
        <v>4</v>
      </c>
      <c r="L18" s="169"/>
      <c r="M18" s="126">
        <f t="shared" si="1"/>
        <v>4</v>
      </c>
      <c r="N18" s="126">
        <v>1</v>
      </c>
      <c r="O18" s="126">
        <v>1</v>
      </c>
      <c r="P18" s="169"/>
    </row>
    <row r="19" spans="1:16" ht="12.75">
      <c r="A19" s="33" t="s">
        <v>503</v>
      </c>
      <c r="B19" s="126">
        <v>18</v>
      </c>
      <c r="C19" s="481">
        <v>6</v>
      </c>
      <c r="D19" s="481">
        <v>12</v>
      </c>
      <c r="E19" s="481">
        <v>1</v>
      </c>
      <c r="F19" s="481">
        <v>1</v>
      </c>
      <c r="G19" s="169"/>
      <c r="H19" s="169"/>
      <c r="I19" s="169"/>
      <c r="J19" s="169"/>
      <c r="K19" s="126">
        <v>13</v>
      </c>
      <c r="L19" s="126">
        <v>3</v>
      </c>
      <c r="M19" s="126">
        <f t="shared" si="1"/>
        <v>10</v>
      </c>
      <c r="N19" s="126">
        <v>4</v>
      </c>
      <c r="O19" s="126">
        <v>2</v>
      </c>
      <c r="P19" s="126">
        <v>2</v>
      </c>
    </row>
    <row r="20" spans="1:16" ht="12.75">
      <c r="A20" s="33" t="s">
        <v>459</v>
      </c>
      <c r="B20" s="126">
        <v>9</v>
      </c>
      <c r="C20" s="481">
        <v>3</v>
      </c>
      <c r="D20" s="481">
        <v>6</v>
      </c>
      <c r="E20" s="481">
        <v>1</v>
      </c>
      <c r="F20" s="481">
        <v>1</v>
      </c>
      <c r="G20" s="127"/>
      <c r="H20" s="169"/>
      <c r="I20" s="169"/>
      <c r="J20" s="169"/>
      <c r="K20" s="126">
        <v>7</v>
      </c>
      <c r="L20" s="126">
        <v>2</v>
      </c>
      <c r="M20" s="126">
        <f t="shared" si="1"/>
        <v>5</v>
      </c>
      <c r="N20" s="126">
        <v>1</v>
      </c>
      <c r="O20" s="169"/>
      <c r="P20" s="126">
        <v>1</v>
      </c>
    </row>
    <row r="21" spans="1:16" ht="12.75">
      <c r="A21" s="33" t="s">
        <v>504</v>
      </c>
      <c r="B21" s="126">
        <v>77</v>
      </c>
      <c r="C21" s="481">
        <v>53</v>
      </c>
      <c r="D21" s="481">
        <v>24</v>
      </c>
      <c r="E21" s="481">
        <v>1</v>
      </c>
      <c r="F21" s="481">
        <v>1</v>
      </c>
      <c r="G21" s="127"/>
      <c r="H21" s="126">
        <v>53</v>
      </c>
      <c r="I21" s="126">
        <v>38</v>
      </c>
      <c r="J21" s="126">
        <v>15</v>
      </c>
      <c r="K21" s="126">
        <v>21</v>
      </c>
      <c r="L21" s="126">
        <v>12</v>
      </c>
      <c r="M21" s="126">
        <f t="shared" si="1"/>
        <v>9</v>
      </c>
      <c r="N21" s="126">
        <v>2</v>
      </c>
      <c r="O21" s="126">
        <v>2</v>
      </c>
      <c r="P21" s="169"/>
    </row>
    <row r="22" spans="1:16" ht="12.75">
      <c r="A22" s="33" t="s">
        <v>461</v>
      </c>
      <c r="B22" s="126">
        <v>20</v>
      </c>
      <c r="C22" s="481">
        <v>9</v>
      </c>
      <c r="D22" s="481">
        <v>11</v>
      </c>
      <c r="E22" s="481">
        <v>1</v>
      </c>
      <c r="F22" s="481">
        <v>1</v>
      </c>
      <c r="G22" s="127"/>
      <c r="H22" s="169"/>
      <c r="I22" s="169"/>
      <c r="J22" s="169"/>
      <c r="K22" s="126">
        <v>13</v>
      </c>
      <c r="L22" s="126">
        <v>4</v>
      </c>
      <c r="M22" s="126">
        <f t="shared" si="1"/>
        <v>9</v>
      </c>
      <c r="N22" s="126">
        <v>6</v>
      </c>
      <c r="O22" s="126">
        <v>4</v>
      </c>
      <c r="P22" s="126">
        <v>2</v>
      </c>
    </row>
    <row r="23" spans="1:16" ht="12.75">
      <c r="A23" s="33" t="s">
        <v>462</v>
      </c>
      <c r="B23" s="126">
        <v>31</v>
      </c>
      <c r="C23" s="126">
        <v>14</v>
      </c>
      <c r="D23" s="126">
        <v>17</v>
      </c>
      <c r="E23" s="126">
        <v>1</v>
      </c>
      <c r="F23" s="126">
        <v>1</v>
      </c>
      <c r="G23" s="169"/>
      <c r="H23" s="169"/>
      <c r="I23" s="169"/>
      <c r="J23" s="169"/>
      <c r="K23" s="126">
        <v>29</v>
      </c>
      <c r="L23" s="126">
        <v>12</v>
      </c>
      <c r="M23" s="126">
        <f t="shared" si="1"/>
        <v>17</v>
      </c>
      <c r="N23" s="126">
        <v>1</v>
      </c>
      <c r="O23" s="126">
        <v>1</v>
      </c>
      <c r="P23" s="169"/>
    </row>
    <row r="24" spans="1:16" ht="12.75">
      <c r="A24" s="33" t="s">
        <v>463</v>
      </c>
      <c r="B24" s="126">
        <v>4</v>
      </c>
      <c r="C24" s="481">
        <v>2</v>
      </c>
      <c r="D24" s="481">
        <v>2</v>
      </c>
      <c r="E24" s="481">
        <v>1</v>
      </c>
      <c r="F24" s="481"/>
      <c r="G24" s="481">
        <v>1</v>
      </c>
      <c r="H24" s="481"/>
      <c r="I24" s="481"/>
      <c r="J24" s="481"/>
      <c r="K24" s="481">
        <v>3</v>
      </c>
      <c r="L24" s="481">
        <v>2</v>
      </c>
      <c r="M24" s="126">
        <f t="shared" si="1"/>
        <v>1</v>
      </c>
      <c r="N24" s="169"/>
      <c r="O24" s="169"/>
      <c r="P24" s="169"/>
    </row>
    <row r="25" spans="1:16" ht="12.75">
      <c r="A25" s="33" t="s">
        <v>505</v>
      </c>
      <c r="B25" s="126">
        <v>5</v>
      </c>
      <c r="C25" s="126">
        <v>3</v>
      </c>
      <c r="D25" s="481">
        <v>2</v>
      </c>
      <c r="E25" s="481">
        <v>1</v>
      </c>
      <c r="F25" s="481">
        <v>1</v>
      </c>
      <c r="G25" s="481"/>
      <c r="H25" s="169"/>
      <c r="I25" s="169"/>
      <c r="J25" s="169"/>
      <c r="K25" s="126">
        <v>4</v>
      </c>
      <c r="L25" s="126">
        <v>2</v>
      </c>
      <c r="M25" s="126">
        <f t="shared" si="1"/>
        <v>2</v>
      </c>
      <c r="N25" s="169"/>
      <c r="O25" s="169"/>
      <c r="P25" s="169"/>
    </row>
    <row r="26" spans="1:16" ht="12.75">
      <c r="A26" s="33" t="s">
        <v>506</v>
      </c>
      <c r="B26" s="126">
        <v>10</v>
      </c>
      <c r="C26" s="481">
        <v>5</v>
      </c>
      <c r="D26" s="481">
        <v>5</v>
      </c>
      <c r="E26" s="481">
        <v>1</v>
      </c>
      <c r="F26" s="481"/>
      <c r="G26" s="481">
        <v>1</v>
      </c>
      <c r="H26" s="169"/>
      <c r="I26" s="169"/>
      <c r="J26" s="169"/>
      <c r="K26" s="126">
        <v>7</v>
      </c>
      <c r="L26" s="126">
        <v>3</v>
      </c>
      <c r="M26" s="126">
        <f t="shared" si="1"/>
        <v>4</v>
      </c>
      <c r="N26" s="126">
        <v>2</v>
      </c>
      <c r="O26" s="126">
        <v>2</v>
      </c>
      <c r="P26" s="169"/>
    </row>
    <row r="27" spans="1:16" ht="12.75">
      <c r="A27" s="33" t="s">
        <v>507</v>
      </c>
      <c r="B27" s="126">
        <v>2</v>
      </c>
      <c r="C27" s="481">
        <v>2</v>
      </c>
      <c r="D27" s="481"/>
      <c r="E27" s="481"/>
      <c r="F27" s="481"/>
      <c r="G27" s="481"/>
      <c r="H27" s="169"/>
      <c r="I27" s="169"/>
      <c r="J27" s="169"/>
      <c r="K27" s="126">
        <v>2</v>
      </c>
      <c r="L27" s="126">
        <v>2</v>
      </c>
      <c r="M27" s="169"/>
      <c r="N27" s="169"/>
      <c r="O27" s="169"/>
      <c r="P27" s="169"/>
    </row>
    <row r="28" spans="1:16" ht="12.75">
      <c r="A28" s="33" t="s">
        <v>508</v>
      </c>
      <c r="B28" s="126">
        <v>40</v>
      </c>
      <c r="C28" s="481">
        <v>37</v>
      </c>
      <c r="D28" s="481">
        <v>3</v>
      </c>
      <c r="E28" s="481">
        <v>1</v>
      </c>
      <c r="F28" s="481">
        <v>1</v>
      </c>
      <c r="G28" s="481"/>
      <c r="H28" s="126">
        <v>28</v>
      </c>
      <c r="I28" s="126">
        <v>26</v>
      </c>
      <c r="J28" s="126">
        <v>2</v>
      </c>
      <c r="K28" s="126">
        <v>5</v>
      </c>
      <c r="L28" s="126">
        <v>4</v>
      </c>
      <c r="M28" s="126">
        <f>(K28-L28)</f>
        <v>1</v>
      </c>
      <c r="N28" s="126">
        <v>6</v>
      </c>
      <c r="O28" s="126">
        <v>6</v>
      </c>
      <c r="P28" s="169"/>
    </row>
    <row r="29" spans="1:16" ht="12.75">
      <c r="A29" s="33" t="s">
        <v>509</v>
      </c>
      <c r="B29" s="126">
        <v>76</v>
      </c>
      <c r="C29" s="481">
        <v>73</v>
      </c>
      <c r="D29" s="481">
        <v>3</v>
      </c>
      <c r="E29" s="481">
        <v>1</v>
      </c>
      <c r="F29" s="481">
        <v>1</v>
      </c>
      <c r="G29" s="481"/>
      <c r="H29" s="169"/>
      <c r="I29" s="169"/>
      <c r="J29" s="169"/>
      <c r="K29" s="126">
        <v>9</v>
      </c>
      <c r="L29" s="126">
        <v>9</v>
      </c>
      <c r="M29" s="169"/>
      <c r="N29" s="126">
        <v>66</v>
      </c>
      <c r="O29" s="126">
        <v>63</v>
      </c>
      <c r="P29" s="126">
        <v>3</v>
      </c>
    </row>
    <row r="30" spans="1:16" ht="12.75">
      <c r="A30" s="33" t="s">
        <v>469</v>
      </c>
      <c r="B30" s="126">
        <v>16</v>
      </c>
      <c r="C30" s="481">
        <v>12</v>
      </c>
      <c r="D30" s="481">
        <v>4</v>
      </c>
      <c r="E30" s="481">
        <v>1</v>
      </c>
      <c r="F30" s="481">
        <v>1</v>
      </c>
      <c r="G30" s="481"/>
      <c r="H30" s="126">
        <v>10</v>
      </c>
      <c r="I30" s="126">
        <v>9</v>
      </c>
      <c r="J30" s="126">
        <v>1</v>
      </c>
      <c r="K30" s="126">
        <v>5</v>
      </c>
      <c r="L30" s="126">
        <v>2</v>
      </c>
      <c r="M30" s="126">
        <f>(K30-L30)</f>
        <v>3</v>
      </c>
      <c r="N30" s="169"/>
      <c r="O30" s="169"/>
      <c r="P30" s="169"/>
    </row>
    <row r="31" spans="1:16" ht="12.75">
      <c r="A31" s="33" t="s">
        <v>510</v>
      </c>
      <c r="B31" s="126">
        <v>21</v>
      </c>
      <c r="C31" s="481">
        <v>14</v>
      </c>
      <c r="D31" s="481">
        <v>7</v>
      </c>
      <c r="E31" s="481">
        <v>1</v>
      </c>
      <c r="F31" s="481">
        <v>1</v>
      </c>
      <c r="G31" s="481"/>
      <c r="H31" s="169"/>
      <c r="I31" s="126" t="s">
        <v>2</v>
      </c>
      <c r="J31" s="169"/>
      <c r="K31" s="126">
        <v>19</v>
      </c>
      <c r="L31" s="126">
        <v>13</v>
      </c>
      <c r="M31" s="126">
        <f>(K31-L31)</f>
        <v>6</v>
      </c>
      <c r="N31" s="126">
        <v>1</v>
      </c>
      <c r="O31" s="169"/>
      <c r="P31" s="126">
        <v>1</v>
      </c>
    </row>
    <row r="32" spans="1:16" ht="12.75">
      <c r="A32" s="33" t="s">
        <v>511</v>
      </c>
      <c r="B32" s="126">
        <v>9</v>
      </c>
      <c r="C32" s="481">
        <v>8</v>
      </c>
      <c r="D32" s="481">
        <v>1</v>
      </c>
      <c r="E32" s="481">
        <v>1</v>
      </c>
      <c r="F32" s="481">
        <v>1</v>
      </c>
      <c r="G32" s="481"/>
      <c r="H32" s="169"/>
      <c r="I32" s="169"/>
      <c r="J32" s="169"/>
      <c r="K32" s="126">
        <v>7</v>
      </c>
      <c r="L32" s="126">
        <v>6</v>
      </c>
      <c r="M32" s="126">
        <f>(K32-L32)</f>
        <v>1</v>
      </c>
      <c r="N32" s="126">
        <v>1</v>
      </c>
      <c r="O32" s="126">
        <v>1</v>
      </c>
      <c r="P32" s="169"/>
    </row>
    <row r="33" spans="1:16" ht="12.75">
      <c r="A33" s="33" t="s">
        <v>512</v>
      </c>
      <c r="B33" s="126">
        <v>4</v>
      </c>
      <c r="C33" s="481">
        <v>3</v>
      </c>
      <c r="D33" s="481">
        <v>1</v>
      </c>
      <c r="E33" s="481">
        <v>1</v>
      </c>
      <c r="F33" s="481">
        <v>1</v>
      </c>
      <c r="G33" s="481"/>
      <c r="H33" s="169"/>
      <c r="I33" s="169"/>
      <c r="J33" s="169"/>
      <c r="K33" s="126">
        <v>2</v>
      </c>
      <c r="L33" s="126">
        <v>1</v>
      </c>
      <c r="M33" s="126">
        <f>(K33-L33)</f>
        <v>1</v>
      </c>
      <c r="N33" s="126">
        <v>1</v>
      </c>
      <c r="O33" s="126">
        <v>1</v>
      </c>
      <c r="P33" s="169"/>
    </row>
    <row r="34" spans="1:16" ht="12.75">
      <c r="A34" s="33" t="s">
        <v>473</v>
      </c>
      <c r="B34" s="126">
        <v>14</v>
      </c>
      <c r="C34" s="481">
        <v>11</v>
      </c>
      <c r="D34" s="481">
        <v>3</v>
      </c>
      <c r="E34" s="481" t="s">
        <v>2</v>
      </c>
      <c r="F34" s="481"/>
      <c r="G34" s="481"/>
      <c r="H34" s="169"/>
      <c r="I34" s="169"/>
      <c r="J34" s="169"/>
      <c r="K34" s="126">
        <v>1</v>
      </c>
      <c r="L34" s="126" t="s">
        <v>2</v>
      </c>
      <c r="M34" s="126">
        <v>1</v>
      </c>
      <c r="N34" s="126">
        <v>13</v>
      </c>
      <c r="O34" s="126">
        <v>11</v>
      </c>
      <c r="P34" s="126">
        <v>2</v>
      </c>
    </row>
    <row r="35" spans="1:16" ht="12.75">
      <c r="A35" s="33" t="s">
        <v>474</v>
      </c>
      <c r="B35" s="126">
        <v>16</v>
      </c>
      <c r="C35" s="481">
        <v>12</v>
      </c>
      <c r="D35" s="481">
        <v>4</v>
      </c>
      <c r="E35" s="481"/>
      <c r="F35" s="481"/>
      <c r="G35" s="481"/>
      <c r="H35" s="126">
        <v>16</v>
      </c>
      <c r="I35" s="126">
        <v>12</v>
      </c>
      <c r="J35" s="126">
        <v>4</v>
      </c>
      <c r="K35" s="126" t="s">
        <v>2</v>
      </c>
      <c r="L35" s="169"/>
      <c r="M35" s="169"/>
      <c r="N35" s="126" t="s">
        <v>198</v>
      </c>
      <c r="O35" s="169"/>
      <c r="P35" s="169"/>
    </row>
    <row r="36" spans="1:16" ht="12.75">
      <c r="A36" s="33" t="s">
        <v>513</v>
      </c>
      <c r="B36" s="126">
        <v>8</v>
      </c>
      <c r="C36" s="481">
        <v>7</v>
      </c>
      <c r="D36" s="481">
        <v>1</v>
      </c>
      <c r="E36" s="481">
        <v>1</v>
      </c>
      <c r="F36" s="481">
        <v>1</v>
      </c>
      <c r="G36" s="481"/>
      <c r="H36" s="169"/>
      <c r="I36" s="169"/>
      <c r="J36" s="169"/>
      <c r="K36" s="126">
        <v>6</v>
      </c>
      <c r="L36" s="126">
        <v>5</v>
      </c>
      <c r="M36" s="126">
        <f>(K36-L36)</f>
        <v>1</v>
      </c>
      <c r="N36" s="126">
        <v>1</v>
      </c>
      <c r="O36" s="126">
        <v>1</v>
      </c>
      <c r="P36" s="169"/>
    </row>
    <row r="37" spans="1:16" ht="12.75">
      <c r="A37" s="33" t="s">
        <v>514</v>
      </c>
      <c r="B37" s="126">
        <v>9</v>
      </c>
      <c r="C37" s="481">
        <v>3</v>
      </c>
      <c r="D37" s="481">
        <v>6</v>
      </c>
      <c r="E37" s="481">
        <v>1</v>
      </c>
      <c r="F37" s="481">
        <v>1</v>
      </c>
      <c r="G37" s="481"/>
      <c r="H37" s="169"/>
      <c r="I37" s="169"/>
      <c r="J37" s="169"/>
      <c r="K37" s="126">
        <v>7</v>
      </c>
      <c r="L37" s="126">
        <v>2</v>
      </c>
      <c r="M37" s="126">
        <f>(K37-L37)</f>
        <v>5</v>
      </c>
      <c r="N37" s="126">
        <v>1</v>
      </c>
      <c r="O37" s="169"/>
      <c r="P37" s="126">
        <v>1</v>
      </c>
    </row>
    <row r="38" spans="1:17" ht="12.75">
      <c r="A38" s="59" t="s">
        <v>370</v>
      </c>
      <c r="C38" s="482"/>
      <c r="D38" s="482"/>
      <c r="E38" s="482"/>
      <c r="F38" s="482"/>
      <c r="G38" s="482"/>
      <c r="H38" s="125"/>
      <c r="I38" s="125"/>
      <c r="J38" s="125"/>
      <c r="K38" s="125"/>
      <c r="L38" s="125"/>
      <c r="M38" s="125"/>
      <c r="N38" s="42" t="s">
        <v>168</v>
      </c>
      <c r="P38" s="125"/>
      <c r="Q38" s="1"/>
    </row>
    <row r="39" spans="1:7" ht="12.75">
      <c r="A39" s="59" t="s">
        <v>515</v>
      </c>
      <c r="C39" s="483"/>
      <c r="D39" s="483"/>
      <c r="E39" s="483"/>
      <c r="F39" s="483"/>
      <c r="G39" s="483"/>
    </row>
    <row r="40" spans="4:15" ht="12.75">
      <c r="D40" s="484"/>
      <c r="E40" s="484"/>
      <c r="F40" s="484"/>
      <c r="G40" s="483"/>
      <c r="O40" s="484"/>
    </row>
  </sheetData>
  <sheetProtection password="CA55" sheet="1" objects="1" scenarios="1"/>
  <mergeCells count="8">
    <mergeCell ref="A1:P1"/>
    <mergeCell ref="A2:P2"/>
    <mergeCell ref="A3:P3"/>
    <mergeCell ref="B5:D5"/>
    <mergeCell ref="E5:G5"/>
    <mergeCell ref="H5:J5"/>
    <mergeCell ref="K5:M5"/>
    <mergeCell ref="N5:P5"/>
  </mergeCells>
  <printOptions horizontalCentered="1"/>
  <pageMargins left="0.56" right="0.73" top="0.4724409448818898" bottom="0.1968503937007874" header="0" footer="0.1968503937007874"/>
  <pageSetup horizontalDpi="600" verticalDpi="600" orientation="landscape" scale="9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21"/>
  <sheetViews>
    <sheetView showGridLines="0" workbookViewId="0" topLeftCell="A1">
      <selection activeCell="C19" sqref="C19"/>
    </sheetView>
  </sheetViews>
  <sheetFormatPr defaultColWidth="9.625" defaultRowHeight="12.75"/>
  <cols>
    <col min="1" max="1" width="30.375" style="44" customWidth="1"/>
    <col min="2" max="2" width="6.25390625" style="44" bestFit="1" customWidth="1"/>
    <col min="3" max="3" width="8.375" style="44" bestFit="1" customWidth="1"/>
    <col min="4" max="4" width="9.25390625" style="44" bestFit="1" customWidth="1"/>
    <col min="5" max="5" width="6.625" style="44" bestFit="1" customWidth="1"/>
    <col min="6" max="6" width="8.875" style="44" bestFit="1" customWidth="1"/>
    <col min="7" max="7" width="8.25390625" style="44" bestFit="1" customWidth="1"/>
    <col min="8" max="8" width="13.25390625" style="44" bestFit="1" customWidth="1"/>
    <col min="9" max="9" width="11.875" style="44" bestFit="1" customWidth="1"/>
    <col min="10" max="10" width="4.75390625" style="44" bestFit="1" customWidth="1"/>
    <col min="11" max="11" width="8.75390625" style="44" bestFit="1" customWidth="1"/>
    <col min="12" max="12" width="10.00390625" style="44" bestFit="1" customWidth="1"/>
    <col min="13" max="13" width="5.625" style="44" bestFit="1" customWidth="1"/>
  </cols>
  <sheetData>
    <row r="1" spans="1:13" ht="12.75">
      <c r="A1" s="568" t="s">
        <v>59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8"/>
    </row>
    <row r="2" spans="1:13" ht="12.75">
      <c r="A2" s="568" t="s">
        <v>517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</row>
    <row r="3" spans="1:13" ht="12.75">
      <c r="A3" s="568" t="s">
        <v>518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568"/>
    </row>
    <row r="4" spans="1:13" ht="12.7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3" ht="12.75">
      <c r="A5" s="25" t="s">
        <v>516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</row>
    <row r="6" spans="1:13" ht="12.75">
      <c r="A6" s="62"/>
      <c r="B6" s="62"/>
      <c r="C6" s="595" t="s">
        <v>519</v>
      </c>
      <c r="D6" s="597"/>
      <c r="E6" s="595" t="s">
        <v>520</v>
      </c>
      <c r="F6" s="596"/>
      <c r="G6" s="596"/>
      <c r="H6" s="596"/>
      <c r="I6" s="597"/>
      <c r="J6" s="687" t="s">
        <v>737</v>
      </c>
      <c r="K6" s="688"/>
      <c r="L6" s="687" t="s">
        <v>521</v>
      </c>
      <c r="M6" s="688"/>
    </row>
    <row r="7" spans="1:13" ht="12.75">
      <c r="A7" s="28" t="s">
        <v>2</v>
      </c>
      <c r="B7" s="192"/>
      <c r="C7" s="642"/>
      <c r="D7" s="643"/>
      <c r="E7" s="642"/>
      <c r="F7" s="684"/>
      <c r="G7" s="684"/>
      <c r="H7" s="684"/>
      <c r="I7" s="643"/>
      <c r="J7" s="685" t="s">
        <v>736</v>
      </c>
      <c r="K7" s="686"/>
      <c r="L7" s="685" t="s">
        <v>523</v>
      </c>
      <c r="M7" s="686"/>
    </row>
    <row r="8" spans="1:13" ht="12.75">
      <c r="A8" s="277" t="s">
        <v>522</v>
      </c>
      <c r="B8" s="28" t="s">
        <v>94</v>
      </c>
      <c r="C8" s="26" t="s">
        <v>524</v>
      </c>
      <c r="D8" s="63" t="s">
        <v>397</v>
      </c>
      <c r="E8" s="26" t="s">
        <v>525</v>
      </c>
      <c r="F8" s="26" t="s">
        <v>526</v>
      </c>
      <c r="G8" s="26" t="s">
        <v>527</v>
      </c>
      <c r="H8" s="26" t="s">
        <v>528</v>
      </c>
      <c r="I8" s="26" t="s">
        <v>529</v>
      </c>
      <c r="J8" s="63"/>
      <c r="K8" s="62"/>
      <c r="L8" s="10"/>
      <c r="M8" s="135" t="s">
        <v>366</v>
      </c>
    </row>
    <row r="9" spans="1:13" ht="12.75">
      <c r="A9" s="29"/>
      <c r="B9" s="29"/>
      <c r="C9" s="22" t="s">
        <v>530</v>
      </c>
      <c r="D9" s="29"/>
      <c r="E9" s="22" t="s">
        <v>531</v>
      </c>
      <c r="F9" s="22" t="s">
        <v>532</v>
      </c>
      <c r="G9" s="22" t="s">
        <v>533</v>
      </c>
      <c r="H9" s="22" t="s">
        <v>534</v>
      </c>
      <c r="I9" s="22" t="s">
        <v>535</v>
      </c>
      <c r="J9" s="22" t="s">
        <v>536</v>
      </c>
      <c r="K9" s="19" t="s">
        <v>103</v>
      </c>
      <c r="L9" s="31" t="s">
        <v>537</v>
      </c>
      <c r="M9" s="22" t="s">
        <v>538</v>
      </c>
    </row>
    <row r="10" spans="1:13" s="175" customFormat="1" ht="24.75" customHeight="1">
      <c r="A10" s="130" t="s">
        <v>39</v>
      </c>
      <c r="B10" s="131">
        <f>SUM(B11+B17+B19)</f>
        <v>13</v>
      </c>
      <c r="C10" s="131">
        <f>SUM(C11+C17+C19)</f>
        <v>2</v>
      </c>
      <c r="D10" s="131">
        <f>SUM(D11+D17+D19)</f>
        <v>11</v>
      </c>
      <c r="E10" s="131">
        <f>SUM(E11+E17+E19)</f>
        <v>3</v>
      </c>
      <c r="F10" s="211"/>
      <c r="G10" s="131">
        <f>SUM(G11+G17+G19)</f>
        <v>4</v>
      </c>
      <c r="H10" s="131">
        <f>SUM(H11+H17+H19)</f>
        <v>6</v>
      </c>
      <c r="I10" s="211"/>
      <c r="J10" s="131">
        <v>12</v>
      </c>
      <c r="K10" s="131">
        <v>1</v>
      </c>
      <c r="L10" s="131">
        <v>11</v>
      </c>
      <c r="M10" s="486" t="s">
        <v>539</v>
      </c>
    </row>
    <row r="11" spans="1:13" s="175" customFormat="1" ht="24.75" customHeight="1">
      <c r="A11" s="130" t="s">
        <v>40</v>
      </c>
      <c r="B11" s="131">
        <f>SUM(B12:B16)</f>
        <v>11</v>
      </c>
      <c r="C11" s="485"/>
      <c r="D11" s="131">
        <f>SUM(D12:D16)</f>
        <v>11</v>
      </c>
      <c r="E11" s="131">
        <f>SUM(E12:E16)</f>
        <v>1</v>
      </c>
      <c r="F11" s="211"/>
      <c r="G11" s="131">
        <f>SUM(G12:G16)</f>
        <v>4</v>
      </c>
      <c r="H11" s="131">
        <f>SUM(H12:H16)</f>
        <v>6</v>
      </c>
      <c r="I11" s="211"/>
      <c r="J11" s="131">
        <v>10</v>
      </c>
      <c r="K11" s="131">
        <v>1</v>
      </c>
      <c r="L11" s="131">
        <v>9</v>
      </c>
      <c r="M11" s="486" t="s">
        <v>539</v>
      </c>
    </row>
    <row r="12" spans="1:13" ht="24.75" customHeight="1">
      <c r="A12" s="33" t="s">
        <v>4</v>
      </c>
      <c r="B12" s="126">
        <v>2</v>
      </c>
      <c r="C12" s="169"/>
      <c r="D12" s="126">
        <v>2</v>
      </c>
      <c r="E12" s="169"/>
      <c r="F12" s="36"/>
      <c r="G12" s="126">
        <v>2</v>
      </c>
      <c r="H12" s="169"/>
      <c r="I12" s="36"/>
      <c r="J12" s="126">
        <v>2</v>
      </c>
      <c r="K12" s="126" t="s">
        <v>2</v>
      </c>
      <c r="L12" s="126">
        <v>1</v>
      </c>
      <c r="M12" s="487" t="s">
        <v>540</v>
      </c>
    </row>
    <row r="13" spans="1:13" ht="24.75" customHeight="1">
      <c r="A13" s="33" t="s">
        <v>6</v>
      </c>
      <c r="B13" s="126">
        <v>1</v>
      </c>
      <c r="C13" s="169"/>
      <c r="D13" s="126">
        <v>1</v>
      </c>
      <c r="E13" s="169"/>
      <c r="F13" s="36"/>
      <c r="G13" s="169"/>
      <c r="H13" s="126">
        <v>1</v>
      </c>
      <c r="I13" s="36"/>
      <c r="J13" s="126">
        <v>1</v>
      </c>
      <c r="K13" s="126" t="s">
        <v>2</v>
      </c>
      <c r="L13" s="126">
        <v>1</v>
      </c>
      <c r="M13" s="488"/>
    </row>
    <row r="14" spans="1:13" ht="24.75" customHeight="1">
      <c r="A14" s="33" t="s">
        <v>7</v>
      </c>
      <c r="B14" s="126">
        <v>5</v>
      </c>
      <c r="C14" s="169"/>
      <c r="D14" s="126">
        <v>5</v>
      </c>
      <c r="E14" s="169"/>
      <c r="F14" s="36"/>
      <c r="G14" s="169"/>
      <c r="H14" s="126">
        <v>5</v>
      </c>
      <c r="I14" s="36"/>
      <c r="J14" s="126">
        <v>4</v>
      </c>
      <c r="K14" s="126">
        <v>1</v>
      </c>
      <c r="L14" s="126">
        <v>4</v>
      </c>
      <c r="M14" s="487" t="s">
        <v>540</v>
      </c>
    </row>
    <row r="15" spans="1:13" ht="24.75" customHeight="1">
      <c r="A15" s="33" t="s">
        <v>541</v>
      </c>
      <c r="B15" s="126">
        <v>1</v>
      </c>
      <c r="C15" s="169"/>
      <c r="D15" s="126">
        <v>1</v>
      </c>
      <c r="E15" s="126">
        <v>1</v>
      </c>
      <c r="F15" s="36"/>
      <c r="G15" s="126" t="s">
        <v>2</v>
      </c>
      <c r="H15" s="169"/>
      <c r="I15" s="36"/>
      <c r="J15" s="126">
        <v>1</v>
      </c>
      <c r="K15" s="126" t="s">
        <v>2</v>
      </c>
      <c r="L15" s="126">
        <v>1</v>
      </c>
      <c r="M15" s="488"/>
    </row>
    <row r="16" spans="1:13" ht="24.75" customHeight="1">
      <c r="A16" s="33" t="s">
        <v>11</v>
      </c>
      <c r="B16" s="126">
        <v>2</v>
      </c>
      <c r="C16" s="169"/>
      <c r="D16" s="126">
        <v>2</v>
      </c>
      <c r="E16" s="169"/>
      <c r="F16" s="36"/>
      <c r="G16" s="126">
        <v>2</v>
      </c>
      <c r="H16" s="169"/>
      <c r="I16" s="36"/>
      <c r="J16" s="126">
        <v>2</v>
      </c>
      <c r="K16" s="126" t="s">
        <v>2</v>
      </c>
      <c r="L16" s="126">
        <v>2</v>
      </c>
      <c r="M16" s="488"/>
    </row>
    <row r="17" spans="1:13" ht="24.75" customHeight="1">
      <c r="A17" s="33" t="s">
        <v>71</v>
      </c>
      <c r="B17" s="126">
        <f>SUM(B18)</f>
        <v>1</v>
      </c>
      <c r="C17" s="126">
        <f>SUM(C18)</f>
        <v>1</v>
      </c>
      <c r="D17" s="169"/>
      <c r="E17" s="126">
        <f>SUM(E18)</f>
        <v>1</v>
      </c>
      <c r="F17" s="36"/>
      <c r="G17" s="169"/>
      <c r="H17" s="169"/>
      <c r="I17" s="36"/>
      <c r="J17" s="126">
        <v>1</v>
      </c>
      <c r="K17" s="126" t="s">
        <v>2</v>
      </c>
      <c r="L17" s="126">
        <v>1</v>
      </c>
      <c r="M17" s="488"/>
    </row>
    <row r="18" spans="1:13" ht="24.75" customHeight="1">
      <c r="A18" s="33" t="s">
        <v>14</v>
      </c>
      <c r="B18" s="126">
        <v>1</v>
      </c>
      <c r="C18" s="126">
        <v>1</v>
      </c>
      <c r="D18" s="169"/>
      <c r="E18" s="126">
        <v>1</v>
      </c>
      <c r="F18" s="36"/>
      <c r="G18" s="169"/>
      <c r="H18" s="169"/>
      <c r="I18" s="36"/>
      <c r="J18" s="126">
        <v>1</v>
      </c>
      <c r="K18" s="126" t="s">
        <v>2</v>
      </c>
      <c r="L18" s="126">
        <v>1</v>
      </c>
      <c r="M18" s="488"/>
    </row>
    <row r="19" spans="1:13" ht="24.75" customHeight="1">
      <c r="A19" s="33" t="s">
        <v>542</v>
      </c>
      <c r="B19" s="126">
        <f>SUM(B20)</f>
        <v>1</v>
      </c>
      <c r="C19" s="126">
        <f>SUM(C20)</f>
        <v>1</v>
      </c>
      <c r="D19" s="169"/>
      <c r="E19" s="126">
        <f>SUM(E20)</f>
        <v>1</v>
      </c>
      <c r="F19" s="36"/>
      <c r="G19" s="169"/>
      <c r="H19" s="169"/>
      <c r="I19" s="36"/>
      <c r="J19" s="126">
        <v>1</v>
      </c>
      <c r="K19" s="126" t="s">
        <v>2</v>
      </c>
      <c r="L19" s="126">
        <v>1</v>
      </c>
      <c r="M19" s="488"/>
    </row>
    <row r="20" spans="1:13" ht="24.75" customHeight="1">
      <c r="A20" s="33" t="s">
        <v>543</v>
      </c>
      <c r="B20" s="126">
        <v>1</v>
      </c>
      <c r="C20" s="126">
        <v>1</v>
      </c>
      <c r="D20" s="169"/>
      <c r="E20" s="126">
        <v>1</v>
      </c>
      <c r="F20" s="36"/>
      <c r="G20" s="169"/>
      <c r="H20" s="169"/>
      <c r="I20" s="36"/>
      <c r="J20" s="126">
        <v>1</v>
      </c>
      <c r="K20" s="126" t="s">
        <v>2</v>
      </c>
      <c r="L20" s="126">
        <v>1</v>
      </c>
      <c r="M20" s="488"/>
    </row>
    <row r="21" spans="1:12" ht="12.75">
      <c r="A21" s="42" t="s">
        <v>210</v>
      </c>
      <c r="L21" s="42" t="s">
        <v>76</v>
      </c>
    </row>
  </sheetData>
  <sheetProtection password="CA55" sheet="1" objects="1" scenarios="1"/>
  <mergeCells count="9">
    <mergeCell ref="A1:M1"/>
    <mergeCell ref="A2:M2"/>
    <mergeCell ref="A3:M3"/>
    <mergeCell ref="C6:D7"/>
    <mergeCell ref="E6:I7"/>
    <mergeCell ref="J7:K7"/>
    <mergeCell ref="L6:M6"/>
    <mergeCell ref="L7:M7"/>
    <mergeCell ref="J6:K6"/>
  </mergeCells>
  <printOptions horizontalCentered="1"/>
  <pageMargins left="0.6299212598425197" right="0.5905511811023623" top="0.51" bottom="0.7874015748031497" header="0" footer="0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5"/>
  <sheetViews>
    <sheetView showGridLines="0" workbookViewId="0" topLeftCell="A1">
      <selection activeCell="D25" sqref="D25"/>
    </sheetView>
  </sheetViews>
  <sheetFormatPr defaultColWidth="9.625" defaultRowHeight="12.75"/>
  <cols>
    <col min="1" max="1" width="28.625" style="0" customWidth="1"/>
  </cols>
  <sheetData>
    <row r="1" spans="1:7" s="24" customFormat="1" ht="12.75" customHeight="1">
      <c r="A1" s="568" t="s">
        <v>59</v>
      </c>
      <c r="B1" s="568"/>
      <c r="C1" s="568"/>
      <c r="D1" s="568"/>
      <c r="E1" s="568"/>
      <c r="F1" s="568"/>
      <c r="G1" s="568"/>
    </row>
    <row r="2" spans="1:7" s="24" customFormat="1" ht="12.75">
      <c r="A2" s="568" t="s">
        <v>740</v>
      </c>
      <c r="B2" s="568"/>
      <c r="C2" s="568"/>
      <c r="D2" s="568"/>
      <c r="E2" s="568"/>
      <c r="F2" s="568"/>
      <c r="G2" s="568"/>
    </row>
    <row r="3" s="24" customFormat="1" ht="12.75">
      <c r="A3" s="25"/>
    </row>
    <row r="4" spans="1:3" s="24" customFormat="1" ht="12.75">
      <c r="A4" s="24" t="s">
        <v>741</v>
      </c>
      <c r="C4" s="25"/>
    </row>
    <row r="5" spans="1:7" s="24" customFormat="1" ht="19.5" customHeight="1">
      <c r="A5" s="32" t="s">
        <v>42</v>
      </c>
      <c r="B5" s="32" t="s">
        <v>376</v>
      </c>
      <c r="C5" s="23" t="s">
        <v>679</v>
      </c>
      <c r="D5" s="32" t="s">
        <v>742</v>
      </c>
      <c r="E5" s="32" t="s">
        <v>743</v>
      </c>
      <c r="F5" s="32" t="s">
        <v>744</v>
      </c>
      <c r="G5" s="23" t="s">
        <v>745</v>
      </c>
    </row>
    <row r="6" spans="1:7" s="24" customFormat="1" ht="22.5" customHeight="1">
      <c r="A6" s="39" t="s">
        <v>39</v>
      </c>
      <c r="B6" s="40">
        <f aca="true" t="shared" si="0" ref="B6:G6">SUM(B7+B18)</f>
        <v>16784</v>
      </c>
      <c r="C6" s="40">
        <f t="shared" si="0"/>
        <v>6204</v>
      </c>
      <c r="D6" s="40">
        <f t="shared" si="0"/>
        <v>4737</v>
      </c>
      <c r="E6" s="40">
        <f t="shared" si="0"/>
        <v>4189</v>
      </c>
      <c r="F6" s="40">
        <f t="shared" si="0"/>
        <v>1052</v>
      </c>
      <c r="G6" s="40">
        <f t="shared" si="0"/>
        <v>602</v>
      </c>
    </row>
    <row r="7" spans="1:7" s="24" customFormat="1" ht="22.5" customHeight="1">
      <c r="A7" s="39" t="s">
        <v>40</v>
      </c>
      <c r="B7" s="40">
        <f aca="true" t="shared" si="1" ref="B7:G7">SUM(B8:B17)</f>
        <v>5285</v>
      </c>
      <c r="C7" s="40">
        <f t="shared" si="1"/>
        <v>1326</v>
      </c>
      <c r="D7" s="40">
        <f t="shared" si="1"/>
        <v>1231</v>
      </c>
      <c r="E7" s="40">
        <f t="shared" si="1"/>
        <v>1074</v>
      </c>
      <c r="F7" s="40">
        <f t="shared" si="1"/>
        <v>1052</v>
      </c>
      <c r="G7" s="40">
        <f t="shared" si="1"/>
        <v>602</v>
      </c>
    </row>
    <row r="8" spans="1:7" s="44" customFormat="1" ht="12.75">
      <c r="A8" s="33" t="s">
        <v>4</v>
      </c>
      <c r="B8" s="34">
        <f aca="true" t="shared" si="2" ref="B8:B17">SUM(C8:G8)</f>
        <v>703</v>
      </c>
      <c r="C8" s="273">
        <v>135</v>
      </c>
      <c r="D8" s="273">
        <v>141</v>
      </c>
      <c r="E8" s="273">
        <v>167</v>
      </c>
      <c r="F8" s="273">
        <v>260</v>
      </c>
      <c r="G8" s="310"/>
    </row>
    <row r="9" spans="1:7" s="44" customFormat="1" ht="12.75">
      <c r="A9" s="33" t="s">
        <v>5</v>
      </c>
      <c r="B9" s="34">
        <f t="shared" si="2"/>
        <v>1347</v>
      </c>
      <c r="C9" s="273">
        <v>265</v>
      </c>
      <c r="D9" s="273">
        <v>316</v>
      </c>
      <c r="E9" s="273">
        <v>305</v>
      </c>
      <c r="F9" s="273">
        <v>254</v>
      </c>
      <c r="G9" s="273">
        <v>207</v>
      </c>
    </row>
    <row r="10" spans="1:7" s="44" customFormat="1" ht="12.75">
      <c r="A10" s="33" t="s">
        <v>6</v>
      </c>
      <c r="B10" s="34">
        <f t="shared" si="2"/>
        <v>824</v>
      </c>
      <c r="C10" s="273">
        <v>273</v>
      </c>
      <c r="D10" s="273">
        <v>236</v>
      </c>
      <c r="E10" s="273">
        <v>138</v>
      </c>
      <c r="F10" s="273">
        <v>87</v>
      </c>
      <c r="G10" s="273">
        <v>90</v>
      </c>
    </row>
    <row r="11" spans="1:7" s="44" customFormat="1" ht="12.75">
      <c r="A11" s="33" t="s">
        <v>7</v>
      </c>
      <c r="B11" s="34">
        <f t="shared" si="2"/>
        <v>227</v>
      </c>
      <c r="C11" s="273">
        <v>76</v>
      </c>
      <c r="D11" s="273">
        <v>61</v>
      </c>
      <c r="E11" s="273">
        <v>51</v>
      </c>
      <c r="F11" s="273">
        <v>39</v>
      </c>
      <c r="G11" s="310"/>
    </row>
    <row r="12" spans="1:7" s="44" customFormat="1" ht="12.75">
      <c r="A12" s="33" t="s">
        <v>8</v>
      </c>
      <c r="B12" s="34">
        <f t="shared" si="2"/>
        <v>207</v>
      </c>
      <c r="C12" s="273">
        <v>53</v>
      </c>
      <c r="D12" s="273">
        <v>57</v>
      </c>
      <c r="E12" s="273">
        <v>43</v>
      </c>
      <c r="F12" s="273">
        <v>54</v>
      </c>
      <c r="G12" s="310"/>
    </row>
    <row r="13" spans="1:7" s="44" customFormat="1" ht="12.75">
      <c r="A13" s="33" t="s">
        <v>9</v>
      </c>
      <c r="B13" s="34">
        <f t="shared" si="2"/>
        <v>214</v>
      </c>
      <c r="C13" s="273">
        <v>60</v>
      </c>
      <c r="D13" s="273">
        <v>55</v>
      </c>
      <c r="E13" s="273">
        <v>35</v>
      </c>
      <c r="F13" s="273">
        <v>24</v>
      </c>
      <c r="G13" s="273">
        <v>40</v>
      </c>
    </row>
    <row r="14" spans="1:7" s="44" customFormat="1" ht="12.75">
      <c r="A14" s="33" t="s">
        <v>10</v>
      </c>
      <c r="B14" s="34">
        <f t="shared" si="2"/>
        <v>471</v>
      </c>
      <c r="C14" s="273">
        <v>142</v>
      </c>
      <c r="D14" s="273">
        <v>88</v>
      </c>
      <c r="E14" s="273">
        <v>80</v>
      </c>
      <c r="F14" s="273">
        <v>82</v>
      </c>
      <c r="G14" s="273">
        <v>79</v>
      </c>
    </row>
    <row r="15" spans="1:7" s="44" customFormat="1" ht="12.75">
      <c r="A15" s="33" t="s">
        <v>11</v>
      </c>
      <c r="B15" s="34">
        <f t="shared" si="2"/>
        <v>382</v>
      </c>
      <c r="C15" s="273">
        <v>44</v>
      </c>
      <c r="D15" s="273">
        <v>70</v>
      </c>
      <c r="E15" s="273">
        <v>87</v>
      </c>
      <c r="F15" s="273">
        <v>82</v>
      </c>
      <c r="G15" s="273">
        <v>99</v>
      </c>
    </row>
    <row r="16" spans="1:7" s="44" customFormat="1" ht="12.75">
      <c r="A16" s="33" t="s">
        <v>12</v>
      </c>
      <c r="B16" s="34">
        <f t="shared" si="2"/>
        <v>288</v>
      </c>
      <c r="C16" s="273">
        <v>86</v>
      </c>
      <c r="D16" s="273">
        <v>57</v>
      </c>
      <c r="E16" s="273">
        <v>48</v>
      </c>
      <c r="F16" s="273">
        <v>45</v>
      </c>
      <c r="G16" s="273">
        <v>52</v>
      </c>
    </row>
    <row r="17" spans="1:7" s="44" customFormat="1" ht="12.75">
      <c r="A17" s="33" t="s">
        <v>13</v>
      </c>
      <c r="B17" s="34">
        <f t="shared" si="2"/>
        <v>622</v>
      </c>
      <c r="C17" s="273">
        <v>192</v>
      </c>
      <c r="D17" s="273">
        <v>150</v>
      </c>
      <c r="E17" s="273">
        <v>120</v>
      </c>
      <c r="F17" s="273">
        <v>125</v>
      </c>
      <c r="G17" s="273">
        <v>35</v>
      </c>
    </row>
    <row r="18" spans="1:7" s="24" customFormat="1" ht="22.5" customHeight="1">
      <c r="A18" s="39" t="s">
        <v>41</v>
      </c>
      <c r="B18" s="40">
        <f aca="true" t="shared" si="3" ref="B18:G18">SUM(B19:B33)</f>
        <v>11499</v>
      </c>
      <c r="C18" s="178">
        <f t="shared" si="3"/>
        <v>4878</v>
      </c>
      <c r="D18" s="178">
        <f t="shared" si="3"/>
        <v>3506</v>
      </c>
      <c r="E18" s="178">
        <f t="shared" si="3"/>
        <v>3115</v>
      </c>
      <c r="F18" s="178">
        <f t="shared" si="3"/>
        <v>0</v>
      </c>
      <c r="G18" s="178">
        <f t="shared" si="3"/>
        <v>0</v>
      </c>
    </row>
    <row r="19" spans="1:7" s="44" customFormat="1" ht="12.75">
      <c r="A19" s="33" t="s">
        <v>14</v>
      </c>
      <c r="B19" s="34">
        <f aca="true" t="shared" si="4" ref="B19:B33">SUM(C19:G19)</f>
        <v>3424</v>
      </c>
      <c r="C19" s="273">
        <v>1455</v>
      </c>
      <c r="D19" s="273">
        <v>1075</v>
      </c>
      <c r="E19" s="273">
        <v>894</v>
      </c>
      <c r="F19" s="310"/>
      <c r="G19" s="310"/>
    </row>
    <row r="20" spans="1:7" s="44" customFormat="1" ht="12.75">
      <c r="A20" s="33" t="s">
        <v>15</v>
      </c>
      <c r="B20" s="34">
        <f t="shared" si="4"/>
        <v>503</v>
      </c>
      <c r="C20" s="273">
        <v>227</v>
      </c>
      <c r="D20" s="273">
        <v>145</v>
      </c>
      <c r="E20" s="273">
        <v>131</v>
      </c>
      <c r="F20" s="310"/>
      <c r="G20" s="310"/>
    </row>
    <row r="21" spans="1:7" s="44" customFormat="1" ht="12.75">
      <c r="A21" s="33" t="s">
        <v>16</v>
      </c>
      <c r="B21" s="34">
        <f t="shared" si="4"/>
        <v>801</v>
      </c>
      <c r="C21" s="273">
        <v>400</v>
      </c>
      <c r="D21" s="273">
        <v>253</v>
      </c>
      <c r="E21" s="273">
        <v>148</v>
      </c>
      <c r="F21" s="310"/>
      <c r="G21" s="310"/>
    </row>
    <row r="22" spans="1:7" s="44" customFormat="1" ht="12.75">
      <c r="A22" s="33" t="s">
        <v>17</v>
      </c>
      <c r="B22" s="34">
        <f t="shared" si="4"/>
        <v>553</v>
      </c>
      <c r="C22" s="273">
        <v>243</v>
      </c>
      <c r="D22" s="273">
        <v>175</v>
      </c>
      <c r="E22" s="273">
        <v>135</v>
      </c>
      <c r="F22" s="310"/>
      <c r="G22" s="310"/>
    </row>
    <row r="23" spans="1:7" s="44" customFormat="1" ht="12.75">
      <c r="A23" s="33" t="s">
        <v>18</v>
      </c>
      <c r="B23" s="34">
        <f t="shared" si="4"/>
        <v>930</v>
      </c>
      <c r="C23" s="273">
        <v>411</v>
      </c>
      <c r="D23" s="273">
        <v>271</v>
      </c>
      <c r="E23" s="273">
        <v>248</v>
      </c>
      <c r="F23" s="310"/>
      <c r="G23" s="310"/>
    </row>
    <row r="24" spans="1:7" s="44" customFormat="1" ht="12.75">
      <c r="A24" s="33" t="s">
        <v>19</v>
      </c>
      <c r="B24" s="34">
        <f t="shared" si="4"/>
        <v>359</v>
      </c>
      <c r="C24" s="273">
        <v>164</v>
      </c>
      <c r="D24" s="273">
        <v>94</v>
      </c>
      <c r="E24" s="273">
        <v>101</v>
      </c>
      <c r="F24" s="310"/>
      <c r="G24" s="310"/>
    </row>
    <row r="25" spans="1:7" s="44" customFormat="1" ht="12.75">
      <c r="A25" s="33" t="s">
        <v>20</v>
      </c>
      <c r="B25" s="34">
        <f t="shared" si="4"/>
        <v>449</v>
      </c>
      <c r="C25" s="273">
        <v>171</v>
      </c>
      <c r="D25" s="273">
        <v>151</v>
      </c>
      <c r="E25" s="273">
        <v>127</v>
      </c>
      <c r="F25" s="310"/>
      <c r="G25" s="310"/>
    </row>
    <row r="26" spans="1:7" s="44" customFormat="1" ht="12.75">
      <c r="A26" s="33" t="s">
        <v>21</v>
      </c>
      <c r="B26" s="34">
        <f t="shared" si="4"/>
        <v>241</v>
      </c>
      <c r="C26" s="273">
        <v>64</v>
      </c>
      <c r="D26" s="273">
        <v>79</v>
      </c>
      <c r="E26" s="273">
        <v>98</v>
      </c>
      <c r="F26" s="310"/>
      <c r="G26" s="310"/>
    </row>
    <row r="27" spans="1:7" s="44" customFormat="1" ht="12.75">
      <c r="A27" s="33" t="s">
        <v>22</v>
      </c>
      <c r="B27" s="34">
        <f t="shared" si="4"/>
        <v>300</v>
      </c>
      <c r="C27" s="273">
        <v>126</v>
      </c>
      <c r="D27" s="273">
        <v>114</v>
      </c>
      <c r="E27" s="273">
        <v>60</v>
      </c>
      <c r="F27" s="310"/>
      <c r="G27" s="310"/>
    </row>
    <row r="28" spans="1:7" s="44" customFormat="1" ht="12.75">
      <c r="A28" s="33" t="s">
        <v>23</v>
      </c>
      <c r="B28" s="34">
        <f t="shared" si="4"/>
        <v>179</v>
      </c>
      <c r="C28" s="273">
        <v>81</v>
      </c>
      <c r="D28" s="273">
        <v>48</v>
      </c>
      <c r="E28" s="273">
        <v>50</v>
      </c>
      <c r="F28" s="310"/>
      <c r="G28" s="310"/>
    </row>
    <row r="29" spans="1:7" s="44" customFormat="1" ht="12.75">
      <c r="A29" s="33" t="s">
        <v>24</v>
      </c>
      <c r="B29" s="34">
        <f t="shared" si="4"/>
        <v>261</v>
      </c>
      <c r="C29" s="273">
        <v>133</v>
      </c>
      <c r="D29" s="273">
        <v>66</v>
      </c>
      <c r="E29" s="273">
        <v>62</v>
      </c>
      <c r="F29" s="310"/>
      <c r="G29" s="310"/>
    </row>
    <row r="30" spans="1:7" s="44" customFormat="1" ht="12.75">
      <c r="A30" s="33" t="s">
        <v>25</v>
      </c>
      <c r="B30" s="34">
        <f t="shared" si="4"/>
        <v>81</v>
      </c>
      <c r="C30" s="273">
        <v>37</v>
      </c>
      <c r="D30" s="273">
        <v>26</v>
      </c>
      <c r="E30" s="273">
        <v>18</v>
      </c>
      <c r="F30" s="310"/>
      <c r="G30" s="310"/>
    </row>
    <row r="31" spans="1:7" s="44" customFormat="1" ht="12.75">
      <c r="A31" s="33" t="s">
        <v>26</v>
      </c>
      <c r="B31" s="34">
        <f t="shared" si="4"/>
        <v>1957</v>
      </c>
      <c r="C31" s="273">
        <v>735</v>
      </c>
      <c r="D31" s="273">
        <v>618</v>
      </c>
      <c r="E31" s="273">
        <v>604</v>
      </c>
      <c r="F31" s="310"/>
      <c r="G31" s="310"/>
    </row>
    <row r="32" spans="1:7" s="44" customFormat="1" ht="12.75">
      <c r="A32" s="33" t="s">
        <v>27</v>
      </c>
      <c r="B32" s="34">
        <f t="shared" si="4"/>
        <v>698</v>
      </c>
      <c r="C32" s="273">
        <v>339</v>
      </c>
      <c r="D32" s="273">
        <v>182</v>
      </c>
      <c r="E32" s="273">
        <v>177</v>
      </c>
      <c r="F32" s="310"/>
      <c r="G32" s="310"/>
    </row>
    <row r="33" spans="1:7" s="44" customFormat="1" ht="12.75">
      <c r="A33" s="33" t="s">
        <v>381</v>
      </c>
      <c r="B33" s="34">
        <f t="shared" si="4"/>
        <v>763</v>
      </c>
      <c r="C33" s="273">
        <v>292</v>
      </c>
      <c r="D33" s="273">
        <v>209</v>
      </c>
      <c r="E33" s="273">
        <v>262</v>
      </c>
      <c r="F33" s="310"/>
      <c r="G33" s="310"/>
    </row>
    <row r="34" spans="5:7" ht="12">
      <c r="E34" s="1" t="s">
        <v>2</v>
      </c>
      <c r="F34" s="1" t="s">
        <v>2</v>
      </c>
      <c r="G34" s="1" t="s">
        <v>148</v>
      </c>
    </row>
    <row r="35" ht="12">
      <c r="E35" s="1" t="s">
        <v>2</v>
      </c>
    </row>
  </sheetData>
  <sheetProtection password="CA55" sheet="1" objects="1" scenarios="1"/>
  <mergeCells count="2">
    <mergeCell ref="A1:G1"/>
    <mergeCell ref="A2:G2"/>
  </mergeCells>
  <printOptions horizontalCentered="1"/>
  <pageMargins left="0.75" right="0.75" top="0.65" bottom="1" header="0" footer="0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9"/>
  <sheetViews>
    <sheetView showGridLines="0" workbookViewId="0" topLeftCell="A1">
      <selection activeCell="A7" sqref="A7:A9"/>
    </sheetView>
  </sheetViews>
  <sheetFormatPr defaultColWidth="9.625" defaultRowHeight="12.75"/>
  <cols>
    <col min="1" max="1" width="31.75390625" style="44" customWidth="1"/>
    <col min="2" max="2" width="5.50390625" style="44" bestFit="1" customWidth="1"/>
    <col min="3" max="3" width="10.125" style="44" customWidth="1"/>
    <col min="4" max="4" width="7.875" style="44" customWidth="1"/>
    <col min="5" max="5" width="12.375" style="44" bestFit="1" customWidth="1"/>
    <col min="6" max="6" width="5.625" style="44" bestFit="1" customWidth="1"/>
    <col min="7" max="7" width="7.25390625" style="44" bestFit="1" customWidth="1"/>
    <col min="8" max="8" width="9.00390625" style="44" bestFit="1" customWidth="1"/>
    <col min="9" max="9" width="7.25390625" style="44" bestFit="1" customWidth="1"/>
    <col min="10" max="10" width="8.375" style="44" bestFit="1" customWidth="1"/>
    <col min="11" max="11" width="4.75390625" style="44" customWidth="1"/>
    <col min="12" max="12" width="9.625" style="44" customWidth="1"/>
  </cols>
  <sheetData>
    <row r="1" spans="1:12" ht="12.75">
      <c r="A1" s="24"/>
      <c r="B1" s="24"/>
      <c r="C1" s="24"/>
      <c r="D1" s="25" t="s">
        <v>152</v>
      </c>
      <c r="E1" s="24"/>
      <c r="F1" s="24"/>
      <c r="G1" s="24"/>
      <c r="H1" s="24"/>
      <c r="I1" s="24"/>
      <c r="J1" s="24"/>
      <c r="K1" s="24"/>
      <c r="L1" s="24"/>
    </row>
    <row r="2" spans="2:12" ht="12.75">
      <c r="B2" s="24"/>
      <c r="C2" s="24"/>
      <c r="D2" s="25" t="s">
        <v>545</v>
      </c>
      <c r="E2" s="24"/>
      <c r="F2" s="24"/>
      <c r="G2" s="24"/>
      <c r="H2" s="24"/>
      <c r="I2" s="24"/>
      <c r="J2" s="24"/>
      <c r="K2" s="24"/>
      <c r="L2" s="24"/>
    </row>
    <row r="3" spans="1:12" ht="12.75">
      <c r="A3" s="24"/>
      <c r="B3" s="24"/>
      <c r="C3" s="25" t="s">
        <v>546</v>
      </c>
      <c r="D3" s="24"/>
      <c r="E3" s="24"/>
      <c r="F3" s="24"/>
      <c r="G3" s="24"/>
      <c r="H3" s="24"/>
      <c r="I3" s="24"/>
      <c r="J3" s="24"/>
      <c r="K3" s="24"/>
      <c r="L3" s="24"/>
    </row>
    <row r="4" spans="1:12" ht="12.75">
      <c r="A4" s="25" t="s">
        <v>547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2.75">
      <c r="A5" s="25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ht="12.75">
      <c r="A6" s="25" t="s">
        <v>544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s="490" customFormat="1" ht="12.75">
      <c r="A7" s="590" t="s">
        <v>558</v>
      </c>
      <c r="B7" s="590" t="s">
        <v>94</v>
      </c>
      <c r="C7" s="592" t="s">
        <v>548</v>
      </c>
      <c r="D7" s="594"/>
      <c r="E7" s="592" t="s">
        <v>738</v>
      </c>
      <c r="F7" s="593"/>
      <c r="G7" s="593"/>
      <c r="H7" s="594"/>
      <c r="I7" s="17" t="s">
        <v>549</v>
      </c>
      <c r="J7" s="689" t="s">
        <v>739</v>
      </c>
      <c r="K7" s="689"/>
      <c r="L7" s="17" t="s">
        <v>549</v>
      </c>
    </row>
    <row r="8" spans="1:12" s="490" customFormat="1" ht="12.75">
      <c r="A8" s="690"/>
      <c r="B8" s="690"/>
      <c r="C8" s="17" t="s">
        <v>550</v>
      </c>
      <c r="D8" s="15" t="s">
        <v>397</v>
      </c>
      <c r="E8" s="491" t="s">
        <v>551</v>
      </c>
      <c r="F8" s="315" t="s">
        <v>552</v>
      </c>
      <c r="G8" s="315" t="s">
        <v>553</v>
      </c>
      <c r="H8" s="315" t="s">
        <v>554</v>
      </c>
      <c r="I8" s="315" t="s">
        <v>555</v>
      </c>
      <c r="J8" s="592" t="s">
        <v>556</v>
      </c>
      <c r="K8" s="594"/>
      <c r="L8" s="315" t="s">
        <v>557</v>
      </c>
    </row>
    <row r="9" spans="1:12" s="490" customFormat="1" ht="12.75">
      <c r="A9" s="591"/>
      <c r="B9" s="591"/>
      <c r="C9" s="48"/>
      <c r="D9" s="489"/>
      <c r="E9" s="491" t="s">
        <v>559</v>
      </c>
      <c r="F9" s="315" t="s">
        <v>560</v>
      </c>
      <c r="G9" s="315" t="s">
        <v>561</v>
      </c>
      <c r="H9" s="315" t="s">
        <v>562</v>
      </c>
      <c r="I9" s="21" t="s">
        <v>538</v>
      </c>
      <c r="J9" s="177" t="s">
        <v>537</v>
      </c>
      <c r="K9" s="190" t="s">
        <v>563</v>
      </c>
      <c r="L9" s="52"/>
    </row>
    <row r="10" spans="1:12" s="175" customFormat="1" ht="30" customHeight="1">
      <c r="A10" s="130" t="s">
        <v>39</v>
      </c>
      <c r="B10" s="131">
        <f aca="true" t="shared" si="0" ref="B10:K10">SUM(B11+B17)</f>
        <v>12</v>
      </c>
      <c r="C10" s="131">
        <f t="shared" si="0"/>
        <v>3</v>
      </c>
      <c r="D10" s="131">
        <f t="shared" si="0"/>
        <v>9</v>
      </c>
      <c r="E10" s="131">
        <f t="shared" si="0"/>
        <v>1</v>
      </c>
      <c r="F10" s="178">
        <f t="shared" si="0"/>
        <v>2</v>
      </c>
      <c r="G10" s="178">
        <f t="shared" si="0"/>
        <v>6</v>
      </c>
      <c r="H10" s="178">
        <f t="shared" si="0"/>
        <v>3</v>
      </c>
      <c r="I10" s="178">
        <f t="shared" si="0"/>
        <v>6</v>
      </c>
      <c r="J10" s="178">
        <f t="shared" si="0"/>
        <v>1</v>
      </c>
      <c r="K10" s="178">
        <f t="shared" si="0"/>
        <v>3</v>
      </c>
      <c r="L10" s="178">
        <f>SUM(L11)</f>
        <v>2</v>
      </c>
    </row>
    <row r="11" spans="1:12" s="175" customFormat="1" ht="30" customHeight="1">
      <c r="A11" s="130" t="s">
        <v>40</v>
      </c>
      <c r="B11" s="131">
        <f aca="true" t="shared" si="1" ref="B11:L11">SUM(B12:B16)</f>
        <v>11</v>
      </c>
      <c r="C11" s="131">
        <f t="shared" si="1"/>
        <v>2</v>
      </c>
      <c r="D11" s="131">
        <f t="shared" si="1"/>
        <v>9</v>
      </c>
      <c r="E11" s="131">
        <f t="shared" si="1"/>
        <v>1</v>
      </c>
      <c r="F11" s="178">
        <f t="shared" si="1"/>
        <v>2</v>
      </c>
      <c r="G11" s="178">
        <f t="shared" si="1"/>
        <v>6</v>
      </c>
      <c r="H11" s="178">
        <f t="shared" si="1"/>
        <v>2</v>
      </c>
      <c r="I11" s="178">
        <f t="shared" si="1"/>
        <v>6</v>
      </c>
      <c r="J11" s="178">
        <f t="shared" si="1"/>
        <v>1</v>
      </c>
      <c r="K11" s="178">
        <f t="shared" si="1"/>
        <v>2</v>
      </c>
      <c r="L11" s="178">
        <f t="shared" si="1"/>
        <v>2</v>
      </c>
    </row>
    <row r="12" spans="1:12" ht="30" customHeight="1">
      <c r="A12" s="33" t="s">
        <v>4</v>
      </c>
      <c r="B12" s="126">
        <v>4</v>
      </c>
      <c r="C12" s="36"/>
      <c r="D12" s="126">
        <v>4</v>
      </c>
      <c r="E12" s="36"/>
      <c r="F12" s="36"/>
      <c r="G12" s="34">
        <v>4</v>
      </c>
      <c r="H12" s="36"/>
      <c r="I12" s="34">
        <v>4</v>
      </c>
      <c r="J12" s="36"/>
      <c r="K12" s="36"/>
      <c r="L12" s="36"/>
    </row>
    <row r="13" spans="1:12" ht="30" customHeight="1">
      <c r="A13" s="33" t="s">
        <v>7</v>
      </c>
      <c r="B13" s="126">
        <v>3</v>
      </c>
      <c r="C13" s="36"/>
      <c r="D13" s="126">
        <v>3</v>
      </c>
      <c r="E13" s="126">
        <v>1</v>
      </c>
      <c r="F13" s="34">
        <v>2</v>
      </c>
      <c r="G13" s="36"/>
      <c r="H13" s="36"/>
      <c r="I13" s="36"/>
      <c r="J13" s="34">
        <v>1</v>
      </c>
      <c r="K13" s="36"/>
      <c r="L13" s="34">
        <v>2</v>
      </c>
    </row>
    <row r="14" spans="1:12" ht="30" customHeight="1">
      <c r="A14" s="33" t="s">
        <v>8</v>
      </c>
      <c r="B14" s="126">
        <v>1</v>
      </c>
      <c r="C14" s="126">
        <v>1</v>
      </c>
      <c r="D14" s="36"/>
      <c r="E14" s="36"/>
      <c r="F14" s="36"/>
      <c r="G14" s="36"/>
      <c r="H14" s="34">
        <v>1</v>
      </c>
      <c r="I14" s="36"/>
      <c r="J14" s="36"/>
      <c r="K14" s="34">
        <v>1</v>
      </c>
      <c r="L14" s="33" t="s">
        <v>2</v>
      </c>
    </row>
    <row r="15" spans="1:12" ht="30" customHeight="1">
      <c r="A15" s="33" t="s">
        <v>11</v>
      </c>
      <c r="B15" s="126">
        <v>2</v>
      </c>
      <c r="C15" s="36"/>
      <c r="D15" s="126">
        <v>2</v>
      </c>
      <c r="E15" s="36"/>
      <c r="F15" s="36"/>
      <c r="G15" s="34">
        <v>2</v>
      </c>
      <c r="H15" s="36"/>
      <c r="I15" s="34">
        <v>2</v>
      </c>
      <c r="J15" s="36"/>
      <c r="K15" s="36"/>
      <c r="L15" s="36"/>
    </row>
    <row r="16" spans="1:16" ht="30" customHeight="1">
      <c r="A16" s="33" t="s">
        <v>13</v>
      </c>
      <c r="B16" s="126">
        <v>1</v>
      </c>
      <c r="C16" s="126">
        <v>1</v>
      </c>
      <c r="D16" s="36"/>
      <c r="E16" s="36"/>
      <c r="F16" s="36"/>
      <c r="G16" s="36"/>
      <c r="H16" s="34">
        <v>1</v>
      </c>
      <c r="I16" s="36"/>
      <c r="J16" s="36"/>
      <c r="K16" s="34">
        <v>1</v>
      </c>
      <c r="L16" s="33" t="s">
        <v>2</v>
      </c>
      <c r="P16" s="115"/>
    </row>
    <row r="17" spans="1:12" ht="30" customHeight="1">
      <c r="A17" s="33" t="s">
        <v>564</v>
      </c>
      <c r="B17" s="126">
        <f>SUM(B18)</f>
        <v>1</v>
      </c>
      <c r="C17" s="126">
        <f>SUM(C18)</f>
        <v>1</v>
      </c>
      <c r="D17" s="36"/>
      <c r="E17" s="36"/>
      <c r="F17" s="36"/>
      <c r="G17" s="36"/>
      <c r="H17" s="34">
        <f>SUM(H18)</f>
        <v>1</v>
      </c>
      <c r="I17" s="36"/>
      <c r="J17" s="36"/>
      <c r="K17" s="34">
        <f>SUM(K18)</f>
        <v>1</v>
      </c>
      <c r="L17" s="33" t="s">
        <v>2</v>
      </c>
    </row>
    <row r="18" spans="1:12" ht="30" customHeight="1">
      <c r="A18" s="33" t="s">
        <v>565</v>
      </c>
      <c r="B18" s="126">
        <v>1</v>
      </c>
      <c r="C18" s="126">
        <v>1</v>
      </c>
      <c r="D18" s="36"/>
      <c r="E18" s="36"/>
      <c r="F18" s="36"/>
      <c r="G18" s="36"/>
      <c r="H18" s="34">
        <v>1</v>
      </c>
      <c r="I18" s="36"/>
      <c r="J18" s="36"/>
      <c r="K18" s="34">
        <v>1</v>
      </c>
      <c r="L18" s="33" t="s">
        <v>2</v>
      </c>
    </row>
    <row r="19" spans="1:11" ht="12.75">
      <c r="A19" s="59" t="s">
        <v>566</v>
      </c>
      <c r="K19" s="42" t="s">
        <v>151</v>
      </c>
    </row>
  </sheetData>
  <sheetProtection password="CA55" sheet="1" objects="1" scenarios="1"/>
  <mergeCells count="6">
    <mergeCell ref="J7:K7"/>
    <mergeCell ref="J8:K8"/>
    <mergeCell ref="E7:H7"/>
    <mergeCell ref="A7:A9"/>
    <mergeCell ref="B7:B9"/>
    <mergeCell ref="C7:D7"/>
  </mergeCells>
  <printOptions horizontalCentered="1"/>
  <pageMargins left="0.5905511811023623" right="0.5905511811023623" top="0.8267716535433072" bottom="0.7874015748031497" header="0.8267716535433072" footer="0"/>
  <pageSetup horizontalDpi="600" verticalDpi="600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82"/>
  <sheetViews>
    <sheetView showGridLines="0" workbookViewId="0" topLeftCell="A1">
      <selection activeCell="A7" sqref="A7"/>
    </sheetView>
  </sheetViews>
  <sheetFormatPr defaultColWidth="9.625" defaultRowHeight="12.75"/>
  <cols>
    <col min="1" max="1" width="44.875" style="496" customWidth="1"/>
    <col min="2" max="2" width="3.625" style="496" customWidth="1"/>
    <col min="3" max="3" width="14.875" style="496" bestFit="1" customWidth="1"/>
    <col min="4" max="4" width="4.625" style="496" customWidth="1"/>
    <col min="5" max="5" width="14.625" style="496" customWidth="1"/>
    <col min="6" max="6" width="3.75390625" style="496" customWidth="1"/>
    <col min="7" max="7" width="14.625" style="496" customWidth="1"/>
    <col min="8" max="8" width="5.00390625" style="496" customWidth="1"/>
    <col min="9" max="16384" width="9.625" style="123" customWidth="1"/>
  </cols>
  <sheetData>
    <row r="1" spans="1:8" ht="12.75">
      <c r="A1" s="691" t="s">
        <v>59</v>
      </c>
      <c r="B1" s="691"/>
      <c r="C1" s="691"/>
      <c r="D1" s="691"/>
      <c r="E1" s="691"/>
      <c r="F1" s="691"/>
      <c r="G1" s="691"/>
      <c r="H1" s="691"/>
    </row>
    <row r="2" spans="1:8" ht="12.75">
      <c r="A2" s="691" t="s">
        <v>567</v>
      </c>
      <c r="B2" s="691"/>
      <c r="C2" s="691"/>
      <c r="D2" s="691"/>
      <c r="E2" s="691"/>
      <c r="F2" s="691"/>
      <c r="G2" s="691"/>
      <c r="H2" s="691"/>
    </row>
    <row r="3" spans="1:8" ht="12.75">
      <c r="A3" s="691" t="s">
        <v>568</v>
      </c>
      <c r="B3" s="691"/>
      <c r="C3" s="691"/>
      <c r="D3" s="691"/>
      <c r="E3" s="691"/>
      <c r="F3" s="691"/>
      <c r="G3" s="691"/>
      <c r="H3" s="691"/>
    </row>
    <row r="4" spans="1:8" ht="16.5" customHeight="1" thickBot="1">
      <c r="A4" s="492" t="s">
        <v>569</v>
      </c>
      <c r="B4" s="493"/>
      <c r="C4" s="493"/>
      <c r="D4" s="493"/>
      <c r="E4" s="493"/>
      <c r="F4" s="493"/>
      <c r="G4" s="493"/>
      <c r="H4" s="493"/>
    </row>
    <row r="5" spans="1:8" ht="16.5" customHeight="1">
      <c r="A5" s="494" t="s">
        <v>570</v>
      </c>
      <c r="B5" s="495"/>
      <c r="C5" s="495"/>
      <c r="D5" s="495"/>
      <c r="E5" s="495"/>
      <c r="F5" s="495"/>
      <c r="G5" s="495"/>
      <c r="H5" s="495"/>
    </row>
    <row r="6" ht="10.5" customHeight="1"/>
    <row r="7" spans="1:8" ht="10.5" customHeight="1">
      <c r="A7" s="497" t="s">
        <v>571</v>
      </c>
      <c r="B7" s="498" t="s">
        <v>572</v>
      </c>
      <c r="C7" s="499">
        <v>23227784.74</v>
      </c>
      <c r="D7" s="495"/>
      <c r="E7" s="495"/>
      <c r="F7" s="495"/>
      <c r="G7" s="495"/>
      <c r="H7" s="495"/>
    </row>
    <row r="8" spans="1:8" ht="10.5" customHeight="1">
      <c r="A8" s="497" t="s">
        <v>573</v>
      </c>
      <c r="B8" s="495"/>
      <c r="C8" s="499">
        <v>3217339000</v>
      </c>
      <c r="D8" s="495"/>
      <c r="E8" s="495"/>
      <c r="F8" s="495"/>
      <c r="G8" s="495"/>
      <c r="H8" s="495"/>
    </row>
    <row r="9" spans="1:8" ht="10.5" customHeight="1">
      <c r="A9" s="497" t="s">
        <v>574</v>
      </c>
      <c r="B9" s="495"/>
      <c r="C9" s="499">
        <v>208029000</v>
      </c>
      <c r="D9" s="495"/>
      <c r="E9" s="499">
        <v>3448595784.74</v>
      </c>
      <c r="F9" s="495"/>
      <c r="G9" s="495"/>
      <c r="H9" s="495"/>
    </row>
    <row r="10" spans="1:8" ht="10.5" customHeight="1">
      <c r="A10" s="498" t="s">
        <v>575</v>
      </c>
      <c r="B10" s="495"/>
      <c r="C10" s="495"/>
      <c r="D10" s="495"/>
      <c r="E10" s="495"/>
      <c r="F10" s="495"/>
      <c r="G10" s="495"/>
      <c r="H10" s="495"/>
    </row>
    <row r="11" spans="1:8" ht="10.5" customHeight="1">
      <c r="A11" s="497" t="s">
        <v>576</v>
      </c>
      <c r="B11" s="498" t="s">
        <v>572</v>
      </c>
      <c r="C11" s="499">
        <v>4740271500</v>
      </c>
      <c r="D11" s="495"/>
      <c r="E11" s="495"/>
      <c r="F11" s="495"/>
      <c r="G11" s="495"/>
      <c r="H11" s="495"/>
    </row>
    <row r="12" spans="1:8" ht="10.5" customHeight="1">
      <c r="A12" s="497" t="s">
        <v>577</v>
      </c>
      <c r="B12" s="495"/>
      <c r="C12" s="499">
        <v>113947610.56</v>
      </c>
      <c r="D12" s="495"/>
      <c r="E12" s="495"/>
      <c r="F12" s="495"/>
      <c r="G12" s="495"/>
      <c r="H12" s="495"/>
    </row>
    <row r="13" spans="1:8" ht="10.5" customHeight="1">
      <c r="A13" s="497" t="s">
        <v>578</v>
      </c>
      <c r="B13" s="495"/>
      <c r="C13" s="499">
        <v>13605544.34</v>
      </c>
      <c r="D13" s="495"/>
      <c r="E13" s="495"/>
      <c r="F13" s="495"/>
      <c r="G13" s="495"/>
      <c r="H13" s="495"/>
    </row>
    <row r="14" spans="1:8" ht="10.5" customHeight="1">
      <c r="A14" s="497" t="s">
        <v>579</v>
      </c>
      <c r="B14" s="495"/>
      <c r="C14" s="499">
        <v>185500</v>
      </c>
      <c r="D14" s="495"/>
      <c r="E14" s="495"/>
      <c r="F14" s="495"/>
      <c r="G14" s="495"/>
      <c r="H14" s="495"/>
    </row>
    <row r="15" spans="1:8" ht="10.5" customHeight="1">
      <c r="A15" s="497" t="s">
        <v>580</v>
      </c>
      <c r="B15" s="495"/>
      <c r="C15" s="499">
        <v>47337197.34</v>
      </c>
      <c r="D15" s="495"/>
      <c r="E15" s="499">
        <v>4915347352.24</v>
      </c>
      <c r="F15" s="495"/>
      <c r="G15" s="499">
        <v>8363943136.98</v>
      </c>
      <c r="H15" s="495"/>
    </row>
    <row r="16" spans="1:8" ht="10.5" customHeight="1">
      <c r="A16" s="498" t="s">
        <v>581</v>
      </c>
      <c r="B16" s="495"/>
      <c r="C16" s="495"/>
      <c r="D16" s="495"/>
      <c r="E16" s="495"/>
      <c r="F16" s="495"/>
      <c r="G16" s="495"/>
      <c r="H16" s="495"/>
    </row>
    <row r="17" spans="1:8" ht="10.5" customHeight="1">
      <c r="A17" s="498" t="s">
        <v>582</v>
      </c>
      <c r="B17" s="495"/>
      <c r="C17" s="495"/>
      <c r="D17" s="495"/>
      <c r="E17" s="495"/>
      <c r="F17" s="495"/>
      <c r="G17" s="495"/>
      <c r="H17" s="495"/>
    </row>
    <row r="18" spans="1:8" ht="10.5" customHeight="1">
      <c r="A18" s="497" t="s">
        <v>583</v>
      </c>
      <c r="B18" s="498" t="s">
        <v>572</v>
      </c>
      <c r="C18" s="499">
        <v>1553381302.86</v>
      </c>
      <c r="D18" s="495"/>
      <c r="E18" s="495"/>
      <c r="F18" s="495"/>
      <c r="G18" s="495"/>
      <c r="H18" s="495"/>
    </row>
    <row r="19" spans="1:8" ht="10.5" customHeight="1">
      <c r="A19" s="497" t="s">
        <v>584</v>
      </c>
      <c r="B19" s="495"/>
      <c r="C19" s="499">
        <v>135430774.7</v>
      </c>
      <c r="D19" s="495"/>
      <c r="E19" s="495"/>
      <c r="F19" s="495"/>
      <c r="G19" s="495"/>
      <c r="H19" s="495"/>
    </row>
    <row r="20" spans="1:8" ht="10.5" customHeight="1">
      <c r="A20" s="497" t="s">
        <v>585</v>
      </c>
      <c r="B20" s="495"/>
      <c r="C20" s="499">
        <v>24237530.72</v>
      </c>
      <c r="D20" s="495"/>
      <c r="E20" s="495"/>
      <c r="F20" s="495"/>
      <c r="G20" s="495"/>
      <c r="H20" s="495"/>
    </row>
    <row r="21" spans="1:8" ht="10.5" customHeight="1">
      <c r="A21" s="497" t="s">
        <v>586</v>
      </c>
      <c r="B21" s="495"/>
      <c r="C21" s="499">
        <v>90668171.4</v>
      </c>
      <c r="D21" s="495"/>
      <c r="E21" s="495"/>
      <c r="F21" s="495"/>
      <c r="G21" s="495"/>
      <c r="H21" s="495"/>
    </row>
    <row r="22" spans="1:8" ht="10.5" customHeight="1">
      <c r="A22" s="497" t="s">
        <v>587</v>
      </c>
      <c r="B22" s="495"/>
      <c r="C22" s="499">
        <v>981304247.98</v>
      </c>
      <c r="D22" s="495"/>
      <c r="E22" s="495"/>
      <c r="F22" s="495"/>
      <c r="G22" s="495"/>
      <c r="H22" s="495"/>
    </row>
    <row r="23" spans="1:8" ht="10.5" customHeight="1">
      <c r="A23" s="497" t="s">
        <v>588</v>
      </c>
      <c r="B23" s="495"/>
      <c r="C23" s="499">
        <v>2316715</v>
      </c>
      <c r="D23" s="495"/>
      <c r="E23" s="499">
        <v>2787338742.66</v>
      </c>
      <c r="F23" s="495"/>
      <c r="G23" s="495"/>
      <c r="H23" s="495"/>
    </row>
    <row r="24" spans="1:8" ht="10.5" customHeight="1">
      <c r="A24" s="498" t="s">
        <v>589</v>
      </c>
      <c r="B24" s="495"/>
      <c r="C24" s="495"/>
      <c r="D24" s="495"/>
      <c r="E24" s="495"/>
      <c r="F24" s="495"/>
      <c r="G24" s="495"/>
      <c r="H24" s="495"/>
    </row>
    <row r="25" spans="1:8" ht="10.5" customHeight="1">
      <c r="A25" s="497" t="s">
        <v>590</v>
      </c>
      <c r="B25" s="498" t="s">
        <v>572</v>
      </c>
      <c r="C25" s="499">
        <v>3252655.16</v>
      </c>
      <c r="D25" s="495"/>
      <c r="E25" s="495"/>
      <c r="F25" s="495"/>
      <c r="G25" s="495"/>
      <c r="H25" s="495"/>
    </row>
    <row r="26" spans="1:8" ht="10.5" customHeight="1">
      <c r="A26" s="497" t="s">
        <v>591</v>
      </c>
      <c r="B26" s="495"/>
      <c r="C26" s="499">
        <v>1201215.8</v>
      </c>
      <c r="D26" s="495"/>
      <c r="E26" s="495"/>
      <c r="F26" s="495"/>
      <c r="G26" s="495"/>
      <c r="H26" s="495"/>
    </row>
    <row r="27" spans="1:8" ht="10.5" customHeight="1">
      <c r="A27" s="497" t="s">
        <v>592</v>
      </c>
      <c r="B27" s="495"/>
      <c r="C27" s="499">
        <v>15053261.79</v>
      </c>
      <c r="D27" s="495"/>
      <c r="E27" s="495"/>
      <c r="F27" s="495"/>
      <c r="G27" s="495"/>
      <c r="H27" s="495"/>
    </row>
    <row r="28" spans="1:8" ht="10.5" customHeight="1">
      <c r="A28" s="497" t="s">
        <v>593</v>
      </c>
      <c r="B28" s="495"/>
      <c r="C28" s="499">
        <v>8117221.21</v>
      </c>
      <c r="D28" s="495"/>
      <c r="E28" s="495"/>
      <c r="F28" s="495"/>
      <c r="G28" s="495"/>
      <c r="H28" s="495"/>
    </row>
    <row r="29" spans="1:8" ht="10.5" customHeight="1">
      <c r="A29" s="497" t="s">
        <v>594</v>
      </c>
      <c r="B29" s="495"/>
      <c r="C29" s="499">
        <v>788715.3</v>
      </c>
      <c r="D29" s="495"/>
      <c r="E29" s="495"/>
      <c r="F29" s="495"/>
      <c r="G29" s="495"/>
      <c r="H29" s="495"/>
    </row>
    <row r="30" spans="1:8" ht="10.5" customHeight="1">
      <c r="A30" s="497" t="s">
        <v>595</v>
      </c>
      <c r="B30" s="495"/>
      <c r="C30" s="499">
        <v>160370</v>
      </c>
      <c r="D30" s="495"/>
      <c r="E30" s="495"/>
      <c r="F30" s="495"/>
      <c r="G30" s="495"/>
      <c r="H30" s="495"/>
    </row>
    <row r="31" spans="1:8" ht="10.5" customHeight="1">
      <c r="A31" s="497" t="s">
        <v>596</v>
      </c>
      <c r="B31" s="495"/>
      <c r="C31" s="499">
        <v>10284854</v>
      </c>
      <c r="D31" s="495"/>
      <c r="E31" s="495"/>
      <c r="F31" s="495"/>
      <c r="G31" s="495"/>
      <c r="H31" s="495"/>
    </row>
    <row r="32" spans="1:8" ht="10.5" customHeight="1">
      <c r="A32" s="497" t="s">
        <v>597</v>
      </c>
      <c r="B32" s="495"/>
      <c r="C32" s="499">
        <v>3573245</v>
      </c>
      <c r="D32" s="495"/>
      <c r="E32" s="495"/>
      <c r="F32" s="495"/>
      <c r="G32" s="495"/>
      <c r="H32" s="495"/>
    </row>
    <row r="33" spans="1:8" ht="10.5" customHeight="1">
      <c r="A33" s="497" t="s">
        <v>598</v>
      </c>
      <c r="B33" s="495"/>
      <c r="C33" s="499">
        <v>22261146.27</v>
      </c>
      <c r="D33" s="495"/>
      <c r="E33" s="495"/>
      <c r="F33" s="495"/>
      <c r="G33" s="495"/>
      <c r="H33" s="495"/>
    </row>
    <row r="34" spans="1:8" ht="10.5" customHeight="1">
      <c r="A34" s="497" t="s">
        <v>599</v>
      </c>
      <c r="B34" s="495"/>
      <c r="C34" s="499">
        <v>28255675.37</v>
      </c>
      <c r="D34" s="495"/>
      <c r="E34" s="499">
        <v>92948359.9</v>
      </c>
      <c r="F34" s="495"/>
      <c r="G34" s="495"/>
      <c r="H34" s="495"/>
    </row>
    <row r="35" spans="1:8" ht="10.5" customHeight="1">
      <c r="A35" s="498" t="s">
        <v>600</v>
      </c>
      <c r="B35" s="495"/>
      <c r="C35" s="495"/>
      <c r="D35" s="495"/>
      <c r="E35" s="495"/>
      <c r="F35" s="495"/>
      <c r="G35" s="495"/>
      <c r="H35" s="495"/>
    </row>
    <row r="36" spans="1:8" ht="10.5" customHeight="1">
      <c r="A36" s="497" t="s">
        <v>601</v>
      </c>
      <c r="B36" s="498" t="s">
        <v>572</v>
      </c>
      <c r="C36" s="499">
        <v>2701507.31</v>
      </c>
      <c r="D36" s="495"/>
      <c r="E36" s="495"/>
      <c r="F36" s="495"/>
      <c r="G36" s="495"/>
      <c r="H36" s="495"/>
    </row>
    <row r="37" spans="1:8" ht="10.5" customHeight="1">
      <c r="A37" s="497" t="s">
        <v>602</v>
      </c>
      <c r="B37" s="495"/>
      <c r="C37" s="499">
        <v>2253444.73</v>
      </c>
      <c r="D37" s="495"/>
      <c r="E37" s="495"/>
      <c r="F37" s="495"/>
      <c r="G37" s="495"/>
      <c r="H37" s="495"/>
    </row>
    <row r="38" spans="1:8" ht="10.5" customHeight="1">
      <c r="A38" s="497" t="s">
        <v>603</v>
      </c>
      <c r="B38" s="495"/>
      <c r="C38" s="499">
        <v>14121985.37</v>
      </c>
      <c r="D38" s="495"/>
      <c r="E38" s="495"/>
      <c r="F38" s="495"/>
      <c r="G38" s="495"/>
      <c r="H38" s="495"/>
    </row>
    <row r="39" spans="1:8" ht="10.5" customHeight="1">
      <c r="A39" s="497" t="s">
        <v>604</v>
      </c>
      <c r="B39" s="495"/>
      <c r="C39" s="499">
        <v>761279.55</v>
      </c>
      <c r="D39" s="495"/>
      <c r="E39" s="495"/>
      <c r="F39" s="495"/>
      <c r="G39" s="495"/>
      <c r="H39" s="495"/>
    </row>
    <row r="40" spans="1:8" ht="10.5" customHeight="1">
      <c r="A40" s="497" t="s">
        <v>605</v>
      </c>
      <c r="B40" s="495"/>
      <c r="C40" s="499">
        <v>39292833.54</v>
      </c>
      <c r="D40" s="495"/>
      <c r="E40" s="495"/>
      <c r="F40" s="495"/>
      <c r="G40" s="495"/>
      <c r="H40" s="495"/>
    </row>
    <row r="41" spans="1:8" ht="10.5" customHeight="1">
      <c r="A41" s="497" t="s">
        <v>606</v>
      </c>
      <c r="B41" s="495"/>
      <c r="C41" s="499">
        <v>82596034.73</v>
      </c>
      <c r="D41" s="495"/>
      <c r="E41" s="495"/>
      <c r="F41" s="495"/>
      <c r="G41" s="495"/>
      <c r="H41" s="495"/>
    </row>
    <row r="42" spans="1:8" ht="10.5" customHeight="1">
      <c r="A42" s="497" t="s">
        <v>607</v>
      </c>
      <c r="B42" s="495"/>
      <c r="C42" s="499">
        <v>11257999.62</v>
      </c>
      <c r="D42" s="495"/>
      <c r="E42" s="495"/>
      <c r="F42" s="495"/>
      <c r="G42" s="495"/>
      <c r="H42" s="495"/>
    </row>
    <row r="43" spans="1:8" ht="10.5" customHeight="1">
      <c r="A43" s="497" t="s">
        <v>608</v>
      </c>
      <c r="B43" s="495"/>
      <c r="C43" s="499">
        <v>15246293.84</v>
      </c>
      <c r="D43" s="495"/>
      <c r="E43" s="499">
        <v>168241378.69</v>
      </c>
      <c r="F43" s="495"/>
      <c r="G43" s="495"/>
      <c r="H43" s="495"/>
    </row>
    <row r="44" spans="1:8" ht="10.5" customHeight="1">
      <c r="A44" s="498" t="s">
        <v>609</v>
      </c>
      <c r="B44" s="495"/>
      <c r="C44" s="495"/>
      <c r="D44" s="495"/>
      <c r="E44" s="495"/>
      <c r="F44" s="495"/>
      <c r="G44" s="495"/>
      <c r="H44" s="495"/>
    </row>
    <row r="45" spans="1:8" ht="10.5" customHeight="1">
      <c r="A45" s="497" t="s">
        <v>610</v>
      </c>
      <c r="B45" s="495"/>
      <c r="C45" s="499">
        <v>12275056.83</v>
      </c>
      <c r="D45" s="495"/>
      <c r="E45" s="495"/>
      <c r="F45" s="495"/>
      <c r="G45" s="495"/>
      <c r="H45" s="495"/>
    </row>
    <row r="46" spans="1:8" ht="10.5" customHeight="1">
      <c r="A46" s="497" t="s">
        <v>611</v>
      </c>
      <c r="B46" s="495"/>
      <c r="C46" s="499">
        <v>32820346.97</v>
      </c>
      <c r="D46" s="497" t="s">
        <v>612</v>
      </c>
      <c r="E46" s="499">
        <v>20545290.14</v>
      </c>
      <c r="F46" s="497" t="s">
        <v>612</v>
      </c>
      <c r="G46" s="495"/>
      <c r="H46" s="495"/>
    </row>
    <row r="47" spans="1:8" ht="10.5" customHeight="1">
      <c r="A47" s="498" t="s">
        <v>613</v>
      </c>
      <c r="B47" s="495"/>
      <c r="C47" s="495"/>
      <c r="D47" s="495"/>
      <c r="E47" s="495"/>
      <c r="F47" s="495"/>
      <c r="G47" s="495"/>
      <c r="H47" s="495"/>
    </row>
    <row r="48" spans="1:8" ht="10.5" customHeight="1">
      <c r="A48" s="497" t="s">
        <v>614</v>
      </c>
      <c r="B48" s="498" t="s">
        <v>572</v>
      </c>
      <c r="C48" s="499">
        <v>3811500</v>
      </c>
      <c r="D48" s="495"/>
      <c r="E48" s="495"/>
      <c r="F48" s="495"/>
      <c r="G48" s="495"/>
      <c r="H48" s="495"/>
    </row>
    <row r="49" spans="1:8" ht="10.5" customHeight="1">
      <c r="A49" s="497" t="s">
        <v>615</v>
      </c>
      <c r="B49" s="495"/>
      <c r="C49" s="499">
        <v>7489302.47</v>
      </c>
      <c r="D49" s="495"/>
      <c r="E49" s="495"/>
      <c r="F49" s="495"/>
      <c r="G49" s="495"/>
      <c r="H49" s="495"/>
    </row>
    <row r="50" spans="1:8" ht="10.5" customHeight="1">
      <c r="A50" s="497" t="s">
        <v>616</v>
      </c>
      <c r="B50" s="495"/>
      <c r="C50" s="499">
        <v>443000</v>
      </c>
      <c r="D50" s="495"/>
      <c r="E50" s="499">
        <v>11743802.47</v>
      </c>
      <c r="F50" s="495"/>
      <c r="G50" s="495"/>
      <c r="H50" s="495"/>
    </row>
    <row r="51" spans="1:8" ht="10.5" customHeight="1">
      <c r="A51" s="498" t="s">
        <v>617</v>
      </c>
      <c r="B51" s="495"/>
      <c r="C51" s="495"/>
      <c r="D51" s="495"/>
      <c r="E51" s="495"/>
      <c r="F51" s="495"/>
      <c r="G51" s="495"/>
      <c r="H51" s="495"/>
    </row>
    <row r="52" spans="1:8" ht="10.5" customHeight="1">
      <c r="A52" s="497" t="s">
        <v>618</v>
      </c>
      <c r="B52" s="498" t="s">
        <v>572</v>
      </c>
      <c r="C52" s="499">
        <v>221981998.3</v>
      </c>
      <c r="D52" s="495"/>
      <c r="E52" s="495"/>
      <c r="F52" s="495"/>
      <c r="G52" s="495"/>
      <c r="H52" s="495"/>
    </row>
    <row r="53" spans="1:8" ht="10.5" customHeight="1">
      <c r="A53" s="497" t="s">
        <v>619</v>
      </c>
      <c r="B53" s="495"/>
      <c r="C53" s="499">
        <v>9686304.78</v>
      </c>
      <c r="D53" s="495"/>
      <c r="E53" s="495"/>
      <c r="F53" s="495"/>
      <c r="G53" s="495"/>
      <c r="H53" s="495"/>
    </row>
    <row r="54" spans="1:8" ht="10.5" customHeight="1">
      <c r="A54" s="497" t="s">
        <v>620</v>
      </c>
      <c r="B54" s="495"/>
      <c r="C54" s="499">
        <v>1605943.73</v>
      </c>
      <c r="D54" s="495"/>
      <c r="E54" s="495"/>
      <c r="F54" s="495"/>
      <c r="G54" s="495"/>
      <c r="H54" s="495"/>
    </row>
    <row r="55" spans="1:8" ht="10.5" customHeight="1">
      <c r="A55" s="497" t="s">
        <v>621</v>
      </c>
      <c r="B55" s="495"/>
      <c r="C55" s="499">
        <v>9083539.63</v>
      </c>
      <c r="D55" s="495"/>
      <c r="E55" s="495"/>
      <c r="F55" s="495"/>
      <c r="G55" s="495"/>
      <c r="H55" s="495"/>
    </row>
    <row r="56" spans="1:8" ht="10.5" customHeight="1">
      <c r="A56" s="497" t="s">
        <v>622</v>
      </c>
      <c r="B56" s="495"/>
      <c r="C56" s="499">
        <v>328468428.09</v>
      </c>
      <c r="D56" s="495"/>
      <c r="E56" s="499">
        <v>570826214.53</v>
      </c>
      <c r="F56" s="495"/>
      <c r="G56" s="495"/>
      <c r="H56" s="495"/>
    </row>
    <row r="57" spans="1:8" ht="10.5" customHeight="1">
      <c r="A57" s="498" t="s">
        <v>623</v>
      </c>
      <c r="B57" s="495"/>
      <c r="C57" s="495"/>
      <c r="D57" s="495"/>
      <c r="E57" s="495"/>
      <c r="F57" s="495"/>
      <c r="G57" s="495"/>
      <c r="H57" s="495"/>
    </row>
    <row r="58" spans="1:8" ht="10.5" customHeight="1">
      <c r="A58" s="497" t="s">
        <v>624</v>
      </c>
      <c r="B58" s="498" t="s">
        <v>572</v>
      </c>
      <c r="C58" s="499">
        <v>452056</v>
      </c>
      <c r="D58" s="495"/>
      <c r="E58" s="495"/>
      <c r="F58" s="495"/>
      <c r="G58" s="495"/>
      <c r="H58" s="495"/>
    </row>
    <row r="59" spans="1:8" ht="10.5" customHeight="1">
      <c r="A59" s="497" t="s">
        <v>625</v>
      </c>
      <c r="B59" s="495"/>
      <c r="C59" s="499">
        <v>12464635</v>
      </c>
      <c r="D59" s="495"/>
      <c r="E59" s="495"/>
      <c r="F59" s="495"/>
      <c r="G59" s="495"/>
      <c r="H59" s="495"/>
    </row>
    <row r="60" spans="1:8" ht="10.5" customHeight="1">
      <c r="A60" s="497" t="s">
        <v>626</v>
      </c>
      <c r="B60" s="495"/>
      <c r="C60" s="499">
        <v>1502078</v>
      </c>
      <c r="D60" s="495"/>
      <c r="E60" s="495"/>
      <c r="F60" s="495"/>
      <c r="G60" s="495"/>
      <c r="H60" s="495"/>
    </row>
    <row r="61" spans="1:8" ht="10.5" customHeight="1">
      <c r="A61" s="497" t="s">
        <v>627</v>
      </c>
      <c r="B61" s="495"/>
      <c r="C61" s="499">
        <v>1780000</v>
      </c>
      <c r="D61" s="495"/>
      <c r="E61" s="499">
        <v>16198769</v>
      </c>
      <c r="F61" s="495"/>
      <c r="G61" s="495"/>
      <c r="H61" s="495"/>
    </row>
    <row r="62" spans="1:8" ht="10.5" customHeight="1">
      <c r="A62" s="498" t="s">
        <v>628</v>
      </c>
      <c r="B62" s="495"/>
      <c r="C62" s="495"/>
      <c r="D62" s="495"/>
      <c r="E62" s="495"/>
      <c r="F62" s="495"/>
      <c r="G62" s="495"/>
      <c r="H62" s="495"/>
    </row>
    <row r="63" spans="1:8" ht="10.5" customHeight="1">
      <c r="A63" s="497" t="s">
        <v>629</v>
      </c>
      <c r="B63" s="498" t="s">
        <v>572</v>
      </c>
      <c r="C63" s="499">
        <v>88113848.35</v>
      </c>
      <c r="D63" s="495"/>
      <c r="E63" s="495"/>
      <c r="F63" s="495"/>
      <c r="G63" s="495"/>
      <c r="H63" s="495"/>
    </row>
    <row r="64" spans="1:8" ht="10.5" customHeight="1">
      <c r="A64" s="497" t="s">
        <v>630</v>
      </c>
      <c r="B64" s="495"/>
      <c r="C64" s="499">
        <v>2042336.38</v>
      </c>
      <c r="D64" s="495"/>
      <c r="E64" s="495"/>
      <c r="F64" s="495"/>
      <c r="G64" s="495"/>
      <c r="H64" s="495"/>
    </row>
    <row r="65" spans="1:8" ht="10.5" customHeight="1">
      <c r="A65" s="497" t="s">
        <v>631</v>
      </c>
      <c r="B65" s="495"/>
      <c r="C65" s="499">
        <v>765000</v>
      </c>
      <c r="D65" s="495"/>
      <c r="E65" s="495"/>
      <c r="F65" s="495"/>
      <c r="G65" s="495"/>
      <c r="H65" s="495"/>
    </row>
    <row r="66" spans="1:8" ht="10.5" customHeight="1">
      <c r="A66" s="497" t="s">
        <v>632</v>
      </c>
      <c r="B66" s="495"/>
      <c r="C66" s="499">
        <v>3580418.74</v>
      </c>
      <c r="D66" s="495"/>
      <c r="E66" s="495"/>
      <c r="F66" s="495"/>
      <c r="G66" s="495"/>
      <c r="H66" s="495"/>
    </row>
    <row r="67" spans="1:8" ht="10.5" customHeight="1">
      <c r="A67" s="497" t="s">
        <v>633</v>
      </c>
      <c r="B67" s="495"/>
      <c r="C67" s="499">
        <v>17800000</v>
      </c>
      <c r="D67" s="495"/>
      <c r="E67" s="495"/>
      <c r="F67" s="495"/>
      <c r="G67" s="495"/>
      <c r="H67" s="495"/>
    </row>
    <row r="68" spans="1:8" ht="10.5" customHeight="1">
      <c r="A68" s="497" t="s">
        <v>634</v>
      </c>
      <c r="B68" s="495"/>
      <c r="C68" s="499">
        <v>17471043.38</v>
      </c>
      <c r="D68" s="495"/>
      <c r="E68" s="495"/>
      <c r="F68" s="495"/>
      <c r="G68" s="495"/>
      <c r="H68" s="495"/>
    </row>
    <row r="69" spans="1:8" ht="10.5" customHeight="1">
      <c r="A69" s="497" t="s">
        <v>635</v>
      </c>
      <c r="B69" s="495"/>
      <c r="C69" s="499">
        <v>1068690000</v>
      </c>
      <c r="D69" s="495"/>
      <c r="E69" s="495"/>
      <c r="F69" s="495"/>
      <c r="G69" s="495"/>
      <c r="H69" s="495"/>
    </row>
    <row r="70" spans="1:8" ht="10.5" customHeight="1">
      <c r="A70" s="497" t="s">
        <v>636</v>
      </c>
      <c r="B70" s="495"/>
      <c r="C70" s="499">
        <v>3666496095.75</v>
      </c>
      <c r="D70" s="495"/>
      <c r="E70" s="495"/>
      <c r="F70" s="495"/>
      <c r="G70" s="495"/>
      <c r="H70" s="495"/>
    </row>
    <row r="71" spans="1:8" ht="10.5" customHeight="1">
      <c r="A71" s="497" t="s">
        <v>637</v>
      </c>
      <c r="B71" s="495"/>
      <c r="C71" s="499">
        <v>71016092.93</v>
      </c>
      <c r="D71" s="495"/>
      <c r="E71" s="495"/>
      <c r="F71" s="495"/>
      <c r="G71" s="495"/>
      <c r="H71" s="495"/>
    </row>
    <row r="72" spans="1:8" ht="10.5" customHeight="1">
      <c r="A72" s="497" t="s">
        <v>638</v>
      </c>
      <c r="B72" s="495"/>
      <c r="C72" s="499">
        <v>34299664.88</v>
      </c>
      <c r="D72" s="497" t="s">
        <v>612</v>
      </c>
      <c r="E72" s="499">
        <v>4837675170.65</v>
      </c>
      <c r="F72" s="495"/>
      <c r="G72" s="497" t="s">
        <v>2</v>
      </c>
      <c r="H72" s="495"/>
    </row>
    <row r="73" spans="1:8" ht="10.5" customHeight="1">
      <c r="A73" s="498" t="s">
        <v>639</v>
      </c>
      <c r="B73" s="495"/>
      <c r="C73" s="495"/>
      <c r="D73" s="495"/>
      <c r="E73" s="495"/>
      <c r="F73" s="495"/>
      <c r="G73" s="499">
        <v>8464427148.26</v>
      </c>
      <c r="H73" s="497" t="s">
        <v>2</v>
      </c>
    </row>
    <row r="74" spans="1:8" ht="10.5" customHeight="1">
      <c r="A74" s="498" t="s">
        <v>640</v>
      </c>
      <c r="B74" s="495"/>
      <c r="C74" s="495"/>
      <c r="D74" s="495"/>
      <c r="E74" s="495"/>
      <c r="F74" s="495"/>
      <c r="G74" s="495"/>
      <c r="H74" s="495"/>
    </row>
    <row r="75" spans="1:8" ht="10.5" customHeight="1">
      <c r="A75" s="497" t="s">
        <v>641</v>
      </c>
      <c r="B75" s="498" t="s">
        <v>572</v>
      </c>
      <c r="C75" s="499">
        <v>11485248.92</v>
      </c>
      <c r="D75" s="495"/>
      <c r="E75" s="495"/>
      <c r="F75" s="495"/>
      <c r="G75" s="495"/>
      <c r="H75" s="495"/>
    </row>
    <row r="76" spans="1:8" ht="10.5" customHeight="1">
      <c r="A76" s="497" t="s">
        <v>642</v>
      </c>
      <c r="B76" s="495"/>
      <c r="C76" s="499">
        <v>17293741.52</v>
      </c>
      <c r="D76" s="497" t="s">
        <v>612</v>
      </c>
      <c r="E76" s="495"/>
      <c r="F76" s="495"/>
      <c r="G76" s="495"/>
      <c r="H76" s="495"/>
    </row>
    <row r="77" spans="1:8" ht="10.5" customHeight="1">
      <c r="A77" s="497" t="s">
        <v>643</v>
      </c>
      <c r="B77" s="495"/>
      <c r="C77" s="499">
        <v>1695133.4</v>
      </c>
      <c r="D77" s="495"/>
      <c r="E77" s="495"/>
      <c r="F77" s="495"/>
      <c r="G77" s="495"/>
      <c r="H77" s="495"/>
    </row>
    <row r="78" spans="1:8" ht="10.5" customHeight="1">
      <c r="A78" s="497" t="s">
        <v>644</v>
      </c>
      <c r="B78" s="495"/>
      <c r="C78" s="499">
        <v>66434727.26</v>
      </c>
      <c r="D78" s="495"/>
      <c r="E78" s="495"/>
      <c r="F78" s="495"/>
      <c r="G78" s="495"/>
      <c r="H78" s="495"/>
    </row>
    <row r="79" spans="1:8" ht="10.5" customHeight="1">
      <c r="A79" s="497" t="s">
        <v>645</v>
      </c>
      <c r="B79" s="495"/>
      <c r="C79" s="499">
        <v>34257993.7</v>
      </c>
      <c r="D79" s="495"/>
      <c r="E79" s="499">
        <v>96579361.76</v>
      </c>
      <c r="F79" s="495"/>
      <c r="G79" s="499">
        <v>96579361.76</v>
      </c>
      <c r="H79" s="495"/>
    </row>
    <row r="80" spans="1:8" ht="10.5" customHeight="1" thickBot="1">
      <c r="A80" s="500" t="s">
        <v>646</v>
      </c>
      <c r="B80" s="501"/>
      <c r="C80" s="501"/>
      <c r="D80" s="501"/>
      <c r="E80" s="501"/>
      <c r="F80" s="501"/>
      <c r="G80" s="502">
        <v>3904649.52</v>
      </c>
      <c r="H80" s="503" t="s">
        <v>612</v>
      </c>
    </row>
    <row r="81" spans="1:8" ht="10.5" customHeight="1">
      <c r="A81" s="504" t="s">
        <v>647</v>
      </c>
      <c r="B81" s="505"/>
      <c r="C81" s="505"/>
      <c r="D81" s="505"/>
      <c r="E81" s="496" t="s">
        <v>648</v>
      </c>
      <c r="G81" s="506"/>
      <c r="H81" s="506"/>
    </row>
    <row r="82" ht="12.75">
      <c r="E82" s="496" t="s">
        <v>649</v>
      </c>
    </row>
  </sheetData>
  <sheetProtection password="CA55" sheet="1" objects="1" scenarios="1"/>
  <mergeCells count="3">
    <mergeCell ref="A1:H1"/>
    <mergeCell ref="A2:H2"/>
    <mergeCell ref="A3:H3"/>
  </mergeCells>
  <printOptions horizontalCentered="1"/>
  <pageMargins left="0.4330708661417323" right="0.35433070866141736" top="0.38" bottom="0.38" header="0" footer="0"/>
  <pageSetup horizontalDpi="600" verticalDpi="600" orientation="portrait" scale="75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13"/>
  <sheetViews>
    <sheetView showGridLines="0" workbookViewId="0" topLeftCell="F1">
      <selection activeCell="I12" sqref="I12"/>
    </sheetView>
  </sheetViews>
  <sheetFormatPr defaultColWidth="9.625" defaultRowHeight="12.75"/>
  <cols>
    <col min="1" max="1" width="30.625" style="516" customWidth="1"/>
    <col min="2" max="2" width="12.50390625" style="516" customWidth="1"/>
    <col min="3" max="4" width="12.75390625" style="516" customWidth="1"/>
    <col min="5" max="5" width="12.375" style="516" customWidth="1"/>
    <col min="6" max="6" width="15.00390625" style="516" customWidth="1"/>
    <col min="7" max="7" width="13.875" style="516" customWidth="1"/>
    <col min="8" max="8" width="13.125" style="516" customWidth="1"/>
    <col min="9" max="9" width="13.875" style="516" bestFit="1" customWidth="1"/>
    <col min="10" max="10" width="12.375" style="516" customWidth="1"/>
    <col min="11" max="16384" width="9.625" style="124" customWidth="1"/>
  </cols>
  <sheetData>
    <row r="1" spans="1:10" ht="12.75">
      <c r="A1" s="512"/>
      <c r="B1" s="512"/>
      <c r="C1" s="512"/>
      <c r="D1" s="512"/>
      <c r="E1" s="512"/>
      <c r="F1" s="512"/>
      <c r="G1" s="512"/>
      <c r="H1" s="512"/>
      <c r="I1" s="512"/>
      <c r="J1" s="512"/>
    </row>
    <row r="2" spans="1:10" ht="12.75">
      <c r="A2" s="512"/>
      <c r="B2" s="512"/>
      <c r="C2" s="512"/>
      <c r="D2" s="512"/>
      <c r="E2" s="512"/>
      <c r="F2" s="512"/>
      <c r="G2" s="512"/>
      <c r="H2" s="512"/>
      <c r="I2" s="512"/>
      <c r="J2" s="512"/>
    </row>
    <row r="3" spans="1:10" ht="12.75">
      <c r="A3" s="695" t="s">
        <v>59</v>
      </c>
      <c r="B3" s="695"/>
      <c r="C3" s="695"/>
      <c r="D3" s="695"/>
      <c r="E3" s="695"/>
      <c r="F3" s="695"/>
      <c r="G3" s="695"/>
      <c r="H3" s="695"/>
      <c r="I3" s="695"/>
      <c r="J3" s="695"/>
    </row>
    <row r="4" spans="1:10" ht="12.75">
      <c r="A4" s="695" t="s">
        <v>650</v>
      </c>
      <c r="B4" s="695"/>
      <c r="C4" s="695"/>
      <c r="D4" s="695"/>
      <c r="E4" s="695"/>
      <c r="F4" s="695"/>
      <c r="G4" s="695"/>
      <c r="H4" s="695"/>
      <c r="I4" s="695"/>
      <c r="J4" s="695"/>
    </row>
    <row r="5" spans="1:10" ht="14.25" customHeight="1">
      <c r="A5" s="512"/>
      <c r="B5" s="512"/>
      <c r="C5" s="512"/>
      <c r="D5" s="512"/>
      <c r="E5" s="512"/>
      <c r="F5" s="512"/>
      <c r="G5" s="512"/>
      <c r="H5" s="512"/>
      <c r="I5" s="512"/>
      <c r="J5" s="512"/>
    </row>
    <row r="6" spans="1:10" ht="11.25" customHeight="1">
      <c r="A6" s="517" t="s">
        <v>651</v>
      </c>
      <c r="B6" s="513"/>
      <c r="C6" s="513"/>
      <c r="D6" s="514"/>
      <c r="E6" s="513"/>
      <c r="F6" s="513"/>
      <c r="G6" s="513"/>
      <c r="H6" s="513"/>
      <c r="I6" s="513"/>
      <c r="J6" s="513"/>
    </row>
    <row r="7" spans="1:10" ht="12.75">
      <c r="A7" s="518"/>
      <c r="B7" s="518"/>
      <c r="C7" s="518"/>
      <c r="D7" s="518"/>
      <c r="E7" s="519"/>
      <c r="F7" s="518"/>
      <c r="G7" s="518"/>
      <c r="H7" s="692" t="s">
        <v>652</v>
      </c>
      <c r="I7" s="693"/>
      <c r="J7" s="694"/>
    </row>
    <row r="8" spans="1:11" s="511" customFormat="1" ht="20.25" customHeight="1">
      <c r="A8" s="509" t="s">
        <v>653</v>
      </c>
      <c r="B8" s="520" t="s">
        <v>654</v>
      </c>
      <c r="C8" s="520" t="s">
        <v>655</v>
      </c>
      <c r="D8" s="520" t="s">
        <v>656</v>
      </c>
      <c r="E8" s="521" t="s">
        <v>657</v>
      </c>
      <c r="F8" s="520" t="s">
        <v>658</v>
      </c>
      <c r="G8" s="520" t="s">
        <v>659</v>
      </c>
      <c r="H8" s="522" t="s">
        <v>84</v>
      </c>
      <c r="I8" s="523" t="s">
        <v>660</v>
      </c>
      <c r="J8" s="522" t="s">
        <v>661</v>
      </c>
      <c r="K8" s="510"/>
    </row>
    <row r="9" spans="1:10" s="550" customFormat="1" ht="49.5" customHeight="1">
      <c r="A9" s="547" t="s">
        <v>39</v>
      </c>
      <c r="B9" s="548">
        <f aca="true" t="shared" si="0" ref="B9:J9">SUM(B10:B12)</f>
        <v>13736000</v>
      </c>
      <c r="C9" s="548">
        <f t="shared" si="0"/>
        <v>32658000</v>
      </c>
      <c r="D9" s="548">
        <f t="shared" si="0"/>
        <v>31760000</v>
      </c>
      <c r="E9" s="548">
        <f t="shared" si="0"/>
        <v>51370000</v>
      </c>
      <c r="F9" s="548">
        <f t="shared" si="0"/>
        <v>102962000</v>
      </c>
      <c r="G9" s="548">
        <f t="shared" si="0"/>
        <v>139028688.37</v>
      </c>
      <c r="H9" s="549">
        <f t="shared" si="0"/>
        <v>130346000</v>
      </c>
      <c r="I9" s="548">
        <f t="shared" si="0"/>
        <v>102018000</v>
      </c>
      <c r="J9" s="548">
        <f t="shared" si="0"/>
        <v>28328000</v>
      </c>
    </row>
    <row r="10" spans="1:10" s="508" customFormat="1" ht="49.5" customHeight="1">
      <c r="A10" s="507" t="s">
        <v>40</v>
      </c>
      <c r="B10" s="546">
        <v>7950000</v>
      </c>
      <c r="C10" s="546">
        <v>29384000</v>
      </c>
      <c r="D10" s="546">
        <v>27508000</v>
      </c>
      <c r="E10" s="546">
        <v>32620000</v>
      </c>
      <c r="F10" s="546">
        <v>78589000</v>
      </c>
      <c r="G10" s="546">
        <v>40431470.48</v>
      </c>
      <c r="H10" s="546">
        <v>40214000</v>
      </c>
      <c r="I10" s="546">
        <v>17533000</v>
      </c>
      <c r="J10" s="546">
        <v>22681000</v>
      </c>
    </row>
    <row r="11" spans="1:10" s="508" customFormat="1" ht="49.5" customHeight="1">
      <c r="A11" s="507" t="s">
        <v>41</v>
      </c>
      <c r="B11" s="546">
        <v>5786000</v>
      </c>
      <c r="C11" s="546">
        <v>3274000</v>
      </c>
      <c r="D11" s="546">
        <v>4045000</v>
      </c>
      <c r="E11" s="546">
        <v>18750000</v>
      </c>
      <c r="F11" s="546">
        <v>24373000</v>
      </c>
      <c r="G11" s="546">
        <v>18965945.02</v>
      </c>
      <c r="H11" s="546">
        <v>53582000</v>
      </c>
      <c r="I11" s="546">
        <v>47935000</v>
      </c>
      <c r="J11" s="546">
        <v>5647000</v>
      </c>
    </row>
    <row r="12" spans="1:10" s="508" customFormat="1" ht="49.5" customHeight="1">
      <c r="A12" s="507" t="s">
        <v>432</v>
      </c>
      <c r="B12" s="546"/>
      <c r="C12" s="546"/>
      <c r="D12" s="546">
        <v>207000</v>
      </c>
      <c r="E12" s="546"/>
      <c r="F12" s="546"/>
      <c r="G12" s="546">
        <v>79631272.87</v>
      </c>
      <c r="H12" s="546">
        <v>36550000</v>
      </c>
      <c r="I12" s="546">
        <v>36550000</v>
      </c>
      <c r="J12" s="546"/>
    </row>
    <row r="13" spans="1:10" ht="12.75">
      <c r="A13" s="515" t="s">
        <v>662</v>
      </c>
      <c r="J13" s="515" t="s">
        <v>262</v>
      </c>
    </row>
  </sheetData>
  <sheetProtection password="CA55" sheet="1" objects="1" scenarios="1"/>
  <mergeCells count="3">
    <mergeCell ref="H7:J7"/>
    <mergeCell ref="A3:J3"/>
    <mergeCell ref="A4:J4"/>
  </mergeCells>
  <printOptions horizontalCentered="1"/>
  <pageMargins left="0.5905511811023623" right="0.5905511811023623" top="0.9448818897637796" bottom="0.2755905511811024" header="0" footer="0"/>
  <pageSetup horizontalDpi="600" verticalDpi="600" orientation="landscape" scale="85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26"/>
  <sheetViews>
    <sheetView showGridLines="0" workbookViewId="0" topLeftCell="A1">
      <selection activeCell="F21" sqref="F21"/>
    </sheetView>
  </sheetViews>
  <sheetFormatPr defaultColWidth="9.625" defaultRowHeight="12.75"/>
  <cols>
    <col min="1" max="1" width="32.00390625" style="44" customWidth="1"/>
    <col min="2" max="2" width="16.00390625" style="44" customWidth="1"/>
    <col min="3" max="3" width="15.75390625" style="44" customWidth="1"/>
    <col min="4" max="4" width="14.625" style="44" customWidth="1"/>
  </cols>
  <sheetData>
    <row r="1" spans="1:4" ht="12.75">
      <c r="A1" s="568" t="s">
        <v>59</v>
      </c>
      <c r="B1" s="568"/>
      <c r="C1" s="568"/>
      <c r="D1" s="568"/>
    </row>
    <row r="2" spans="1:4" ht="12.75">
      <c r="A2" s="568" t="s">
        <v>663</v>
      </c>
      <c r="B2" s="568"/>
      <c r="C2" s="568"/>
      <c r="D2" s="568"/>
    </row>
    <row r="3" spans="1:4" ht="12.75">
      <c r="A3" s="568" t="s">
        <v>664</v>
      </c>
      <c r="B3" s="568"/>
      <c r="C3" s="568"/>
      <c r="D3" s="568"/>
    </row>
    <row r="4" spans="2:4" ht="12.75">
      <c r="B4" s="24"/>
      <c r="C4" s="24"/>
      <c r="D4" s="24"/>
    </row>
    <row r="5" spans="1:4" ht="12.75">
      <c r="A5" s="25" t="s">
        <v>665</v>
      </c>
      <c r="B5" s="24"/>
      <c r="C5" s="24"/>
      <c r="D5" s="24"/>
    </row>
    <row r="6" spans="1:4" ht="12.75">
      <c r="A6" s="26" t="s">
        <v>653</v>
      </c>
      <c r="B6" s="565" t="s">
        <v>652</v>
      </c>
      <c r="C6" s="561"/>
      <c r="D6" s="560"/>
    </row>
    <row r="7" spans="1:4" ht="18.75" customHeight="1">
      <c r="A7" s="29"/>
      <c r="B7" s="23" t="s">
        <v>84</v>
      </c>
      <c r="C7" s="32" t="s">
        <v>660</v>
      </c>
      <c r="D7" s="23" t="s">
        <v>661</v>
      </c>
    </row>
    <row r="8" spans="1:4" s="175" customFormat="1" ht="27" customHeight="1">
      <c r="A8" s="130" t="s">
        <v>39</v>
      </c>
      <c r="B8" s="543">
        <f>SUM(B9+B15+B23)</f>
        <v>130346000</v>
      </c>
      <c r="C8" s="543">
        <f>SUM(C9+C15+C23)</f>
        <v>102018000</v>
      </c>
      <c r="D8" s="543">
        <f>SUM(D9+D15+D23)</f>
        <v>28328000</v>
      </c>
    </row>
    <row r="9" spans="1:4" s="175" customFormat="1" ht="27" customHeight="1">
      <c r="A9" s="130" t="s">
        <v>40</v>
      </c>
      <c r="B9" s="543">
        <f>SUM(B10:B14)</f>
        <v>40214000</v>
      </c>
      <c r="C9" s="543">
        <f>SUM(C10:C14)</f>
        <v>17533000</v>
      </c>
      <c r="D9" s="543">
        <f>SUM(D10:D14)</f>
        <v>22681000</v>
      </c>
    </row>
    <row r="10" spans="1:4" ht="18" customHeight="1">
      <c r="A10" s="33" t="s">
        <v>5</v>
      </c>
      <c r="B10" s="544">
        <v>1200000</v>
      </c>
      <c r="C10" s="544">
        <v>900000</v>
      </c>
      <c r="D10" s="544">
        <v>300000</v>
      </c>
    </row>
    <row r="11" spans="1:4" ht="18" customHeight="1">
      <c r="A11" s="33" t="s">
        <v>6</v>
      </c>
      <c r="B11" s="544">
        <v>72000</v>
      </c>
      <c r="C11" s="544"/>
      <c r="D11" s="544">
        <v>72000</v>
      </c>
    </row>
    <row r="12" spans="1:4" ht="18" customHeight="1">
      <c r="A12" s="33" t="s">
        <v>11</v>
      </c>
      <c r="B12" s="544">
        <v>12447000</v>
      </c>
      <c r="C12" s="544">
        <v>9885000</v>
      </c>
      <c r="D12" s="544">
        <v>2562000</v>
      </c>
    </row>
    <row r="13" spans="1:4" ht="18" customHeight="1">
      <c r="A13" s="33" t="s">
        <v>12</v>
      </c>
      <c r="B13" s="544">
        <v>25064000</v>
      </c>
      <c r="C13" s="544">
        <v>5998000</v>
      </c>
      <c r="D13" s="544">
        <v>19066000</v>
      </c>
    </row>
    <row r="14" spans="1:4" ht="18" customHeight="1">
      <c r="A14" s="33" t="s">
        <v>13</v>
      </c>
      <c r="B14" s="544">
        <v>1431000</v>
      </c>
      <c r="C14" s="544">
        <v>750000</v>
      </c>
      <c r="D14" s="544">
        <v>681000</v>
      </c>
    </row>
    <row r="15" spans="1:4" ht="27" customHeight="1">
      <c r="A15" s="39" t="s">
        <v>41</v>
      </c>
      <c r="B15" s="545">
        <f>SUM(B16:B22)</f>
        <v>53582000</v>
      </c>
      <c r="C15" s="545">
        <f>SUM(C16:C22)</f>
        <v>47935000</v>
      </c>
      <c r="D15" s="545">
        <f>SUM(D16:D22)</f>
        <v>5647000</v>
      </c>
    </row>
    <row r="16" spans="1:4" ht="18" customHeight="1">
      <c r="A16" s="33" t="s">
        <v>14</v>
      </c>
      <c r="B16" s="544">
        <v>750000</v>
      </c>
      <c r="C16" s="544">
        <v>750000</v>
      </c>
      <c r="D16" s="544"/>
    </row>
    <row r="17" spans="1:4" ht="18" customHeight="1">
      <c r="A17" s="33" t="s">
        <v>17</v>
      </c>
      <c r="B17" s="544">
        <v>10657000</v>
      </c>
      <c r="C17" s="544">
        <v>8500000</v>
      </c>
      <c r="D17" s="544">
        <v>2157000</v>
      </c>
    </row>
    <row r="18" spans="1:4" ht="18" customHeight="1">
      <c r="A18" s="33" t="s">
        <v>18</v>
      </c>
      <c r="B18" s="544">
        <v>431000</v>
      </c>
      <c r="C18" s="544"/>
      <c r="D18" s="544">
        <v>431000</v>
      </c>
    </row>
    <row r="19" spans="1:4" ht="18" customHeight="1">
      <c r="A19" s="33" t="s">
        <v>21</v>
      </c>
      <c r="B19" s="544">
        <v>13350000</v>
      </c>
      <c r="C19" s="544">
        <v>12652000</v>
      </c>
      <c r="D19" s="544">
        <v>698000</v>
      </c>
    </row>
    <row r="20" spans="1:4" ht="18" customHeight="1">
      <c r="A20" s="33" t="s">
        <v>24</v>
      </c>
      <c r="B20" s="544">
        <v>750000</v>
      </c>
      <c r="C20" s="544">
        <v>750000</v>
      </c>
      <c r="D20" s="544"/>
    </row>
    <row r="21" spans="1:4" ht="18" customHeight="1">
      <c r="A21" s="33" t="s">
        <v>26</v>
      </c>
      <c r="B21" s="544">
        <v>8789000</v>
      </c>
      <c r="C21" s="544">
        <v>7685000</v>
      </c>
      <c r="D21" s="544">
        <v>1104000</v>
      </c>
    </row>
    <row r="22" spans="1:4" ht="18" customHeight="1">
      <c r="A22" s="33" t="s">
        <v>189</v>
      </c>
      <c r="B22" s="544">
        <v>18855000</v>
      </c>
      <c r="C22" s="544">
        <v>17598000</v>
      </c>
      <c r="D22" s="544">
        <v>1257000</v>
      </c>
    </row>
    <row r="23" spans="1:4" ht="18" customHeight="1">
      <c r="A23" s="33" t="s">
        <v>432</v>
      </c>
      <c r="B23" s="544">
        <f>SUM(B24)</f>
        <v>36550000</v>
      </c>
      <c r="C23" s="544">
        <f>SUM(C24)</f>
        <v>36550000</v>
      </c>
      <c r="D23" s="544"/>
    </row>
    <row r="24" spans="1:4" ht="18" customHeight="1">
      <c r="A24" s="33" t="s">
        <v>666</v>
      </c>
      <c r="B24" s="544">
        <v>36550000</v>
      </c>
      <c r="C24" s="544">
        <v>36550000</v>
      </c>
      <c r="D24" s="544"/>
    </row>
    <row r="25" spans="1:4" ht="12.75">
      <c r="A25" s="59" t="s">
        <v>667</v>
      </c>
      <c r="D25" s="42" t="s">
        <v>76</v>
      </c>
    </row>
    <row r="26" ht="12.75">
      <c r="A26" s="59" t="s">
        <v>668</v>
      </c>
    </row>
  </sheetData>
  <sheetProtection password="CA55" sheet="1" objects="1" scenarios="1"/>
  <mergeCells count="4">
    <mergeCell ref="A1:D1"/>
    <mergeCell ref="A2:D2"/>
    <mergeCell ref="A3:D3"/>
    <mergeCell ref="B6:D6"/>
  </mergeCells>
  <printOptions horizontalCentered="1"/>
  <pageMargins left="0.5905511811023623" right="0.5905511811023623" top="1.1811023622047245" bottom="0.984251968503937" header="0" footer="0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2"/>
  <sheetViews>
    <sheetView showGridLines="0" workbookViewId="0" topLeftCell="A1">
      <selection activeCell="H13" sqref="H13"/>
    </sheetView>
  </sheetViews>
  <sheetFormatPr defaultColWidth="9.625" defaultRowHeight="12.75"/>
  <cols>
    <col min="1" max="1" width="28.625" style="536" customWidth="1"/>
    <col min="2" max="2" width="6.25390625" style="536" bestFit="1" customWidth="1"/>
    <col min="3" max="3" width="5.875" style="536" customWidth="1"/>
    <col min="4" max="4" width="5.75390625" style="536" customWidth="1"/>
    <col min="5" max="5" width="5.875" style="536" customWidth="1"/>
    <col min="6" max="6" width="6.00390625" style="536" customWidth="1"/>
    <col min="7" max="7" width="5.75390625" style="536" customWidth="1"/>
    <col min="8" max="8" width="6.00390625" style="536" customWidth="1"/>
    <col min="9" max="9" width="5.875" style="536" customWidth="1"/>
    <col min="10" max="10" width="6.125" style="536" customWidth="1"/>
    <col min="11" max="11" width="5.00390625" style="536" customWidth="1"/>
    <col min="12" max="12" width="4.75390625" style="536" customWidth="1"/>
    <col min="13" max="13" width="4.625" style="536" customWidth="1"/>
    <col min="14" max="14" width="4.75390625" style="536" customWidth="1"/>
    <col min="15" max="16384" width="9.625" style="536" customWidth="1"/>
  </cols>
  <sheetData>
    <row r="1" spans="1:14" s="525" customFormat="1" ht="12.75">
      <c r="A1" s="573" t="s">
        <v>59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  <c r="N1" s="573"/>
    </row>
    <row r="2" spans="1:14" s="525" customFormat="1" ht="12.75">
      <c r="A2" s="574" t="s">
        <v>746</v>
      </c>
      <c r="B2" s="574"/>
      <c r="C2" s="574"/>
      <c r="D2" s="574"/>
      <c r="E2" s="574"/>
      <c r="F2" s="574"/>
      <c r="G2" s="574"/>
      <c r="H2" s="574"/>
      <c r="I2" s="574"/>
      <c r="J2" s="574"/>
      <c r="K2" s="574"/>
      <c r="L2" s="574"/>
      <c r="M2" s="574"/>
      <c r="N2" s="574"/>
    </row>
    <row r="3" spans="2:10" s="525" customFormat="1" ht="12.75">
      <c r="B3" s="525" t="s">
        <v>2</v>
      </c>
      <c r="C3" s="526" t="s">
        <v>2</v>
      </c>
      <c r="D3" s="525" t="s">
        <v>2</v>
      </c>
      <c r="E3" s="525" t="s">
        <v>2</v>
      </c>
      <c r="F3" s="525" t="s">
        <v>2</v>
      </c>
      <c r="G3" s="525" t="s">
        <v>2</v>
      </c>
      <c r="J3" s="524" t="s">
        <v>2</v>
      </c>
    </row>
    <row r="4" spans="1:10" s="525" customFormat="1" ht="12.75">
      <c r="A4" s="525" t="s">
        <v>747</v>
      </c>
      <c r="C4" s="526"/>
      <c r="J4" s="524"/>
    </row>
    <row r="5" spans="1:14" s="525" customFormat="1" ht="12.75">
      <c r="A5" s="572" t="s">
        <v>42</v>
      </c>
      <c r="B5" s="569" t="s">
        <v>84</v>
      </c>
      <c r="C5" s="571"/>
      <c r="D5" s="570"/>
      <c r="E5" s="569" t="s">
        <v>679</v>
      </c>
      <c r="F5" s="570"/>
      <c r="G5" s="569" t="s">
        <v>68</v>
      </c>
      <c r="H5" s="570"/>
      <c r="I5" s="569" t="s">
        <v>69</v>
      </c>
      <c r="J5" s="570"/>
      <c r="K5" s="569" t="s">
        <v>680</v>
      </c>
      <c r="L5" s="570"/>
      <c r="M5" s="569" t="s">
        <v>681</v>
      </c>
      <c r="N5" s="570"/>
    </row>
    <row r="6" spans="1:14" s="525" customFormat="1" ht="12.75">
      <c r="A6" s="572"/>
      <c r="B6" s="527" t="s">
        <v>94</v>
      </c>
      <c r="C6" s="527" t="s">
        <v>377</v>
      </c>
      <c r="D6" s="527" t="s">
        <v>378</v>
      </c>
      <c r="E6" s="527" t="s">
        <v>377</v>
      </c>
      <c r="F6" s="527" t="s">
        <v>378</v>
      </c>
      <c r="G6" s="527" t="s">
        <v>377</v>
      </c>
      <c r="H6" s="527" t="s">
        <v>378</v>
      </c>
      <c r="I6" s="527" t="s">
        <v>377</v>
      </c>
      <c r="J6" s="527" t="s">
        <v>378</v>
      </c>
      <c r="K6" s="527" t="s">
        <v>377</v>
      </c>
      <c r="L6" s="527" t="s">
        <v>378</v>
      </c>
      <c r="M6" s="527" t="s">
        <v>377</v>
      </c>
      <c r="N6" s="527" t="s">
        <v>378</v>
      </c>
    </row>
    <row r="7" spans="1:14" s="525" customFormat="1" ht="24" customHeight="1">
      <c r="A7" s="528" t="s">
        <v>39</v>
      </c>
      <c r="B7" s="529">
        <f aca="true" t="shared" si="0" ref="B7:N7">SUM(B8+B19)</f>
        <v>16784</v>
      </c>
      <c r="C7" s="529">
        <f t="shared" si="0"/>
        <v>8477</v>
      </c>
      <c r="D7" s="529">
        <f t="shared" si="0"/>
        <v>8307</v>
      </c>
      <c r="E7" s="529">
        <f t="shared" si="0"/>
        <v>3151</v>
      </c>
      <c r="F7" s="529">
        <f t="shared" si="0"/>
        <v>3053</v>
      </c>
      <c r="G7" s="529">
        <f t="shared" si="0"/>
        <v>2308</v>
      </c>
      <c r="H7" s="529">
        <f t="shared" si="0"/>
        <v>2429</v>
      </c>
      <c r="I7" s="529">
        <f t="shared" si="0"/>
        <v>2029</v>
      </c>
      <c r="J7" s="529">
        <f t="shared" si="0"/>
        <v>2160</v>
      </c>
      <c r="K7" s="529">
        <f t="shared" si="0"/>
        <v>646</v>
      </c>
      <c r="L7" s="529">
        <f t="shared" si="0"/>
        <v>406</v>
      </c>
      <c r="M7" s="529">
        <f t="shared" si="0"/>
        <v>343</v>
      </c>
      <c r="N7" s="529">
        <f t="shared" si="0"/>
        <v>259</v>
      </c>
    </row>
    <row r="8" spans="1:14" s="525" customFormat="1" ht="24" customHeight="1">
      <c r="A8" s="530" t="s">
        <v>40</v>
      </c>
      <c r="B8" s="531">
        <f aca="true" t="shared" si="1" ref="B8:N8">SUM(B9:B18)</f>
        <v>5285</v>
      </c>
      <c r="C8" s="531">
        <f t="shared" si="1"/>
        <v>3050</v>
      </c>
      <c r="D8" s="531">
        <f t="shared" si="1"/>
        <v>2235</v>
      </c>
      <c r="E8" s="531">
        <f t="shared" si="1"/>
        <v>737</v>
      </c>
      <c r="F8" s="531">
        <f t="shared" si="1"/>
        <v>589</v>
      </c>
      <c r="G8" s="531">
        <f t="shared" si="1"/>
        <v>698</v>
      </c>
      <c r="H8" s="531">
        <f t="shared" si="1"/>
        <v>533</v>
      </c>
      <c r="I8" s="531">
        <f t="shared" si="1"/>
        <v>626</v>
      </c>
      <c r="J8" s="531">
        <f t="shared" si="1"/>
        <v>448</v>
      </c>
      <c r="K8" s="531">
        <f t="shared" si="1"/>
        <v>646</v>
      </c>
      <c r="L8" s="531">
        <f t="shared" si="1"/>
        <v>406</v>
      </c>
      <c r="M8" s="531">
        <f t="shared" si="1"/>
        <v>343</v>
      </c>
      <c r="N8" s="531">
        <f t="shared" si="1"/>
        <v>259</v>
      </c>
    </row>
    <row r="9" spans="1:14" s="535" customFormat="1" ht="12.75">
      <c r="A9" s="532" t="s">
        <v>4</v>
      </c>
      <c r="B9" s="533">
        <f aca="true" t="shared" si="2" ref="B9:B18">SUM(C9:D9)</f>
        <v>703</v>
      </c>
      <c r="C9" s="534">
        <f aca="true" t="shared" si="3" ref="C9:C18">E9+G9+I9+K9+M9</f>
        <v>640</v>
      </c>
      <c r="D9" s="534">
        <f aca="true" t="shared" si="4" ref="D9:D18">F9+H9+J9+L9+N9</f>
        <v>63</v>
      </c>
      <c r="E9" s="538">
        <v>125</v>
      </c>
      <c r="F9" s="538">
        <v>10</v>
      </c>
      <c r="G9" s="539">
        <v>128</v>
      </c>
      <c r="H9" s="539">
        <v>13</v>
      </c>
      <c r="I9" s="539">
        <v>152</v>
      </c>
      <c r="J9" s="539">
        <v>15</v>
      </c>
      <c r="K9" s="539">
        <v>235</v>
      </c>
      <c r="L9" s="539">
        <v>25</v>
      </c>
      <c r="M9" s="540"/>
      <c r="N9" s="540"/>
    </row>
    <row r="10" spans="1:14" s="535" customFormat="1" ht="12.75">
      <c r="A10" s="532" t="s">
        <v>5</v>
      </c>
      <c r="B10" s="533">
        <f t="shared" si="2"/>
        <v>1347</v>
      </c>
      <c r="C10" s="534">
        <f t="shared" si="3"/>
        <v>570</v>
      </c>
      <c r="D10" s="534">
        <f t="shared" si="4"/>
        <v>777</v>
      </c>
      <c r="E10" s="538">
        <v>109</v>
      </c>
      <c r="F10" s="538">
        <v>156</v>
      </c>
      <c r="G10" s="539">
        <v>135</v>
      </c>
      <c r="H10" s="539">
        <v>181</v>
      </c>
      <c r="I10" s="539">
        <v>139</v>
      </c>
      <c r="J10" s="539">
        <v>166</v>
      </c>
      <c r="K10" s="539">
        <v>94</v>
      </c>
      <c r="L10" s="539">
        <v>160</v>
      </c>
      <c r="M10" s="539">
        <v>93</v>
      </c>
      <c r="N10" s="539">
        <v>114</v>
      </c>
    </row>
    <row r="11" spans="1:14" s="535" customFormat="1" ht="12.75">
      <c r="A11" s="532" t="s">
        <v>6</v>
      </c>
      <c r="B11" s="533">
        <f t="shared" si="2"/>
        <v>824</v>
      </c>
      <c r="C11" s="534">
        <f t="shared" si="3"/>
        <v>453</v>
      </c>
      <c r="D11" s="534">
        <f t="shared" si="4"/>
        <v>371</v>
      </c>
      <c r="E11" s="538">
        <v>148</v>
      </c>
      <c r="F11" s="538">
        <v>125</v>
      </c>
      <c r="G11" s="539">
        <v>136</v>
      </c>
      <c r="H11" s="539">
        <v>100</v>
      </c>
      <c r="I11" s="539">
        <v>80</v>
      </c>
      <c r="J11" s="539">
        <v>58</v>
      </c>
      <c r="K11" s="539">
        <v>45</v>
      </c>
      <c r="L11" s="539">
        <v>42</v>
      </c>
      <c r="M11" s="539">
        <v>44</v>
      </c>
      <c r="N11" s="539">
        <v>46</v>
      </c>
    </row>
    <row r="12" spans="1:14" s="535" customFormat="1" ht="12.75">
      <c r="A12" s="532" t="s">
        <v>7</v>
      </c>
      <c r="B12" s="533">
        <f t="shared" si="2"/>
        <v>227</v>
      </c>
      <c r="C12" s="534">
        <f t="shared" si="3"/>
        <v>112</v>
      </c>
      <c r="D12" s="534">
        <f t="shared" si="4"/>
        <v>115</v>
      </c>
      <c r="E12" s="538">
        <v>39</v>
      </c>
      <c r="F12" s="538">
        <v>37</v>
      </c>
      <c r="G12" s="539">
        <v>33</v>
      </c>
      <c r="H12" s="539">
        <v>28</v>
      </c>
      <c r="I12" s="539">
        <v>23</v>
      </c>
      <c r="J12" s="539">
        <v>28</v>
      </c>
      <c r="K12" s="539">
        <v>17</v>
      </c>
      <c r="L12" s="539">
        <v>22</v>
      </c>
      <c r="M12" s="540"/>
      <c r="N12" s="540"/>
    </row>
    <row r="13" spans="1:14" s="535" customFormat="1" ht="12.75">
      <c r="A13" s="532" t="s">
        <v>8</v>
      </c>
      <c r="B13" s="533">
        <f t="shared" si="2"/>
        <v>207</v>
      </c>
      <c r="C13" s="534">
        <f t="shared" si="3"/>
        <v>191</v>
      </c>
      <c r="D13" s="534">
        <f t="shared" si="4"/>
        <v>16</v>
      </c>
      <c r="E13" s="538">
        <v>50</v>
      </c>
      <c r="F13" s="538">
        <v>3</v>
      </c>
      <c r="G13" s="539">
        <v>54</v>
      </c>
      <c r="H13" s="539">
        <v>3</v>
      </c>
      <c r="I13" s="539">
        <v>37</v>
      </c>
      <c r="J13" s="539">
        <v>6</v>
      </c>
      <c r="K13" s="539">
        <v>50</v>
      </c>
      <c r="L13" s="539">
        <v>4</v>
      </c>
      <c r="M13" s="540"/>
      <c r="N13" s="540"/>
    </row>
    <row r="14" spans="1:14" s="535" customFormat="1" ht="12.75">
      <c r="A14" s="532" t="s">
        <v>9</v>
      </c>
      <c r="B14" s="533">
        <f t="shared" si="2"/>
        <v>214</v>
      </c>
      <c r="C14" s="534">
        <f t="shared" si="3"/>
        <v>150</v>
      </c>
      <c r="D14" s="534">
        <f t="shared" si="4"/>
        <v>64</v>
      </c>
      <c r="E14" s="538">
        <v>38</v>
      </c>
      <c r="F14" s="538">
        <v>22</v>
      </c>
      <c r="G14" s="539">
        <v>44</v>
      </c>
      <c r="H14" s="539">
        <v>11</v>
      </c>
      <c r="I14" s="539">
        <v>23</v>
      </c>
      <c r="J14" s="539">
        <v>12</v>
      </c>
      <c r="K14" s="539">
        <v>16</v>
      </c>
      <c r="L14" s="539">
        <v>8</v>
      </c>
      <c r="M14" s="539">
        <v>29</v>
      </c>
      <c r="N14" s="539">
        <v>11</v>
      </c>
    </row>
    <row r="15" spans="1:14" s="535" customFormat="1" ht="12.75">
      <c r="A15" s="532" t="s">
        <v>10</v>
      </c>
      <c r="B15" s="533">
        <f t="shared" si="2"/>
        <v>471</v>
      </c>
      <c r="C15" s="534">
        <f t="shared" si="3"/>
        <v>217</v>
      </c>
      <c r="D15" s="534">
        <f t="shared" si="4"/>
        <v>254</v>
      </c>
      <c r="E15" s="538">
        <v>72</v>
      </c>
      <c r="F15" s="538">
        <v>70</v>
      </c>
      <c r="G15" s="539">
        <v>33</v>
      </c>
      <c r="H15" s="539">
        <v>55</v>
      </c>
      <c r="I15" s="539">
        <v>34</v>
      </c>
      <c r="J15" s="539">
        <v>46</v>
      </c>
      <c r="K15" s="539">
        <v>40</v>
      </c>
      <c r="L15" s="539">
        <v>42</v>
      </c>
      <c r="M15" s="539">
        <v>38</v>
      </c>
      <c r="N15" s="539">
        <v>41</v>
      </c>
    </row>
    <row r="16" spans="1:14" s="535" customFormat="1" ht="12.75">
      <c r="A16" s="532" t="s">
        <v>11</v>
      </c>
      <c r="B16" s="533">
        <f t="shared" si="2"/>
        <v>382</v>
      </c>
      <c r="C16" s="534">
        <f t="shared" si="3"/>
        <v>341</v>
      </c>
      <c r="D16" s="534">
        <f t="shared" si="4"/>
        <v>41</v>
      </c>
      <c r="E16" s="538">
        <v>40</v>
      </c>
      <c r="F16" s="538">
        <v>4</v>
      </c>
      <c r="G16" s="539">
        <v>60</v>
      </c>
      <c r="H16" s="539">
        <v>10</v>
      </c>
      <c r="I16" s="539">
        <v>81</v>
      </c>
      <c r="J16" s="539">
        <v>6</v>
      </c>
      <c r="K16" s="539">
        <v>72</v>
      </c>
      <c r="L16" s="539">
        <v>10</v>
      </c>
      <c r="M16" s="539">
        <v>88</v>
      </c>
      <c r="N16" s="539">
        <v>11</v>
      </c>
    </row>
    <row r="17" spans="1:14" s="535" customFormat="1" ht="12.75">
      <c r="A17" s="532" t="s">
        <v>12</v>
      </c>
      <c r="B17" s="533">
        <f t="shared" si="2"/>
        <v>288</v>
      </c>
      <c r="C17" s="534">
        <f t="shared" si="3"/>
        <v>117</v>
      </c>
      <c r="D17" s="534">
        <f t="shared" si="4"/>
        <v>171</v>
      </c>
      <c r="E17" s="538">
        <v>39</v>
      </c>
      <c r="F17" s="538">
        <v>47</v>
      </c>
      <c r="G17" s="539">
        <v>20</v>
      </c>
      <c r="H17" s="539">
        <v>37</v>
      </c>
      <c r="I17" s="539">
        <v>15</v>
      </c>
      <c r="J17" s="539">
        <v>33</v>
      </c>
      <c r="K17" s="539">
        <v>14</v>
      </c>
      <c r="L17" s="539">
        <v>31</v>
      </c>
      <c r="M17" s="539">
        <v>29</v>
      </c>
      <c r="N17" s="539">
        <v>23</v>
      </c>
    </row>
    <row r="18" spans="1:14" s="535" customFormat="1" ht="12.75">
      <c r="A18" s="532" t="s">
        <v>13</v>
      </c>
      <c r="B18" s="533">
        <f t="shared" si="2"/>
        <v>622</v>
      </c>
      <c r="C18" s="534">
        <f t="shared" si="3"/>
        <v>259</v>
      </c>
      <c r="D18" s="534">
        <f t="shared" si="4"/>
        <v>363</v>
      </c>
      <c r="E18" s="538">
        <v>77</v>
      </c>
      <c r="F18" s="538">
        <v>115</v>
      </c>
      <c r="G18" s="539">
        <v>55</v>
      </c>
      <c r="H18" s="539">
        <v>95</v>
      </c>
      <c r="I18" s="539">
        <v>42</v>
      </c>
      <c r="J18" s="539">
        <v>78</v>
      </c>
      <c r="K18" s="539">
        <v>63</v>
      </c>
      <c r="L18" s="539">
        <v>62</v>
      </c>
      <c r="M18" s="539">
        <v>22</v>
      </c>
      <c r="N18" s="539">
        <v>13</v>
      </c>
    </row>
    <row r="19" spans="1:14" s="525" customFormat="1" ht="24" customHeight="1">
      <c r="A19" s="530" t="s">
        <v>41</v>
      </c>
      <c r="B19" s="531">
        <f aca="true" t="shared" si="5" ref="B19:J19">SUM(B20:B34)</f>
        <v>11499</v>
      </c>
      <c r="C19" s="531">
        <f t="shared" si="5"/>
        <v>5427</v>
      </c>
      <c r="D19" s="531">
        <f t="shared" si="5"/>
        <v>6072</v>
      </c>
      <c r="E19" s="541">
        <f t="shared" si="5"/>
        <v>2414</v>
      </c>
      <c r="F19" s="541">
        <f t="shared" si="5"/>
        <v>2464</v>
      </c>
      <c r="G19" s="541">
        <f t="shared" si="5"/>
        <v>1610</v>
      </c>
      <c r="H19" s="541">
        <f t="shared" si="5"/>
        <v>1896</v>
      </c>
      <c r="I19" s="541">
        <f t="shared" si="5"/>
        <v>1403</v>
      </c>
      <c r="J19" s="541">
        <f t="shared" si="5"/>
        <v>1712</v>
      </c>
      <c r="K19" s="542"/>
      <c r="L19" s="542"/>
      <c r="M19" s="542"/>
      <c r="N19" s="542"/>
    </row>
    <row r="20" spans="1:14" s="535" customFormat="1" ht="12.75">
      <c r="A20" s="532" t="s">
        <v>14</v>
      </c>
      <c r="B20" s="533">
        <f aca="true" t="shared" si="6" ref="B20:B34">SUM(C20:D20)</f>
        <v>3424</v>
      </c>
      <c r="C20" s="534">
        <f aca="true" t="shared" si="7" ref="C20:C34">E20+G20+I20+K20+M20</f>
        <v>1900</v>
      </c>
      <c r="D20" s="534">
        <f aca="true" t="shared" si="8" ref="D20:D34">F20+H20+J20+L20+N20</f>
        <v>1524</v>
      </c>
      <c r="E20" s="538">
        <v>847</v>
      </c>
      <c r="F20" s="538">
        <v>608</v>
      </c>
      <c r="G20" s="539">
        <v>577</v>
      </c>
      <c r="H20" s="539">
        <v>498</v>
      </c>
      <c r="I20" s="539">
        <v>476</v>
      </c>
      <c r="J20" s="539">
        <v>418</v>
      </c>
      <c r="K20" s="540"/>
      <c r="L20" s="540"/>
      <c r="M20" s="540"/>
      <c r="N20" s="540"/>
    </row>
    <row r="21" spans="1:14" s="535" customFormat="1" ht="12.75">
      <c r="A21" s="532" t="s">
        <v>15</v>
      </c>
      <c r="B21" s="533">
        <f t="shared" si="6"/>
        <v>503</v>
      </c>
      <c r="C21" s="534">
        <f t="shared" si="7"/>
        <v>280</v>
      </c>
      <c r="D21" s="534">
        <f t="shared" si="8"/>
        <v>223</v>
      </c>
      <c r="E21" s="538">
        <v>144</v>
      </c>
      <c r="F21" s="538">
        <v>83</v>
      </c>
      <c r="G21" s="539">
        <v>68</v>
      </c>
      <c r="H21" s="539">
        <v>77</v>
      </c>
      <c r="I21" s="539">
        <v>68</v>
      </c>
      <c r="J21" s="539">
        <v>63</v>
      </c>
      <c r="K21" s="540"/>
      <c r="L21" s="540"/>
      <c r="M21" s="540"/>
      <c r="N21" s="540"/>
    </row>
    <row r="22" spans="1:14" s="535" customFormat="1" ht="12.75">
      <c r="A22" s="532" t="s">
        <v>16</v>
      </c>
      <c r="B22" s="533">
        <f t="shared" si="6"/>
        <v>801</v>
      </c>
      <c r="C22" s="534">
        <f t="shared" si="7"/>
        <v>395</v>
      </c>
      <c r="D22" s="534">
        <f t="shared" si="8"/>
        <v>406</v>
      </c>
      <c r="E22" s="538">
        <v>186</v>
      </c>
      <c r="F22" s="538">
        <v>214</v>
      </c>
      <c r="G22" s="539">
        <v>127</v>
      </c>
      <c r="H22" s="539">
        <v>126</v>
      </c>
      <c r="I22" s="539">
        <v>82</v>
      </c>
      <c r="J22" s="539">
        <v>66</v>
      </c>
      <c r="K22" s="540"/>
      <c r="L22" s="540"/>
      <c r="M22" s="540"/>
      <c r="N22" s="540"/>
    </row>
    <row r="23" spans="1:14" s="535" customFormat="1" ht="12.75">
      <c r="A23" s="532" t="s">
        <v>17</v>
      </c>
      <c r="B23" s="533">
        <f t="shared" si="6"/>
        <v>553</v>
      </c>
      <c r="C23" s="534">
        <f t="shared" si="7"/>
        <v>286</v>
      </c>
      <c r="D23" s="534">
        <f t="shared" si="8"/>
        <v>267</v>
      </c>
      <c r="E23" s="538">
        <v>133</v>
      </c>
      <c r="F23" s="538">
        <v>110</v>
      </c>
      <c r="G23" s="539">
        <v>85</v>
      </c>
      <c r="H23" s="539">
        <v>90</v>
      </c>
      <c r="I23" s="539">
        <v>68</v>
      </c>
      <c r="J23" s="539">
        <v>67</v>
      </c>
      <c r="K23" s="540"/>
      <c r="L23" s="540"/>
      <c r="M23" s="540"/>
      <c r="N23" s="540"/>
    </row>
    <row r="24" spans="1:14" s="535" customFormat="1" ht="12.75">
      <c r="A24" s="532" t="s">
        <v>18</v>
      </c>
      <c r="B24" s="533">
        <f t="shared" si="6"/>
        <v>930</v>
      </c>
      <c r="C24" s="534">
        <f t="shared" si="7"/>
        <v>443</v>
      </c>
      <c r="D24" s="534">
        <f t="shared" si="8"/>
        <v>487</v>
      </c>
      <c r="E24" s="538">
        <v>204</v>
      </c>
      <c r="F24" s="538">
        <v>207</v>
      </c>
      <c r="G24" s="539">
        <v>122</v>
      </c>
      <c r="H24" s="539">
        <v>149</v>
      </c>
      <c r="I24" s="539">
        <v>117</v>
      </c>
      <c r="J24" s="539">
        <v>131</v>
      </c>
      <c r="K24" s="540"/>
      <c r="L24" s="540"/>
      <c r="M24" s="540"/>
      <c r="N24" s="540"/>
    </row>
    <row r="25" spans="1:14" s="535" customFormat="1" ht="12.75">
      <c r="A25" s="532" t="s">
        <v>19</v>
      </c>
      <c r="B25" s="533">
        <f t="shared" si="6"/>
        <v>359</v>
      </c>
      <c r="C25" s="534">
        <f t="shared" si="7"/>
        <v>191</v>
      </c>
      <c r="D25" s="534">
        <f t="shared" si="8"/>
        <v>168</v>
      </c>
      <c r="E25" s="538">
        <v>92</v>
      </c>
      <c r="F25" s="538">
        <v>72</v>
      </c>
      <c r="G25" s="539">
        <v>48</v>
      </c>
      <c r="H25" s="539">
        <v>46</v>
      </c>
      <c r="I25" s="539">
        <v>51</v>
      </c>
      <c r="J25" s="539">
        <v>50</v>
      </c>
      <c r="K25" s="540"/>
      <c r="L25" s="540"/>
      <c r="M25" s="540"/>
      <c r="N25" s="540"/>
    </row>
    <row r="26" spans="1:14" s="535" customFormat="1" ht="12.75">
      <c r="A26" s="532" t="s">
        <v>20</v>
      </c>
      <c r="B26" s="533">
        <f t="shared" si="6"/>
        <v>449</v>
      </c>
      <c r="C26" s="534">
        <f t="shared" si="7"/>
        <v>238</v>
      </c>
      <c r="D26" s="534">
        <f t="shared" si="8"/>
        <v>211</v>
      </c>
      <c r="E26" s="538">
        <v>101</v>
      </c>
      <c r="F26" s="538">
        <v>70</v>
      </c>
      <c r="G26" s="539">
        <v>73</v>
      </c>
      <c r="H26" s="539">
        <v>78</v>
      </c>
      <c r="I26" s="539">
        <v>64</v>
      </c>
      <c r="J26" s="539">
        <v>63</v>
      </c>
      <c r="K26" s="540"/>
      <c r="L26" s="540"/>
      <c r="M26" s="540"/>
      <c r="N26" s="540"/>
    </row>
    <row r="27" spans="1:14" s="535" customFormat="1" ht="12.75">
      <c r="A27" s="532" t="s">
        <v>21</v>
      </c>
      <c r="B27" s="533">
        <f t="shared" si="6"/>
        <v>241</v>
      </c>
      <c r="C27" s="534">
        <f t="shared" si="7"/>
        <v>136</v>
      </c>
      <c r="D27" s="534">
        <f t="shared" si="8"/>
        <v>105</v>
      </c>
      <c r="E27" s="538">
        <v>37</v>
      </c>
      <c r="F27" s="538">
        <v>27</v>
      </c>
      <c r="G27" s="539">
        <v>36</v>
      </c>
      <c r="H27" s="539">
        <v>43</v>
      </c>
      <c r="I27" s="539">
        <v>63</v>
      </c>
      <c r="J27" s="539">
        <v>35</v>
      </c>
      <c r="K27" s="540"/>
      <c r="L27" s="540"/>
      <c r="M27" s="540"/>
      <c r="N27" s="540"/>
    </row>
    <row r="28" spans="1:14" s="535" customFormat="1" ht="12.75">
      <c r="A28" s="532" t="s">
        <v>22</v>
      </c>
      <c r="B28" s="533">
        <f t="shared" si="6"/>
        <v>300</v>
      </c>
      <c r="C28" s="534">
        <f t="shared" si="7"/>
        <v>128</v>
      </c>
      <c r="D28" s="534">
        <f t="shared" si="8"/>
        <v>172</v>
      </c>
      <c r="E28" s="538">
        <v>54</v>
      </c>
      <c r="F28" s="538">
        <v>72</v>
      </c>
      <c r="G28" s="539">
        <v>53</v>
      </c>
      <c r="H28" s="539">
        <v>61</v>
      </c>
      <c r="I28" s="539">
        <v>21</v>
      </c>
      <c r="J28" s="539">
        <v>39</v>
      </c>
      <c r="K28" s="540"/>
      <c r="L28" s="540"/>
      <c r="M28" s="540"/>
      <c r="N28" s="540"/>
    </row>
    <row r="29" spans="1:14" s="535" customFormat="1" ht="12.75">
      <c r="A29" s="532" t="s">
        <v>23</v>
      </c>
      <c r="B29" s="533">
        <f t="shared" si="6"/>
        <v>179</v>
      </c>
      <c r="C29" s="534">
        <f t="shared" si="7"/>
        <v>97</v>
      </c>
      <c r="D29" s="534">
        <f t="shared" si="8"/>
        <v>82</v>
      </c>
      <c r="E29" s="538">
        <v>47</v>
      </c>
      <c r="F29" s="538">
        <v>34</v>
      </c>
      <c r="G29" s="539">
        <v>23</v>
      </c>
      <c r="H29" s="539">
        <v>25</v>
      </c>
      <c r="I29" s="539">
        <v>27</v>
      </c>
      <c r="J29" s="539">
        <v>23</v>
      </c>
      <c r="K29" s="540"/>
      <c r="L29" s="540"/>
      <c r="M29" s="540"/>
      <c r="N29" s="540"/>
    </row>
    <row r="30" spans="1:14" s="535" customFormat="1" ht="12.75">
      <c r="A30" s="532" t="s">
        <v>24</v>
      </c>
      <c r="B30" s="533">
        <f t="shared" si="6"/>
        <v>261</v>
      </c>
      <c r="C30" s="534">
        <f t="shared" si="7"/>
        <v>137</v>
      </c>
      <c r="D30" s="534">
        <f t="shared" si="8"/>
        <v>124</v>
      </c>
      <c r="E30" s="538">
        <v>85</v>
      </c>
      <c r="F30" s="538">
        <v>48</v>
      </c>
      <c r="G30" s="539">
        <v>35</v>
      </c>
      <c r="H30" s="539">
        <v>31</v>
      </c>
      <c r="I30" s="539">
        <v>17</v>
      </c>
      <c r="J30" s="539">
        <v>45</v>
      </c>
      <c r="K30" s="540"/>
      <c r="L30" s="540"/>
      <c r="M30" s="540"/>
      <c r="N30" s="540"/>
    </row>
    <row r="31" spans="1:14" s="535" customFormat="1" ht="12.75">
      <c r="A31" s="532" t="s">
        <v>25</v>
      </c>
      <c r="B31" s="533">
        <f t="shared" si="6"/>
        <v>81</v>
      </c>
      <c r="C31" s="534">
        <f t="shared" si="7"/>
        <v>43</v>
      </c>
      <c r="D31" s="534">
        <f t="shared" si="8"/>
        <v>38</v>
      </c>
      <c r="E31" s="538">
        <v>23</v>
      </c>
      <c r="F31" s="538">
        <v>14</v>
      </c>
      <c r="G31" s="539">
        <v>7</v>
      </c>
      <c r="H31" s="539">
        <v>19</v>
      </c>
      <c r="I31" s="539">
        <v>13</v>
      </c>
      <c r="J31" s="539">
        <v>5</v>
      </c>
      <c r="K31" s="540"/>
      <c r="L31" s="540"/>
      <c r="M31" s="540"/>
      <c r="N31" s="540"/>
    </row>
    <row r="32" spans="1:14" s="535" customFormat="1" ht="12.75">
      <c r="A32" s="532" t="s">
        <v>26</v>
      </c>
      <c r="B32" s="533">
        <f t="shared" si="6"/>
        <v>1957</v>
      </c>
      <c r="C32" s="534">
        <f t="shared" si="7"/>
        <v>961</v>
      </c>
      <c r="D32" s="534">
        <f t="shared" si="8"/>
        <v>996</v>
      </c>
      <c r="E32" s="538">
        <v>377</v>
      </c>
      <c r="F32" s="538">
        <v>358</v>
      </c>
      <c r="G32" s="539">
        <v>300</v>
      </c>
      <c r="H32" s="539">
        <v>318</v>
      </c>
      <c r="I32" s="539">
        <v>284</v>
      </c>
      <c r="J32" s="539">
        <v>320</v>
      </c>
      <c r="K32" s="540"/>
      <c r="L32" s="540"/>
      <c r="M32" s="540"/>
      <c r="N32" s="540"/>
    </row>
    <row r="33" spans="1:14" s="535" customFormat="1" ht="12.75">
      <c r="A33" s="532" t="s">
        <v>27</v>
      </c>
      <c r="B33" s="533">
        <f t="shared" si="6"/>
        <v>698</v>
      </c>
      <c r="C33" s="534">
        <f t="shared" si="7"/>
        <v>175</v>
      </c>
      <c r="D33" s="534">
        <f t="shared" si="8"/>
        <v>523</v>
      </c>
      <c r="E33" s="538">
        <v>77</v>
      </c>
      <c r="F33" s="538">
        <v>262</v>
      </c>
      <c r="G33" s="539">
        <v>53</v>
      </c>
      <c r="H33" s="539">
        <v>129</v>
      </c>
      <c r="I33" s="539">
        <v>45</v>
      </c>
      <c r="J33" s="539">
        <v>132</v>
      </c>
      <c r="K33" s="540"/>
      <c r="L33" s="540"/>
      <c r="M33" s="540"/>
      <c r="N33" s="540"/>
    </row>
    <row r="34" spans="1:14" s="535" customFormat="1" ht="12.75">
      <c r="A34" s="532" t="s">
        <v>209</v>
      </c>
      <c r="B34" s="533">
        <f t="shared" si="6"/>
        <v>763</v>
      </c>
      <c r="C34" s="534">
        <f t="shared" si="7"/>
        <v>17</v>
      </c>
      <c r="D34" s="534">
        <f t="shared" si="8"/>
        <v>746</v>
      </c>
      <c r="E34" s="538">
        <v>7</v>
      </c>
      <c r="F34" s="538">
        <v>285</v>
      </c>
      <c r="G34" s="539">
        <v>3</v>
      </c>
      <c r="H34" s="539">
        <v>206</v>
      </c>
      <c r="I34" s="539">
        <v>7</v>
      </c>
      <c r="J34" s="539">
        <v>255</v>
      </c>
      <c r="K34" s="540"/>
      <c r="L34" s="540"/>
      <c r="M34" s="540"/>
      <c r="N34" s="540"/>
    </row>
    <row r="35" spans="9:11" ht="12">
      <c r="I35" s="537" t="s">
        <v>2</v>
      </c>
      <c r="K35" s="537" t="s">
        <v>748</v>
      </c>
    </row>
    <row r="62" ht="12">
      <c r="A62" s="537" t="s">
        <v>2</v>
      </c>
    </row>
  </sheetData>
  <sheetProtection password="CA55" sheet="1" objects="1" scenarios="1"/>
  <mergeCells count="9">
    <mergeCell ref="E5:F5"/>
    <mergeCell ref="B5:D5"/>
    <mergeCell ref="A5:A6"/>
    <mergeCell ref="A1:N1"/>
    <mergeCell ref="A2:N2"/>
    <mergeCell ref="M5:N5"/>
    <mergeCell ref="K5:L5"/>
    <mergeCell ref="I5:J5"/>
    <mergeCell ref="G5:H5"/>
  </mergeCells>
  <printOptions horizontalCentered="1"/>
  <pageMargins left="0.75" right="0.75" top="0.42" bottom="1" header="0.17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37"/>
  <sheetViews>
    <sheetView showGridLines="0" workbookViewId="0" topLeftCell="A1">
      <selection activeCell="C8" sqref="C8"/>
    </sheetView>
  </sheetViews>
  <sheetFormatPr defaultColWidth="9.625" defaultRowHeight="12.75"/>
  <cols>
    <col min="1" max="1" width="31.00390625" style="165" customWidth="1"/>
    <col min="2" max="2" width="11.875" style="165" customWidth="1"/>
    <col min="3" max="3" width="13.50390625" style="165" customWidth="1"/>
    <col min="4" max="4" width="18.75390625" style="165" customWidth="1"/>
    <col min="5" max="5" width="13.75390625" style="165" customWidth="1"/>
    <col min="6" max="6" width="14.375" style="165" customWidth="1"/>
    <col min="7" max="7" width="20.875" style="165" customWidth="1"/>
    <col min="8" max="16384" width="9.625" style="4" customWidth="1"/>
  </cols>
  <sheetData>
    <row r="1" spans="1:7" ht="12.75">
      <c r="A1" s="575" t="s">
        <v>43</v>
      </c>
      <c r="B1" s="575"/>
      <c r="C1" s="575"/>
      <c r="D1" s="575"/>
      <c r="E1" s="575"/>
      <c r="F1" s="575"/>
      <c r="G1" s="575"/>
    </row>
    <row r="2" spans="1:7" ht="12.75">
      <c r="A2" s="576" t="s">
        <v>44</v>
      </c>
      <c r="B2" s="576"/>
      <c r="C2" s="576"/>
      <c r="D2" s="576"/>
      <c r="E2" s="576"/>
      <c r="F2" s="576"/>
      <c r="G2" s="576"/>
    </row>
    <row r="3" spans="1:7" ht="12.75">
      <c r="A3" s="575" t="s">
        <v>45</v>
      </c>
      <c r="B3" s="575"/>
      <c r="C3" s="575"/>
      <c r="D3" s="575"/>
      <c r="E3" s="575"/>
      <c r="F3" s="575"/>
      <c r="G3" s="575"/>
    </row>
    <row r="4" spans="1:7" ht="12.75">
      <c r="A4" s="136" t="s">
        <v>46</v>
      </c>
      <c r="B4" s="137"/>
      <c r="C4" s="137"/>
      <c r="D4" s="137"/>
      <c r="E4" s="137"/>
      <c r="F4" s="137"/>
      <c r="G4" s="137"/>
    </row>
    <row r="5" spans="1:7" ht="12.75">
      <c r="A5" s="138"/>
      <c r="B5" s="167" t="s">
        <v>47</v>
      </c>
      <c r="C5" s="577" t="s">
        <v>674</v>
      </c>
      <c r="D5" s="578"/>
      <c r="E5" s="578"/>
      <c r="F5" s="578"/>
      <c r="G5" s="579"/>
    </row>
    <row r="6" spans="1:7" ht="12.75">
      <c r="A6" s="166" t="s">
        <v>42</v>
      </c>
      <c r="B6" s="139" t="s">
        <v>48</v>
      </c>
      <c r="C6" s="140" t="s">
        <v>49</v>
      </c>
      <c r="D6" s="141" t="s">
        <v>50</v>
      </c>
      <c r="E6" s="141" t="s">
        <v>51</v>
      </c>
      <c r="F6" s="140" t="s">
        <v>52</v>
      </c>
      <c r="G6" s="141" t="s">
        <v>53</v>
      </c>
    </row>
    <row r="7" spans="1:7" ht="12.75">
      <c r="A7" s="142"/>
      <c r="B7" s="168"/>
      <c r="C7" s="143" t="s">
        <v>54</v>
      </c>
      <c r="D7" s="144" t="s">
        <v>3</v>
      </c>
      <c r="E7" s="145" t="s">
        <v>55</v>
      </c>
      <c r="F7" s="146" t="s">
        <v>56</v>
      </c>
      <c r="G7" s="144" t="s">
        <v>57</v>
      </c>
    </row>
    <row r="8" spans="1:7" ht="21.75" customHeight="1">
      <c r="A8" s="147" t="s">
        <v>39</v>
      </c>
      <c r="B8" s="148">
        <f>(B9+B20)</f>
        <v>16784</v>
      </c>
      <c r="C8" s="149">
        <f>SUM(C9+C20)</f>
        <v>6204</v>
      </c>
      <c r="D8" s="150">
        <f>(C8/$B$8)*100</f>
        <v>36.96377502383223</v>
      </c>
      <c r="E8" s="151"/>
      <c r="F8" s="152"/>
      <c r="G8" s="153"/>
    </row>
    <row r="9" spans="1:7" ht="21.75" customHeight="1">
      <c r="A9" s="147" t="s">
        <v>40</v>
      </c>
      <c r="B9" s="154">
        <f>SUM(B10:B19)</f>
        <v>5285</v>
      </c>
      <c r="C9" s="154">
        <f>SUM(C10:C19)</f>
        <v>1326</v>
      </c>
      <c r="D9" s="150">
        <f>(C9/$B$8)*100</f>
        <v>7.900381315538609</v>
      </c>
      <c r="E9" s="150">
        <f aca="true" t="shared" si="0" ref="E9:E19">(C9/$B$9)*100</f>
        <v>25.089877010406813</v>
      </c>
      <c r="F9" s="150"/>
      <c r="G9" s="150">
        <f aca="true" t="shared" si="1" ref="G9:G19">(C9/$C$9)*100</f>
        <v>100</v>
      </c>
    </row>
    <row r="10" spans="1:7" ht="12.75" customHeight="1">
      <c r="A10" s="155" t="s">
        <v>4</v>
      </c>
      <c r="B10" s="156">
        <v>703</v>
      </c>
      <c r="C10" s="157">
        <v>135</v>
      </c>
      <c r="D10" s="158">
        <f>(C10/B8)*100</f>
        <v>0.8043374642516683</v>
      </c>
      <c r="E10" s="158">
        <f t="shared" si="0"/>
        <v>2.554399243140965</v>
      </c>
      <c r="F10" s="158">
        <f aca="true" t="shared" si="2" ref="F10:F19">(C10/B10)*100</f>
        <v>19.203413940256045</v>
      </c>
      <c r="G10" s="158">
        <f t="shared" si="1"/>
        <v>10.180995475113122</v>
      </c>
    </row>
    <row r="11" spans="1:7" ht="12.75" customHeight="1">
      <c r="A11" s="155" t="s">
        <v>5</v>
      </c>
      <c r="B11" s="156">
        <v>1347</v>
      </c>
      <c r="C11" s="157">
        <v>265</v>
      </c>
      <c r="D11" s="158">
        <f>(C11/B8)*100</f>
        <v>1.5788846520495712</v>
      </c>
      <c r="E11" s="158">
        <f t="shared" si="0"/>
        <v>5.014191106906338</v>
      </c>
      <c r="F11" s="158">
        <f t="shared" si="2"/>
        <v>19.673348181143282</v>
      </c>
      <c r="G11" s="158">
        <f t="shared" si="1"/>
        <v>19.984917043740573</v>
      </c>
    </row>
    <row r="12" spans="1:7" ht="12.75" customHeight="1">
      <c r="A12" s="155" t="s">
        <v>6</v>
      </c>
      <c r="B12" s="156">
        <v>824</v>
      </c>
      <c r="C12" s="157">
        <v>273</v>
      </c>
      <c r="D12" s="158">
        <f>(C12/B8)*100</f>
        <v>1.626549094375596</v>
      </c>
      <c r="E12" s="158">
        <f t="shared" si="0"/>
        <v>5.1655629139072845</v>
      </c>
      <c r="F12" s="158">
        <f t="shared" si="2"/>
        <v>33.13106796116505</v>
      </c>
      <c r="G12" s="158">
        <f t="shared" si="1"/>
        <v>20.588235294117645</v>
      </c>
    </row>
    <row r="13" spans="1:7" ht="12.75" customHeight="1">
      <c r="A13" s="155" t="s">
        <v>7</v>
      </c>
      <c r="B13" s="156">
        <v>227</v>
      </c>
      <c r="C13" s="156">
        <v>76</v>
      </c>
      <c r="D13" s="158">
        <f>(C13/B8)*100</f>
        <v>0.4528122020972355</v>
      </c>
      <c r="E13" s="158">
        <f t="shared" si="0"/>
        <v>1.4380321665089877</v>
      </c>
      <c r="F13" s="158">
        <f t="shared" si="2"/>
        <v>33.480176211453745</v>
      </c>
      <c r="G13" s="158">
        <f t="shared" si="1"/>
        <v>5.731523378582202</v>
      </c>
    </row>
    <row r="14" spans="1:7" ht="12.75" customHeight="1">
      <c r="A14" s="155" t="s">
        <v>8</v>
      </c>
      <c r="B14" s="156">
        <v>207</v>
      </c>
      <c r="C14" s="156">
        <v>53</v>
      </c>
      <c r="D14" s="158">
        <f>(C14/B8)*100</f>
        <v>0.3157769304099142</v>
      </c>
      <c r="E14" s="158">
        <f t="shared" si="0"/>
        <v>1.0028382213812679</v>
      </c>
      <c r="F14" s="158">
        <f t="shared" si="2"/>
        <v>25.60386473429952</v>
      </c>
      <c r="G14" s="158">
        <f t="shared" si="1"/>
        <v>3.996983408748114</v>
      </c>
    </row>
    <row r="15" spans="1:7" ht="12.75" customHeight="1">
      <c r="A15" s="155" t="s">
        <v>9</v>
      </c>
      <c r="B15" s="156">
        <v>214</v>
      </c>
      <c r="C15" s="156">
        <v>60</v>
      </c>
      <c r="D15" s="158">
        <f>(C15/B8)*100</f>
        <v>0.3574833174451859</v>
      </c>
      <c r="E15" s="158">
        <f t="shared" si="0"/>
        <v>1.1352885525070955</v>
      </c>
      <c r="F15" s="158">
        <f t="shared" si="2"/>
        <v>28.037383177570092</v>
      </c>
      <c r="G15" s="158">
        <f t="shared" si="1"/>
        <v>4.524886877828054</v>
      </c>
    </row>
    <row r="16" spans="1:7" ht="12.75" customHeight="1">
      <c r="A16" s="155" t="s">
        <v>10</v>
      </c>
      <c r="B16" s="156">
        <v>471</v>
      </c>
      <c r="C16" s="156">
        <v>142</v>
      </c>
      <c r="D16" s="158">
        <f>(C16/B8)*100</f>
        <v>0.8460438512869398</v>
      </c>
      <c r="E16" s="158">
        <f t="shared" si="0"/>
        <v>2.686849574266793</v>
      </c>
      <c r="F16" s="158">
        <f t="shared" si="2"/>
        <v>30.148619957537154</v>
      </c>
      <c r="G16" s="158">
        <f t="shared" si="1"/>
        <v>10.708898944193061</v>
      </c>
    </row>
    <row r="17" spans="1:7" ht="12.75" customHeight="1">
      <c r="A17" s="155" t="s">
        <v>11</v>
      </c>
      <c r="B17" s="156">
        <v>382</v>
      </c>
      <c r="C17" s="156">
        <v>44</v>
      </c>
      <c r="D17" s="158">
        <f>(C17/B8)*100</f>
        <v>0.2621544327931363</v>
      </c>
      <c r="E17" s="158">
        <f t="shared" si="0"/>
        <v>0.8325449385052034</v>
      </c>
      <c r="F17" s="158">
        <f t="shared" si="2"/>
        <v>11.518324607329843</v>
      </c>
      <c r="G17" s="158">
        <f t="shared" si="1"/>
        <v>3.3182503770739067</v>
      </c>
    </row>
    <row r="18" spans="1:7" ht="12.75" customHeight="1">
      <c r="A18" s="155" t="s">
        <v>12</v>
      </c>
      <c r="B18" s="156">
        <v>288</v>
      </c>
      <c r="C18" s="156">
        <v>86</v>
      </c>
      <c r="D18" s="158">
        <f>(C18/B8)*100</f>
        <v>0.5123927550047664</v>
      </c>
      <c r="E18" s="158">
        <f t="shared" si="0"/>
        <v>1.6272469252601705</v>
      </c>
      <c r="F18" s="158">
        <f t="shared" si="2"/>
        <v>29.86111111111111</v>
      </c>
      <c r="G18" s="158">
        <f t="shared" si="1"/>
        <v>6.485671191553545</v>
      </c>
    </row>
    <row r="19" spans="1:7" ht="12.75" customHeight="1">
      <c r="A19" s="155" t="s">
        <v>13</v>
      </c>
      <c r="B19" s="156">
        <v>622</v>
      </c>
      <c r="C19" s="156">
        <v>192</v>
      </c>
      <c r="D19" s="158">
        <f>(C19/B8)*100</f>
        <v>1.1439466158245948</v>
      </c>
      <c r="E19" s="158">
        <f t="shared" si="0"/>
        <v>3.6329233680227055</v>
      </c>
      <c r="F19" s="158">
        <f t="shared" si="2"/>
        <v>30.86816720257235</v>
      </c>
      <c r="G19" s="158">
        <f t="shared" si="1"/>
        <v>14.479638009049776</v>
      </c>
    </row>
    <row r="20" spans="1:7" ht="21.75" customHeight="1">
      <c r="A20" s="159" t="s">
        <v>41</v>
      </c>
      <c r="B20" s="160">
        <f>SUM(B21:B35)</f>
        <v>11499</v>
      </c>
      <c r="C20" s="160">
        <f>SUM(C21:C35)</f>
        <v>4878</v>
      </c>
      <c r="D20" s="161">
        <f>(C20/$B$8)*100</f>
        <v>29.06339370829361</v>
      </c>
      <c r="E20" s="161">
        <f aca="true" t="shared" si="3" ref="E20:E35">(C20/$B$20)*100</f>
        <v>42.42108009392121</v>
      </c>
      <c r="F20" s="161">
        <f>SUM(F10:F19)</f>
        <v>261.5254770844382</v>
      </c>
      <c r="G20" s="161">
        <f>(C20/$C$20)*100</f>
        <v>100</v>
      </c>
    </row>
    <row r="21" spans="1:7" ht="12.75" customHeight="1">
      <c r="A21" s="155" t="s">
        <v>14</v>
      </c>
      <c r="B21" s="156">
        <v>3424</v>
      </c>
      <c r="C21" s="157">
        <v>1455</v>
      </c>
      <c r="D21" s="158">
        <f>(C21/$B8)*100</f>
        <v>8.668970448045759</v>
      </c>
      <c r="E21" s="158">
        <f t="shared" si="3"/>
        <v>12.653274197756325</v>
      </c>
      <c r="F21" s="158">
        <f aca="true" t="shared" si="4" ref="F21:F35">(C21/B21)*100</f>
        <v>42.49415887850467</v>
      </c>
      <c r="G21" s="158">
        <f>(C21/C20)*100</f>
        <v>29.82779827798278</v>
      </c>
    </row>
    <row r="22" spans="1:7" ht="12.75" customHeight="1">
      <c r="A22" s="155" t="s">
        <v>15</v>
      </c>
      <c r="B22" s="156">
        <v>503</v>
      </c>
      <c r="C22" s="157">
        <v>227</v>
      </c>
      <c r="D22" s="158">
        <f>(C22/$B8)*100</f>
        <v>1.3524785510009532</v>
      </c>
      <c r="E22" s="158">
        <f t="shared" si="3"/>
        <v>1.9740847030176538</v>
      </c>
      <c r="F22" s="158">
        <f t="shared" si="4"/>
        <v>45.12922465208747</v>
      </c>
      <c r="G22" s="158">
        <f>(C22/C20)*100</f>
        <v>4.653546535465355</v>
      </c>
    </row>
    <row r="23" spans="1:7" ht="12.75" customHeight="1">
      <c r="A23" s="155" t="s">
        <v>16</v>
      </c>
      <c r="B23" s="156">
        <v>801</v>
      </c>
      <c r="C23" s="157">
        <v>400</v>
      </c>
      <c r="D23" s="158">
        <f>(C23/$B8)*100</f>
        <v>2.3832221163012393</v>
      </c>
      <c r="E23" s="158">
        <f t="shared" si="3"/>
        <v>3.4785633533350726</v>
      </c>
      <c r="F23" s="158">
        <f t="shared" si="4"/>
        <v>49.93757802746567</v>
      </c>
      <c r="G23" s="158">
        <f>(C23/C20)*100</f>
        <v>8.200082000820007</v>
      </c>
    </row>
    <row r="24" spans="1:7" ht="12.75" customHeight="1">
      <c r="A24" s="155" t="s">
        <v>17</v>
      </c>
      <c r="B24" s="156">
        <v>553</v>
      </c>
      <c r="C24" s="157">
        <v>243</v>
      </c>
      <c r="D24" s="158">
        <f>(C24/$B8)*100</f>
        <v>1.4478074356530028</v>
      </c>
      <c r="E24" s="158">
        <f t="shared" si="3"/>
        <v>2.1132272371510568</v>
      </c>
      <c r="F24" s="158">
        <f t="shared" si="4"/>
        <v>43.942133815551536</v>
      </c>
      <c r="G24" s="158">
        <f>(C24/C20)*100</f>
        <v>4.981549815498155</v>
      </c>
    </row>
    <row r="25" spans="1:7" ht="12.75" customHeight="1">
      <c r="A25" s="155" t="s">
        <v>18</v>
      </c>
      <c r="B25" s="156">
        <v>930</v>
      </c>
      <c r="C25" s="157">
        <v>411</v>
      </c>
      <c r="D25" s="158">
        <f>(C25/$B8)*100</f>
        <v>2.4487607244995235</v>
      </c>
      <c r="E25" s="158">
        <f t="shared" si="3"/>
        <v>3.5742238455517867</v>
      </c>
      <c r="F25" s="158">
        <f t="shared" si="4"/>
        <v>44.193548387096776</v>
      </c>
      <c r="G25" s="158">
        <f aca="true" t="shared" si="5" ref="G25:G35">(C25/$C$20)*100</f>
        <v>8.425584255842558</v>
      </c>
    </row>
    <row r="26" spans="1:7" ht="12.75" customHeight="1">
      <c r="A26" s="155" t="s">
        <v>19</v>
      </c>
      <c r="B26" s="156">
        <v>359</v>
      </c>
      <c r="C26" s="157">
        <v>164</v>
      </c>
      <c r="D26" s="158">
        <f>(C26/$B8)*100</f>
        <v>0.9771210676835081</v>
      </c>
      <c r="E26" s="158">
        <f t="shared" si="3"/>
        <v>1.42621097486738</v>
      </c>
      <c r="F26" s="158">
        <f t="shared" si="4"/>
        <v>45.682451253481894</v>
      </c>
      <c r="G26" s="158">
        <f t="shared" si="5"/>
        <v>3.3620336203362036</v>
      </c>
    </row>
    <row r="27" spans="1:7" ht="12.75" customHeight="1">
      <c r="A27" s="155" t="s">
        <v>20</v>
      </c>
      <c r="B27" s="156">
        <v>449</v>
      </c>
      <c r="C27" s="157">
        <v>171</v>
      </c>
      <c r="D27" s="158">
        <f>(C27/$B8)*100</f>
        <v>1.0188274547187797</v>
      </c>
      <c r="E27" s="158">
        <f t="shared" si="3"/>
        <v>1.4870858335507435</v>
      </c>
      <c r="F27" s="158">
        <f t="shared" si="4"/>
        <v>38.084632516703785</v>
      </c>
      <c r="G27" s="158">
        <f t="shared" si="5"/>
        <v>3.505535055350553</v>
      </c>
    </row>
    <row r="28" spans="1:7" ht="12.75" customHeight="1">
      <c r="A28" s="155" t="s">
        <v>21</v>
      </c>
      <c r="B28" s="156">
        <v>241</v>
      </c>
      <c r="C28" s="157">
        <v>64</v>
      </c>
      <c r="D28" s="158">
        <f>(C28/$B8)*100</f>
        <v>0.3813155386081983</v>
      </c>
      <c r="E28" s="158">
        <f t="shared" si="3"/>
        <v>0.5565701365336116</v>
      </c>
      <c r="F28" s="158">
        <f t="shared" si="4"/>
        <v>26.556016597510375</v>
      </c>
      <c r="G28" s="158">
        <f t="shared" si="5"/>
        <v>1.3120131201312013</v>
      </c>
    </row>
    <row r="29" spans="1:7" ht="12.75" customHeight="1">
      <c r="A29" s="155" t="s">
        <v>22</v>
      </c>
      <c r="B29" s="156">
        <v>300</v>
      </c>
      <c r="C29" s="157">
        <v>126</v>
      </c>
      <c r="D29" s="158">
        <f>(C29/$B8)*100</f>
        <v>0.7507149666348903</v>
      </c>
      <c r="E29" s="158">
        <f t="shared" si="3"/>
        <v>1.0957474563005478</v>
      </c>
      <c r="F29" s="158">
        <f t="shared" si="4"/>
        <v>42</v>
      </c>
      <c r="G29" s="158">
        <f t="shared" si="5"/>
        <v>2.5830258302583027</v>
      </c>
    </row>
    <row r="30" spans="1:7" ht="12.75" customHeight="1">
      <c r="A30" s="155" t="s">
        <v>23</v>
      </c>
      <c r="B30" s="156">
        <v>179</v>
      </c>
      <c r="C30" s="157">
        <v>81</v>
      </c>
      <c r="D30" s="158">
        <f>(C30/$B8)*100</f>
        <v>0.4826024785510009</v>
      </c>
      <c r="E30" s="158">
        <f t="shared" si="3"/>
        <v>0.7044090790503522</v>
      </c>
      <c r="F30" s="158">
        <f t="shared" si="4"/>
        <v>45.2513966480447</v>
      </c>
      <c r="G30" s="158">
        <f t="shared" si="5"/>
        <v>1.6605166051660518</v>
      </c>
    </row>
    <row r="31" spans="1:7" ht="12.75" customHeight="1">
      <c r="A31" s="155" t="s">
        <v>24</v>
      </c>
      <c r="B31" s="156">
        <v>261</v>
      </c>
      <c r="C31" s="157">
        <v>133</v>
      </c>
      <c r="D31" s="158">
        <f>(C31/$B8)*100</f>
        <v>0.792421353670162</v>
      </c>
      <c r="E31" s="158">
        <f t="shared" si="3"/>
        <v>1.1566223149839117</v>
      </c>
      <c r="F31" s="158">
        <f t="shared" si="4"/>
        <v>50.95785440613027</v>
      </c>
      <c r="G31" s="158">
        <f t="shared" si="5"/>
        <v>2.7265272652726527</v>
      </c>
    </row>
    <row r="32" spans="1:7" ht="12.75" customHeight="1">
      <c r="A32" s="155" t="s">
        <v>25</v>
      </c>
      <c r="B32" s="156">
        <v>81</v>
      </c>
      <c r="C32" s="157">
        <v>37</v>
      </c>
      <c r="D32" s="158">
        <f>(C32/$B8)*100</f>
        <v>0.22044804575786464</v>
      </c>
      <c r="E32" s="158">
        <f t="shared" si="3"/>
        <v>0.3217671101834942</v>
      </c>
      <c r="F32" s="158">
        <f t="shared" si="4"/>
        <v>45.67901234567901</v>
      </c>
      <c r="G32" s="158">
        <f t="shared" si="5"/>
        <v>0.7585075850758507</v>
      </c>
    </row>
    <row r="33" spans="1:7" ht="12.75" customHeight="1">
      <c r="A33" s="155" t="s">
        <v>26</v>
      </c>
      <c r="B33" s="156">
        <v>1957</v>
      </c>
      <c r="C33" s="157">
        <v>735</v>
      </c>
      <c r="D33" s="158">
        <f>(C33/$B8)*100</f>
        <v>4.379170638703527</v>
      </c>
      <c r="E33" s="158">
        <f t="shared" si="3"/>
        <v>6.391860161753196</v>
      </c>
      <c r="F33" s="158">
        <f t="shared" si="4"/>
        <v>37.55748594787941</v>
      </c>
      <c r="G33" s="158">
        <f t="shared" si="5"/>
        <v>15.067650676506766</v>
      </c>
    </row>
    <row r="34" spans="1:7" ht="12.75" customHeight="1">
      <c r="A34" s="155" t="s">
        <v>27</v>
      </c>
      <c r="B34" s="156">
        <v>698</v>
      </c>
      <c r="C34" s="157">
        <v>339</v>
      </c>
      <c r="D34" s="158">
        <f>(C34/$B8)*100</f>
        <v>2.0197807435653004</v>
      </c>
      <c r="E34" s="158">
        <f t="shared" si="3"/>
        <v>2.948082441951474</v>
      </c>
      <c r="F34" s="158">
        <f t="shared" si="4"/>
        <v>48.567335243553</v>
      </c>
      <c r="G34" s="158">
        <f t="shared" si="5"/>
        <v>6.949569495694957</v>
      </c>
    </row>
    <row r="35" spans="1:7" ht="12.75" customHeight="1">
      <c r="A35" s="155" t="s">
        <v>28</v>
      </c>
      <c r="B35" s="156">
        <v>763</v>
      </c>
      <c r="C35" s="157">
        <v>292</v>
      </c>
      <c r="D35" s="158">
        <f>(C35/$B8)*100</f>
        <v>1.7397521448999045</v>
      </c>
      <c r="E35" s="158">
        <f t="shared" si="3"/>
        <v>2.539351247934603</v>
      </c>
      <c r="F35" s="158">
        <f t="shared" si="4"/>
        <v>38.269986893840105</v>
      </c>
      <c r="G35" s="158">
        <f t="shared" si="5"/>
        <v>5.986059860598606</v>
      </c>
    </row>
    <row r="36" spans="1:7" ht="12.75">
      <c r="A36" s="162" t="s">
        <v>29</v>
      </c>
      <c r="B36" s="163"/>
      <c r="C36" s="163"/>
      <c r="D36" s="164"/>
      <c r="E36" s="163"/>
      <c r="F36" s="163"/>
      <c r="G36" s="162" t="s">
        <v>58</v>
      </c>
    </row>
    <row r="37" spans="4:5" ht="12.75">
      <c r="D37" s="162" t="s">
        <v>2</v>
      </c>
      <c r="E37" s="162" t="s">
        <v>2</v>
      </c>
    </row>
  </sheetData>
  <sheetProtection password="CA55" sheet="1" objects="1" scenarios="1"/>
  <mergeCells count="4">
    <mergeCell ref="A1:G1"/>
    <mergeCell ref="A2:G2"/>
    <mergeCell ref="A3:G3"/>
    <mergeCell ref="C5:G5"/>
  </mergeCells>
  <printOptions horizontalCentered="1"/>
  <pageMargins left="0.31496062992125984" right="0.2362204724409449" top="0.2755905511811024" bottom="0.1968503937007874" header="0.1968503937007874" footer="0"/>
  <pageSetup horizontalDpi="300" verticalDpi="3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3"/>
  <sheetViews>
    <sheetView showGridLines="0" workbookViewId="0" topLeftCell="A1">
      <selection activeCell="A9" sqref="A9"/>
    </sheetView>
  </sheetViews>
  <sheetFormatPr defaultColWidth="9.625" defaultRowHeight="12.75"/>
  <cols>
    <col min="1" max="1" width="29.50390625" style="44" customWidth="1"/>
    <col min="2" max="2" width="10.625" style="44" customWidth="1"/>
    <col min="3" max="3" width="7.50390625" style="44" customWidth="1"/>
    <col min="4" max="4" width="12.25390625" style="44" bestFit="1" customWidth="1"/>
    <col min="5" max="5" width="11.125" style="44" bestFit="1" customWidth="1"/>
    <col min="6" max="6" width="12.25390625" style="44" bestFit="1" customWidth="1"/>
    <col min="7" max="7" width="11.125" style="44" bestFit="1" customWidth="1"/>
    <col min="8" max="8" width="12.25390625" style="44" bestFit="1" customWidth="1"/>
    <col min="9" max="9" width="11.125" style="44" bestFit="1" customWidth="1"/>
    <col min="10" max="10" width="1.625" style="0" customWidth="1"/>
  </cols>
  <sheetData>
    <row r="1" spans="1:9" ht="12.75">
      <c r="A1" s="585" t="s">
        <v>59</v>
      </c>
      <c r="B1" s="585"/>
      <c r="C1" s="585"/>
      <c r="D1" s="585"/>
      <c r="E1" s="585"/>
      <c r="F1" s="585"/>
      <c r="G1" s="585"/>
      <c r="H1" s="585"/>
      <c r="I1" s="585"/>
    </row>
    <row r="2" spans="1:9" ht="12.75">
      <c r="A2" s="585" t="s">
        <v>60</v>
      </c>
      <c r="B2" s="585"/>
      <c r="C2" s="585"/>
      <c r="D2" s="585"/>
      <c r="E2" s="585"/>
      <c r="F2" s="585"/>
      <c r="G2" s="585"/>
      <c r="H2" s="585"/>
      <c r="I2" s="585"/>
    </row>
    <row r="3" ht="12.75">
      <c r="A3" s="44" t="s">
        <v>2</v>
      </c>
    </row>
    <row r="4" spans="1:9" ht="12" customHeight="1">
      <c r="A4" s="24" t="s">
        <v>61</v>
      </c>
      <c r="B4" s="7"/>
      <c r="C4" s="7"/>
      <c r="D4" s="8"/>
      <c r="E4" s="8"/>
      <c r="F4" s="8"/>
      <c r="G4" s="8"/>
      <c r="H4" s="8"/>
      <c r="I4" s="8"/>
    </row>
    <row r="5" spans="1:9" ht="15.75" customHeight="1">
      <c r="A5" s="586" t="s">
        <v>66</v>
      </c>
      <c r="B5" s="566" t="s">
        <v>678</v>
      </c>
      <c r="C5" s="566" t="s">
        <v>674</v>
      </c>
      <c r="D5" s="562" t="s">
        <v>675</v>
      </c>
      <c r="E5" s="587"/>
      <c r="F5" s="587"/>
      <c r="G5" s="587"/>
      <c r="H5" s="587"/>
      <c r="I5" s="588"/>
    </row>
    <row r="6" spans="1:10" ht="19.5" customHeight="1">
      <c r="A6" s="589"/>
      <c r="B6" s="563"/>
      <c r="C6" s="563" t="s">
        <v>67</v>
      </c>
      <c r="D6" s="561" t="s">
        <v>63</v>
      </c>
      <c r="E6" s="560"/>
      <c r="F6" s="565" t="s">
        <v>64</v>
      </c>
      <c r="G6" s="560"/>
      <c r="H6" s="565" t="s">
        <v>65</v>
      </c>
      <c r="I6" s="560"/>
      <c r="J6" s="2"/>
    </row>
    <row r="7" spans="1:9" ht="12.75">
      <c r="A7" s="567"/>
      <c r="B7" s="564"/>
      <c r="C7" s="564" t="s">
        <v>70</v>
      </c>
      <c r="D7" s="177" t="s">
        <v>676</v>
      </c>
      <c r="E7" s="177" t="s">
        <v>677</v>
      </c>
      <c r="F7" s="177" t="s">
        <v>676</v>
      </c>
      <c r="G7" s="177" t="s">
        <v>677</v>
      </c>
      <c r="H7" s="177" t="s">
        <v>676</v>
      </c>
      <c r="I7" s="177" t="s">
        <v>677</v>
      </c>
    </row>
    <row r="8" spans="1:9" s="175" customFormat="1" ht="24" customHeight="1">
      <c r="A8" s="170" t="s">
        <v>71</v>
      </c>
      <c r="B8" s="171">
        <f aca="true" t="shared" si="0" ref="B8:I8">SUM(B9:B22)</f>
        <v>10736</v>
      </c>
      <c r="C8" s="172">
        <f t="shared" si="0"/>
        <v>4586</v>
      </c>
      <c r="D8" s="131">
        <f t="shared" si="0"/>
        <v>445</v>
      </c>
      <c r="E8" s="131">
        <f t="shared" si="0"/>
        <v>419</v>
      </c>
      <c r="F8" s="173">
        <f t="shared" si="0"/>
        <v>1828</v>
      </c>
      <c r="G8" s="131">
        <f t="shared" si="0"/>
        <v>1403</v>
      </c>
      <c r="H8" s="131">
        <f t="shared" si="0"/>
        <v>1024</v>
      </c>
      <c r="I8" s="174">
        <f t="shared" si="0"/>
        <v>1031</v>
      </c>
    </row>
    <row r="9" spans="1:9" ht="24" customHeight="1">
      <c r="A9" s="33" t="s">
        <v>14</v>
      </c>
      <c r="B9" s="126">
        <v>3424</v>
      </c>
      <c r="C9" s="126">
        <v>1455</v>
      </c>
      <c r="D9" s="126">
        <v>126</v>
      </c>
      <c r="E9" s="126">
        <v>108</v>
      </c>
      <c r="F9" s="126">
        <v>570</v>
      </c>
      <c r="G9" s="126">
        <v>387</v>
      </c>
      <c r="H9" s="126">
        <v>379</v>
      </c>
      <c r="I9" s="126">
        <v>399</v>
      </c>
    </row>
    <row r="10" spans="1:9" ht="24" customHeight="1">
      <c r="A10" s="33" t="s">
        <v>15</v>
      </c>
      <c r="B10" s="126">
        <v>503</v>
      </c>
      <c r="C10" s="126">
        <v>227</v>
      </c>
      <c r="D10" s="126">
        <v>24</v>
      </c>
      <c r="E10" s="126">
        <v>22</v>
      </c>
      <c r="F10" s="126">
        <v>60</v>
      </c>
      <c r="G10" s="126">
        <v>57</v>
      </c>
      <c r="H10" s="126">
        <v>61</v>
      </c>
      <c r="I10" s="126">
        <v>52</v>
      </c>
    </row>
    <row r="11" spans="1:9" ht="24" customHeight="1">
      <c r="A11" s="33" t="s">
        <v>16</v>
      </c>
      <c r="B11" s="126">
        <v>801</v>
      </c>
      <c r="C11" s="126">
        <v>400</v>
      </c>
      <c r="D11" s="126">
        <v>36</v>
      </c>
      <c r="E11" s="126">
        <v>29</v>
      </c>
      <c r="F11" s="126">
        <v>182</v>
      </c>
      <c r="G11" s="126">
        <v>85</v>
      </c>
      <c r="H11" s="126">
        <v>35</v>
      </c>
      <c r="I11" s="126">
        <v>34</v>
      </c>
    </row>
    <row r="12" spans="1:9" ht="24" customHeight="1">
      <c r="A12" s="33" t="s">
        <v>17</v>
      </c>
      <c r="B12" s="126">
        <v>553</v>
      </c>
      <c r="C12" s="126">
        <v>243</v>
      </c>
      <c r="D12" s="126">
        <v>10</v>
      </c>
      <c r="E12" s="126">
        <v>19</v>
      </c>
      <c r="F12" s="126">
        <v>132</v>
      </c>
      <c r="G12" s="126">
        <v>93</v>
      </c>
      <c r="H12" s="126">
        <v>33</v>
      </c>
      <c r="I12" s="126">
        <v>23</v>
      </c>
    </row>
    <row r="13" spans="1:9" ht="24" customHeight="1">
      <c r="A13" s="33" t="s">
        <v>18</v>
      </c>
      <c r="B13" s="126">
        <v>930</v>
      </c>
      <c r="C13" s="126">
        <v>411</v>
      </c>
      <c r="D13" s="126">
        <v>28</v>
      </c>
      <c r="E13" s="126">
        <v>28</v>
      </c>
      <c r="F13" s="126">
        <v>143</v>
      </c>
      <c r="G13" s="126">
        <v>126</v>
      </c>
      <c r="H13" s="126">
        <v>100</v>
      </c>
      <c r="I13" s="126">
        <v>94</v>
      </c>
    </row>
    <row r="14" spans="1:9" ht="24" customHeight="1">
      <c r="A14" s="33" t="s">
        <v>72</v>
      </c>
      <c r="B14" s="126">
        <v>359</v>
      </c>
      <c r="C14" s="126">
        <v>164</v>
      </c>
      <c r="D14" s="126">
        <v>17</v>
      </c>
      <c r="E14" s="126">
        <v>21</v>
      </c>
      <c r="F14" s="126">
        <v>46</v>
      </c>
      <c r="G14" s="126">
        <v>51</v>
      </c>
      <c r="H14" s="126">
        <v>31</v>
      </c>
      <c r="I14" s="126">
        <v>29</v>
      </c>
    </row>
    <row r="15" spans="1:9" ht="24" customHeight="1">
      <c r="A15" s="33" t="s">
        <v>20</v>
      </c>
      <c r="B15" s="126">
        <v>449</v>
      </c>
      <c r="C15" s="126">
        <v>171</v>
      </c>
      <c r="D15" s="126">
        <v>29</v>
      </c>
      <c r="E15" s="126">
        <v>17</v>
      </c>
      <c r="F15" s="126">
        <v>87</v>
      </c>
      <c r="G15" s="126">
        <v>68</v>
      </c>
      <c r="H15" s="126">
        <v>35</v>
      </c>
      <c r="I15" s="126">
        <v>42</v>
      </c>
    </row>
    <row r="16" spans="1:9" ht="24" customHeight="1">
      <c r="A16" s="33" t="s">
        <v>73</v>
      </c>
      <c r="B16" s="126">
        <v>241</v>
      </c>
      <c r="C16" s="126">
        <v>64</v>
      </c>
      <c r="D16" s="126">
        <v>15</v>
      </c>
      <c r="E16" s="126">
        <v>18</v>
      </c>
      <c r="F16" s="126">
        <v>32</v>
      </c>
      <c r="G16" s="126">
        <v>30</v>
      </c>
      <c r="H16" s="126">
        <v>32</v>
      </c>
      <c r="I16" s="126">
        <v>50</v>
      </c>
    </row>
    <row r="17" spans="1:9" ht="24" customHeight="1">
      <c r="A17" s="33" t="s">
        <v>22</v>
      </c>
      <c r="B17" s="126">
        <v>300</v>
      </c>
      <c r="C17" s="126">
        <v>126</v>
      </c>
      <c r="D17" s="126">
        <v>15</v>
      </c>
      <c r="E17" s="126">
        <v>10</v>
      </c>
      <c r="F17" s="126">
        <v>50</v>
      </c>
      <c r="G17" s="126">
        <v>34</v>
      </c>
      <c r="H17" s="126">
        <v>49</v>
      </c>
      <c r="I17" s="126">
        <v>16</v>
      </c>
    </row>
    <row r="18" spans="1:9" ht="24" customHeight="1">
      <c r="A18" s="33" t="s">
        <v>74</v>
      </c>
      <c r="B18" s="126">
        <v>179</v>
      </c>
      <c r="C18" s="126">
        <v>81</v>
      </c>
      <c r="D18" s="126">
        <v>5</v>
      </c>
      <c r="E18" s="126">
        <v>10</v>
      </c>
      <c r="F18" s="126">
        <v>39</v>
      </c>
      <c r="G18" s="126">
        <v>31</v>
      </c>
      <c r="H18" s="126">
        <v>4</v>
      </c>
      <c r="I18" s="126">
        <v>9</v>
      </c>
    </row>
    <row r="19" spans="1:9" ht="24" customHeight="1">
      <c r="A19" s="33" t="s">
        <v>24</v>
      </c>
      <c r="B19" s="126">
        <v>261</v>
      </c>
      <c r="C19" s="126">
        <v>133</v>
      </c>
      <c r="D19" s="126">
        <v>13</v>
      </c>
      <c r="E19" s="126">
        <v>15</v>
      </c>
      <c r="F19" s="126">
        <v>30</v>
      </c>
      <c r="G19" s="126">
        <v>27</v>
      </c>
      <c r="H19" s="126">
        <v>23</v>
      </c>
      <c r="I19" s="126">
        <v>20</v>
      </c>
    </row>
    <row r="20" spans="1:9" ht="24" customHeight="1">
      <c r="A20" s="33" t="s">
        <v>25</v>
      </c>
      <c r="B20" s="126">
        <v>81</v>
      </c>
      <c r="C20" s="126">
        <v>37</v>
      </c>
      <c r="D20" s="169"/>
      <c r="E20" s="126" t="s">
        <v>75</v>
      </c>
      <c r="F20" s="126">
        <v>12</v>
      </c>
      <c r="G20" s="126">
        <v>10</v>
      </c>
      <c r="H20" s="126">
        <v>14</v>
      </c>
      <c r="I20" s="126">
        <v>8</v>
      </c>
    </row>
    <row r="21" spans="1:9" ht="24" customHeight="1">
      <c r="A21" s="33" t="s">
        <v>26</v>
      </c>
      <c r="B21" s="126">
        <v>1957</v>
      </c>
      <c r="C21" s="126">
        <v>735</v>
      </c>
      <c r="D21" s="126">
        <v>116</v>
      </c>
      <c r="E21" s="126">
        <v>110</v>
      </c>
      <c r="F21" s="126">
        <v>315</v>
      </c>
      <c r="G21" s="126">
        <v>269</v>
      </c>
      <c r="H21" s="126">
        <v>187</v>
      </c>
      <c r="I21" s="126">
        <v>225</v>
      </c>
    </row>
    <row r="22" spans="1:9" ht="24" customHeight="1">
      <c r="A22" s="33" t="s">
        <v>27</v>
      </c>
      <c r="B22" s="126">
        <v>698</v>
      </c>
      <c r="C22" s="126">
        <v>339</v>
      </c>
      <c r="D22" s="126">
        <v>11</v>
      </c>
      <c r="E22" s="126">
        <v>12</v>
      </c>
      <c r="F22" s="126">
        <v>130</v>
      </c>
      <c r="G22" s="126">
        <v>135</v>
      </c>
      <c r="H22" s="126">
        <v>41</v>
      </c>
      <c r="I22" s="126">
        <v>30</v>
      </c>
    </row>
    <row r="23" spans="5:9" ht="12.75">
      <c r="E23" s="42"/>
      <c r="I23" s="42" t="s">
        <v>76</v>
      </c>
    </row>
  </sheetData>
  <sheetProtection password="CA55" sheet="1" objects="1" scenarios="1"/>
  <mergeCells count="9">
    <mergeCell ref="C5:C7"/>
    <mergeCell ref="A1:I1"/>
    <mergeCell ref="A2:I2"/>
    <mergeCell ref="H6:I6"/>
    <mergeCell ref="F6:G6"/>
    <mergeCell ref="D6:E6"/>
    <mergeCell ref="D5:I5"/>
    <mergeCell ref="A5:A7"/>
    <mergeCell ref="B5:B7"/>
  </mergeCells>
  <printOptions horizontalCentered="1"/>
  <pageMargins left="0.984251968503937" right="0.984251968503937" top="0.5905511811023623" bottom="0.7480314960629921" header="0" footer="0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39"/>
  <sheetViews>
    <sheetView showGridLines="0" workbookViewId="0" topLeftCell="A1">
      <selection activeCell="G15" sqref="G15"/>
    </sheetView>
  </sheetViews>
  <sheetFormatPr defaultColWidth="9.625" defaultRowHeight="12.75"/>
  <cols>
    <col min="1" max="1" width="27.625" style="0" customWidth="1"/>
    <col min="2" max="2" width="5.625" style="0" customWidth="1"/>
    <col min="3" max="3" width="6.625" style="0" bestFit="1" customWidth="1"/>
    <col min="4" max="4" width="5.75390625" style="0" customWidth="1"/>
    <col min="5" max="5" width="5.625" style="0" customWidth="1"/>
    <col min="6" max="6" width="5.75390625" style="0" customWidth="1"/>
    <col min="7" max="7" width="6.625" style="0" bestFit="1" customWidth="1"/>
    <col min="8" max="8" width="5.375" style="0" bestFit="1" customWidth="1"/>
    <col min="9" max="10" width="4.875" style="0" bestFit="1" customWidth="1"/>
    <col min="11" max="11" width="5.375" style="0" bestFit="1" customWidth="1"/>
    <col min="12" max="12" width="5.75390625" style="0" customWidth="1"/>
    <col min="13" max="13" width="4.875" style="0" bestFit="1" customWidth="1"/>
    <col min="14" max="14" width="5.375" style="0" bestFit="1" customWidth="1"/>
    <col min="15" max="16" width="4.875" style="0" bestFit="1" customWidth="1"/>
    <col min="17" max="17" width="5.375" style="0" bestFit="1" customWidth="1"/>
    <col min="18" max="19" width="4.875" style="0" bestFit="1" customWidth="1"/>
    <col min="20" max="20" width="5.75390625" style="0" customWidth="1"/>
    <col min="21" max="21" width="4.875" style="0" bestFit="1" customWidth="1"/>
  </cols>
  <sheetData>
    <row r="1" spans="1:21" s="183" customFormat="1" ht="12.75">
      <c r="A1" s="585" t="s">
        <v>59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</row>
    <row r="2" spans="1:21" s="183" customFormat="1" ht="12.75">
      <c r="A2" s="568" t="s">
        <v>78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568"/>
      <c r="N2" s="568"/>
      <c r="O2" s="568"/>
      <c r="P2" s="568"/>
      <c r="Q2" s="568"/>
      <c r="R2" s="568"/>
      <c r="S2" s="568"/>
      <c r="T2" s="568"/>
      <c r="U2" s="568"/>
    </row>
    <row r="3" spans="1:21" s="183" customFormat="1" ht="12.75">
      <c r="A3" s="25"/>
      <c r="B3" s="89"/>
      <c r="C3" s="89"/>
      <c r="D3" s="89"/>
      <c r="E3" s="25"/>
      <c r="F3" s="89"/>
      <c r="G3" s="89"/>
      <c r="H3" s="89"/>
      <c r="I3" s="89"/>
      <c r="J3" s="89"/>
      <c r="K3" s="89"/>
      <c r="L3" s="25"/>
      <c r="M3" s="89"/>
      <c r="N3" s="89"/>
      <c r="O3" s="89"/>
      <c r="P3" s="89"/>
      <c r="Q3" s="89"/>
      <c r="R3" s="89"/>
      <c r="S3" s="89"/>
      <c r="T3" s="89"/>
      <c r="U3" s="89"/>
    </row>
    <row r="4" spans="1:21" ht="12.75">
      <c r="A4" s="25" t="s">
        <v>77</v>
      </c>
      <c r="B4" s="24"/>
      <c r="C4" s="24"/>
      <c r="D4" s="25" t="s">
        <v>2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5" spans="1:21" ht="12.75">
      <c r="A5" s="586" t="s">
        <v>80</v>
      </c>
      <c r="B5" s="565" t="s">
        <v>84</v>
      </c>
      <c r="C5" s="561"/>
      <c r="D5" s="561"/>
      <c r="E5" s="560"/>
      <c r="F5" s="565" t="s">
        <v>679</v>
      </c>
      <c r="G5" s="561"/>
      <c r="H5" s="561"/>
      <c r="I5" s="560"/>
      <c r="J5" s="565" t="s">
        <v>68</v>
      </c>
      <c r="K5" s="561"/>
      <c r="L5" s="560"/>
      <c r="M5" s="565" t="s">
        <v>69</v>
      </c>
      <c r="N5" s="561"/>
      <c r="O5" s="560"/>
      <c r="P5" s="565" t="s">
        <v>680</v>
      </c>
      <c r="Q5" s="561"/>
      <c r="R5" s="560"/>
      <c r="S5" s="565" t="s">
        <v>681</v>
      </c>
      <c r="T5" s="561"/>
      <c r="U5" s="560"/>
    </row>
    <row r="6" spans="1:24" ht="12.75">
      <c r="A6" s="589"/>
      <c r="B6" s="590" t="s">
        <v>94</v>
      </c>
      <c r="C6" s="17" t="s">
        <v>67</v>
      </c>
      <c r="D6" s="17" t="s">
        <v>82</v>
      </c>
      <c r="E6" s="17" t="s">
        <v>83</v>
      </c>
      <c r="F6" s="590" t="s">
        <v>84</v>
      </c>
      <c r="G6" s="17" t="s">
        <v>67</v>
      </c>
      <c r="H6" s="17" t="s">
        <v>82</v>
      </c>
      <c r="I6" s="17" t="s">
        <v>83</v>
      </c>
      <c r="J6" s="590" t="s">
        <v>84</v>
      </c>
      <c r="K6" s="17" t="s">
        <v>82</v>
      </c>
      <c r="L6" s="17" t="s">
        <v>83</v>
      </c>
      <c r="M6" s="590" t="s">
        <v>84</v>
      </c>
      <c r="N6" s="17" t="s">
        <v>82</v>
      </c>
      <c r="O6" s="17" t="s">
        <v>83</v>
      </c>
      <c r="P6" s="590" t="s">
        <v>84</v>
      </c>
      <c r="Q6" s="17" t="s">
        <v>82</v>
      </c>
      <c r="R6" s="17" t="s">
        <v>83</v>
      </c>
      <c r="S6" s="590" t="s">
        <v>84</v>
      </c>
      <c r="T6" s="17" t="s">
        <v>82</v>
      </c>
      <c r="U6" s="17" t="s">
        <v>83</v>
      </c>
      <c r="V6" s="1" t="s">
        <v>2</v>
      </c>
      <c r="W6" s="1" t="s">
        <v>2</v>
      </c>
      <c r="X6" s="1" t="s">
        <v>2</v>
      </c>
    </row>
    <row r="7" spans="1:24" ht="12.75">
      <c r="A7" s="567"/>
      <c r="B7" s="591" t="s">
        <v>2</v>
      </c>
      <c r="C7" s="21" t="s">
        <v>682</v>
      </c>
      <c r="D7" s="21" t="s">
        <v>683</v>
      </c>
      <c r="E7" s="21" t="s">
        <v>85</v>
      </c>
      <c r="F7" s="591"/>
      <c r="G7" s="21" t="s">
        <v>682</v>
      </c>
      <c r="H7" s="21" t="s">
        <v>683</v>
      </c>
      <c r="I7" s="21" t="s">
        <v>85</v>
      </c>
      <c r="J7" s="591"/>
      <c r="K7" s="21" t="s">
        <v>683</v>
      </c>
      <c r="L7" s="21" t="s">
        <v>85</v>
      </c>
      <c r="M7" s="591"/>
      <c r="N7" s="21" t="s">
        <v>683</v>
      </c>
      <c r="O7" s="21" t="s">
        <v>85</v>
      </c>
      <c r="P7" s="591"/>
      <c r="Q7" s="21" t="s">
        <v>683</v>
      </c>
      <c r="R7" s="21" t="s">
        <v>85</v>
      </c>
      <c r="S7" s="591"/>
      <c r="T7" s="21" t="s">
        <v>683</v>
      </c>
      <c r="U7" s="21" t="s">
        <v>85</v>
      </c>
      <c r="W7" s="1" t="s">
        <v>2</v>
      </c>
      <c r="X7" s="1" t="s">
        <v>2</v>
      </c>
    </row>
    <row r="8" spans="1:21" s="175" customFormat="1" ht="22.5" customHeight="1">
      <c r="A8" s="130" t="s">
        <v>39</v>
      </c>
      <c r="B8" s="178">
        <f aca="true" t="shared" si="0" ref="B8:O8">SUM(B9+B20)</f>
        <v>16784</v>
      </c>
      <c r="C8" s="178">
        <f t="shared" si="0"/>
        <v>6026</v>
      </c>
      <c r="D8" s="178">
        <f t="shared" si="0"/>
        <v>10514</v>
      </c>
      <c r="E8" s="179">
        <f t="shared" si="0"/>
        <v>244</v>
      </c>
      <c r="F8" s="180">
        <f t="shared" si="0"/>
        <v>6204</v>
      </c>
      <c r="G8" s="180">
        <f t="shared" si="0"/>
        <v>6026</v>
      </c>
      <c r="H8" s="180">
        <f t="shared" si="0"/>
        <v>64</v>
      </c>
      <c r="I8" s="178">
        <f t="shared" si="0"/>
        <v>114</v>
      </c>
      <c r="J8" s="178">
        <f t="shared" si="0"/>
        <v>4737</v>
      </c>
      <c r="K8" s="178">
        <f t="shared" si="0"/>
        <v>4662</v>
      </c>
      <c r="L8" s="178">
        <f t="shared" si="0"/>
        <v>75</v>
      </c>
      <c r="M8" s="178">
        <f t="shared" si="0"/>
        <v>4189</v>
      </c>
      <c r="N8" s="178">
        <f t="shared" si="0"/>
        <v>4151</v>
      </c>
      <c r="O8" s="178">
        <f t="shared" si="0"/>
        <v>38</v>
      </c>
      <c r="P8" s="178">
        <f aca="true" t="shared" si="1" ref="P8:U8">SUM(P9)</f>
        <v>1052</v>
      </c>
      <c r="Q8" s="178">
        <f t="shared" si="1"/>
        <v>1036</v>
      </c>
      <c r="R8" s="181">
        <f t="shared" si="1"/>
        <v>16</v>
      </c>
      <c r="S8" s="178">
        <f t="shared" si="1"/>
        <v>602</v>
      </c>
      <c r="T8" s="182">
        <f t="shared" si="1"/>
        <v>601</v>
      </c>
      <c r="U8" s="182">
        <f t="shared" si="1"/>
        <v>1</v>
      </c>
    </row>
    <row r="9" spans="1:21" s="175" customFormat="1" ht="22.5" customHeight="1">
      <c r="A9" s="130" t="s">
        <v>40</v>
      </c>
      <c r="B9" s="178">
        <f aca="true" t="shared" si="2" ref="B9:U9">SUM(B10:B19)</f>
        <v>5285</v>
      </c>
      <c r="C9" s="178">
        <f t="shared" si="2"/>
        <v>1305</v>
      </c>
      <c r="D9" s="178">
        <f t="shared" si="2"/>
        <v>3904</v>
      </c>
      <c r="E9" s="178">
        <f t="shared" si="2"/>
        <v>76</v>
      </c>
      <c r="F9" s="178">
        <f t="shared" si="2"/>
        <v>1326</v>
      </c>
      <c r="G9" s="178">
        <f t="shared" si="2"/>
        <v>1305</v>
      </c>
      <c r="H9" s="178">
        <f t="shared" si="2"/>
        <v>6</v>
      </c>
      <c r="I9" s="178">
        <f t="shared" si="2"/>
        <v>15</v>
      </c>
      <c r="J9" s="178">
        <f t="shared" si="2"/>
        <v>1231</v>
      </c>
      <c r="K9" s="178">
        <f t="shared" si="2"/>
        <v>1209</v>
      </c>
      <c r="L9" s="178">
        <f t="shared" si="2"/>
        <v>22</v>
      </c>
      <c r="M9" s="178">
        <f t="shared" si="2"/>
        <v>1074</v>
      </c>
      <c r="N9" s="178">
        <f t="shared" si="2"/>
        <v>1052</v>
      </c>
      <c r="O9" s="178">
        <f t="shared" si="2"/>
        <v>22</v>
      </c>
      <c r="P9" s="178">
        <f t="shared" si="2"/>
        <v>1052</v>
      </c>
      <c r="Q9" s="178">
        <f t="shared" si="2"/>
        <v>1036</v>
      </c>
      <c r="R9" s="181">
        <f t="shared" si="2"/>
        <v>16</v>
      </c>
      <c r="S9" s="178">
        <f t="shared" si="2"/>
        <v>602</v>
      </c>
      <c r="T9" s="182">
        <f t="shared" si="2"/>
        <v>601</v>
      </c>
      <c r="U9" s="178">
        <f t="shared" si="2"/>
        <v>1</v>
      </c>
    </row>
    <row r="10" spans="1:21" ht="12.75">
      <c r="A10" s="33" t="s">
        <v>4</v>
      </c>
      <c r="B10" s="34">
        <v>703</v>
      </c>
      <c r="C10" s="35">
        <v>135</v>
      </c>
      <c r="D10" s="34">
        <v>534</v>
      </c>
      <c r="E10" s="35">
        <v>34</v>
      </c>
      <c r="F10" s="35">
        <v>135</v>
      </c>
      <c r="G10" s="35">
        <v>135</v>
      </c>
      <c r="H10" s="35"/>
      <c r="I10" s="36"/>
      <c r="J10" s="34">
        <v>141</v>
      </c>
      <c r="K10" s="34">
        <v>129</v>
      </c>
      <c r="L10" s="34">
        <v>12</v>
      </c>
      <c r="M10" s="34">
        <v>167</v>
      </c>
      <c r="N10" s="34">
        <v>151</v>
      </c>
      <c r="O10" s="34">
        <v>16</v>
      </c>
      <c r="P10" s="34">
        <v>260</v>
      </c>
      <c r="Q10" s="34">
        <v>254</v>
      </c>
      <c r="R10" s="37">
        <v>6</v>
      </c>
      <c r="S10" s="36"/>
      <c r="T10" s="38"/>
      <c r="U10" s="36"/>
    </row>
    <row r="11" spans="1:21" ht="12.75">
      <c r="A11" s="33" t="s">
        <v>5</v>
      </c>
      <c r="B11" s="34">
        <v>1347</v>
      </c>
      <c r="C11" s="35">
        <v>265</v>
      </c>
      <c r="D11" s="34">
        <v>1079</v>
      </c>
      <c r="E11" s="35">
        <v>3</v>
      </c>
      <c r="F11" s="35">
        <v>265</v>
      </c>
      <c r="G11" s="35">
        <v>265</v>
      </c>
      <c r="H11" s="35"/>
      <c r="I11" s="36"/>
      <c r="J11" s="34">
        <v>316</v>
      </c>
      <c r="K11" s="34">
        <v>314</v>
      </c>
      <c r="L11" s="34">
        <v>2</v>
      </c>
      <c r="M11" s="34">
        <v>305</v>
      </c>
      <c r="N11" s="34">
        <v>305</v>
      </c>
      <c r="O11" s="36"/>
      <c r="P11" s="34">
        <v>254</v>
      </c>
      <c r="Q11" s="34">
        <v>254</v>
      </c>
      <c r="R11" s="36"/>
      <c r="S11" s="34">
        <v>207</v>
      </c>
      <c r="T11" s="34">
        <v>206</v>
      </c>
      <c r="U11" s="34">
        <v>1</v>
      </c>
    </row>
    <row r="12" spans="1:21" ht="12.75">
      <c r="A12" s="33" t="s">
        <v>6</v>
      </c>
      <c r="B12" s="34">
        <v>824</v>
      </c>
      <c r="C12" s="35">
        <v>273</v>
      </c>
      <c r="D12" s="34">
        <v>551</v>
      </c>
      <c r="E12" s="35"/>
      <c r="F12" s="35">
        <v>273</v>
      </c>
      <c r="G12" s="35">
        <v>273</v>
      </c>
      <c r="H12" s="35"/>
      <c r="I12" s="36"/>
      <c r="J12" s="34">
        <v>236</v>
      </c>
      <c r="K12" s="34">
        <v>236</v>
      </c>
      <c r="L12" s="36"/>
      <c r="M12" s="34">
        <v>138</v>
      </c>
      <c r="N12" s="34">
        <v>138</v>
      </c>
      <c r="O12" s="36"/>
      <c r="P12" s="34">
        <v>87</v>
      </c>
      <c r="Q12" s="34">
        <v>87</v>
      </c>
      <c r="R12" s="36"/>
      <c r="S12" s="34">
        <v>90</v>
      </c>
      <c r="T12" s="34">
        <v>90</v>
      </c>
      <c r="U12" s="36"/>
    </row>
    <row r="13" spans="1:21" ht="12.75">
      <c r="A13" s="33" t="s">
        <v>7</v>
      </c>
      <c r="B13" s="34">
        <v>227</v>
      </c>
      <c r="C13" s="35">
        <v>71</v>
      </c>
      <c r="D13" s="34">
        <v>148</v>
      </c>
      <c r="E13" s="35">
        <v>8</v>
      </c>
      <c r="F13" s="35">
        <v>76</v>
      </c>
      <c r="G13" s="35">
        <v>71</v>
      </c>
      <c r="H13" s="35"/>
      <c r="I13" s="34">
        <v>5</v>
      </c>
      <c r="J13" s="34">
        <v>61</v>
      </c>
      <c r="K13" s="34">
        <v>60</v>
      </c>
      <c r="L13" s="34">
        <v>1</v>
      </c>
      <c r="M13" s="34">
        <v>51</v>
      </c>
      <c r="N13" s="34">
        <v>49</v>
      </c>
      <c r="O13" s="34">
        <v>2</v>
      </c>
      <c r="P13" s="34">
        <v>39</v>
      </c>
      <c r="Q13" s="34">
        <v>39</v>
      </c>
      <c r="R13" s="36"/>
      <c r="S13" s="36"/>
      <c r="T13" s="36"/>
      <c r="U13" s="36"/>
    </row>
    <row r="14" spans="1:21" ht="12.75">
      <c r="A14" s="33" t="s">
        <v>8</v>
      </c>
      <c r="B14" s="34">
        <v>207</v>
      </c>
      <c r="C14" s="35">
        <v>51</v>
      </c>
      <c r="D14" s="34">
        <v>154</v>
      </c>
      <c r="E14" s="35">
        <v>2</v>
      </c>
      <c r="F14" s="35">
        <v>53</v>
      </c>
      <c r="G14" s="35">
        <v>51</v>
      </c>
      <c r="H14" s="35"/>
      <c r="I14" s="34">
        <v>2</v>
      </c>
      <c r="J14" s="34">
        <v>57</v>
      </c>
      <c r="K14" s="34">
        <v>57</v>
      </c>
      <c r="L14" s="36"/>
      <c r="M14" s="34">
        <v>43</v>
      </c>
      <c r="N14" s="34">
        <v>43</v>
      </c>
      <c r="O14" s="36"/>
      <c r="P14" s="34">
        <v>54</v>
      </c>
      <c r="Q14" s="34">
        <v>54</v>
      </c>
      <c r="R14" s="36"/>
      <c r="S14" s="36"/>
      <c r="T14" s="36"/>
      <c r="U14" s="36"/>
    </row>
    <row r="15" spans="1:21" ht="12.75">
      <c r="A15" s="33" t="s">
        <v>9</v>
      </c>
      <c r="B15" s="34">
        <v>214</v>
      </c>
      <c r="C15" s="35">
        <v>52</v>
      </c>
      <c r="D15" s="34">
        <v>153</v>
      </c>
      <c r="E15" s="35">
        <v>9</v>
      </c>
      <c r="F15" s="35">
        <v>60</v>
      </c>
      <c r="G15" s="35">
        <v>52</v>
      </c>
      <c r="H15" s="35">
        <v>6</v>
      </c>
      <c r="I15" s="34">
        <v>2</v>
      </c>
      <c r="J15" s="34">
        <v>55</v>
      </c>
      <c r="K15" s="34">
        <v>50</v>
      </c>
      <c r="L15" s="34">
        <v>5</v>
      </c>
      <c r="M15" s="34">
        <v>35</v>
      </c>
      <c r="N15" s="34">
        <v>34</v>
      </c>
      <c r="O15" s="34">
        <v>1</v>
      </c>
      <c r="P15" s="34">
        <v>24</v>
      </c>
      <c r="Q15" s="34">
        <v>23</v>
      </c>
      <c r="R15" s="34">
        <v>1</v>
      </c>
      <c r="S15" s="34">
        <v>40</v>
      </c>
      <c r="T15" s="34">
        <v>40</v>
      </c>
      <c r="U15" s="36"/>
    </row>
    <row r="16" spans="1:21" ht="12.75">
      <c r="A16" s="33" t="s">
        <v>10</v>
      </c>
      <c r="B16" s="34">
        <v>471</v>
      </c>
      <c r="C16" s="35">
        <v>136</v>
      </c>
      <c r="D16" s="34">
        <v>315</v>
      </c>
      <c r="E16" s="35">
        <v>20</v>
      </c>
      <c r="F16" s="35">
        <v>142</v>
      </c>
      <c r="G16" s="35">
        <v>136</v>
      </c>
      <c r="H16" s="35"/>
      <c r="I16" s="34">
        <v>6</v>
      </c>
      <c r="J16" s="34">
        <v>88</v>
      </c>
      <c r="K16" s="34">
        <v>86</v>
      </c>
      <c r="L16" s="34">
        <v>2</v>
      </c>
      <c r="M16" s="34">
        <v>80</v>
      </c>
      <c r="N16" s="34">
        <v>77</v>
      </c>
      <c r="O16" s="34">
        <v>3</v>
      </c>
      <c r="P16" s="34">
        <v>82</v>
      </c>
      <c r="Q16" s="34">
        <v>73</v>
      </c>
      <c r="R16" s="34">
        <v>9</v>
      </c>
      <c r="S16" s="34">
        <v>79</v>
      </c>
      <c r="T16" s="34">
        <v>79</v>
      </c>
      <c r="U16" s="36"/>
    </row>
    <row r="17" spans="1:21" ht="12.75">
      <c r="A17" s="33" t="s">
        <v>11</v>
      </c>
      <c r="B17" s="34">
        <v>382</v>
      </c>
      <c r="C17" s="35">
        <v>44</v>
      </c>
      <c r="D17" s="34">
        <v>338</v>
      </c>
      <c r="E17" s="35"/>
      <c r="F17" s="35">
        <v>44</v>
      </c>
      <c r="G17" s="35">
        <v>44</v>
      </c>
      <c r="H17" s="35"/>
      <c r="I17" s="36"/>
      <c r="J17" s="34">
        <v>70</v>
      </c>
      <c r="K17" s="34">
        <v>70</v>
      </c>
      <c r="L17" s="36"/>
      <c r="M17" s="34">
        <v>87</v>
      </c>
      <c r="N17" s="34">
        <v>87</v>
      </c>
      <c r="O17" s="36"/>
      <c r="P17" s="34">
        <v>82</v>
      </c>
      <c r="Q17" s="34">
        <v>82</v>
      </c>
      <c r="R17" s="36"/>
      <c r="S17" s="34">
        <v>99</v>
      </c>
      <c r="T17" s="34">
        <v>99</v>
      </c>
      <c r="U17" s="36"/>
    </row>
    <row r="18" spans="1:21" ht="12.75">
      <c r="A18" s="33" t="s">
        <v>12</v>
      </c>
      <c r="B18" s="34">
        <v>288</v>
      </c>
      <c r="C18" s="35">
        <v>86</v>
      </c>
      <c r="D18" s="34">
        <v>202</v>
      </c>
      <c r="E18" s="35"/>
      <c r="F18" s="35">
        <v>86</v>
      </c>
      <c r="G18" s="35">
        <v>86</v>
      </c>
      <c r="H18" s="36"/>
      <c r="I18" s="36"/>
      <c r="J18" s="34">
        <v>57</v>
      </c>
      <c r="K18" s="34">
        <v>57</v>
      </c>
      <c r="L18" s="36"/>
      <c r="M18" s="34">
        <v>48</v>
      </c>
      <c r="N18" s="34">
        <v>48</v>
      </c>
      <c r="O18" s="36"/>
      <c r="P18" s="34">
        <v>45</v>
      </c>
      <c r="Q18" s="34">
        <v>45</v>
      </c>
      <c r="R18" s="36"/>
      <c r="S18" s="34">
        <v>52</v>
      </c>
      <c r="T18" s="34">
        <v>52</v>
      </c>
      <c r="U18" s="36"/>
    </row>
    <row r="19" spans="1:21" ht="12.75">
      <c r="A19" s="33" t="s">
        <v>13</v>
      </c>
      <c r="B19" s="34">
        <v>622</v>
      </c>
      <c r="C19" s="34">
        <v>192</v>
      </c>
      <c r="D19" s="34">
        <v>430</v>
      </c>
      <c r="E19" s="36"/>
      <c r="F19" s="34">
        <v>192</v>
      </c>
      <c r="G19" s="34">
        <v>192</v>
      </c>
      <c r="H19" s="36"/>
      <c r="I19" s="36"/>
      <c r="J19" s="34">
        <v>150</v>
      </c>
      <c r="K19" s="34">
        <v>150</v>
      </c>
      <c r="L19" s="36"/>
      <c r="M19" s="34">
        <v>120</v>
      </c>
      <c r="N19" s="34">
        <v>120</v>
      </c>
      <c r="O19" s="36"/>
      <c r="P19" s="34">
        <v>125</v>
      </c>
      <c r="Q19" s="34">
        <v>125</v>
      </c>
      <c r="R19" s="36"/>
      <c r="S19" s="34">
        <v>35</v>
      </c>
      <c r="T19" s="34">
        <v>35</v>
      </c>
      <c r="U19" s="36"/>
    </row>
    <row r="20" spans="1:21" ht="15" customHeight="1">
      <c r="A20" s="39" t="s">
        <v>41</v>
      </c>
      <c r="B20" s="40">
        <f aca="true" t="shared" si="3" ref="B20:O20">SUM(B21:B36)</f>
        <v>11499</v>
      </c>
      <c r="C20" s="40">
        <f t="shared" si="3"/>
        <v>4721</v>
      </c>
      <c r="D20" s="40">
        <f t="shared" si="3"/>
        <v>6610</v>
      </c>
      <c r="E20" s="40">
        <f t="shared" si="3"/>
        <v>168</v>
      </c>
      <c r="F20" s="40">
        <f t="shared" si="3"/>
        <v>4878</v>
      </c>
      <c r="G20" s="40">
        <f t="shared" si="3"/>
        <v>4721</v>
      </c>
      <c r="H20" s="40">
        <f t="shared" si="3"/>
        <v>58</v>
      </c>
      <c r="I20" s="40">
        <f t="shared" si="3"/>
        <v>99</v>
      </c>
      <c r="J20" s="40">
        <f t="shared" si="3"/>
        <v>3506</v>
      </c>
      <c r="K20" s="40">
        <f t="shared" si="3"/>
        <v>3453</v>
      </c>
      <c r="L20" s="40">
        <f t="shared" si="3"/>
        <v>53</v>
      </c>
      <c r="M20" s="40">
        <f t="shared" si="3"/>
        <v>3115</v>
      </c>
      <c r="N20" s="40">
        <f t="shared" si="3"/>
        <v>3099</v>
      </c>
      <c r="O20" s="40">
        <f t="shared" si="3"/>
        <v>16</v>
      </c>
      <c r="P20" s="41"/>
      <c r="Q20" s="41"/>
      <c r="R20" s="41"/>
      <c r="S20" s="41"/>
      <c r="T20" s="41"/>
      <c r="U20" s="41"/>
    </row>
    <row r="21" spans="1:21" ht="12.75">
      <c r="A21" s="33" t="s">
        <v>14</v>
      </c>
      <c r="B21" s="34">
        <v>3424</v>
      </c>
      <c r="C21" s="34">
        <v>1455</v>
      </c>
      <c r="D21" s="34">
        <v>1969</v>
      </c>
      <c r="E21" s="36"/>
      <c r="F21" s="34">
        <v>1455</v>
      </c>
      <c r="G21" s="34">
        <v>1455</v>
      </c>
      <c r="H21" s="36"/>
      <c r="I21" s="36"/>
      <c r="J21" s="34">
        <v>1075</v>
      </c>
      <c r="K21" s="34">
        <v>1075</v>
      </c>
      <c r="L21" s="36"/>
      <c r="M21" s="34">
        <v>894</v>
      </c>
      <c r="N21" s="34">
        <v>894</v>
      </c>
      <c r="O21" s="36"/>
      <c r="P21" s="36"/>
      <c r="Q21" s="36"/>
      <c r="R21" s="36"/>
      <c r="S21" s="36"/>
      <c r="T21" s="36"/>
      <c r="U21" s="36"/>
    </row>
    <row r="22" spans="1:21" ht="12.75">
      <c r="A22" s="33" t="s">
        <v>86</v>
      </c>
      <c r="B22" s="34">
        <v>503</v>
      </c>
      <c r="C22" s="34">
        <v>212</v>
      </c>
      <c r="D22" s="34">
        <v>271</v>
      </c>
      <c r="E22" s="34">
        <v>20</v>
      </c>
      <c r="F22" s="34">
        <v>227</v>
      </c>
      <c r="G22" s="34">
        <v>212</v>
      </c>
      <c r="H22" s="36"/>
      <c r="I22" s="34">
        <v>15</v>
      </c>
      <c r="J22" s="34">
        <v>145</v>
      </c>
      <c r="K22" s="34">
        <v>141</v>
      </c>
      <c r="L22" s="34">
        <v>4</v>
      </c>
      <c r="M22" s="34">
        <v>131</v>
      </c>
      <c r="N22" s="34">
        <v>130</v>
      </c>
      <c r="O22" s="34">
        <v>1</v>
      </c>
      <c r="P22" s="36"/>
      <c r="Q22" s="36"/>
      <c r="R22" s="36"/>
      <c r="S22" s="36"/>
      <c r="T22" s="36"/>
      <c r="U22" s="36"/>
    </row>
    <row r="23" spans="1:21" ht="12.75">
      <c r="A23" s="33" t="s">
        <v>16</v>
      </c>
      <c r="B23" s="34">
        <v>801</v>
      </c>
      <c r="C23" s="34">
        <v>400</v>
      </c>
      <c r="D23" s="34">
        <v>398</v>
      </c>
      <c r="E23" s="34">
        <v>3</v>
      </c>
      <c r="F23" s="34">
        <v>400</v>
      </c>
      <c r="G23" s="34">
        <v>400</v>
      </c>
      <c r="H23" s="36"/>
      <c r="I23" s="36"/>
      <c r="J23" s="34">
        <v>253</v>
      </c>
      <c r="K23" s="34">
        <v>250</v>
      </c>
      <c r="L23" s="34">
        <v>3</v>
      </c>
      <c r="M23" s="34">
        <v>148</v>
      </c>
      <c r="N23" s="34">
        <v>148</v>
      </c>
      <c r="O23" s="36"/>
      <c r="P23" s="36"/>
      <c r="Q23" s="36"/>
      <c r="R23" s="36"/>
      <c r="S23" s="36"/>
      <c r="T23" s="36"/>
      <c r="U23" s="36"/>
    </row>
    <row r="24" spans="1:21" ht="12.75">
      <c r="A24" s="33" t="s">
        <v>17</v>
      </c>
      <c r="B24" s="34">
        <v>553</v>
      </c>
      <c r="C24" s="34">
        <v>241</v>
      </c>
      <c r="D24" s="34">
        <v>308</v>
      </c>
      <c r="E24" s="34">
        <v>4</v>
      </c>
      <c r="F24" s="34">
        <v>243</v>
      </c>
      <c r="G24" s="34">
        <v>241</v>
      </c>
      <c r="H24" s="36"/>
      <c r="I24" s="34">
        <v>2</v>
      </c>
      <c r="J24" s="34">
        <v>175</v>
      </c>
      <c r="K24" s="34">
        <v>173</v>
      </c>
      <c r="L24" s="34">
        <v>2</v>
      </c>
      <c r="M24" s="34">
        <v>135</v>
      </c>
      <c r="N24" s="34">
        <v>135</v>
      </c>
      <c r="O24" s="36"/>
      <c r="P24" s="36"/>
      <c r="Q24" s="36"/>
      <c r="R24" s="36"/>
      <c r="S24" s="36"/>
      <c r="T24" s="36"/>
      <c r="U24" s="36"/>
    </row>
    <row r="25" spans="1:21" ht="12.75">
      <c r="A25" s="33" t="s">
        <v>18</v>
      </c>
      <c r="B25" s="34">
        <v>930</v>
      </c>
      <c r="C25" s="34">
        <v>403</v>
      </c>
      <c r="D25" s="34">
        <v>515</v>
      </c>
      <c r="E25" s="34">
        <v>12</v>
      </c>
      <c r="F25" s="34">
        <v>411</v>
      </c>
      <c r="G25" s="34">
        <v>403</v>
      </c>
      <c r="H25" s="36"/>
      <c r="I25" s="34">
        <v>8</v>
      </c>
      <c r="J25" s="34">
        <v>271</v>
      </c>
      <c r="K25" s="34">
        <v>268</v>
      </c>
      <c r="L25" s="34">
        <v>3</v>
      </c>
      <c r="M25" s="34">
        <v>248</v>
      </c>
      <c r="N25" s="34">
        <v>247</v>
      </c>
      <c r="O25" s="34">
        <v>1</v>
      </c>
      <c r="P25" s="36"/>
      <c r="Q25" s="36"/>
      <c r="R25" s="36"/>
      <c r="S25" s="36"/>
      <c r="T25" s="36"/>
      <c r="U25" s="36"/>
    </row>
    <row r="26" spans="1:21" ht="12.75">
      <c r="A26" s="33" t="s">
        <v>72</v>
      </c>
      <c r="B26" s="34">
        <v>359</v>
      </c>
      <c r="C26" s="34">
        <v>152</v>
      </c>
      <c r="D26" s="34">
        <v>190</v>
      </c>
      <c r="E26" s="34">
        <v>17</v>
      </c>
      <c r="F26" s="34">
        <v>164</v>
      </c>
      <c r="G26" s="34">
        <v>152</v>
      </c>
      <c r="H26" s="36"/>
      <c r="I26" s="34">
        <v>12</v>
      </c>
      <c r="J26" s="34">
        <v>94</v>
      </c>
      <c r="K26" s="34">
        <v>89</v>
      </c>
      <c r="L26" s="34">
        <v>5</v>
      </c>
      <c r="M26" s="34">
        <v>101</v>
      </c>
      <c r="N26" s="34">
        <v>101</v>
      </c>
      <c r="O26" s="36"/>
      <c r="P26" s="36"/>
      <c r="Q26" s="36"/>
      <c r="R26" s="36"/>
      <c r="S26" s="36"/>
      <c r="T26" s="36"/>
      <c r="U26" s="36"/>
    </row>
    <row r="27" spans="1:21" ht="12.75">
      <c r="A27" s="33" t="s">
        <v>20</v>
      </c>
      <c r="B27" s="34">
        <v>449</v>
      </c>
      <c r="C27" s="34">
        <v>166</v>
      </c>
      <c r="D27" s="34">
        <v>265</v>
      </c>
      <c r="E27" s="34">
        <v>18</v>
      </c>
      <c r="F27" s="34">
        <v>171</v>
      </c>
      <c r="G27" s="34">
        <v>166</v>
      </c>
      <c r="H27" s="36"/>
      <c r="I27" s="34">
        <v>5</v>
      </c>
      <c r="J27" s="34">
        <v>151</v>
      </c>
      <c r="K27" s="34">
        <v>143</v>
      </c>
      <c r="L27" s="34">
        <v>8</v>
      </c>
      <c r="M27" s="34">
        <v>127</v>
      </c>
      <c r="N27" s="34">
        <v>122</v>
      </c>
      <c r="O27" s="34">
        <v>5</v>
      </c>
      <c r="P27" s="36"/>
      <c r="Q27" s="36"/>
      <c r="R27" s="36"/>
      <c r="S27" s="36"/>
      <c r="T27" s="36"/>
      <c r="U27" s="36"/>
    </row>
    <row r="28" spans="1:21" ht="12.75">
      <c r="A28" s="33" t="s">
        <v>21</v>
      </c>
      <c r="B28" s="34">
        <v>241</v>
      </c>
      <c r="C28" s="34">
        <v>63</v>
      </c>
      <c r="D28" s="34">
        <v>176</v>
      </c>
      <c r="E28" s="34">
        <v>2</v>
      </c>
      <c r="F28" s="34">
        <v>64</v>
      </c>
      <c r="G28" s="34">
        <v>63</v>
      </c>
      <c r="H28" s="36"/>
      <c r="I28" s="34">
        <v>1</v>
      </c>
      <c r="J28" s="34">
        <v>79</v>
      </c>
      <c r="K28" s="34">
        <v>79</v>
      </c>
      <c r="L28" s="36"/>
      <c r="M28" s="34">
        <v>98</v>
      </c>
      <c r="N28" s="34">
        <v>97</v>
      </c>
      <c r="O28" s="34">
        <v>1</v>
      </c>
      <c r="P28" s="36"/>
      <c r="Q28" s="36"/>
      <c r="R28" s="36"/>
      <c r="S28" s="36"/>
      <c r="T28" s="36"/>
      <c r="U28" s="36"/>
    </row>
    <row r="29" spans="1:21" ht="12.75">
      <c r="A29" s="33" t="s">
        <v>22</v>
      </c>
      <c r="B29" s="34">
        <v>300</v>
      </c>
      <c r="C29" s="34">
        <v>124</v>
      </c>
      <c r="D29" s="34">
        <v>172</v>
      </c>
      <c r="E29" s="34">
        <v>4</v>
      </c>
      <c r="F29" s="34">
        <v>126</v>
      </c>
      <c r="G29" s="34">
        <v>124</v>
      </c>
      <c r="H29" s="36"/>
      <c r="I29" s="34">
        <v>2</v>
      </c>
      <c r="J29" s="34">
        <v>114</v>
      </c>
      <c r="K29" s="34">
        <v>112</v>
      </c>
      <c r="L29" s="34">
        <v>2</v>
      </c>
      <c r="M29" s="34">
        <v>60</v>
      </c>
      <c r="N29" s="34">
        <v>60</v>
      </c>
      <c r="O29" s="36"/>
      <c r="P29" s="36"/>
      <c r="Q29" s="36"/>
      <c r="R29" s="36"/>
      <c r="S29" s="36"/>
      <c r="T29" s="36"/>
      <c r="U29" s="36"/>
    </row>
    <row r="30" spans="1:21" ht="12.75">
      <c r="A30" s="33" t="s">
        <v>87</v>
      </c>
      <c r="B30" s="34">
        <v>179</v>
      </c>
      <c r="C30" s="34">
        <v>81</v>
      </c>
      <c r="D30" s="34">
        <v>98</v>
      </c>
      <c r="E30" s="36"/>
      <c r="F30" s="34">
        <v>81</v>
      </c>
      <c r="G30" s="34">
        <v>81</v>
      </c>
      <c r="H30" s="36"/>
      <c r="I30" s="36"/>
      <c r="J30" s="34">
        <v>48</v>
      </c>
      <c r="K30" s="34">
        <v>48</v>
      </c>
      <c r="L30" s="36"/>
      <c r="M30" s="34">
        <v>50</v>
      </c>
      <c r="N30" s="34">
        <v>50</v>
      </c>
      <c r="O30" s="36"/>
      <c r="P30" s="36"/>
      <c r="Q30" s="36"/>
      <c r="R30" s="36"/>
      <c r="S30" s="36"/>
      <c r="T30" s="36"/>
      <c r="U30" s="36"/>
    </row>
    <row r="31" spans="1:21" ht="12.75">
      <c r="A31" s="33" t="s">
        <v>24</v>
      </c>
      <c r="B31" s="34">
        <v>261</v>
      </c>
      <c r="C31" s="34">
        <v>130</v>
      </c>
      <c r="D31" s="34">
        <v>128</v>
      </c>
      <c r="E31" s="34">
        <v>3</v>
      </c>
      <c r="F31" s="34">
        <v>133</v>
      </c>
      <c r="G31" s="34">
        <v>130</v>
      </c>
      <c r="H31" s="36"/>
      <c r="I31" s="34">
        <v>3</v>
      </c>
      <c r="J31" s="34">
        <v>66</v>
      </c>
      <c r="K31" s="34">
        <v>66</v>
      </c>
      <c r="L31" s="36"/>
      <c r="M31" s="34">
        <v>62</v>
      </c>
      <c r="N31" s="34">
        <v>62</v>
      </c>
      <c r="O31" s="36"/>
      <c r="P31" s="36"/>
      <c r="Q31" s="36"/>
      <c r="R31" s="36"/>
      <c r="S31" s="36"/>
      <c r="T31" s="36"/>
      <c r="U31" s="36"/>
    </row>
    <row r="32" spans="1:21" ht="12.75">
      <c r="A32" s="33" t="s">
        <v>25</v>
      </c>
      <c r="B32" s="34">
        <v>81</v>
      </c>
      <c r="C32" s="34">
        <v>37</v>
      </c>
      <c r="D32" s="34">
        <v>44</v>
      </c>
      <c r="E32" s="36"/>
      <c r="F32" s="34">
        <v>37</v>
      </c>
      <c r="G32" s="34">
        <v>37</v>
      </c>
      <c r="H32" s="36"/>
      <c r="I32" s="36"/>
      <c r="J32" s="34">
        <v>26</v>
      </c>
      <c r="K32" s="34">
        <v>26</v>
      </c>
      <c r="L32" s="36"/>
      <c r="M32" s="34">
        <v>18</v>
      </c>
      <c r="N32" s="34">
        <v>18</v>
      </c>
      <c r="O32" s="36"/>
      <c r="P32" s="36"/>
      <c r="Q32" s="36"/>
      <c r="R32" s="36"/>
      <c r="S32" s="36"/>
      <c r="T32" s="36"/>
      <c r="U32" s="36"/>
    </row>
    <row r="33" spans="1:21" ht="12.75">
      <c r="A33" s="33" t="s">
        <v>26</v>
      </c>
      <c r="B33" s="34">
        <v>1957</v>
      </c>
      <c r="C33" s="34">
        <v>701</v>
      </c>
      <c r="D33" s="34">
        <v>1200</v>
      </c>
      <c r="E33" s="34">
        <v>56</v>
      </c>
      <c r="F33" s="34">
        <v>735</v>
      </c>
      <c r="G33" s="34">
        <v>701</v>
      </c>
      <c r="H33" s="36"/>
      <c r="I33" s="34">
        <v>34</v>
      </c>
      <c r="J33" s="34">
        <v>618</v>
      </c>
      <c r="K33" s="34">
        <v>604</v>
      </c>
      <c r="L33" s="34">
        <v>14</v>
      </c>
      <c r="M33" s="34">
        <v>604</v>
      </c>
      <c r="N33" s="34">
        <v>596</v>
      </c>
      <c r="O33" s="34">
        <v>8</v>
      </c>
      <c r="P33" s="36"/>
      <c r="Q33" s="36"/>
      <c r="R33" s="36"/>
      <c r="S33" s="36"/>
      <c r="T33" s="36"/>
      <c r="U33" s="36"/>
    </row>
    <row r="34" spans="1:21" ht="12.75">
      <c r="A34" s="33" t="s">
        <v>27</v>
      </c>
      <c r="B34" s="34">
        <v>698</v>
      </c>
      <c r="C34" s="34">
        <v>334</v>
      </c>
      <c r="D34" s="34">
        <v>347</v>
      </c>
      <c r="E34" s="34">
        <v>17</v>
      </c>
      <c r="F34" s="34">
        <v>339</v>
      </c>
      <c r="G34" s="34">
        <v>334</v>
      </c>
      <c r="H34" s="36"/>
      <c r="I34" s="34">
        <v>5</v>
      </c>
      <c r="J34" s="34">
        <v>182</v>
      </c>
      <c r="K34" s="34">
        <v>170</v>
      </c>
      <c r="L34" s="34">
        <v>12</v>
      </c>
      <c r="M34" s="34">
        <v>177</v>
      </c>
      <c r="N34" s="34">
        <v>177</v>
      </c>
      <c r="O34" s="36"/>
      <c r="P34" s="36"/>
      <c r="Q34" s="36"/>
      <c r="R34" s="36"/>
      <c r="S34" s="36"/>
      <c r="T34" s="36"/>
      <c r="U34" s="36"/>
    </row>
    <row r="35" spans="1:21" ht="12.75" hidden="1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ht="12.75">
      <c r="A36" s="33" t="s">
        <v>28</v>
      </c>
      <c r="B36" s="34">
        <v>763</v>
      </c>
      <c r="C36" s="34">
        <v>222</v>
      </c>
      <c r="D36" s="34">
        <v>529</v>
      </c>
      <c r="E36" s="34">
        <v>12</v>
      </c>
      <c r="F36" s="34">
        <v>292</v>
      </c>
      <c r="G36" s="34">
        <v>222</v>
      </c>
      <c r="H36" s="34">
        <v>58</v>
      </c>
      <c r="I36" s="34">
        <v>12</v>
      </c>
      <c r="J36" s="34">
        <v>209</v>
      </c>
      <c r="K36" s="34">
        <v>209</v>
      </c>
      <c r="L36" s="36"/>
      <c r="M36" s="34">
        <v>262</v>
      </c>
      <c r="N36" s="34">
        <v>262</v>
      </c>
      <c r="O36" s="36"/>
      <c r="P36" s="36"/>
      <c r="Q36" s="36"/>
      <c r="R36" s="36"/>
      <c r="S36" s="36"/>
      <c r="T36" s="36"/>
      <c r="U36" s="36"/>
    </row>
    <row r="37" spans="1:21" ht="12" customHeight="1">
      <c r="A37" s="33" t="s">
        <v>29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ht="0.75" customHeight="1" hidden="1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</row>
    <row r="39" spans="2:21" ht="12.75"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2" t="s">
        <v>76</v>
      </c>
      <c r="S39" s="44"/>
      <c r="U39" s="44"/>
    </row>
  </sheetData>
  <sheetProtection password="CA55" sheet="1" objects="1" scenarios="1"/>
  <mergeCells count="15">
    <mergeCell ref="A5:A7"/>
    <mergeCell ref="B5:E5"/>
    <mergeCell ref="F5:I5"/>
    <mergeCell ref="F6:F7"/>
    <mergeCell ref="B6:B7"/>
    <mergeCell ref="A1:U1"/>
    <mergeCell ref="S6:S7"/>
    <mergeCell ref="P6:P7"/>
    <mergeCell ref="M6:M7"/>
    <mergeCell ref="J6:J7"/>
    <mergeCell ref="A2:U2"/>
    <mergeCell ref="J5:L5"/>
    <mergeCell ref="M5:O5"/>
    <mergeCell ref="P5:R5"/>
    <mergeCell ref="S5:U5"/>
  </mergeCells>
  <printOptions horizontalCentered="1"/>
  <pageMargins left="0.1968503937007874" right="0.1968503937007874" top="0.17" bottom="0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21"/>
  <sheetViews>
    <sheetView showGridLines="0" workbookViewId="0" topLeftCell="A1">
      <selection activeCell="D18" sqref="D18"/>
    </sheetView>
  </sheetViews>
  <sheetFormatPr defaultColWidth="9.625" defaultRowHeight="12.75"/>
  <cols>
    <col min="1" max="1" width="24.375" style="0" customWidth="1"/>
    <col min="2" max="2" width="6.625" style="0" customWidth="1"/>
    <col min="3" max="3" width="12.875" style="0" customWidth="1"/>
    <col min="4" max="4" width="7.75390625" style="0" customWidth="1"/>
    <col min="5" max="5" width="8.25390625" style="0" customWidth="1"/>
    <col min="6" max="6" width="6.375" style="0" customWidth="1"/>
    <col min="7" max="7" width="8.00390625" style="0" customWidth="1"/>
    <col min="8" max="8" width="7.375" style="0" customWidth="1"/>
    <col min="9" max="9" width="8.00390625" style="0" customWidth="1"/>
    <col min="10" max="10" width="9.875" style="0" customWidth="1"/>
    <col min="11" max="11" width="5.875" style="0" customWidth="1"/>
    <col min="12" max="12" width="8.75390625" style="0" customWidth="1"/>
  </cols>
  <sheetData>
    <row r="1" spans="1:14" ht="12.75">
      <c r="A1" s="568" t="s">
        <v>89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44"/>
      <c r="N1" s="44"/>
    </row>
    <row r="2" spans="1:14" ht="12.75">
      <c r="A2" s="568" t="s">
        <v>91</v>
      </c>
      <c r="B2" s="568"/>
      <c r="C2" s="568"/>
      <c r="D2" s="568"/>
      <c r="E2" s="568"/>
      <c r="F2" s="568"/>
      <c r="G2" s="568"/>
      <c r="H2" s="568"/>
      <c r="I2" s="568"/>
      <c r="J2" s="568"/>
      <c r="K2" s="568"/>
      <c r="L2" s="568"/>
      <c r="M2" s="44"/>
      <c r="N2" s="44"/>
    </row>
    <row r="3" spans="1:14" ht="12.75">
      <c r="A3" s="568" t="s">
        <v>92</v>
      </c>
      <c r="B3" s="568"/>
      <c r="C3" s="568"/>
      <c r="D3" s="568"/>
      <c r="E3" s="568"/>
      <c r="F3" s="568"/>
      <c r="G3" s="568"/>
      <c r="H3" s="568"/>
      <c r="I3" s="568"/>
      <c r="J3" s="568"/>
      <c r="K3" s="568"/>
      <c r="L3" s="568"/>
      <c r="M3" s="44"/>
      <c r="N3" s="44"/>
    </row>
    <row r="4" spans="1:14" ht="12.75">
      <c r="A4" s="25" t="s">
        <v>90</v>
      </c>
      <c r="B4" s="24"/>
      <c r="C4" s="24"/>
      <c r="D4" s="24"/>
      <c r="E4" s="24"/>
      <c r="F4" s="24"/>
      <c r="G4" s="24"/>
      <c r="H4" s="24"/>
      <c r="I4" s="24"/>
      <c r="J4" s="24"/>
      <c r="K4" s="44"/>
      <c r="L4" s="44"/>
      <c r="M4" s="44"/>
      <c r="N4" s="44"/>
    </row>
    <row r="5" spans="1:14" ht="12.75">
      <c r="A5" s="45"/>
      <c r="B5" s="46"/>
      <c r="C5" s="15" t="s">
        <v>95</v>
      </c>
      <c r="D5" s="592" t="s">
        <v>684</v>
      </c>
      <c r="E5" s="593"/>
      <c r="F5" s="593"/>
      <c r="G5" s="593"/>
      <c r="H5" s="593"/>
      <c r="I5" s="593"/>
      <c r="J5" s="593"/>
      <c r="K5" s="593"/>
      <c r="L5" s="594"/>
      <c r="M5" s="44"/>
      <c r="N5" s="44"/>
    </row>
    <row r="6" spans="1:14" ht="12.75">
      <c r="A6" s="47" t="s">
        <v>93</v>
      </c>
      <c r="B6" s="48" t="s">
        <v>94</v>
      </c>
      <c r="C6" s="189" t="s">
        <v>685</v>
      </c>
      <c r="D6" s="592" t="s">
        <v>96</v>
      </c>
      <c r="E6" s="593"/>
      <c r="F6" s="594"/>
      <c r="G6" s="592" t="s">
        <v>97</v>
      </c>
      <c r="H6" s="593"/>
      <c r="I6" s="593"/>
      <c r="J6" s="593"/>
      <c r="K6" s="593"/>
      <c r="L6" s="594"/>
      <c r="M6" s="44"/>
      <c r="N6" s="44"/>
    </row>
    <row r="7" spans="1:14" ht="12.75">
      <c r="A7" s="49"/>
      <c r="B7" s="50"/>
      <c r="C7" s="20" t="s">
        <v>686</v>
      </c>
      <c r="D7" s="190" t="s">
        <v>98</v>
      </c>
      <c r="E7" s="190" t="s">
        <v>99</v>
      </c>
      <c r="F7" s="191" t="s">
        <v>100</v>
      </c>
      <c r="G7" s="52" t="s">
        <v>98</v>
      </c>
      <c r="H7" s="52" t="s">
        <v>101</v>
      </c>
      <c r="I7" s="52" t="s">
        <v>99</v>
      </c>
      <c r="J7" s="52" t="s">
        <v>102</v>
      </c>
      <c r="K7" s="52" t="s">
        <v>100</v>
      </c>
      <c r="L7" s="20" t="s">
        <v>103</v>
      </c>
      <c r="M7" s="44"/>
      <c r="N7" s="44"/>
    </row>
    <row r="8" spans="1:14" s="175" customFormat="1" ht="24" customHeight="1">
      <c r="A8" s="184" t="s">
        <v>40</v>
      </c>
      <c r="B8" s="185">
        <f>SUM(B9:B18)</f>
        <v>1326</v>
      </c>
      <c r="C8" s="185">
        <v>1058</v>
      </c>
      <c r="D8" s="186">
        <f>SUM(D9:D18)</f>
        <v>139</v>
      </c>
      <c r="E8" s="187">
        <f>SUM(E9:E18)</f>
        <v>68</v>
      </c>
      <c r="F8" s="187">
        <v>3</v>
      </c>
      <c r="G8" s="187">
        <f>SUM(G9:G18)</f>
        <v>20</v>
      </c>
      <c r="H8" s="187">
        <f>SUM(H9:H18)</f>
        <v>13</v>
      </c>
      <c r="I8" s="187">
        <v>7</v>
      </c>
      <c r="J8" s="187">
        <f>SUM(J9:J18)</f>
        <v>13</v>
      </c>
      <c r="K8" s="187">
        <v>4</v>
      </c>
      <c r="L8" s="187">
        <v>1</v>
      </c>
      <c r="M8" s="188"/>
      <c r="N8" s="188"/>
    </row>
    <row r="9" spans="1:14" ht="18" customHeight="1">
      <c r="A9" s="54" t="s">
        <v>4</v>
      </c>
      <c r="B9" s="55">
        <v>135</v>
      </c>
      <c r="C9" s="55">
        <v>90</v>
      </c>
      <c r="D9" s="55">
        <v>39</v>
      </c>
      <c r="E9" s="55">
        <v>1</v>
      </c>
      <c r="F9" s="56"/>
      <c r="G9" s="55">
        <v>4</v>
      </c>
      <c r="H9" s="56"/>
      <c r="I9" s="56"/>
      <c r="J9" s="56"/>
      <c r="K9" s="56"/>
      <c r="L9" s="56"/>
      <c r="M9" s="44"/>
      <c r="N9" s="44"/>
    </row>
    <row r="10" spans="1:14" ht="18" customHeight="1">
      <c r="A10" s="54" t="s">
        <v>5</v>
      </c>
      <c r="B10" s="55">
        <v>265</v>
      </c>
      <c r="C10" s="55">
        <v>201</v>
      </c>
      <c r="D10" s="55">
        <v>40</v>
      </c>
      <c r="E10" s="55">
        <v>15</v>
      </c>
      <c r="F10" s="55">
        <v>2</v>
      </c>
      <c r="G10" s="56"/>
      <c r="H10" s="55">
        <v>6</v>
      </c>
      <c r="I10" s="56"/>
      <c r="J10" s="55">
        <v>1</v>
      </c>
      <c r="K10" s="56"/>
      <c r="L10" s="56"/>
      <c r="M10" s="44"/>
      <c r="N10" s="44"/>
    </row>
    <row r="11" spans="1:14" ht="18" customHeight="1">
      <c r="A11" s="54" t="s">
        <v>6</v>
      </c>
      <c r="B11" s="55">
        <v>273</v>
      </c>
      <c r="C11" s="55">
        <v>256</v>
      </c>
      <c r="D11" s="55">
        <v>6</v>
      </c>
      <c r="E11" s="55">
        <v>11</v>
      </c>
      <c r="F11" s="56"/>
      <c r="G11" s="56"/>
      <c r="H11" s="56"/>
      <c r="I11" s="56"/>
      <c r="J11" s="56"/>
      <c r="K11" s="56"/>
      <c r="L11" s="56"/>
      <c r="M11" s="44"/>
      <c r="N11" s="44"/>
    </row>
    <row r="12" spans="1:14" ht="18" customHeight="1">
      <c r="A12" s="54" t="s">
        <v>7</v>
      </c>
      <c r="B12" s="55">
        <v>76</v>
      </c>
      <c r="C12" s="55">
        <v>68</v>
      </c>
      <c r="D12" s="56"/>
      <c r="E12" s="55">
        <v>1</v>
      </c>
      <c r="F12" s="56"/>
      <c r="G12" s="56"/>
      <c r="H12" s="56"/>
      <c r="I12" s="56"/>
      <c r="J12" s="55">
        <v>5</v>
      </c>
      <c r="K12" s="55">
        <v>2</v>
      </c>
      <c r="L12" s="54" t="s">
        <v>2</v>
      </c>
      <c r="M12" s="44"/>
      <c r="N12" s="44"/>
    </row>
    <row r="13" spans="1:14" ht="18" customHeight="1">
      <c r="A13" s="54" t="s">
        <v>8</v>
      </c>
      <c r="B13" s="55">
        <v>53</v>
      </c>
      <c r="C13" s="55">
        <v>36</v>
      </c>
      <c r="D13" s="55">
        <v>6</v>
      </c>
      <c r="E13" s="55">
        <v>1</v>
      </c>
      <c r="F13" s="56"/>
      <c r="G13" s="55">
        <v>6</v>
      </c>
      <c r="H13" s="56"/>
      <c r="I13" s="56"/>
      <c r="J13" s="55">
        <v>4</v>
      </c>
      <c r="K13" s="56"/>
      <c r="L13" s="56"/>
      <c r="M13" s="44"/>
      <c r="N13" s="44"/>
    </row>
    <row r="14" spans="1:14" ht="18" customHeight="1">
      <c r="A14" s="54" t="s">
        <v>9</v>
      </c>
      <c r="B14" s="55">
        <v>60</v>
      </c>
      <c r="C14" s="55">
        <v>38</v>
      </c>
      <c r="D14" s="55">
        <v>13</v>
      </c>
      <c r="E14" s="55">
        <v>2</v>
      </c>
      <c r="F14" s="55">
        <v>1</v>
      </c>
      <c r="G14" s="55">
        <v>6</v>
      </c>
      <c r="H14" s="56"/>
      <c r="I14" s="56"/>
      <c r="J14" s="56"/>
      <c r="K14" s="56"/>
      <c r="L14" s="56"/>
      <c r="M14" s="44"/>
      <c r="N14" s="44"/>
    </row>
    <row r="15" spans="1:14" ht="18" customHeight="1">
      <c r="A15" s="54" t="s">
        <v>10</v>
      </c>
      <c r="B15" s="55">
        <v>142</v>
      </c>
      <c r="C15" s="55">
        <v>123</v>
      </c>
      <c r="D15" s="55">
        <v>2</v>
      </c>
      <c r="E15" s="55">
        <v>4</v>
      </c>
      <c r="F15" s="56"/>
      <c r="G15" s="55">
        <v>2</v>
      </c>
      <c r="H15" s="55">
        <v>5</v>
      </c>
      <c r="I15" s="55">
        <v>2</v>
      </c>
      <c r="J15" s="55">
        <v>3</v>
      </c>
      <c r="K15" s="56"/>
      <c r="L15" s="55">
        <v>1</v>
      </c>
      <c r="M15" s="44"/>
      <c r="N15" s="44"/>
    </row>
    <row r="16" spans="1:14" ht="18" customHeight="1">
      <c r="A16" s="54" t="s">
        <v>11</v>
      </c>
      <c r="B16" s="55">
        <v>44</v>
      </c>
      <c r="C16" s="55">
        <v>20</v>
      </c>
      <c r="D16" s="55">
        <v>16</v>
      </c>
      <c r="E16" s="55">
        <v>6</v>
      </c>
      <c r="F16" s="56"/>
      <c r="G16" s="55">
        <v>2</v>
      </c>
      <c r="H16" s="54" t="s">
        <v>2</v>
      </c>
      <c r="I16" s="54" t="s">
        <v>2</v>
      </c>
      <c r="J16" s="56"/>
      <c r="K16" s="56"/>
      <c r="L16" s="56"/>
      <c r="M16" s="44"/>
      <c r="N16" s="44"/>
    </row>
    <row r="17" spans="1:12" ht="18" customHeight="1">
      <c r="A17" s="54" t="s">
        <v>12</v>
      </c>
      <c r="B17" s="55">
        <v>86</v>
      </c>
      <c r="C17" s="55">
        <v>72</v>
      </c>
      <c r="D17" s="55">
        <v>6</v>
      </c>
      <c r="E17" s="55">
        <v>2</v>
      </c>
      <c r="F17" s="56"/>
      <c r="G17" s="54" t="s">
        <v>2</v>
      </c>
      <c r="H17" s="55">
        <v>2</v>
      </c>
      <c r="I17" s="55">
        <v>2</v>
      </c>
      <c r="J17" s="56"/>
      <c r="K17" s="55">
        <v>2</v>
      </c>
      <c r="L17" s="55">
        <v>2</v>
      </c>
    </row>
    <row r="18" spans="1:24" s="57" customFormat="1" ht="18" customHeight="1">
      <c r="A18" s="54" t="s">
        <v>13</v>
      </c>
      <c r="B18" s="55">
        <v>192</v>
      </c>
      <c r="C18" s="55">
        <v>154</v>
      </c>
      <c r="D18" s="55">
        <v>11</v>
      </c>
      <c r="E18" s="55">
        <v>25</v>
      </c>
      <c r="F18" s="56"/>
      <c r="G18" s="56"/>
      <c r="H18" s="56"/>
      <c r="I18" s="55">
        <v>2</v>
      </c>
      <c r="J18" s="56"/>
      <c r="K18" s="56"/>
      <c r="L18" s="56"/>
      <c r="M18"/>
      <c r="N18"/>
      <c r="O18"/>
      <c r="P18"/>
      <c r="Q18"/>
      <c r="R18"/>
      <c r="S18"/>
      <c r="T18"/>
      <c r="U18"/>
      <c r="V18"/>
      <c r="W18"/>
      <c r="X18"/>
    </row>
    <row r="19" spans="1:14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9" t="s">
        <v>88</v>
      </c>
      <c r="L19" s="58"/>
      <c r="M19" s="44"/>
      <c r="N19" s="44"/>
    </row>
    <row r="20" spans="1:14" ht="12.75">
      <c r="A20" s="59"/>
      <c r="B20" s="59"/>
      <c r="C20" s="58"/>
      <c r="D20" s="59"/>
      <c r="E20" s="59"/>
      <c r="F20" s="58"/>
      <c r="G20" s="58"/>
      <c r="H20" s="59"/>
      <c r="I20" s="58"/>
      <c r="J20" s="59"/>
      <c r="K20" s="58"/>
      <c r="L20" s="60"/>
      <c r="M20" s="44"/>
      <c r="N20" s="44"/>
    </row>
    <row r="21" spans="1:14" ht="12.75">
      <c r="A21" s="58"/>
      <c r="B21" s="58"/>
      <c r="C21" s="58"/>
      <c r="D21" s="58"/>
      <c r="E21" s="58"/>
      <c r="F21" s="58"/>
      <c r="G21" s="58"/>
      <c r="H21" s="58"/>
      <c r="I21" s="58"/>
      <c r="J21" s="58"/>
      <c r="M21" s="44"/>
      <c r="N21" s="44"/>
    </row>
  </sheetData>
  <sheetProtection password="CA55" sheet="1" objects="1" scenarios="1"/>
  <mergeCells count="6">
    <mergeCell ref="G6:L6"/>
    <mergeCell ref="D5:L5"/>
    <mergeCell ref="D6:F6"/>
    <mergeCell ref="A1:L1"/>
    <mergeCell ref="A2:L2"/>
    <mergeCell ref="A3:L3"/>
  </mergeCells>
  <printOptions horizontalCentered="1"/>
  <pageMargins left="0.7874015748031497" right="0.7874015748031497" top="0.8267716535433072" bottom="0.984251968503937" header="0.1968503937007874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U.A.N.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 de Planeación</dc:creator>
  <cp:keywords/>
  <dc:description/>
  <cp:lastModifiedBy>UDI</cp:lastModifiedBy>
  <cp:lastPrinted>2004-02-20T19:04:41Z</cp:lastPrinted>
  <dcterms:created xsi:type="dcterms:W3CDTF">2000-01-18T10:18:43Z</dcterms:created>
  <dcterms:modified xsi:type="dcterms:W3CDTF">2007-03-22T17:46:03Z</dcterms:modified>
  <cp:category/>
  <cp:version/>
  <cp:contentType/>
  <cp:contentStatus/>
</cp:coreProperties>
</file>