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5C3\"/>
    </mc:Choice>
  </mc:AlternateContent>
  <bookViews>
    <workbookView xWindow="360" yWindow="45" windowWidth="11595" windowHeight="8445" xr2:uid="{00000000-000D-0000-FFFF-FFFF00000000}"/>
  </bookViews>
  <sheets>
    <sheet name="Servicio Social" sheetId="6" r:id="rId1"/>
  </sheets>
  <calcPr calcId="171026"/>
</workbook>
</file>

<file path=xl/calcChain.xml><?xml version="1.0" encoding="utf-8"?>
<calcChain xmlns="http://schemas.openxmlformats.org/spreadsheetml/2006/main">
  <c r="E47" i="6" l="1"/>
  <c r="E46" i="6"/>
  <c r="C126" i="6"/>
  <c r="E45" i="6"/>
  <c r="E44" i="6"/>
  <c r="Q44" i="6"/>
  <c r="E43" i="6"/>
  <c r="E42" i="6"/>
  <c r="C122" i="6"/>
  <c r="E41" i="6"/>
  <c r="E39" i="6"/>
  <c r="E40" i="6"/>
  <c r="E37" i="6"/>
  <c r="E36" i="6"/>
  <c r="E35" i="6"/>
  <c r="E34" i="6"/>
  <c r="Q34" i="6"/>
  <c r="E32" i="6"/>
  <c r="Q32" i="6"/>
  <c r="E31" i="6"/>
  <c r="C114" i="6"/>
  <c r="E30" i="6"/>
  <c r="C113" i="6"/>
  <c r="E28" i="6"/>
  <c r="E27" i="6"/>
  <c r="E26" i="6"/>
  <c r="E25" i="6"/>
  <c r="C109" i="6"/>
  <c r="E24" i="6"/>
  <c r="C108" i="6"/>
  <c r="E23" i="6"/>
  <c r="E22" i="6"/>
  <c r="E21" i="6"/>
  <c r="E20" i="6"/>
  <c r="E18" i="6"/>
  <c r="E17" i="6"/>
  <c r="E16" i="6"/>
  <c r="E15" i="6"/>
  <c r="E14" i="6"/>
  <c r="E12" i="6"/>
  <c r="C98" i="6"/>
  <c r="E11" i="6"/>
  <c r="E10" i="6"/>
  <c r="E9" i="6"/>
  <c r="H47" i="6"/>
  <c r="H46" i="6"/>
  <c r="C212" i="6"/>
  <c r="H45" i="6"/>
  <c r="H44" i="6"/>
  <c r="H43" i="6"/>
  <c r="R43" i="6"/>
  <c r="H42" i="6"/>
  <c r="R42" i="6"/>
  <c r="H41" i="6"/>
  <c r="H39" i="6"/>
  <c r="H40" i="6"/>
  <c r="H37" i="6"/>
  <c r="H36" i="6"/>
  <c r="H35" i="6"/>
  <c r="H34" i="6"/>
  <c r="H32" i="6"/>
  <c r="H31" i="6"/>
  <c r="R31" i="6"/>
  <c r="H30" i="6"/>
  <c r="R30" i="6"/>
  <c r="H28" i="6"/>
  <c r="C198" i="6"/>
  <c r="H27" i="6"/>
  <c r="C197" i="6"/>
  <c r="H26" i="6"/>
  <c r="C196" i="6"/>
  <c r="H25" i="6"/>
  <c r="H24" i="6"/>
  <c r="C194" i="6"/>
  <c r="H23" i="6"/>
  <c r="H22" i="6"/>
  <c r="H21" i="6"/>
  <c r="C191" i="6"/>
  <c r="H20" i="6"/>
  <c r="C190" i="6"/>
  <c r="H18" i="6"/>
  <c r="H17" i="6"/>
  <c r="C188" i="6"/>
  <c r="H16" i="6"/>
  <c r="R16" i="6"/>
  <c r="H15" i="6"/>
  <c r="H14" i="6"/>
  <c r="H12" i="6"/>
  <c r="C184" i="6"/>
  <c r="H11" i="6"/>
  <c r="H10" i="6"/>
  <c r="C182" i="6"/>
  <c r="H9" i="6"/>
  <c r="C181" i="6"/>
  <c r="C40" i="6"/>
  <c r="D40" i="6"/>
  <c r="D38" i="6"/>
  <c r="C38" i="6"/>
  <c r="I40" i="6"/>
  <c r="J40" i="6"/>
  <c r="K40" i="6"/>
  <c r="L40" i="6"/>
  <c r="M40" i="6"/>
  <c r="N40" i="6"/>
  <c r="O40" i="6"/>
  <c r="P40" i="6"/>
  <c r="L33" i="6"/>
  <c r="K33" i="6"/>
  <c r="P19" i="6"/>
  <c r="M13" i="6"/>
  <c r="R39" i="6"/>
  <c r="R46" i="6"/>
  <c r="N19" i="6"/>
  <c r="N29" i="6"/>
  <c r="P38" i="6"/>
  <c r="C205" i="6"/>
  <c r="C204" i="6"/>
  <c r="R34" i="6"/>
  <c r="C201" i="6"/>
  <c r="C199" i="6"/>
  <c r="C192" i="6"/>
  <c r="R20" i="6"/>
  <c r="R18" i="6"/>
  <c r="R17" i="6"/>
  <c r="R15" i="6"/>
  <c r="C185" i="6"/>
  <c r="R11" i="6"/>
  <c r="Q47" i="6"/>
  <c r="Q45" i="6"/>
  <c r="C123" i="6"/>
  <c r="Q37" i="6"/>
  <c r="Q28" i="6"/>
  <c r="C111" i="6"/>
  <c r="Q26" i="6"/>
  <c r="C107" i="6"/>
  <c r="Q22" i="6"/>
  <c r="C105" i="6"/>
  <c r="C103" i="6"/>
  <c r="C101" i="6"/>
  <c r="C97" i="6"/>
  <c r="C96" i="6"/>
  <c r="Q9" i="6"/>
  <c r="C213" i="6"/>
  <c r="C211" i="6"/>
  <c r="I33" i="6"/>
  <c r="I29" i="6"/>
  <c r="D48" i="6"/>
  <c r="C48" i="6"/>
  <c r="P48" i="6"/>
  <c r="G48" i="6"/>
  <c r="I48" i="6"/>
  <c r="K48" i="6"/>
  <c r="M48" i="6"/>
  <c r="O48" i="6"/>
  <c r="F48" i="6"/>
  <c r="J48" i="6"/>
  <c r="L48" i="6"/>
  <c r="N48" i="6"/>
  <c r="R47" i="6"/>
  <c r="R45" i="6"/>
  <c r="R44" i="6"/>
  <c r="R25" i="6"/>
  <c r="R27" i="6"/>
  <c r="M29" i="6"/>
  <c r="M19" i="6"/>
  <c r="Q20" i="6"/>
  <c r="Q21" i="6"/>
  <c r="C117" i="6"/>
  <c r="C118" i="6"/>
  <c r="C119" i="6"/>
  <c r="Q41" i="6"/>
  <c r="C112" i="6"/>
  <c r="Q17" i="6"/>
  <c r="Q15" i="6"/>
  <c r="Q14" i="6"/>
  <c r="Q12" i="6"/>
  <c r="C208" i="6"/>
  <c r="R32" i="6"/>
  <c r="R23" i="6"/>
  <c r="R22" i="6"/>
  <c r="O13" i="6"/>
  <c r="P13" i="6"/>
  <c r="O19" i="6"/>
  <c r="O29" i="6"/>
  <c r="P29" i="6"/>
  <c r="O33" i="6"/>
  <c r="P33" i="6"/>
  <c r="O38" i="6"/>
  <c r="I19" i="6"/>
  <c r="I13" i="6"/>
  <c r="J33" i="6"/>
  <c r="J29" i="6"/>
  <c r="J19" i="6"/>
  <c r="J13" i="6"/>
  <c r="K29" i="6"/>
  <c r="K19" i="6"/>
  <c r="K13" i="6"/>
  <c r="L29" i="6"/>
  <c r="L19" i="6"/>
  <c r="L13" i="6"/>
  <c r="M33" i="6"/>
  <c r="N33" i="6"/>
  <c r="N13" i="6"/>
  <c r="F38" i="6"/>
  <c r="F33" i="6"/>
  <c r="F29" i="6"/>
  <c r="F19" i="6"/>
  <c r="F13" i="6"/>
  <c r="G38" i="6"/>
  <c r="G33" i="6"/>
  <c r="G29" i="6"/>
  <c r="G19" i="6"/>
  <c r="G13" i="6"/>
  <c r="C33" i="6"/>
  <c r="C29" i="6"/>
  <c r="D33" i="6"/>
  <c r="D29" i="6"/>
  <c r="C186" i="6"/>
  <c r="N38" i="6"/>
  <c r="M38" i="6"/>
  <c r="M49" i="6"/>
  <c r="C60" i="6"/>
  <c r="L38" i="6"/>
  <c r="K38" i="6"/>
  <c r="J38" i="6"/>
  <c r="I38" i="6"/>
  <c r="Q36" i="6"/>
  <c r="R37" i="6"/>
  <c r="Q43" i="6"/>
  <c r="R10" i="6"/>
  <c r="C104" i="6"/>
  <c r="C195" i="6"/>
  <c r="C102" i="6"/>
  <c r="Q35" i="6"/>
  <c r="C99" i="6"/>
  <c r="C189" i="6"/>
  <c r="R21" i="6"/>
  <c r="C193" i="6"/>
  <c r="C187" i="6"/>
  <c r="C207" i="6"/>
  <c r="C210" i="6"/>
  <c r="R41" i="6"/>
  <c r="Q16" i="6"/>
  <c r="Q11" i="6"/>
  <c r="Q27" i="6"/>
  <c r="C106" i="6"/>
  <c r="C100" i="6"/>
  <c r="R36" i="6"/>
  <c r="C203" i="6"/>
  <c r="R35" i="6"/>
  <c r="R14" i="6"/>
  <c r="Q23" i="6"/>
  <c r="C125" i="6"/>
  <c r="C124" i="6"/>
  <c r="C121" i="6"/>
  <c r="E38" i="6"/>
  <c r="C110" i="6"/>
  <c r="C95" i="6"/>
  <c r="C202" i="6"/>
  <c r="C206" i="6"/>
  <c r="C183" i="6"/>
  <c r="H38" i="6"/>
  <c r="R24" i="6"/>
  <c r="R9" i="6"/>
  <c r="C127" i="6"/>
  <c r="Q46" i="6"/>
  <c r="C115" i="6"/>
  <c r="Q30" i="6"/>
  <c r="Q18" i="6"/>
  <c r="Q10" i="6"/>
  <c r="C120" i="6"/>
  <c r="Q39" i="6"/>
  <c r="C116" i="6"/>
  <c r="Q31" i="6"/>
  <c r="E33" i="6"/>
  <c r="Q25" i="6"/>
  <c r="E29" i="6"/>
  <c r="Q24" i="6"/>
  <c r="Q42" i="6"/>
  <c r="E48" i="6"/>
  <c r="H19" i="6"/>
  <c r="C209" i="6"/>
  <c r="H33" i="6"/>
  <c r="C200" i="6"/>
  <c r="R28" i="6"/>
  <c r="R26" i="6"/>
  <c r="H29" i="6"/>
  <c r="N49" i="6"/>
  <c r="C142" i="6"/>
  <c r="K49" i="6"/>
  <c r="C59" i="6"/>
  <c r="D49" i="6"/>
  <c r="L49" i="6"/>
  <c r="C141" i="6"/>
  <c r="E19" i="6"/>
  <c r="E13" i="6"/>
  <c r="H48" i="6"/>
  <c r="R12" i="6"/>
  <c r="H13" i="6"/>
  <c r="C215" i="6"/>
  <c r="J49" i="6"/>
  <c r="C140" i="6"/>
  <c r="O49" i="6"/>
  <c r="C61" i="6"/>
  <c r="P49" i="6"/>
  <c r="C143" i="6"/>
  <c r="I49" i="6"/>
  <c r="C58" i="6"/>
  <c r="H49" i="6"/>
  <c r="D213" i="6"/>
  <c r="D184" i="6"/>
  <c r="D142" i="6"/>
  <c r="D206" i="6"/>
  <c r="D192" i="6"/>
  <c r="D208" i="6"/>
  <c r="D203" i="6"/>
  <c r="D200" i="6"/>
  <c r="D191" i="6"/>
  <c r="D196" i="6"/>
  <c r="D201" i="6"/>
  <c r="D199" i="6"/>
  <c r="D202" i="6"/>
  <c r="D212" i="6"/>
  <c r="D209" i="6"/>
  <c r="D210" i="6"/>
  <c r="D183" i="6"/>
  <c r="D187" i="6"/>
  <c r="D197" i="6"/>
  <c r="D186" i="6"/>
  <c r="D204" i="6"/>
  <c r="D189" i="6"/>
  <c r="C145" i="6"/>
  <c r="C63" i="6"/>
  <c r="D198" i="6"/>
  <c r="D188" i="6"/>
  <c r="D140" i="6"/>
  <c r="D193" i="6"/>
  <c r="D194" i="6"/>
  <c r="D143" i="6"/>
  <c r="D205" i="6"/>
  <c r="D190" i="6"/>
  <c r="D182" i="6"/>
  <c r="D195" i="6"/>
  <c r="D211" i="6"/>
  <c r="D141" i="6"/>
  <c r="D185" i="6"/>
  <c r="D207" i="6"/>
  <c r="D181" i="6"/>
  <c r="D145" i="6"/>
  <c r="D215" i="6"/>
  <c r="C49" i="6"/>
  <c r="F40" i="6"/>
  <c r="F49" i="6"/>
  <c r="E49" i="6"/>
  <c r="D120" i="6"/>
  <c r="C129" i="6"/>
  <c r="D122" i="6"/>
  <c r="D60" i="6"/>
  <c r="D112" i="6"/>
  <c r="D108" i="6"/>
  <c r="D58" i="6"/>
  <c r="D117" i="6"/>
  <c r="D114" i="6"/>
  <c r="D97" i="6"/>
  <c r="D106" i="6"/>
  <c r="D96" i="6"/>
  <c r="D101" i="6"/>
  <c r="D126" i="6"/>
  <c r="D111" i="6"/>
  <c r="D121" i="6"/>
  <c r="D100" i="6"/>
  <c r="D116" i="6"/>
  <c r="D98" i="6"/>
  <c r="D59" i="6"/>
  <c r="D102" i="6"/>
  <c r="D99" i="6"/>
  <c r="D123" i="6"/>
  <c r="D107" i="6"/>
  <c r="D124" i="6"/>
  <c r="D109" i="6"/>
  <c r="D110" i="6"/>
  <c r="D118" i="6"/>
  <c r="D127" i="6"/>
  <c r="D61" i="6"/>
  <c r="D119" i="6"/>
  <c r="D95" i="6"/>
  <c r="D104" i="6"/>
  <c r="D113" i="6"/>
  <c r="D105" i="6"/>
  <c r="D115" i="6"/>
  <c r="D125" i="6"/>
  <c r="D103" i="6"/>
  <c r="D63" i="6"/>
  <c r="G40" i="6"/>
  <c r="G49" i="6"/>
  <c r="D129" i="6"/>
</calcChain>
</file>

<file path=xl/sharedStrings.xml><?xml version="1.0" encoding="utf-8"?>
<sst xmlns="http://schemas.openxmlformats.org/spreadsheetml/2006/main" count="251" uniqueCount="107">
  <si>
    <t xml:space="preserve">UNIVERSIDAD AUTÓNOMA DE NAYARIT                                                                         </t>
  </si>
  <si>
    <t>DIRECCIÓN DE VINCULACIÓN ACADÉMICA</t>
  </si>
  <si>
    <t xml:space="preserve">                 ASIGNACIONES Y LIBERACIONES POR SECTOR, SEXO, ÁREA Y PROGRAMA ACADÉMICO</t>
  </si>
  <si>
    <t>JUNIO 2015- MAYO 2016</t>
  </si>
  <si>
    <t>Programas Académicos</t>
  </si>
  <si>
    <t>RESULTADO POR SEXO</t>
  </si>
  <si>
    <t>SECTOR PUBLICO</t>
  </si>
  <si>
    <t>SECTOR PRIVADO</t>
  </si>
  <si>
    <t>SECTOR SOCIAL</t>
  </si>
  <si>
    <t>INST. DE ORIGEN</t>
  </si>
  <si>
    <t>ASIGNACIÓN</t>
  </si>
  <si>
    <t>total</t>
  </si>
  <si>
    <t>LIBERACIÓN</t>
  </si>
  <si>
    <t>ASIG-</t>
  </si>
  <si>
    <t>LIBE-</t>
  </si>
  <si>
    <t>COMB</t>
  </si>
  <si>
    <t>NIVEL SUPERIOR</t>
  </si>
  <si>
    <t>H</t>
  </si>
  <si>
    <t>M</t>
  </si>
  <si>
    <t>NACIÓN</t>
  </si>
  <si>
    <t>RACIÓN</t>
  </si>
  <si>
    <t>Área Ciencias Biológico Agrop. y Pesqueras</t>
  </si>
  <si>
    <t>Ing. Agrónomo</t>
  </si>
  <si>
    <t xml:space="preserve">Lic. en Biología </t>
  </si>
  <si>
    <t>Ing. Pesquera</t>
  </si>
  <si>
    <t>Medico Veterinario y Zootec.</t>
  </si>
  <si>
    <t>Área de Ciencias Básicas e Ingenierías</t>
  </si>
  <si>
    <t>Ingeniería Química</t>
  </si>
  <si>
    <t>Ing. Mecánica</t>
  </si>
  <si>
    <t>Ing. en Electrónica</t>
  </si>
  <si>
    <t>Ing. en Control y Computación</t>
  </si>
  <si>
    <t>Lic. en Matemáticas</t>
  </si>
  <si>
    <t>Área de Ciencias Sociales y Humanidades</t>
  </si>
  <si>
    <t xml:space="preserve">Lic en Ciencias Políticas </t>
  </si>
  <si>
    <t>Lic. en Comunicación y Medios</t>
  </si>
  <si>
    <t xml:space="preserve">Lic. en Filosofía </t>
  </si>
  <si>
    <t>Lic. en Ciencias de la Educación</t>
  </si>
  <si>
    <t xml:space="preserve">Lic. en Psicología </t>
  </si>
  <si>
    <t>Lic. en Derecho</t>
  </si>
  <si>
    <t>Profesional Asociado en Puericultura</t>
  </si>
  <si>
    <t>Lic. en Lingüística Aplicada</t>
  </si>
  <si>
    <t>Desarrollo Cultural</t>
  </si>
  <si>
    <t>Área de Ciencias Económico Administrativas</t>
  </si>
  <si>
    <t>Lic. en Administración</t>
  </si>
  <si>
    <t>Lic. en Contaduría</t>
  </si>
  <si>
    <t>Lic. en Mercadotecnia</t>
  </si>
  <si>
    <t>Lic. en Economía</t>
  </si>
  <si>
    <t>Lic. en Informática</t>
  </si>
  <si>
    <t>Lic. en Sistemas Computacionales</t>
  </si>
  <si>
    <t>Lic. en Turismo</t>
  </si>
  <si>
    <t>Área de Artes</t>
  </si>
  <si>
    <t>Lic. en Musica</t>
  </si>
  <si>
    <t>Área de Ciencias de la Salud</t>
  </si>
  <si>
    <t>Químico Farmacobiologo</t>
  </si>
  <si>
    <t xml:space="preserve">Lic. en Enfermería </t>
  </si>
  <si>
    <t>Medicina Humana</t>
  </si>
  <si>
    <t xml:space="preserve">Cirujano Dentista </t>
  </si>
  <si>
    <t>Terapia Fisica</t>
  </si>
  <si>
    <t>Cultura Fisica y Deportes</t>
  </si>
  <si>
    <t>Nutrición y Alimentación Humana</t>
  </si>
  <si>
    <t>Fuente: Base de datos del SISS - Dirección de Vinculación Académica</t>
  </si>
  <si>
    <t>Porcentaje de asignaciones por sector</t>
  </si>
  <si>
    <t>NO.</t>
  </si>
  <si>
    <t>SECTOR</t>
  </si>
  <si>
    <t>CANTIDAD</t>
  </si>
  <si>
    <t>PORCENTAJE</t>
  </si>
  <si>
    <t>1.-</t>
  </si>
  <si>
    <t>2.-</t>
  </si>
  <si>
    <t>3.-</t>
  </si>
  <si>
    <t>4.-</t>
  </si>
  <si>
    <t>INSTITUCIÓN DE ORIGEN</t>
  </si>
  <si>
    <t>Porcentaje de asignaciones por programa académico</t>
  </si>
  <si>
    <t>JUNIO 2015 - ENERO 2016</t>
  </si>
  <si>
    <t>PROGRAMA ACADÉMICO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</si>
  <si>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</si>
  <si>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</si>
  <si>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</si>
  <si>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</si>
  <si>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</si>
  <si>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</si>
  <si>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</si>
  <si>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</si>
  <si>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</si>
  <si>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</si>
  <si>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</si>
  <si>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</si>
  <si>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</si>
  <si>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Lic. en Linüistica Aplicada</t>
  </si>
  <si>
    <t>18.-</t>
  </si>
  <si>
    <t>19.-</t>
  </si>
  <si>
    <t>20.-</t>
  </si>
  <si>
    <t>21.-</t>
  </si>
  <si>
    <t>22.-</t>
  </si>
  <si>
    <t>23.-</t>
  </si>
  <si>
    <t>24.-</t>
  </si>
  <si>
    <t>25.-</t>
  </si>
  <si>
    <t>26.-</t>
  </si>
  <si>
    <t>27.-</t>
  </si>
  <si>
    <t>28.-</t>
  </si>
  <si>
    <t>29.-</t>
  </si>
  <si>
    <t>30.-</t>
  </si>
  <si>
    <t>31.-</t>
  </si>
  <si>
    <t>32.-</t>
  </si>
  <si>
    <t>33.-</t>
  </si>
  <si>
    <t>Porcentaje de liberaciones por sector</t>
  </si>
  <si>
    <t>JUNIO 2015 - MAYO 2016</t>
  </si>
  <si>
    <t>Porcentaje de liberaciones por programa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</si>
</sst>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37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Helv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i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i/>
      <sz val="7"/>
      <name val="Times New Roman"/>
      <family val="1"/>
    </font>
    <font>
      <b/>
      <i/>
      <u/>
      <sz val="12"/>
      <color indexed="10"/>
      <name val="Times New Roman"/>
      <family val="1"/>
    </font>
    <font>
      <b/>
      <i/>
      <u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i/>
      <sz val="8"/>
      <color theme="0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3" fillId="0" borderId="0"/>
    <xf numFmtId="0" fontId="4" fillId="0" borderId="0"/>
    <xf numFmtId="0" fontId="5" fillId="0" borderId="0"/>
    <xf numFmtId="0" fontId="32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171">
    <xf numFmtId="0" fontId="0" fillId="0" borderId="0" xfId="0"/>
    <xf numFmtId="0" fontId="8" fillId="0" borderId="0" xfId="0" applyFont="1" applyAlignment="1">
      <alignment horizontal="right"/>
    </xf>
    <xf numFmtId="0" fontId="8" fillId="0" borderId="0" xfId="0" applyFont="1"/>
    <xf numFmtId="0" fontId="11" fillId="0" borderId="1" xfId="6" applyFont="1" applyBorder="1" applyAlignment="1" applyProtection="1">
      <alignment horizontal="center"/>
    </xf>
    <xf numFmtId="0" fontId="12" fillId="0" borderId="2" xfId="6" applyFont="1" applyBorder="1" applyAlignment="1" applyProtection="1">
      <alignment vertical="justify"/>
    </xf>
    <xf numFmtId="0" fontId="12" fillId="0" borderId="3" xfId="6" applyFont="1" applyBorder="1" applyAlignment="1" applyProtection="1">
      <alignment vertical="justify"/>
    </xf>
    <xf numFmtId="0" fontId="8" fillId="2" borderId="0" xfId="0" applyFont="1" applyFill="1" applyAlignment="1">
      <alignment horizontal="right"/>
    </xf>
    <xf numFmtId="0" fontId="13" fillId="2" borderId="4" xfId="6" applyFont="1" applyFill="1" applyBorder="1" applyAlignment="1" applyProtection="1">
      <alignment horizontal="left"/>
    </xf>
    <xf numFmtId="0" fontId="13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horizontal="center"/>
    </xf>
    <xf numFmtId="0" fontId="13" fillId="2" borderId="7" xfId="6" applyFont="1" applyFill="1" applyBorder="1" applyAlignment="1">
      <alignment horizontal="center"/>
    </xf>
    <xf numFmtId="0" fontId="8" fillId="2" borderId="0" xfId="0" applyFont="1" applyFill="1"/>
    <xf numFmtId="0" fontId="8" fillId="0" borderId="0" xfId="0" applyFont="1" applyFill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18" fillId="0" borderId="0" xfId="0" applyFont="1" applyAlignment="1">
      <alignment horizontal="centerContinuous" vertical="center"/>
    </xf>
    <xf numFmtId="0" fontId="16" fillId="0" borderId="0" xfId="0" applyFont="1"/>
    <xf numFmtId="0" fontId="6" fillId="0" borderId="0" xfId="0" applyFont="1" applyFill="1"/>
    <xf numFmtId="0" fontId="7" fillId="0" borderId="0" xfId="0" applyFont="1" applyAlignment="1">
      <alignment horizontal="right"/>
    </xf>
    <xf numFmtId="0" fontId="7" fillId="0" borderId="0" xfId="0" applyFont="1"/>
    <xf numFmtId="9" fontId="6" fillId="0" borderId="0" xfId="8" applyFont="1" applyFill="1"/>
    <xf numFmtId="0" fontId="6" fillId="0" borderId="0" xfId="6" applyFont="1" applyFill="1" applyBorder="1" applyAlignment="1" applyProtection="1">
      <alignment horizontal="left"/>
    </xf>
    <xf numFmtId="0" fontId="6" fillId="0" borderId="0" xfId="7" applyFont="1" applyFill="1" applyBorder="1" applyAlignment="1" applyProtection="1">
      <alignment horizontal="left"/>
    </xf>
    <xf numFmtId="0" fontId="6" fillId="0" borderId="0" xfId="6" applyFont="1" applyFill="1" applyBorder="1" applyAlignment="1" applyProtection="1"/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12" fillId="0" borderId="8" xfId="6" applyFont="1" applyFill="1" applyBorder="1" applyAlignment="1">
      <alignment horizontal="center"/>
    </xf>
    <xf numFmtId="0" fontId="9" fillId="2" borderId="5" xfId="6" applyFont="1" applyFill="1" applyBorder="1" applyAlignment="1" applyProtection="1">
      <alignment horizontal="center"/>
    </xf>
    <xf numFmtId="0" fontId="14" fillId="2" borderId="5" xfId="6" applyFont="1" applyFill="1" applyBorder="1" applyAlignment="1" applyProtection="1">
      <alignment horizontal="center"/>
    </xf>
    <xf numFmtId="0" fontId="20" fillId="2" borderId="0" xfId="0" applyFont="1" applyFill="1" applyAlignment="1">
      <alignment horizontal="centerContinuous" vertical="center"/>
    </xf>
    <xf numFmtId="0" fontId="22" fillId="0" borderId="0" xfId="6" applyFont="1" applyFill="1" applyBorder="1" applyAlignment="1" applyProtection="1">
      <alignment horizontal="right"/>
    </xf>
    <xf numFmtId="0" fontId="34" fillId="0" borderId="0" xfId="6" applyFont="1" applyFill="1" applyBorder="1" applyAlignment="1" applyProtection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0" fontId="6" fillId="0" borderId="0" xfId="0" applyFont="1" applyAlignment="1">
      <alignment horizontal="left" vertical="center"/>
    </xf>
    <xf numFmtId="0" fontId="29" fillId="0" borderId="0" xfId="6" applyFont="1" applyFill="1" applyBorder="1" applyAlignment="1" applyProtection="1">
      <alignment horizontal="center"/>
    </xf>
    <xf numFmtId="9" fontId="30" fillId="0" borderId="0" xfId="0" applyNumberFormat="1" applyFont="1" applyFill="1"/>
    <xf numFmtId="0" fontId="30" fillId="0" borderId="0" xfId="0" applyFont="1" applyFill="1"/>
    <xf numFmtId="9" fontId="30" fillId="0" borderId="0" xfId="8" applyFont="1" applyFill="1"/>
    <xf numFmtId="0" fontId="29" fillId="0" borderId="0" xfId="6" applyFont="1" applyFill="1" applyBorder="1" applyAlignment="1">
      <alignment horizontal="center"/>
    </xf>
    <xf numFmtId="0" fontId="16" fillId="0" borderId="0" xfId="6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9" fontId="7" fillId="0" borderId="0" xfId="8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0" fontId="17" fillId="0" borderId="0" xfId="0" applyNumberFormat="1" applyFont="1" applyFill="1" applyBorder="1" applyAlignment="1">
      <alignment horizontal="center"/>
    </xf>
    <xf numFmtId="0" fontId="31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7" fillId="0" borderId="0" xfId="6" applyFont="1" applyFill="1" applyBorder="1" applyAlignment="1" applyProtection="1">
      <alignment horizontal="center"/>
    </xf>
    <xf numFmtId="10" fontId="6" fillId="0" borderId="0" xfId="0" applyNumberFormat="1" applyFont="1" applyFill="1"/>
    <xf numFmtId="0" fontId="17" fillId="0" borderId="0" xfId="6" applyFont="1" applyFill="1" applyBorder="1" applyAlignment="1">
      <alignment horizontal="center"/>
    </xf>
    <xf numFmtId="0" fontId="7" fillId="0" borderId="0" xfId="0" applyFont="1" applyFill="1"/>
    <xf numFmtId="9" fontId="7" fillId="0" borderId="0" xfId="8" applyFont="1" applyFill="1"/>
    <xf numFmtId="0" fontId="7" fillId="0" borderId="0" xfId="0" applyFont="1" applyFill="1" applyAlignment="1">
      <alignment horizontal="right"/>
    </xf>
    <xf numFmtId="0" fontId="12" fillId="2" borderId="9" xfId="6" applyFont="1" applyFill="1" applyBorder="1" applyAlignment="1" applyProtection="1">
      <alignment horizontal="center"/>
    </xf>
    <xf numFmtId="0" fontId="12" fillId="2" borderId="10" xfId="6" applyFont="1" applyFill="1" applyBorder="1" applyAlignment="1" applyProtection="1">
      <alignment horizontal="center"/>
    </xf>
    <xf numFmtId="0" fontId="12" fillId="2" borderId="0" xfId="6" applyFont="1" applyFill="1" applyBorder="1" applyAlignment="1" applyProtection="1">
      <alignment horizontal="center"/>
    </xf>
    <xf numFmtId="0" fontId="12" fillId="2" borderId="8" xfId="6" applyFont="1" applyFill="1" applyBorder="1"/>
    <xf numFmtId="0" fontId="12" fillId="2" borderId="11" xfId="6" applyFont="1" applyFill="1" applyBorder="1"/>
    <xf numFmtId="0" fontId="12" fillId="2" borderId="3" xfId="6" applyFont="1" applyFill="1" applyBorder="1"/>
    <xf numFmtId="0" fontId="12" fillId="2" borderId="3" xfId="6" applyFont="1" applyFill="1" applyBorder="1" applyAlignment="1" applyProtection="1">
      <alignment vertical="justify"/>
    </xf>
    <xf numFmtId="0" fontId="12" fillId="2" borderId="11" xfId="6" applyFont="1" applyFill="1" applyBorder="1" applyAlignment="1" applyProtection="1">
      <alignment vertical="justify"/>
    </xf>
    <xf numFmtId="0" fontId="13" fillId="2" borderId="5" xfId="6" applyFont="1" applyFill="1" applyBorder="1" applyAlignment="1" applyProtection="1">
      <alignment horizontal="center"/>
    </xf>
    <xf numFmtId="0" fontId="13" fillId="2" borderId="12" xfId="6" applyFont="1" applyFill="1" applyBorder="1" applyAlignment="1">
      <alignment horizontal="center"/>
    </xf>
    <xf numFmtId="0" fontId="35" fillId="2" borderId="13" xfId="6" applyFont="1" applyFill="1" applyBorder="1" applyAlignment="1" applyProtection="1"/>
    <xf numFmtId="0" fontId="13" fillId="2" borderId="14" xfId="6" applyFont="1" applyFill="1" applyBorder="1" applyAlignment="1" applyProtection="1">
      <alignment horizontal="center"/>
    </xf>
    <xf numFmtId="0" fontId="13" fillId="2" borderId="15" xfId="6" applyFont="1" applyFill="1" applyBorder="1" applyAlignment="1" applyProtection="1">
      <alignment horizontal="center"/>
    </xf>
    <xf numFmtId="0" fontId="13" fillId="2" borderId="16" xfId="6" applyFont="1" applyFill="1" applyBorder="1" applyAlignment="1">
      <alignment horizontal="center"/>
    </xf>
    <xf numFmtId="0" fontId="13" fillId="2" borderId="17" xfId="6" applyFont="1" applyFill="1" applyBorder="1" applyAlignment="1">
      <alignment horizontal="center"/>
    </xf>
    <xf numFmtId="0" fontId="35" fillId="2" borderId="6" xfId="6" applyFont="1" applyFill="1" applyBorder="1" applyAlignment="1" applyProtection="1"/>
    <xf numFmtId="0" fontId="13" fillId="2" borderId="18" xfId="6" applyFont="1" applyFill="1" applyBorder="1" applyAlignment="1">
      <alignment horizontal="center"/>
    </xf>
    <xf numFmtId="0" fontId="13" fillId="2" borderId="19" xfId="6" applyFont="1" applyFill="1" applyBorder="1" applyAlignment="1">
      <alignment horizontal="center"/>
    </xf>
    <xf numFmtId="0" fontId="13" fillId="2" borderId="20" xfId="6" applyFont="1" applyFill="1" applyBorder="1" applyAlignment="1">
      <alignment horizontal="center"/>
    </xf>
    <xf numFmtId="0" fontId="13" fillId="2" borderId="21" xfId="6" applyFont="1" applyFill="1" applyBorder="1" applyAlignment="1">
      <alignment horizontal="center"/>
    </xf>
    <xf numFmtId="0" fontId="13" fillId="2" borderId="8" xfId="6" applyFont="1" applyFill="1" applyBorder="1" applyAlignment="1">
      <alignment horizontal="center"/>
    </xf>
    <xf numFmtId="0" fontId="34" fillId="2" borderId="3" xfId="6" applyFont="1" applyFill="1" applyBorder="1" applyAlignment="1" applyProtection="1">
      <alignment horizontal="center"/>
    </xf>
    <xf numFmtId="0" fontId="13" fillId="2" borderId="22" xfId="6" applyFont="1" applyFill="1" applyBorder="1" applyAlignment="1">
      <alignment horizontal="center"/>
    </xf>
    <xf numFmtId="0" fontId="13" fillId="2" borderId="23" xfId="6" applyFont="1" applyFill="1" applyBorder="1" applyAlignment="1">
      <alignment horizontal="center"/>
    </xf>
    <xf numFmtId="0" fontId="13" fillId="2" borderId="13" xfId="6" applyFont="1" applyFill="1" applyBorder="1" applyAlignment="1">
      <alignment horizontal="center"/>
    </xf>
    <xf numFmtId="0" fontId="34" fillId="2" borderId="6" xfId="6" applyFont="1" applyFill="1" applyBorder="1" applyAlignment="1" applyProtection="1"/>
    <xf numFmtId="0" fontId="13" fillId="2" borderId="19" xfId="6" applyFont="1" applyFill="1" applyBorder="1" applyAlignment="1" applyProtection="1">
      <alignment horizontal="center"/>
    </xf>
    <xf numFmtId="0" fontId="34" fillId="2" borderId="0" xfId="6" applyFont="1" applyFill="1" applyBorder="1" applyAlignment="1" applyProtection="1"/>
    <xf numFmtId="0" fontId="23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19" fillId="2" borderId="0" xfId="0" applyFont="1" applyFill="1"/>
    <xf numFmtId="0" fontId="28" fillId="2" borderId="0" xfId="0" applyFont="1" applyFill="1"/>
    <xf numFmtId="0" fontId="7" fillId="2" borderId="0" xfId="0" applyFont="1" applyFill="1"/>
    <xf numFmtId="0" fontId="13" fillId="2" borderId="24" xfId="6" applyFont="1" applyFill="1" applyBorder="1" applyAlignment="1" applyProtection="1">
      <alignment horizontal="left"/>
    </xf>
    <xf numFmtId="0" fontId="9" fillId="2" borderId="25" xfId="6" applyFont="1" applyFill="1" applyBorder="1" applyAlignment="1" applyProtection="1">
      <alignment horizontal="center"/>
    </xf>
    <xf numFmtId="0" fontId="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2" fillId="2" borderId="26" xfId="6" applyFont="1" applyFill="1" applyBorder="1" applyAlignment="1" applyProtection="1"/>
    <xf numFmtId="0" fontId="13" fillId="2" borderId="2" xfId="6" applyFont="1" applyFill="1" applyBorder="1" applyAlignment="1" applyProtection="1">
      <alignment horizontal="left"/>
    </xf>
    <xf numFmtId="0" fontId="9" fillId="2" borderId="27" xfId="6" applyFont="1" applyFill="1" applyBorder="1" applyAlignment="1" applyProtection="1">
      <alignment horizontal="center"/>
    </xf>
    <xf numFmtId="0" fontId="20" fillId="2" borderId="28" xfId="0" applyFont="1" applyFill="1" applyBorder="1" applyAlignment="1">
      <alignment horizontal="centerContinuous" vertical="center"/>
    </xf>
    <xf numFmtId="0" fontId="13" fillId="2" borderId="4" xfId="7" applyFont="1" applyFill="1" applyBorder="1" applyAlignment="1" applyProtection="1">
      <alignment horizontal="left"/>
    </xf>
    <xf numFmtId="0" fontId="13" fillId="2" borderId="1" xfId="6" applyFont="1" applyFill="1" applyBorder="1" applyAlignment="1" applyProtection="1">
      <alignment horizontal="left"/>
    </xf>
    <xf numFmtId="0" fontId="9" fillId="2" borderId="16" xfId="6" applyFont="1" applyFill="1" applyBorder="1" applyAlignment="1" applyProtection="1">
      <alignment horizontal="center"/>
    </xf>
    <xf numFmtId="0" fontId="9" fillId="2" borderId="17" xfId="6" applyFont="1" applyFill="1" applyBorder="1" applyAlignment="1" applyProtection="1">
      <alignment horizontal="center"/>
    </xf>
    <xf numFmtId="0" fontId="12" fillId="2" borderId="16" xfId="6" applyFont="1" applyFill="1" applyBorder="1" applyAlignment="1" applyProtection="1"/>
    <xf numFmtId="0" fontId="35" fillId="2" borderId="29" xfId="6" applyFont="1" applyFill="1" applyBorder="1" applyAlignment="1" applyProtection="1"/>
    <xf numFmtId="0" fontId="13" fillId="2" borderId="30" xfId="6" applyFont="1" applyFill="1" applyBorder="1" applyAlignment="1" applyProtection="1">
      <alignment horizontal="left"/>
    </xf>
    <xf numFmtId="0" fontId="13" fillId="2" borderId="3" xfId="6" applyFont="1" applyFill="1" applyBorder="1" applyAlignment="1" applyProtection="1">
      <alignment horizontal="left"/>
    </xf>
    <xf numFmtId="0" fontId="20" fillId="2" borderId="0" xfId="0" applyFont="1" applyFill="1" applyBorder="1" applyAlignment="1">
      <alignment horizontal="centerContinuous" vertical="center"/>
    </xf>
    <xf numFmtId="0" fontId="9" fillId="2" borderId="23" xfId="6" applyFont="1" applyFill="1" applyBorder="1" applyAlignment="1" applyProtection="1">
      <alignment horizontal="center"/>
    </xf>
    <xf numFmtId="0" fontId="13" fillId="2" borderId="22" xfId="6" applyFont="1" applyFill="1" applyBorder="1" applyAlignment="1" applyProtection="1"/>
    <xf numFmtId="0" fontId="9" fillId="2" borderId="19" xfId="6" applyFont="1" applyFill="1" applyBorder="1" applyAlignment="1" applyProtection="1">
      <alignment horizontal="center"/>
    </xf>
    <xf numFmtId="0" fontId="9" fillId="2" borderId="22" xfId="6" applyFont="1" applyFill="1" applyBorder="1" applyAlignment="1" applyProtection="1">
      <alignment horizontal="center"/>
    </xf>
    <xf numFmtId="0" fontId="12" fillId="2" borderId="8" xfId="6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Continuous" vertical="center"/>
    </xf>
    <xf numFmtId="0" fontId="13" fillId="2" borderId="19" xfId="6" applyFont="1" applyFill="1" applyBorder="1" applyAlignment="1" applyProtection="1"/>
    <xf numFmtId="0" fontId="6" fillId="2" borderId="0" xfId="6" applyFont="1" applyFill="1" applyBorder="1" applyAlignment="1" applyProtection="1"/>
    <xf numFmtId="0" fontId="8" fillId="0" borderId="0" xfId="6" applyFont="1" applyFill="1" applyBorder="1" applyAlignment="1" applyProtection="1">
      <alignment horizontal="right"/>
    </xf>
    <xf numFmtId="9" fontId="25" fillId="0" borderId="0" xfId="8" applyFont="1" applyAlignment="1">
      <alignment horizontal="left" vertical="center"/>
    </xf>
    <xf numFmtId="0" fontId="13" fillId="2" borderId="0" xfId="6" applyFont="1" applyFill="1" applyBorder="1" applyAlignment="1">
      <alignment horizontal="center"/>
    </xf>
    <xf numFmtId="0" fontId="9" fillId="2" borderId="22" xfId="6" applyFont="1" applyFill="1" applyBorder="1" applyAlignment="1" applyProtection="1"/>
    <xf numFmtId="0" fontId="9" fillId="2" borderId="1" xfId="6" applyFont="1" applyFill="1" applyBorder="1" applyAlignment="1" applyProtection="1"/>
    <xf numFmtId="0" fontId="13" fillId="2" borderId="8" xfId="6" applyFont="1" applyFill="1" applyBorder="1" applyAlignment="1" applyProtection="1">
      <alignment horizontal="left"/>
    </xf>
    <xf numFmtId="0" fontId="9" fillId="2" borderId="8" xfId="6" applyFont="1" applyFill="1" applyBorder="1" applyAlignment="1" applyProtection="1">
      <alignment horizontal="center"/>
    </xf>
    <xf numFmtId="0" fontId="13" fillId="2" borderId="8" xfId="6" applyFont="1" applyFill="1" applyBorder="1" applyAlignment="1" applyProtection="1">
      <alignment horizontal="center"/>
    </xf>
    <xf numFmtId="0" fontId="9" fillId="2" borderId="31" xfId="6" applyFont="1" applyFill="1" applyBorder="1" applyAlignment="1" applyProtection="1">
      <alignment horizontal="center"/>
    </xf>
    <xf numFmtId="0" fontId="13" fillId="2" borderId="31" xfId="6" applyFont="1" applyFill="1" applyBorder="1" applyAlignment="1">
      <alignment horizontal="center"/>
    </xf>
    <xf numFmtId="0" fontId="13" fillId="2" borderId="10" xfId="6" applyFont="1" applyFill="1" applyBorder="1" applyAlignment="1">
      <alignment horizontal="center"/>
    </xf>
    <xf numFmtId="0" fontId="9" fillId="2" borderId="32" xfId="6" applyFont="1" applyFill="1" applyBorder="1" applyAlignment="1" applyProtection="1">
      <alignment horizontal="center"/>
    </xf>
    <xf numFmtId="0" fontId="9" fillId="2" borderId="33" xfId="6" applyFont="1" applyFill="1" applyBorder="1" applyAlignment="1" applyProtection="1">
      <alignment horizontal="center"/>
    </xf>
    <xf numFmtId="0" fontId="13" fillId="2" borderId="33" xfId="6" applyFont="1" applyFill="1" applyBorder="1" applyAlignment="1">
      <alignment horizontal="center"/>
    </xf>
    <xf numFmtId="0" fontId="13" fillId="2" borderId="34" xfId="6" applyFont="1" applyFill="1" applyBorder="1" applyAlignment="1">
      <alignment horizontal="center"/>
    </xf>
    <xf numFmtId="0" fontId="36" fillId="2" borderId="34" xfId="0" applyFont="1" applyFill="1" applyBorder="1" applyAlignment="1">
      <alignment horizontal="center"/>
    </xf>
    <xf numFmtId="0" fontId="36" fillId="2" borderId="20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34" fillId="2" borderId="34" xfId="6" applyFont="1" applyFill="1" applyBorder="1" applyAlignment="1" applyProtection="1">
      <alignment horizontal="center"/>
    </xf>
    <xf numFmtId="0" fontId="34" fillId="2" borderId="34" xfId="6" applyFont="1" applyFill="1" applyBorder="1" applyAlignment="1" applyProtection="1"/>
    <xf numFmtId="0" fontId="13" fillId="2" borderId="14" xfId="6" applyFont="1" applyFill="1" applyBorder="1" applyAlignment="1">
      <alignment horizontal="center"/>
    </xf>
    <xf numFmtId="0" fontId="13" fillId="2" borderId="0" xfId="6" applyFont="1" applyFill="1" applyBorder="1" applyAlignment="1" applyProtection="1">
      <alignment horizontal="center"/>
    </xf>
    <xf numFmtId="0" fontId="8" fillId="2" borderId="0" xfId="0" applyFont="1" applyFill="1" applyBorder="1"/>
    <xf numFmtId="0" fontId="12" fillId="2" borderId="35" xfId="6" applyFont="1" applyFill="1" applyBorder="1" applyAlignment="1" applyProtection="1">
      <alignment horizontal="center"/>
    </xf>
    <xf numFmtId="0" fontId="13" fillId="2" borderId="35" xfId="6" applyFont="1" applyFill="1" applyBorder="1" applyAlignment="1">
      <alignment horizontal="center"/>
    </xf>
    <xf numFmtId="9" fontId="6" fillId="2" borderId="0" xfId="8" applyFont="1" applyFill="1"/>
    <xf numFmtId="9" fontId="7" fillId="2" borderId="0" xfId="8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9" xfId="6" applyFont="1" applyFill="1" applyBorder="1" applyAlignment="1" applyProtection="1">
      <alignment horizontal="center"/>
    </xf>
    <xf numFmtId="0" fontId="21" fillId="0" borderId="8" xfId="6" applyFont="1" applyFill="1" applyBorder="1" applyAlignment="1" applyProtection="1">
      <alignment horizontal="center"/>
    </xf>
    <xf numFmtId="0" fontId="12" fillId="0" borderId="34" xfId="6" applyFont="1" applyFill="1" applyBorder="1" applyAlignment="1" applyProtection="1">
      <alignment horizontal="center"/>
    </xf>
    <xf numFmtId="0" fontId="12" fillId="0" borderId="20" xfId="6" applyFont="1" applyFill="1" applyBorder="1" applyAlignment="1" applyProtection="1">
      <alignment horizontal="center"/>
    </xf>
    <xf numFmtId="0" fontId="12" fillId="0" borderId="22" xfId="6" applyFont="1" applyFill="1" applyBorder="1" applyAlignment="1" applyProtection="1">
      <alignment horizontal="center"/>
    </xf>
    <xf numFmtId="0" fontId="12" fillId="2" borderId="22" xfId="6" applyFont="1" applyFill="1" applyBorder="1" applyAlignment="1" applyProtection="1">
      <alignment horizontal="center"/>
    </xf>
    <xf numFmtId="0" fontId="12" fillId="2" borderId="20" xfId="6" applyFont="1" applyFill="1" applyBorder="1" applyAlignment="1" applyProtection="1">
      <alignment horizontal="center"/>
    </xf>
    <xf numFmtId="0" fontId="12" fillId="2" borderId="33" xfId="6" applyFont="1" applyFill="1" applyBorder="1" applyAlignment="1" applyProtection="1">
      <alignment horizontal="center"/>
    </xf>
    <xf numFmtId="0" fontId="7" fillId="0" borderId="0" xfId="6" applyFont="1" applyBorder="1" applyAlignment="1" applyProtection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9" xfId="6" applyFont="1" applyFill="1" applyBorder="1" applyAlignment="1" applyProtection="1">
      <alignment horizontal="center"/>
    </xf>
    <xf numFmtId="0" fontId="11" fillId="0" borderId="35" xfId="6" applyFont="1" applyFill="1" applyBorder="1" applyAlignment="1" applyProtection="1">
      <alignment horizontal="center"/>
    </xf>
    <xf numFmtId="0" fontId="12" fillId="0" borderId="33" xfId="6" applyFont="1" applyFill="1" applyBorder="1" applyAlignment="1" applyProtection="1">
      <alignment horizontal="center"/>
    </xf>
    <xf numFmtId="0" fontId="12" fillId="2" borderId="21" xfId="6" applyFont="1" applyFill="1" applyBorder="1" applyAlignment="1" applyProtection="1">
      <alignment horizontal="center"/>
    </xf>
  </cellXfs>
  <cellStyles count="10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_CUAD33" xfId="6" xr:uid="{00000000-0005-0000-0000-000006000000}"/>
    <cellStyle name="Normal_MANUAL21" xfId="7" xr:uid="{00000000-0005-0000-0000-000007000000}"/>
    <cellStyle name="Porcentaje" xfId="8" builtinId="5"/>
    <cellStyle name="Porcentual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91916047429101E-2"/>
          <c:y val="0.30047017236596879"/>
          <c:w val="0.8326538909577198"/>
          <c:h val="0.380282561900679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6B-46DF-AC06-4B50435B5A7D}"/>
              </c:ext>
            </c:extLst>
          </c:dPt>
          <c:dPt>
            <c:idx val="1"/>
            <c:bubble3D val="0"/>
            <c:explosion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6B-46DF-AC06-4B50435B5A7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36B-46DF-AC06-4B50435B5A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6B-46DF-AC06-4B50435B5A7D}"/>
              </c:ext>
            </c:extLst>
          </c:dPt>
          <c:dLbls>
            <c:dLbl>
              <c:idx val="1"/>
              <c:layout>
                <c:manualLayout>
                  <c:x val="3.1174512167699998E-2"/>
                  <c:y val="1.551111618794569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6B-46DF-AC06-4B50435B5A7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'Servicio Social'!$B$140:$B$143</c:f>
              <c:strCache>
                <c:ptCount val="4"/>
                <c:pt idx="0">
                  <c:v>SECTOR PUBLICO</c:v>
                </c:pt>
                <c:pt idx="1">
                  <c:v>SECTOR PRIVADO</c:v>
                </c:pt>
                <c:pt idx="2">
                  <c:v>SECTOR SOCIAL</c:v>
                </c:pt>
                <c:pt idx="3">
                  <c:v>INSTITUCIÓN DE ORIGEN</c:v>
                </c:pt>
              </c:strCache>
            </c:strRef>
          </c:cat>
          <c:val>
            <c:numRef>
              <c:f>'Servicio Social'!$C$140:$C$143</c:f>
              <c:numCache>
                <c:formatCode>General</c:formatCode>
                <c:ptCount val="4"/>
                <c:pt idx="0">
                  <c:v>1188</c:v>
                </c:pt>
                <c:pt idx="1">
                  <c:v>51</c:v>
                </c:pt>
                <c:pt idx="2">
                  <c:v>72</c:v>
                </c:pt>
                <c:pt idx="3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6B-46DF-AC06-4B50435B5A7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554082055532535E-2"/>
          <c:y val="0.84659145886150944"/>
          <c:w val="0.94693949440530456"/>
          <c:h val="5.1643169816720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584234257743734E-2"/>
          <c:y val="0.17575999428332498"/>
          <c:w val="0.81391867238422333"/>
          <c:h val="0.602229776152468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88-41C8-B21B-1397ADB136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88-41C8-B21B-1397ADB136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88-41C8-B21B-1397ADB136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688-41C8-B21B-1397ADB136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'Servicio Social'!$B$58:$B$61</c:f>
              <c:strCache>
                <c:ptCount val="4"/>
                <c:pt idx="0">
                  <c:v>SECTOR PUBLICO</c:v>
                </c:pt>
                <c:pt idx="1">
                  <c:v>SECTOR PRIVADO</c:v>
                </c:pt>
                <c:pt idx="2">
                  <c:v>SECTOR SOCIAL</c:v>
                </c:pt>
                <c:pt idx="3">
                  <c:v>INSTITUCIÓN DE ORIGEN</c:v>
                </c:pt>
              </c:strCache>
            </c:strRef>
          </c:cat>
          <c:val>
            <c:numRef>
              <c:f>'Servicio Social'!$C$58:$C$61</c:f>
              <c:numCache>
                <c:formatCode>General</c:formatCode>
                <c:ptCount val="4"/>
                <c:pt idx="0">
                  <c:v>1396</c:v>
                </c:pt>
                <c:pt idx="1">
                  <c:v>83</c:v>
                </c:pt>
                <c:pt idx="2">
                  <c:v>90</c:v>
                </c:pt>
                <c:pt idx="3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88-41C8-B21B-1397ADB136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7375199633487898E-2"/>
          <c:y val="0.83093098656785547"/>
          <c:w val="0.85038462361862188"/>
          <c:h val="6.65640550587285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117</xdr:row>
      <xdr:rowOff>47625</xdr:rowOff>
    </xdr:from>
    <xdr:to>
      <xdr:col>16</xdr:col>
      <xdr:colOff>457200</xdr:colOff>
      <xdr:row>144</xdr:row>
      <xdr:rowOff>47625</xdr:rowOff>
    </xdr:to>
    <xdr:graphicFrame macro="">
      <xdr:nvGraphicFramePr>
        <xdr:cNvPr id="3988" name="Chart 7">
          <a:extLst>
            <a:ext uri="{FF2B5EF4-FFF2-40B4-BE49-F238E27FC236}">
              <a16:creationId xmlns:a16="http://schemas.microsoft.com/office/drawing/2014/main" id="{1762E3B4-91EF-45FD-A631-7F07CCC25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466725</xdr:colOff>
      <xdr:row>61</xdr:row>
      <xdr:rowOff>76200</xdr:rowOff>
    </xdr:from>
    <xdr:to>
      <xdr:col>14</xdr:col>
      <xdr:colOff>180975</xdr:colOff>
      <xdr:row>78</xdr:row>
      <xdr:rowOff>76200</xdr:rowOff>
    </xdr:to>
    <xdr:graphicFrame macro="">
      <xdr:nvGraphicFramePr>
        <xdr:cNvPr id="3989" name="6 Gráfico">
          <a:extLst>
            <a:ext uri="{FF2B5EF4-FFF2-40B4-BE49-F238E27FC236}">
              <a16:creationId xmlns:a16="http://schemas.microsoft.com/office/drawing/2014/main" id="{748998EE-61BA-498B-A4D4-40CF98408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0.00025</cdr:x>
      <cdr:y>0.92252</cdr:y>
    </cdr:from>
    <cdr:to>
      <cdr:x>0.89304</cdr:x>
      <cdr:y>0.97568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843227"/>
          <a:ext cx="4540988" cy="221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100"/>
            <a:t>Fuente:</a:t>
          </a:r>
          <a:r>
            <a:rPr lang="es-ES" sz="1100" baseline="0"/>
            <a:t> Sistema de Información de Servicio Social (SISS)</a:t>
          </a:r>
          <a:endParaRPr lang="es-E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0.025</cdr:x>
      <cdr:y>0.90449</cdr:y>
    </cdr:from>
    <cdr:to>
      <cdr:x>0.90412</cdr:x>
      <cdr:y>0.96067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3983" y="3566337"/>
          <a:ext cx="5063125" cy="221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100"/>
            <a:t>Fuente:</a:t>
          </a:r>
          <a:r>
            <a:rPr lang="es-ES" sz="1100" baseline="0"/>
            <a:t> Sistema de Información de Servicio Social (SISS)</a:t>
          </a:r>
          <a:endParaRPr lang="es-E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0"/>
  <sheetViews>
    <sheetView showGridLines="0" tabSelected="1" zoomScale="86" zoomScaleNormal="86" workbookViewId="0" xr3:uid="{AEA406A1-0E4B-5B11-9CD5-51D6E497D94C}">
      <selection activeCell="F225" sqref="F225"/>
    </sheetView>
  </sheetViews>
  <sheetFormatPr defaultColWidth="11.42578125" defaultRowHeight="13.5"/>
  <cols>
    <col min="1" max="1" width="3.5703125" style="1" customWidth="1"/>
    <col min="2" max="2" width="41.5703125" style="2" customWidth="1"/>
    <col min="3" max="3" width="14.28515625" style="12" customWidth="1"/>
    <col min="4" max="4" width="19.5703125" style="12" customWidth="1"/>
    <col min="5" max="5" width="6.42578125" style="38" customWidth="1"/>
    <col min="6" max="6" width="7.7109375" style="11" customWidth="1"/>
    <col min="7" max="7" width="7.140625" style="11" customWidth="1"/>
    <col min="8" max="8" width="7.140625" style="39" bestFit="1" customWidth="1"/>
    <col min="9" max="10" width="7.42578125" style="11" customWidth="1"/>
    <col min="11" max="11" width="7.140625" style="11" customWidth="1"/>
    <col min="12" max="12" width="6.7109375" style="11" customWidth="1"/>
    <col min="13" max="14" width="7.5703125" style="11" customWidth="1"/>
    <col min="15" max="15" width="7" style="11" customWidth="1"/>
    <col min="16" max="16" width="7.140625" style="96" customWidth="1"/>
    <col min="17" max="17" width="9.28515625" style="27" customWidth="1"/>
    <col min="18" max="18" width="11.42578125" style="2"/>
    <col min="19" max="19" width="9.7109375" style="2" bestFit="1" customWidth="1"/>
    <col min="20" max="16384" width="11.42578125" style="2"/>
  </cols>
  <sheetData>
    <row r="1" spans="1:18" ht="14.25" customHeight="1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8" ht="14.25" customHeight="1"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8" ht="15" customHeight="1">
      <c r="B3" s="165" t="s">
        <v>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26"/>
    </row>
    <row r="4" spans="1:18" ht="14.25" customHeight="1">
      <c r="B4" s="166" t="s">
        <v>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8" ht="12" customHeight="1">
      <c r="B5" s="167" t="s">
        <v>4</v>
      </c>
      <c r="C5" s="160" t="s">
        <v>5</v>
      </c>
      <c r="D5" s="158"/>
      <c r="E5" s="158"/>
      <c r="F5" s="158"/>
      <c r="G5" s="169"/>
      <c r="H5" s="158" t="s">
        <v>6</v>
      </c>
      <c r="I5" s="158"/>
      <c r="J5" s="159"/>
      <c r="K5" s="161" t="s">
        <v>7</v>
      </c>
      <c r="L5" s="163"/>
      <c r="M5" s="170" t="s">
        <v>8</v>
      </c>
      <c r="N5" s="162"/>
      <c r="O5" s="161" t="s">
        <v>9</v>
      </c>
      <c r="P5" s="162"/>
    </row>
    <row r="6" spans="1:18" ht="12" customHeight="1">
      <c r="B6" s="168"/>
      <c r="C6" s="160" t="s">
        <v>10</v>
      </c>
      <c r="D6" s="159"/>
      <c r="E6" s="156" t="s">
        <v>11</v>
      </c>
      <c r="F6" s="161" t="s">
        <v>12</v>
      </c>
      <c r="G6" s="162"/>
      <c r="H6" s="156" t="s">
        <v>11</v>
      </c>
      <c r="I6" s="64" t="s">
        <v>13</v>
      </c>
      <c r="J6" s="63" t="s">
        <v>14</v>
      </c>
      <c r="K6" s="64" t="s">
        <v>13</v>
      </c>
      <c r="L6" s="63" t="s">
        <v>14</v>
      </c>
      <c r="M6" s="64" t="s">
        <v>13</v>
      </c>
      <c r="N6" s="65" t="s">
        <v>14</v>
      </c>
      <c r="O6" s="150" t="s">
        <v>13</v>
      </c>
      <c r="P6" s="64" t="s">
        <v>14</v>
      </c>
      <c r="Q6" s="28" t="s">
        <v>15</v>
      </c>
    </row>
    <row r="7" spans="1:18">
      <c r="B7" s="3" t="s">
        <v>16</v>
      </c>
      <c r="C7" s="29" t="s">
        <v>17</v>
      </c>
      <c r="D7" s="29" t="s">
        <v>18</v>
      </c>
      <c r="E7" s="157"/>
      <c r="F7" s="119" t="s">
        <v>17</v>
      </c>
      <c r="G7" s="119" t="s">
        <v>18</v>
      </c>
      <c r="H7" s="157"/>
      <c r="I7" s="67" t="s">
        <v>19</v>
      </c>
      <c r="J7" s="66" t="s">
        <v>20</v>
      </c>
      <c r="K7" s="67" t="s">
        <v>19</v>
      </c>
      <c r="L7" s="66" t="s">
        <v>20</v>
      </c>
      <c r="M7" s="67" t="s">
        <v>19</v>
      </c>
      <c r="N7" s="68" t="s">
        <v>20</v>
      </c>
      <c r="O7" s="66" t="s">
        <v>19</v>
      </c>
      <c r="P7" s="67" t="s">
        <v>20</v>
      </c>
    </row>
    <row r="8" spans="1:18" ht="12.75" customHeight="1">
      <c r="B8" s="4" t="s">
        <v>21</v>
      </c>
      <c r="C8" s="5"/>
      <c r="D8" s="5"/>
      <c r="E8" s="5"/>
      <c r="F8" s="69"/>
      <c r="G8" s="69"/>
      <c r="H8" s="5"/>
      <c r="I8" s="69"/>
      <c r="J8" s="69"/>
      <c r="K8" s="69"/>
      <c r="L8" s="69"/>
      <c r="M8" s="69"/>
      <c r="N8" s="69"/>
      <c r="O8" s="69"/>
      <c r="P8" s="70"/>
    </row>
    <row r="9" spans="1:18" s="11" customFormat="1">
      <c r="A9" s="6"/>
      <c r="B9" s="98" t="s">
        <v>22</v>
      </c>
      <c r="C9" s="99">
        <v>53</v>
      </c>
      <c r="D9" s="30">
        <v>12</v>
      </c>
      <c r="E9" s="31">
        <f>SUM(C9:D9)</f>
        <v>65</v>
      </c>
      <c r="F9" s="30">
        <v>38</v>
      </c>
      <c r="G9" s="30">
        <v>7</v>
      </c>
      <c r="H9" s="31">
        <f>SUM(F9:G9)</f>
        <v>45</v>
      </c>
      <c r="I9" s="71">
        <v>26</v>
      </c>
      <c r="J9" s="71">
        <v>16</v>
      </c>
      <c r="K9" s="71">
        <v>1</v>
      </c>
      <c r="L9" s="71">
        <v>0</v>
      </c>
      <c r="M9" s="71">
        <v>1</v>
      </c>
      <c r="N9" s="71">
        <v>0</v>
      </c>
      <c r="O9" s="71">
        <v>37</v>
      </c>
      <c r="P9" s="71">
        <v>29</v>
      </c>
      <c r="Q9" s="32">
        <f>+I9+K9+M9+O9-E9</f>
        <v>0</v>
      </c>
      <c r="R9" s="32">
        <f>+P9+N9+L9+J9-H9</f>
        <v>0</v>
      </c>
    </row>
    <row r="10" spans="1:18" s="11" customFormat="1">
      <c r="A10" s="6"/>
      <c r="B10" s="7" t="s">
        <v>23</v>
      </c>
      <c r="C10" s="30">
        <v>14</v>
      </c>
      <c r="D10" s="30">
        <v>17</v>
      </c>
      <c r="E10" s="31">
        <f>SUM(C10:D10)</f>
        <v>31</v>
      </c>
      <c r="F10" s="30">
        <v>11</v>
      </c>
      <c r="G10" s="30">
        <v>11</v>
      </c>
      <c r="H10" s="31">
        <f>SUM(F10:G10)</f>
        <v>22</v>
      </c>
      <c r="I10" s="8">
        <v>7</v>
      </c>
      <c r="J10" s="8">
        <v>12</v>
      </c>
      <c r="K10" s="8">
        <v>2</v>
      </c>
      <c r="L10" s="8">
        <v>0</v>
      </c>
      <c r="M10" s="8">
        <v>0</v>
      </c>
      <c r="N10" s="9">
        <v>0</v>
      </c>
      <c r="O10" s="147">
        <v>22</v>
      </c>
      <c r="P10" s="72">
        <v>10</v>
      </c>
      <c r="Q10" s="32">
        <f>+I10+K10+M10+O10-E10</f>
        <v>0</v>
      </c>
      <c r="R10" s="32">
        <f>+P10+N10+L10+J10-H10</f>
        <v>0</v>
      </c>
    </row>
    <row r="11" spans="1:18" s="100" customFormat="1">
      <c r="B11" s="7" t="s">
        <v>24</v>
      </c>
      <c r="C11" s="30">
        <v>17</v>
      </c>
      <c r="D11" s="30">
        <v>3</v>
      </c>
      <c r="E11" s="31">
        <f>SUM(C11:D11)</f>
        <v>20</v>
      </c>
      <c r="F11" s="30">
        <v>5</v>
      </c>
      <c r="G11" s="30">
        <v>2</v>
      </c>
      <c r="H11" s="31">
        <f>SUM(F11:G11)</f>
        <v>7</v>
      </c>
      <c r="I11" s="71">
        <v>1</v>
      </c>
      <c r="J11" s="71">
        <v>0</v>
      </c>
      <c r="K11" s="8">
        <v>1</v>
      </c>
      <c r="L11" s="71">
        <v>0</v>
      </c>
      <c r="M11" s="8">
        <v>0</v>
      </c>
      <c r="N11" s="8">
        <v>0</v>
      </c>
      <c r="O11" s="71">
        <v>18</v>
      </c>
      <c r="P11" s="71">
        <v>7</v>
      </c>
      <c r="Q11" s="101">
        <f>+I11+K11+M11+O11-E11</f>
        <v>0</v>
      </c>
      <c r="R11" s="101">
        <f>+P11+N11+L11+J11-H11</f>
        <v>0</v>
      </c>
    </row>
    <row r="12" spans="1:18" s="11" customFormat="1">
      <c r="A12" s="6"/>
      <c r="B12" s="7" t="s">
        <v>25</v>
      </c>
      <c r="C12" s="30">
        <v>15</v>
      </c>
      <c r="D12" s="30">
        <v>16</v>
      </c>
      <c r="E12" s="31">
        <f>SUM(C12:D12)</f>
        <v>31</v>
      </c>
      <c r="F12" s="30">
        <v>12</v>
      </c>
      <c r="G12" s="30">
        <v>1</v>
      </c>
      <c r="H12" s="31">
        <f>SUM(F12:G12)</f>
        <v>13</v>
      </c>
      <c r="I12" s="8">
        <v>9</v>
      </c>
      <c r="J12" s="8">
        <v>5</v>
      </c>
      <c r="K12" s="8">
        <v>1</v>
      </c>
      <c r="L12" s="8">
        <v>5</v>
      </c>
      <c r="M12" s="8">
        <v>9</v>
      </c>
      <c r="N12" s="9">
        <v>1</v>
      </c>
      <c r="O12" s="147">
        <v>12</v>
      </c>
      <c r="P12" s="10">
        <v>2</v>
      </c>
      <c r="Q12" s="32">
        <f>+I12+K12+M12+O12-E12</f>
        <v>0</v>
      </c>
      <c r="R12" s="32">
        <f>+P12+N12+L12+J12-H12</f>
        <v>0</v>
      </c>
    </row>
    <row r="13" spans="1:18" s="11" customFormat="1" ht="11.25" customHeight="1">
      <c r="A13" s="6"/>
      <c r="B13" s="102" t="s">
        <v>26</v>
      </c>
      <c r="C13" s="73"/>
      <c r="D13" s="73"/>
      <c r="E13" s="73">
        <f>SUM(E9:E12)</f>
        <v>147</v>
      </c>
      <c r="F13" s="73">
        <f t="shared" ref="F13:P13" si="0">SUM(F9:F12)</f>
        <v>66</v>
      </c>
      <c r="G13" s="73">
        <f t="shared" si="0"/>
        <v>21</v>
      </c>
      <c r="H13" s="73">
        <f t="shared" si="0"/>
        <v>87</v>
      </c>
      <c r="I13" s="73">
        <f t="shared" si="0"/>
        <v>43</v>
      </c>
      <c r="J13" s="73">
        <f t="shared" si="0"/>
        <v>33</v>
      </c>
      <c r="K13" s="73">
        <f t="shared" si="0"/>
        <v>5</v>
      </c>
      <c r="L13" s="73">
        <f t="shared" si="0"/>
        <v>5</v>
      </c>
      <c r="M13" s="73">
        <f>SUM(M9:M12)</f>
        <v>10</v>
      </c>
      <c r="N13" s="73">
        <f t="shared" si="0"/>
        <v>1</v>
      </c>
      <c r="O13" s="73">
        <f t="shared" si="0"/>
        <v>89</v>
      </c>
      <c r="P13" s="73">
        <f t="shared" si="0"/>
        <v>48</v>
      </c>
      <c r="Q13" s="32"/>
    </row>
    <row r="14" spans="1:18" s="11" customFormat="1">
      <c r="A14" s="6"/>
      <c r="B14" s="103" t="s">
        <v>27</v>
      </c>
      <c r="C14" s="104">
        <v>4</v>
      </c>
      <c r="D14" s="30">
        <v>5</v>
      </c>
      <c r="E14" s="31">
        <f>SUM(C14:D14)</f>
        <v>9</v>
      </c>
      <c r="F14" s="30">
        <v>5</v>
      </c>
      <c r="G14" s="30">
        <v>4</v>
      </c>
      <c r="H14" s="31">
        <f>SUM(F14:G14)</f>
        <v>9</v>
      </c>
      <c r="I14" s="8">
        <v>3</v>
      </c>
      <c r="J14" s="8">
        <v>1</v>
      </c>
      <c r="K14" s="8">
        <v>0</v>
      </c>
      <c r="L14" s="8">
        <v>0</v>
      </c>
      <c r="M14" s="8">
        <v>0</v>
      </c>
      <c r="N14" s="9">
        <v>0</v>
      </c>
      <c r="O14" s="147">
        <v>6</v>
      </c>
      <c r="P14" s="10">
        <v>8</v>
      </c>
      <c r="Q14" s="32">
        <f>+I14+K14+M14+O14-E14</f>
        <v>0</v>
      </c>
      <c r="R14" s="32">
        <f>+P14+N14+L14+J14-H14</f>
        <v>0</v>
      </c>
    </row>
    <row r="15" spans="1:18" s="11" customFormat="1">
      <c r="A15" s="6"/>
      <c r="B15" s="7" t="s">
        <v>28</v>
      </c>
      <c r="C15" s="30">
        <v>39</v>
      </c>
      <c r="D15" s="30">
        <v>1</v>
      </c>
      <c r="E15" s="31">
        <f>SUM(C15:D15)</f>
        <v>40</v>
      </c>
      <c r="F15" s="30">
        <v>19</v>
      </c>
      <c r="G15" s="30">
        <v>1</v>
      </c>
      <c r="H15" s="31">
        <f>SUM(F15:G15)</f>
        <v>20</v>
      </c>
      <c r="I15" s="8">
        <v>33</v>
      </c>
      <c r="J15" s="8">
        <v>17</v>
      </c>
      <c r="K15" s="8">
        <v>1</v>
      </c>
      <c r="L15" s="8">
        <v>0</v>
      </c>
      <c r="M15" s="8">
        <v>0</v>
      </c>
      <c r="N15" s="9">
        <v>0</v>
      </c>
      <c r="O15" s="147">
        <v>6</v>
      </c>
      <c r="P15" s="10">
        <v>3</v>
      </c>
      <c r="Q15" s="32">
        <f>+I15+K15+M15+O15-E15</f>
        <v>0</v>
      </c>
      <c r="R15" s="32">
        <f>+P15+N15+L15+J15-H15</f>
        <v>0</v>
      </c>
    </row>
    <row r="16" spans="1:18" s="11" customFormat="1">
      <c r="A16" s="6"/>
      <c r="B16" s="7" t="s">
        <v>29</v>
      </c>
      <c r="C16" s="30">
        <v>9</v>
      </c>
      <c r="D16" s="30">
        <v>2</v>
      </c>
      <c r="E16" s="31">
        <f>SUM(C16:D16)</f>
        <v>11</v>
      </c>
      <c r="F16" s="30">
        <v>12</v>
      </c>
      <c r="G16" s="30">
        <v>1</v>
      </c>
      <c r="H16" s="31">
        <f>SUM(F16:G16)</f>
        <v>13</v>
      </c>
      <c r="I16" s="8">
        <v>7</v>
      </c>
      <c r="J16" s="8">
        <v>4</v>
      </c>
      <c r="K16" s="8">
        <v>0</v>
      </c>
      <c r="L16" s="8">
        <v>0</v>
      </c>
      <c r="M16" s="8">
        <v>0</v>
      </c>
      <c r="N16" s="9">
        <v>0</v>
      </c>
      <c r="O16" s="147">
        <v>4</v>
      </c>
      <c r="P16" s="10">
        <v>9</v>
      </c>
      <c r="Q16" s="32">
        <f>+I16+K16+M16+O16-E16</f>
        <v>0</v>
      </c>
      <c r="R16" s="32">
        <f>+P16+N16+L16+J16-H16</f>
        <v>0</v>
      </c>
    </row>
    <row r="17" spans="1:24" s="11" customFormat="1">
      <c r="A17" s="6"/>
      <c r="B17" s="7" t="s">
        <v>30</v>
      </c>
      <c r="C17" s="30">
        <v>11</v>
      </c>
      <c r="D17" s="30">
        <v>2</v>
      </c>
      <c r="E17" s="31">
        <f>SUM(C17:D17)</f>
        <v>13</v>
      </c>
      <c r="F17" s="30">
        <v>9</v>
      </c>
      <c r="G17" s="30">
        <v>2</v>
      </c>
      <c r="H17" s="31">
        <f>SUM(F17:G17)</f>
        <v>11</v>
      </c>
      <c r="I17" s="8">
        <v>10</v>
      </c>
      <c r="J17" s="8">
        <v>5</v>
      </c>
      <c r="K17" s="8">
        <v>0</v>
      </c>
      <c r="L17" s="8">
        <v>0</v>
      </c>
      <c r="M17" s="8">
        <v>0</v>
      </c>
      <c r="N17" s="9">
        <v>0</v>
      </c>
      <c r="O17" s="147">
        <v>3</v>
      </c>
      <c r="P17" s="10">
        <v>6</v>
      </c>
      <c r="Q17" s="32">
        <f>+I17+K17+M17+O17-E17</f>
        <v>0</v>
      </c>
      <c r="R17" s="32">
        <f>+P17+N17+L17+J17-H17</f>
        <v>0</v>
      </c>
    </row>
    <row r="18" spans="1:24" s="11" customFormat="1">
      <c r="A18" s="6"/>
      <c r="B18" s="7" t="s">
        <v>31</v>
      </c>
      <c r="C18" s="30">
        <v>15</v>
      </c>
      <c r="D18" s="30">
        <v>9</v>
      </c>
      <c r="E18" s="31">
        <f>SUM(C18:D18)</f>
        <v>24</v>
      </c>
      <c r="F18" s="30">
        <v>10</v>
      </c>
      <c r="G18" s="30">
        <v>10</v>
      </c>
      <c r="H18" s="31">
        <f>SUM(F18:G18)</f>
        <v>20</v>
      </c>
      <c r="I18" s="8">
        <v>4</v>
      </c>
      <c r="J18" s="8">
        <v>1</v>
      </c>
      <c r="K18" s="8">
        <v>0</v>
      </c>
      <c r="L18" s="8">
        <v>0</v>
      </c>
      <c r="M18" s="8">
        <v>1</v>
      </c>
      <c r="N18" s="9">
        <v>0</v>
      </c>
      <c r="O18" s="147">
        <v>19</v>
      </c>
      <c r="P18" s="10">
        <v>19</v>
      </c>
      <c r="Q18" s="32">
        <f>+I18+K18+M18+O18-E18</f>
        <v>0</v>
      </c>
      <c r="R18" s="32">
        <f>+P18+N18+L18+J18-H18</f>
        <v>0</v>
      </c>
    </row>
    <row r="19" spans="1:24" s="11" customFormat="1" ht="11.25" customHeight="1">
      <c r="A19" s="6"/>
      <c r="B19" s="102" t="s">
        <v>32</v>
      </c>
      <c r="C19" s="73"/>
      <c r="D19" s="73"/>
      <c r="E19" s="73">
        <f t="shared" ref="E19:L19" si="1">SUM(E14:E18)</f>
        <v>97</v>
      </c>
      <c r="F19" s="73">
        <f t="shared" si="1"/>
        <v>55</v>
      </c>
      <c r="G19" s="73">
        <f t="shared" si="1"/>
        <v>18</v>
      </c>
      <c r="H19" s="73">
        <f t="shared" si="1"/>
        <v>73</v>
      </c>
      <c r="I19" s="73">
        <f t="shared" si="1"/>
        <v>57</v>
      </c>
      <c r="J19" s="73">
        <f t="shared" si="1"/>
        <v>28</v>
      </c>
      <c r="K19" s="73">
        <f t="shared" si="1"/>
        <v>1</v>
      </c>
      <c r="L19" s="73">
        <f t="shared" si="1"/>
        <v>0</v>
      </c>
      <c r="M19" s="73">
        <f>SUM(M14:M18)</f>
        <v>1</v>
      </c>
      <c r="N19" s="73">
        <f>SUM(N14:N18)</f>
        <v>0</v>
      </c>
      <c r="O19" s="73">
        <f>SUM(O14:O18)</f>
        <v>38</v>
      </c>
      <c r="P19" s="73">
        <f>SUM(P14:P18)</f>
        <v>45</v>
      </c>
      <c r="Q19" s="105"/>
    </row>
    <row r="20" spans="1:24" s="11" customFormat="1">
      <c r="A20" s="6"/>
      <c r="B20" s="106" t="s">
        <v>33</v>
      </c>
      <c r="C20" s="30">
        <v>8</v>
      </c>
      <c r="D20" s="30">
        <v>6</v>
      </c>
      <c r="E20" s="31">
        <f t="shared" ref="E20:E28" si="2">SUM(C20:D20)</f>
        <v>14</v>
      </c>
      <c r="F20" s="30">
        <v>10</v>
      </c>
      <c r="G20" s="30">
        <v>8</v>
      </c>
      <c r="H20" s="31">
        <f t="shared" ref="H20:H28" si="3">SUM(F20:G20)</f>
        <v>18</v>
      </c>
      <c r="I20" s="71">
        <v>13</v>
      </c>
      <c r="J20" s="71">
        <v>16</v>
      </c>
      <c r="K20" s="71">
        <v>0</v>
      </c>
      <c r="L20" s="71">
        <v>0</v>
      </c>
      <c r="M20" s="71">
        <v>0</v>
      </c>
      <c r="N20" s="74">
        <v>1</v>
      </c>
      <c r="O20" s="71">
        <v>1</v>
      </c>
      <c r="P20" s="75">
        <v>1</v>
      </c>
      <c r="Q20" s="32">
        <f t="shared" ref="Q20:Q28" si="4">+I20+K20+M20+O20-E20</f>
        <v>0</v>
      </c>
      <c r="R20" s="32">
        <f t="shared" ref="R20:R28" si="5">+P20+N20+L20+J20-H20</f>
        <v>0</v>
      </c>
    </row>
    <row r="21" spans="1:24" s="11" customFormat="1">
      <c r="A21" s="6"/>
      <c r="B21" s="106" t="s">
        <v>34</v>
      </c>
      <c r="C21" s="30">
        <v>18</v>
      </c>
      <c r="D21" s="30">
        <v>32</v>
      </c>
      <c r="E21" s="31">
        <f t="shared" si="2"/>
        <v>50</v>
      </c>
      <c r="F21" s="30">
        <v>24</v>
      </c>
      <c r="G21" s="30">
        <v>32</v>
      </c>
      <c r="H21" s="31">
        <f t="shared" si="3"/>
        <v>56</v>
      </c>
      <c r="I21" s="8">
        <v>22</v>
      </c>
      <c r="J21" s="8">
        <v>22</v>
      </c>
      <c r="K21" s="8">
        <v>5</v>
      </c>
      <c r="L21" s="8">
        <v>1</v>
      </c>
      <c r="M21" s="8">
        <v>5</v>
      </c>
      <c r="N21" s="9">
        <v>1</v>
      </c>
      <c r="O21" s="147">
        <v>18</v>
      </c>
      <c r="P21" s="10">
        <v>32</v>
      </c>
      <c r="Q21" s="32">
        <f t="shared" si="4"/>
        <v>0</v>
      </c>
      <c r="R21" s="32">
        <f t="shared" si="5"/>
        <v>0</v>
      </c>
    </row>
    <row r="22" spans="1:24" s="11" customFormat="1">
      <c r="A22" s="6"/>
      <c r="B22" s="106" t="s">
        <v>35</v>
      </c>
      <c r="C22" s="30">
        <v>1</v>
      </c>
      <c r="D22" s="30">
        <v>0</v>
      </c>
      <c r="E22" s="31">
        <f t="shared" si="2"/>
        <v>1</v>
      </c>
      <c r="F22" s="30">
        <v>3</v>
      </c>
      <c r="G22" s="30">
        <v>3</v>
      </c>
      <c r="H22" s="31">
        <f t="shared" si="3"/>
        <v>6</v>
      </c>
      <c r="I22" s="8">
        <v>0</v>
      </c>
      <c r="J22" s="8">
        <v>0</v>
      </c>
      <c r="K22" s="8">
        <v>0</v>
      </c>
      <c r="L22" s="8">
        <v>1</v>
      </c>
      <c r="M22" s="8">
        <v>0</v>
      </c>
      <c r="N22" s="9">
        <v>0</v>
      </c>
      <c r="O22" s="147">
        <v>1</v>
      </c>
      <c r="P22" s="10">
        <v>5</v>
      </c>
      <c r="Q22" s="32">
        <f t="shared" si="4"/>
        <v>0</v>
      </c>
      <c r="R22" s="32">
        <f t="shared" si="5"/>
        <v>0</v>
      </c>
    </row>
    <row r="23" spans="1:24" s="11" customFormat="1">
      <c r="A23" s="6"/>
      <c r="B23" s="7" t="s">
        <v>36</v>
      </c>
      <c r="C23" s="30">
        <v>27</v>
      </c>
      <c r="D23" s="30">
        <v>41</v>
      </c>
      <c r="E23" s="31">
        <f t="shared" si="2"/>
        <v>68</v>
      </c>
      <c r="F23" s="30">
        <v>10</v>
      </c>
      <c r="G23" s="30">
        <v>37</v>
      </c>
      <c r="H23" s="31">
        <f t="shared" si="3"/>
        <v>47</v>
      </c>
      <c r="I23" s="8">
        <v>29</v>
      </c>
      <c r="J23" s="8">
        <v>22</v>
      </c>
      <c r="K23" s="8">
        <v>1</v>
      </c>
      <c r="L23" s="8">
        <v>0</v>
      </c>
      <c r="M23" s="8">
        <v>3</v>
      </c>
      <c r="N23" s="9">
        <v>2</v>
      </c>
      <c r="O23" s="147">
        <v>35</v>
      </c>
      <c r="P23" s="10">
        <v>23</v>
      </c>
      <c r="Q23" s="32">
        <f t="shared" si="4"/>
        <v>0</v>
      </c>
      <c r="R23" s="32">
        <f t="shared" si="5"/>
        <v>0</v>
      </c>
    </row>
    <row r="24" spans="1:24" s="11" customFormat="1">
      <c r="A24" s="6"/>
      <c r="B24" s="98" t="s">
        <v>37</v>
      </c>
      <c r="C24" s="30">
        <v>33</v>
      </c>
      <c r="D24" s="30">
        <v>102</v>
      </c>
      <c r="E24" s="31">
        <f t="shared" si="2"/>
        <v>135</v>
      </c>
      <c r="F24" s="30">
        <v>26</v>
      </c>
      <c r="G24" s="30">
        <v>74</v>
      </c>
      <c r="H24" s="31">
        <f t="shared" si="3"/>
        <v>100</v>
      </c>
      <c r="I24" s="8">
        <v>92</v>
      </c>
      <c r="J24" s="8">
        <v>67</v>
      </c>
      <c r="K24" s="8">
        <v>10</v>
      </c>
      <c r="L24" s="8">
        <v>7</v>
      </c>
      <c r="M24" s="8">
        <v>4</v>
      </c>
      <c r="N24" s="9">
        <v>4</v>
      </c>
      <c r="O24" s="147">
        <v>29</v>
      </c>
      <c r="P24" s="10">
        <v>22</v>
      </c>
      <c r="Q24" s="32">
        <f t="shared" si="4"/>
        <v>0</v>
      </c>
      <c r="R24" s="32">
        <f t="shared" si="5"/>
        <v>0</v>
      </c>
    </row>
    <row r="25" spans="1:24" s="11" customFormat="1">
      <c r="A25" s="6"/>
      <c r="B25" s="7" t="s">
        <v>38</v>
      </c>
      <c r="C25" s="30">
        <v>128</v>
      </c>
      <c r="D25" s="30">
        <v>157</v>
      </c>
      <c r="E25" s="31">
        <f t="shared" si="2"/>
        <v>285</v>
      </c>
      <c r="F25" s="30">
        <v>68</v>
      </c>
      <c r="G25" s="30">
        <v>107</v>
      </c>
      <c r="H25" s="31">
        <f t="shared" si="3"/>
        <v>175</v>
      </c>
      <c r="I25" s="8">
        <v>247</v>
      </c>
      <c r="J25" s="8">
        <v>154</v>
      </c>
      <c r="K25" s="8">
        <v>18</v>
      </c>
      <c r="L25" s="8">
        <v>4</v>
      </c>
      <c r="M25" s="8">
        <v>5</v>
      </c>
      <c r="N25" s="9">
        <v>3</v>
      </c>
      <c r="O25" s="147">
        <v>15</v>
      </c>
      <c r="P25" s="10">
        <v>14</v>
      </c>
      <c r="Q25" s="32">
        <f t="shared" si="4"/>
        <v>0</v>
      </c>
      <c r="R25" s="32">
        <f>+P25+N25+L25+J25-H25</f>
        <v>0</v>
      </c>
      <c r="U25" s="129"/>
      <c r="V25" s="129"/>
      <c r="W25" s="129"/>
      <c r="X25" s="129"/>
    </row>
    <row r="26" spans="1:24" s="11" customFormat="1">
      <c r="A26" s="6"/>
      <c r="B26" s="7" t="s">
        <v>39</v>
      </c>
      <c r="C26" s="30">
        <v>1</v>
      </c>
      <c r="D26" s="30">
        <v>17</v>
      </c>
      <c r="E26" s="31">
        <f t="shared" si="2"/>
        <v>18</v>
      </c>
      <c r="F26" s="30">
        <v>1</v>
      </c>
      <c r="G26" s="30">
        <v>13</v>
      </c>
      <c r="H26" s="31">
        <f t="shared" si="3"/>
        <v>14</v>
      </c>
      <c r="I26" s="8">
        <v>8</v>
      </c>
      <c r="J26" s="8">
        <v>7</v>
      </c>
      <c r="K26" s="8">
        <v>0</v>
      </c>
      <c r="L26" s="8">
        <v>1</v>
      </c>
      <c r="M26" s="8">
        <v>0</v>
      </c>
      <c r="N26" s="9">
        <v>0</v>
      </c>
      <c r="O26" s="147">
        <v>10</v>
      </c>
      <c r="P26" s="10">
        <v>6</v>
      </c>
      <c r="Q26" s="101">
        <f t="shared" si="4"/>
        <v>0</v>
      </c>
      <c r="R26" s="32">
        <f>+P26+N26+L26+J26-H26</f>
        <v>0</v>
      </c>
      <c r="U26" s="129"/>
      <c r="V26" s="129"/>
      <c r="W26" s="129"/>
      <c r="X26" s="129"/>
    </row>
    <row r="27" spans="1:24" s="11" customFormat="1">
      <c r="A27" s="6"/>
      <c r="B27" s="7" t="s">
        <v>40</v>
      </c>
      <c r="C27" s="30">
        <v>1</v>
      </c>
      <c r="D27" s="30">
        <v>4</v>
      </c>
      <c r="E27" s="31">
        <f t="shared" si="2"/>
        <v>5</v>
      </c>
      <c r="F27" s="30">
        <v>0</v>
      </c>
      <c r="G27" s="30">
        <v>9</v>
      </c>
      <c r="H27" s="31">
        <f t="shared" si="3"/>
        <v>9</v>
      </c>
      <c r="I27" s="8">
        <v>0</v>
      </c>
      <c r="J27" s="8">
        <v>3</v>
      </c>
      <c r="K27" s="8">
        <v>0</v>
      </c>
      <c r="L27" s="8">
        <v>0</v>
      </c>
      <c r="M27" s="8">
        <v>1</v>
      </c>
      <c r="N27" s="9">
        <v>1</v>
      </c>
      <c r="O27" s="147">
        <v>4</v>
      </c>
      <c r="P27" s="10">
        <v>5</v>
      </c>
      <c r="Q27" s="32">
        <f t="shared" si="4"/>
        <v>0</v>
      </c>
      <c r="R27" s="32">
        <f>+P27+N27+L27+J27-H27</f>
        <v>0</v>
      </c>
      <c r="U27" s="129"/>
      <c r="V27" s="129"/>
      <c r="W27" s="129"/>
      <c r="X27" s="129"/>
    </row>
    <row r="28" spans="1:24" s="11" customFormat="1">
      <c r="A28" s="6"/>
      <c r="B28" s="107" t="s">
        <v>41</v>
      </c>
      <c r="C28" s="108">
        <v>0</v>
      </c>
      <c r="D28" s="108">
        <v>0</v>
      </c>
      <c r="E28" s="31">
        <f t="shared" si="2"/>
        <v>0</v>
      </c>
      <c r="F28" s="108">
        <v>0</v>
      </c>
      <c r="G28" s="109">
        <v>0</v>
      </c>
      <c r="H28" s="31">
        <f t="shared" si="3"/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7">
        <v>0</v>
      </c>
      <c r="Q28" s="32">
        <f t="shared" si="4"/>
        <v>0</v>
      </c>
      <c r="R28" s="32">
        <f t="shared" si="5"/>
        <v>0</v>
      </c>
      <c r="U28" s="148"/>
      <c r="V28" s="148"/>
      <c r="W28" s="148"/>
      <c r="X28" s="148"/>
    </row>
    <row r="29" spans="1:24" s="11" customFormat="1" ht="11.25" customHeight="1">
      <c r="A29" s="6"/>
      <c r="B29" s="110" t="s">
        <v>42</v>
      </c>
      <c r="C29" s="111">
        <f t="shared" ref="C29:P29" si="6">SUM(C20:C28)</f>
        <v>217</v>
      </c>
      <c r="D29" s="111">
        <f t="shared" si="6"/>
        <v>359</v>
      </c>
      <c r="E29" s="111">
        <f t="shared" si="6"/>
        <v>576</v>
      </c>
      <c r="F29" s="78">
        <f t="shared" si="6"/>
        <v>142</v>
      </c>
      <c r="G29" s="78">
        <f t="shared" si="6"/>
        <v>283</v>
      </c>
      <c r="H29" s="78">
        <f>SUM(H20:H28)</f>
        <v>425</v>
      </c>
      <c r="I29" s="78">
        <f>SUM(I20:I28)</f>
        <v>411</v>
      </c>
      <c r="J29" s="78">
        <f t="shared" si="6"/>
        <v>291</v>
      </c>
      <c r="K29" s="78">
        <f t="shared" si="6"/>
        <v>34</v>
      </c>
      <c r="L29" s="78">
        <f t="shared" si="6"/>
        <v>14</v>
      </c>
      <c r="M29" s="78">
        <f t="shared" si="6"/>
        <v>18</v>
      </c>
      <c r="N29" s="78">
        <f>SUM(N20:N28)</f>
        <v>12</v>
      </c>
      <c r="O29" s="78">
        <f t="shared" si="6"/>
        <v>113</v>
      </c>
      <c r="P29" s="78">
        <f t="shared" si="6"/>
        <v>108</v>
      </c>
      <c r="Q29" s="105"/>
      <c r="U29" s="148"/>
      <c r="V29" s="148"/>
      <c r="W29" s="148"/>
      <c r="X29" s="148"/>
    </row>
    <row r="30" spans="1:24" s="11" customFormat="1">
      <c r="A30" s="6"/>
      <c r="B30" s="7" t="s">
        <v>43</v>
      </c>
      <c r="C30" s="30">
        <v>143</v>
      </c>
      <c r="D30" s="30">
        <v>163</v>
      </c>
      <c r="E30" s="31">
        <f>SUM(C30:D30)</f>
        <v>306</v>
      </c>
      <c r="F30" s="30">
        <v>78</v>
      </c>
      <c r="G30" s="30">
        <v>140</v>
      </c>
      <c r="H30" s="31">
        <f>SUM(F30:G30)</f>
        <v>218</v>
      </c>
      <c r="I30" s="8">
        <v>228</v>
      </c>
      <c r="J30" s="8">
        <v>171</v>
      </c>
      <c r="K30" s="8">
        <v>8</v>
      </c>
      <c r="L30" s="8">
        <v>4</v>
      </c>
      <c r="M30" s="8">
        <v>8</v>
      </c>
      <c r="N30" s="9">
        <v>4</v>
      </c>
      <c r="O30" s="147">
        <v>62</v>
      </c>
      <c r="P30" s="10">
        <v>39</v>
      </c>
      <c r="Q30" s="32">
        <f>+I30+K30+M30+O30-E30</f>
        <v>0</v>
      </c>
      <c r="R30" s="32">
        <f>+P30+N30+L30+J30-H30</f>
        <v>0</v>
      </c>
      <c r="U30" s="148"/>
      <c r="V30" s="148"/>
      <c r="W30" s="148"/>
      <c r="X30" s="148"/>
    </row>
    <row r="31" spans="1:24" s="11" customFormat="1">
      <c r="A31" s="6"/>
      <c r="B31" s="7" t="s">
        <v>44</v>
      </c>
      <c r="C31" s="30">
        <v>98</v>
      </c>
      <c r="D31" s="30">
        <v>149</v>
      </c>
      <c r="E31" s="31">
        <f>SUM(C31:D31)</f>
        <v>247</v>
      </c>
      <c r="F31" s="30">
        <v>107</v>
      </c>
      <c r="G31" s="30">
        <v>179</v>
      </c>
      <c r="H31" s="31">
        <f>SUM(F31:G31)</f>
        <v>286</v>
      </c>
      <c r="I31" s="8">
        <v>166</v>
      </c>
      <c r="J31" s="8">
        <v>194</v>
      </c>
      <c r="K31" s="8">
        <v>9</v>
      </c>
      <c r="L31" s="8">
        <v>10</v>
      </c>
      <c r="M31" s="8">
        <v>38</v>
      </c>
      <c r="N31" s="9">
        <v>42</v>
      </c>
      <c r="O31" s="147">
        <v>34</v>
      </c>
      <c r="P31" s="10">
        <v>40</v>
      </c>
      <c r="Q31" s="32">
        <f>+I31+K31+M31+O31-E31</f>
        <v>0</v>
      </c>
      <c r="R31" s="32">
        <f>+P31+N31+L31+J31-H31</f>
        <v>0</v>
      </c>
      <c r="U31" s="148"/>
      <c r="V31" s="148"/>
      <c r="W31" s="148"/>
      <c r="X31" s="148"/>
    </row>
    <row r="32" spans="1:24" s="11" customFormat="1">
      <c r="A32" s="6"/>
      <c r="B32" s="112" t="s">
        <v>45</v>
      </c>
      <c r="C32" s="30">
        <v>21</v>
      </c>
      <c r="D32" s="30">
        <v>38</v>
      </c>
      <c r="E32" s="31">
        <f>SUM(C32:D32)</f>
        <v>59</v>
      </c>
      <c r="F32" s="30">
        <v>34</v>
      </c>
      <c r="G32" s="30">
        <v>47</v>
      </c>
      <c r="H32" s="31">
        <f>SUM(F32:G32)</f>
        <v>81</v>
      </c>
      <c r="I32" s="8">
        <v>33</v>
      </c>
      <c r="J32" s="8">
        <v>48</v>
      </c>
      <c r="K32" s="8">
        <v>4</v>
      </c>
      <c r="L32" s="8">
        <v>3</v>
      </c>
      <c r="M32" s="8">
        <v>3</v>
      </c>
      <c r="N32" s="82">
        <v>4</v>
      </c>
      <c r="O32" s="80">
        <v>19</v>
      </c>
      <c r="P32" s="81">
        <v>26</v>
      </c>
      <c r="Q32" s="32">
        <f>+I32+K32+M32+O32-E32</f>
        <v>0</v>
      </c>
      <c r="R32" s="32">
        <f>+P32+N32+L32+J32-H32</f>
        <v>0</v>
      </c>
      <c r="U32" s="149"/>
      <c r="V32" s="149"/>
      <c r="W32" s="149"/>
      <c r="X32" s="149"/>
    </row>
    <row r="33" spans="1:19" s="11" customFormat="1" ht="15" customHeight="1">
      <c r="A33" s="6"/>
      <c r="B33" s="113"/>
      <c r="C33" s="84">
        <f t="shared" ref="C33:P33" si="7">SUM(C30:C32)</f>
        <v>262</v>
      </c>
      <c r="D33" s="84">
        <f t="shared" si="7"/>
        <v>350</v>
      </c>
      <c r="E33" s="84">
        <f t="shared" si="7"/>
        <v>612</v>
      </c>
      <c r="F33" s="84">
        <f t="shared" si="7"/>
        <v>219</v>
      </c>
      <c r="G33" s="84">
        <f t="shared" si="7"/>
        <v>366</v>
      </c>
      <c r="H33" s="84">
        <f t="shared" si="7"/>
        <v>585</v>
      </c>
      <c r="I33" s="84">
        <f>SUM(I30:I32)</f>
        <v>427</v>
      </c>
      <c r="J33" s="84">
        <f t="shared" si="7"/>
        <v>413</v>
      </c>
      <c r="K33" s="84">
        <f t="shared" si="7"/>
        <v>21</v>
      </c>
      <c r="L33" s="84">
        <f t="shared" si="7"/>
        <v>17</v>
      </c>
      <c r="M33" s="84">
        <f t="shared" si="7"/>
        <v>49</v>
      </c>
      <c r="N33" s="84">
        <f t="shared" si="7"/>
        <v>50</v>
      </c>
      <c r="O33" s="84">
        <f t="shared" si="7"/>
        <v>115</v>
      </c>
      <c r="P33" s="84">
        <f t="shared" si="7"/>
        <v>105</v>
      </c>
      <c r="Q33" s="114"/>
    </row>
    <row r="34" spans="1:19" s="11" customFormat="1">
      <c r="A34" s="6"/>
      <c r="B34" s="7" t="s">
        <v>46</v>
      </c>
      <c r="C34" s="30">
        <v>2</v>
      </c>
      <c r="D34" s="30">
        <v>6</v>
      </c>
      <c r="E34" s="31">
        <f>SUM(C34:D34)</f>
        <v>8</v>
      </c>
      <c r="F34" s="30">
        <v>4</v>
      </c>
      <c r="G34" s="30">
        <v>9</v>
      </c>
      <c r="H34" s="31">
        <f>SUM(F34:G34)</f>
        <v>13</v>
      </c>
      <c r="I34" s="8">
        <v>3</v>
      </c>
      <c r="J34" s="8">
        <v>6</v>
      </c>
      <c r="K34" s="8">
        <v>0</v>
      </c>
      <c r="L34" s="8">
        <v>0</v>
      </c>
      <c r="M34" s="9">
        <v>0</v>
      </c>
      <c r="N34" s="83">
        <v>0</v>
      </c>
      <c r="O34" s="83">
        <v>5</v>
      </c>
      <c r="P34" s="83">
        <v>7</v>
      </c>
      <c r="Q34" s="32">
        <f>+I34+K34+M34+O34-E34</f>
        <v>0</v>
      </c>
      <c r="R34" s="32">
        <f>+P34+N34+L34+J34-H34</f>
        <v>0</v>
      </c>
    </row>
    <row r="35" spans="1:19" s="11" customFormat="1">
      <c r="A35" s="6"/>
      <c r="B35" s="7" t="s">
        <v>47</v>
      </c>
      <c r="C35" s="30">
        <v>15</v>
      </c>
      <c r="D35" s="30">
        <v>11</v>
      </c>
      <c r="E35" s="31">
        <f>SUM(C35:D35)</f>
        <v>26</v>
      </c>
      <c r="F35" s="30">
        <v>15</v>
      </c>
      <c r="G35" s="30">
        <v>6</v>
      </c>
      <c r="H35" s="31">
        <f>SUM(F35:G35)</f>
        <v>21</v>
      </c>
      <c r="I35" s="8">
        <v>10</v>
      </c>
      <c r="J35" s="8">
        <v>10</v>
      </c>
      <c r="K35" s="8">
        <v>0</v>
      </c>
      <c r="L35" s="8">
        <v>0</v>
      </c>
      <c r="M35" s="9">
        <v>0</v>
      </c>
      <c r="N35" s="85">
        <v>0</v>
      </c>
      <c r="O35" s="80">
        <v>16</v>
      </c>
      <c r="P35" s="80">
        <v>11</v>
      </c>
      <c r="Q35" s="32">
        <f>+I35+K35+M35+O35-E35</f>
        <v>0</v>
      </c>
      <c r="R35" s="32">
        <f>+P35+N35+L35+J35-H35</f>
        <v>0</v>
      </c>
    </row>
    <row r="36" spans="1:19" s="11" customFormat="1">
      <c r="A36" s="6"/>
      <c r="B36" s="7" t="s">
        <v>48</v>
      </c>
      <c r="C36" s="135">
        <v>15</v>
      </c>
      <c r="D36" s="135">
        <v>2</v>
      </c>
      <c r="E36" s="31">
        <f>SUM(C36:D36)</f>
        <v>17</v>
      </c>
      <c r="F36" s="135">
        <v>13</v>
      </c>
      <c r="G36" s="135">
        <v>5</v>
      </c>
      <c r="H36" s="31">
        <f>SUM(F36:G36)</f>
        <v>18</v>
      </c>
      <c r="I36" s="136">
        <v>9</v>
      </c>
      <c r="J36" s="136">
        <v>6</v>
      </c>
      <c r="K36" s="136">
        <v>0</v>
      </c>
      <c r="L36" s="136">
        <v>0</v>
      </c>
      <c r="M36" s="136">
        <v>0</v>
      </c>
      <c r="N36" s="129">
        <v>0</v>
      </c>
      <c r="O36" s="151">
        <v>8</v>
      </c>
      <c r="P36" s="137">
        <v>12</v>
      </c>
      <c r="Q36" s="32">
        <f>+I36+K36+M36+O36-E36</f>
        <v>0</v>
      </c>
      <c r="R36" s="32">
        <f>+P36+N36+L36+J36-H36</f>
        <v>0</v>
      </c>
    </row>
    <row r="37" spans="1:19" s="11" customFormat="1">
      <c r="A37" s="6"/>
      <c r="B37" s="103" t="s">
        <v>49</v>
      </c>
      <c r="C37" s="138">
        <v>23</v>
      </c>
      <c r="D37" s="139">
        <v>37</v>
      </c>
      <c r="E37" s="31">
        <f>SUM(C37:D37)</f>
        <v>60</v>
      </c>
      <c r="F37" s="139">
        <v>14</v>
      </c>
      <c r="G37" s="139">
        <v>28</v>
      </c>
      <c r="H37" s="31">
        <f>SUM(F37:G37)</f>
        <v>42</v>
      </c>
      <c r="I37" s="140">
        <v>38</v>
      </c>
      <c r="J37" s="140">
        <v>23</v>
      </c>
      <c r="K37" s="140">
        <v>0</v>
      </c>
      <c r="L37" s="140">
        <v>0</v>
      </c>
      <c r="M37" s="140">
        <v>1</v>
      </c>
      <c r="N37" s="141">
        <v>0</v>
      </c>
      <c r="O37" s="80">
        <v>21</v>
      </c>
      <c r="P37" s="81">
        <v>19</v>
      </c>
      <c r="Q37" s="32">
        <f>+I37+K37+M37+O37-E37</f>
        <v>0</v>
      </c>
      <c r="R37" s="32">
        <f>+P37+N37+L37+J37-H37</f>
        <v>0</v>
      </c>
    </row>
    <row r="38" spans="1:19" s="11" customFormat="1">
      <c r="A38" s="6"/>
      <c r="B38" s="130" t="s">
        <v>50</v>
      </c>
      <c r="C38" s="145">
        <f t="shared" ref="C38:P38" si="8">SUM(C34:C37)</f>
        <v>55</v>
      </c>
      <c r="D38" s="145">
        <f t="shared" si="8"/>
        <v>56</v>
      </c>
      <c r="E38" s="146">
        <f t="shared" si="8"/>
        <v>111</v>
      </c>
      <c r="F38" s="88">
        <f t="shared" si="8"/>
        <v>46</v>
      </c>
      <c r="G38" s="88">
        <f t="shared" si="8"/>
        <v>48</v>
      </c>
      <c r="H38" s="88">
        <f t="shared" si="8"/>
        <v>94</v>
      </c>
      <c r="I38" s="88">
        <f t="shared" si="8"/>
        <v>60</v>
      </c>
      <c r="J38" s="88">
        <f t="shared" si="8"/>
        <v>45</v>
      </c>
      <c r="K38" s="88">
        <f t="shared" si="8"/>
        <v>0</v>
      </c>
      <c r="L38" s="88">
        <f t="shared" si="8"/>
        <v>0</v>
      </c>
      <c r="M38" s="88">
        <f t="shared" si="8"/>
        <v>1</v>
      </c>
      <c r="N38" s="88">
        <f t="shared" si="8"/>
        <v>0</v>
      </c>
      <c r="O38" s="88">
        <f t="shared" si="8"/>
        <v>50</v>
      </c>
      <c r="P38" s="88">
        <f t="shared" si="8"/>
        <v>49</v>
      </c>
      <c r="Q38" s="32"/>
      <c r="R38" s="32"/>
    </row>
    <row r="39" spans="1:19" s="11" customFormat="1">
      <c r="A39" s="6"/>
      <c r="B39" s="132" t="s">
        <v>51</v>
      </c>
      <c r="C39" s="144">
        <v>9</v>
      </c>
      <c r="D39" s="144">
        <v>3</v>
      </c>
      <c r="E39" s="31">
        <f>SUM(C39:D39)</f>
        <v>12</v>
      </c>
      <c r="F39" s="133">
        <v>9</v>
      </c>
      <c r="G39" s="133">
        <v>0</v>
      </c>
      <c r="H39" s="31">
        <f>SUM(F39:G39)</f>
        <v>9</v>
      </c>
      <c r="I39" s="134">
        <v>5</v>
      </c>
      <c r="J39" s="134">
        <v>3</v>
      </c>
      <c r="K39" s="134">
        <v>3</v>
      </c>
      <c r="L39" s="134">
        <v>0</v>
      </c>
      <c r="M39" s="134">
        <v>0</v>
      </c>
      <c r="N39" s="134">
        <v>0</v>
      </c>
      <c r="O39" s="134">
        <v>4</v>
      </c>
      <c r="P39" s="134">
        <v>6</v>
      </c>
      <c r="Q39" s="32">
        <f>+I39+K39+M39+O39-E39</f>
        <v>0</v>
      </c>
      <c r="R39" s="32">
        <f>+P39+N39+L39+J39-H39</f>
        <v>0</v>
      </c>
    </row>
    <row r="40" spans="1:19" s="11" customFormat="1">
      <c r="A40" s="6"/>
      <c r="B40" s="131" t="s">
        <v>52</v>
      </c>
      <c r="C40" s="142">
        <f>SUM(C39:C39)</f>
        <v>9</v>
      </c>
      <c r="D40" s="142">
        <f>SUM(D39:D39)</f>
        <v>3</v>
      </c>
      <c r="E40" s="142">
        <f>SUM(E39)</f>
        <v>12</v>
      </c>
      <c r="F40" s="142">
        <f>SUM(E40)</f>
        <v>12</v>
      </c>
      <c r="G40" s="142">
        <f>SUM(E40:F40)</f>
        <v>24</v>
      </c>
      <c r="H40" s="142">
        <f t="shared" ref="H40:P40" si="9">SUM(H39)</f>
        <v>9</v>
      </c>
      <c r="I40" s="142">
        <f t="shared" si="9"/>
        <v>5</v>
      </c>
      <c r="J40" s="142">
        <f t="shared" si="9"/>
        <v>3</v>
      </c>
      <c r="K40" s="142">
        <f t="shared" si="9"/>
        <v>3</v>
      </c>
      <c r="L40" s="142">
        <f t="shared" si="9"/>
        <v>0</v>
      </c>
      <c r="M40" s="142">
        <f t="shared" si="9"/>
        <v>0</v>
      </c>
      <c r="N40" s="142">
        <f t="shared" si="9"/>
        <v>0</v>
      </c>
      <c r="O40" s="142">
        <f t="shared" si="9"/>
        <v>4</v>
      </c>
      <c r="P40" s="143">
        <f t="shared" si="9"/>
        <v>6</v>
      </c>
      <c r="Q40" s="105"/>
    </row>
    <row r="41" spans="1:19" s="11" customFormat="1">
      <c r="A41" s="6"/>
      <c r="B41" s="7" t="s">
        <v>53</v>
      </c>
      <c r="C41" s="30">
        <v>28</v>
      </c>
      <c r="D41" s="30">
        <v>56</v>
      </c>
      <c r="E41" s="31">
        <f t="shared" ref="E41:E47" si="10">SUM(C41:D41)</f>
        <v>84</v>
      </c>
      <c r="F41" s="30">
        <v>20</v>
      </c>
      <c r="G41" s="30">
        <v>37</v>
      </c>
      <c r="H41" s="31">
        <f t="shared" ref="H41:H47" si="11">SUM(F41:G41)</f>
        <v>57</v>
      </c>
      <c r="I41" s="8">
        <v>58</v>
      </c>
      <c r="J41" s="8">
        <v>42</v>
      </c>
      <c r="K41" s="8">
        <v>3</v>
      </c>
      <c r="L41" s="8">
        <v>3</v>
      </c>
      <c r="M41" s="8">
        <v>0</v>
      </c>
      <c r="N41" s="9">
        <v>2</v>
      </c>
      <c r="O41" s="147">
        <v>23</v>
      </c>
      <c r="P41" s="10">
        <v>10</v>
      </c>
      <c r="Q41" s="32">
        <f t="shared" ref="Q41:Q47" si="12">+I41+K41+M41+O41-E41</f>
        <v>0</v>
      </c>
      <c r="R41" s="32">
        <f t="shared" ref="R41:R47" si="13">+P41+N41+L41+J41-H41</f>
        <v>0</v>
      </c>
    </row>
    <row r="42" spans="1:19" s="11" customFormat="1">
      <c r="A42" s="6"/>
      <c r="B42" s="7" t="s">
        <v>54</v>
      </c>
      <c r="C42" s="115">
        <v>38</v>
      </c>
      <c r="D42" s="115">
        <v>103</v>
      </c>
      <c r="E42" s="31">
        <f t="shared" si="10"/>
        <v>141</v>
      </c>
      <c r="F42" s="115">
        <v>26</v>
      </c>
      <c r="G42" s="115">
        <v>134</v>
      </c>
      <c r="H42" s="31">
        <f t="shared" si="11"/>
        <v>160</v>
      </c>
      <c r="I42" s="86">
        <v>113</v>
      </c>
      <c r="J42" s="86">
        <v>128</v>
      </c>
      <c r="K42" s="86">
        <v>4</v>
      </c>
      <c r="L42" s="86">
        <v>3</v>
      </c>
      <c r="M42" s="86">
        <v>5</v>
      </c>
      <c r="N42" s="87">
        <v>3</v>
      </c>
      <c r="O42" s="72">
        <v>19</v>
      </c>
      <c r="P42" s="79">
        <v>26</v>
      </c>
      <c r="Q42" s="32">
        <f t="shared" si="12"/>
        <v>0</v>
      </c>
      <c r="R42" s="32">
        <f t="shared" si="13"/>
        <v>0</v>
      </c>
    </row>
    <row r="43" spans="1:19" s="11" customFormat="1">
      <c r="A43" s="6"/>
      <c r="B43" s="112" t="s">
        <v>55</v>
      </c>
      <c r="C43" s="115">
        <v>67</v>
      </c>
      <c r="D43" s="115">
        <v>87</v>
      </c>
      <c r="E43" s="31">
        <f t="shared" si="10"/>
        <v>154</v>
      </c>
      <c r="F43" s="115">
        <v>52</v>
      </c>
      <c r="G43" s="115">
        <v>57</v>
      </c>
      <c r="H43" s="31">
        <f t="shared" si="11"/>
        <v>109</v>
      </c>
      <c r="I43" s="86">
        <v>115</v>
      </c>
      <c r="J43" s="86">
        <v>100</v>
      </c>
      <c r="K43" s="86">
        <v>1</v>
      </c>
      <c r="L43" s="86">
        <v>1</v>
      </c>
      <c r="M43" s="86">
        <v>1</v>
      </c>
      <c r="N43" s="87">
        <v>0</v>
      </c>
      <c r="O43" s="72">
        <v>37</v>
      </c>
      <c r="P43" s="79">
        <v>8</v>
      </c>
      <c r="Q43" s="32">
        <f t="shared" si="12"/>
        <v>0</v>
      </c>
      <c r="R43" s="32">
        <f t="shared" si="13"/>
        <v>0</v>
      </c>
    </row>
    <row r="44" spans="1:19" s="11" customFormat="1">
      <c r="A44" s="6"/>
      <c r="B44" s="116" t="s">
        <v>56</v>
      </c>
      <c r="C44" s="117">
        <v>33</v>
      </c>
      <c r="D44" s="117">
        <v>47</v>
      </c>
      <c r="E44" s="31">
        <f t="shared" si="10"/>
        <v>80</v>
      </c>
      <c r="F44" s="117">
        <v>44</v>
      </c>
      <c r="G44" s="118">
        <v>52</v>
      </c>
      <c r="H44" s="31">
        <f t="shared" si="11"/>
        <v>96</v>
      </c>
      <c r="I44" s="89">
        <v>66</v>
      </c>
      <c r="J44" s="89">
        <v>84</v>
      </c>
      <c r="K44" s="89">
        <v>1</v>
      </c>
      <c r="L44" s="89">
        <v>3</v>
      </c>
      <c r="M44" s="89">
        <v>2</v>
      </c>
      <c r="N44" s="89">
        <v>2</v>
      </c>
      <c r="O44" s="89">
        <v>11</v>
      </c>
      <c r="P44" s="89">
        <v>7</v>
      </c>
      <c r="Q44" s="32">
        <f t="shared" si="12"/>
        <v>0</v>
      </c>
      <c r="R44" s="32">
        <f t="shared" si="13"/>
        <v>0</v>
      </c>
    </row>
    <row r="45" spans="1:19" s="11" customFormat="1">
      <c r="A45" s="6"/>
      <c r="B45" s="125" t="s">
        <v>57</v>
      </c>
      <c r="C45" s="117">
        <v>10</v>
      </c>
      <c r="D45" s="117">
        <v>18</v>
      </c>
      <c r="E45" s="31">
        <f t="shared" si="10"/>
        <v>28</v>
      </c>
      <c r="F45" s="117">
        <v>4</v>
      </c>
      <c r="G45" s="117">
        <v>10</v>
      </c>
      <c r="H45" s="31">
        <f t="shared" si="11"/>
        <v>14</v>
      </c>
      <c r="I45" s="89">
        <v>5</v>
      </c>
      <c r="J45" s="89">
        <v>2</v>
      </c>
      <c r="K45" s="89">
        <v>8</v>
      </c>
      <c r="L45" s="89">
        <v>2</v>
      </c>
      <c r="M45" s="89">
        <v>1</v>
      </c>
      <c r="N45" s="89">
        <v>0</v>
      </c>
      <c r="O45" s="89">
        <v>14</v>
      </c>
      <c r="P45" s="89">
        <v>10</v>
      </c>
      <c r="Q45" s="101">
        <f t="shared" si="12"/>
        <v>0</v>
      </c>
      <c r="R45" s="32">
        <f t="shared" si="13"/>
        <v>0</v>
      </c>
    </row>
    <row r="46" spans="1:19" s="11" customFormat="1">
      <c r="A46" s="6"/>
      <c r="B46" s="125" t="s">
        <v>58</v>
      </c>
      <c r="C46" s="117">
        <v>33</v>
      </c>
      <c r="D46" s="117">
        <v>15</v>
      </c>
      <c r="E46" s="31">
        <f t="shared" si="10"/>
        <v>48</v>
      </c>
      <c r="F46" s="117">
        <v>18</v>
      </c>
      <c r="G46" s="117">
        <v>10</v>
      </c>
      <c r="H46" s="31">
        <f t="shared" si="11"/>
        <v>28</v>
      </c>
      <c r="I46" s="89">
        <v>36</v>
      </c>
      <c r="J46" s="89">
        <v>19</v>
      </c>
      <c r="K46" s="89">
        <v>2</v>
      </c>
      <c r="L46" s="89">
        <v>2</v>
      </c>
      <c r="M46" s="89">
        <v>2</v>
      </c>
      <c r="N46" s="89">
        <v>2</v>
      </c>
      <c r="O46" s="89">
        <v>8</v>
      </c>
      <c r="P46" s="89">
        <v>5</v>
      </c>
      <c r="Q46" s="101">
        <f t="shared" si="12"/>
        <v>0</v>
      </c>
      <c r="R46" s="32">
        <f t="shared" si="13"/>
        <v>0</v>
      </c>
    </row>
    <row r="47" spans="1:19" s="11" customFormat="1">
      <c r="A47" s="6"/>
      <c r="B47" s="125" t="s">
        <v>59</v>
      </c>
      <c r="C47" s="117">
        <v>0</v>
      </c>
      <c r="D47" s="117">
        <v>1</v>
      </c>
      <c r="E47" s="31">
        <f t="shared" si="10"/>
        <v>1</v>
      </c>
      <c r="F47" s="117">
        <v>2</v>
      </c>
      <c r="G47" s="117">
        <v>3</v>
      </c>
      <c r="H47" s="31">
        <f t="shared" si="11"/>
        <v>5</v>
      </c>
      <c r="I47" s="89"/>
      <c r="J47" s="89">
        <v>0</v>
      </c>
      <c r="K47" s="89">
        <v>0</v>
      </c>
      <c r="L47" s="89">
        <v>1</v>
      </c>
      <c r="M47" s="89">
        <v>0</v>
      </c>
      <c r="N47" s="89">
        <v>0</v>
      </c>
      <c r="O47" s="89">
        <v>1</v>
      </c>
      <c r="P47" s="89">
        <v>4</v>
      </c>
      <c r="Q47" s="101">
        <f t="shared" si="12"/>
        <v>0</v>
      </c>
      <c r="R47" s="32">
        <f t="shared" si="13"/>
        <v>0</v>
      </c>
    </row>
    <row r="48" spans="1:19" ht="19.5" customHeight="1">
      <c r="B48" s="127" t="s">
        <v>60</v>
      </c>
      <c r="C48" s="34">
        <f t="shared" ref="C48:H48" si="14">SUM(C41:C47)</f>
        <v>209</v>
      </c>
      <c r="D48" s="34">
        <f t="shared" si="14"/>
        <v>327</v>
      </c>
      <c r="E48" s="34">
        <f>SUM(E41:E47)</f>
        <v>536</v>
      </c>
      <c r="F48" s="90">
        <f t="shared" si="14"/>
        <v>166</v>
      </c>
      <c r="G48" s="90">
        <f t="shared" si="14"/>
        <v>303</v>
      </c>
      <c r="H48" s="34">
        <f t="shared" si="14"/>
        <v>469</v>
      </c>
      <c r="I48" s="90">
        <f t="shared" ref="I48:O48" si="15">SUM(I41:I47)</f>
        <v>393</v>
      </c>
      <c r="J48" s="90">
        <f t="shared" si="15"/>
        <v>375</v>
      </c>
      <c r="K48" s="90">
        <f t="shared" si="15"/>
        <v>19</v>
      </c>
      <c r="L48" s="90">
        <f t="shared" si="15"/>
        <v>15</v>
      </c>
      <c r="M48" s="90">
        <f t="shared" si="15"/>
        <v>11</v>
      </c>
      <c r="N48" s="90">
        <f t="shared" si="15"/>
        <v>9</v>
      </c>
      <c r="O48" s="90">
        <f t="shared" si="15"/>
        <v>113</v>
      </c>
      <c r="P48" s="90">
        <f>SUM(P41:P47)</f>
        <v>70</v>
      </c>
      <c r="S48" s="20"/>
    </row>
    <row r="49" spans="1:21" ht="19.5" customHeight="1">
      <c r="B49" s="33"/>
      <c r="C49" s="35">
        <f>+C48+C40+C38+C33+C29+C19+C13</f>
        <v>752</v>
      </c>
      <c r="D49" s="35">
        <f>D48+D40+D38+D33+D29+D19+D13</f>
        <v>1095</v>
      </c>
      <c r="E49" s="35">
        <f t="shared" ref="E49:P49" si="16">+E48+E40+E38+E33+E29+E19+E13</f>
        <v>2091</v>
      </c>
      <c r="F49" s="91">
        <f t="shared" si="16"/>
        <v>706</v>
      </c>
      <c r="G49" s="91">
        <f t="shared" si="16"/>
        <v>1063</v>
      </c>
      <c r="H49" s="35">
        <f t="shared" si="16"/>
        <v>1742</v>
      </c>
      <c r="I49" s="91">
        <f t="shared" si="16"/>
        <v>1396</v>
      </c>
      <c r="J49" s="91">
        <f t="shared" si="16"/>
        <v>1188</v>
      </c>
      <c r="K49" s="91">
        <f t="shared" si="16"/>
        <v>83</v>
      </c>
      <c r="L49" s="91">
        <f t="shared" si="16"/>
        <v>51</v>
      </c>
      <c r="M49" s="91">
        <f t="shared" si="16"/>
        <v>90</v>
      </c>
      <c r="N49" s="91">
        <f t="shared" si="16"/>
        <v>72</v>
      </c>
      <c r="O49" s="91">
        <f t="shared" si="16"/>
        <v>522</v>
      </c>
      <c r="P49" s="91">
        <f t="shared" si="16"/>
        <v>431</v>
      </c>
      <c r="S49" s="20"/>
    </row>
    <row r="50" spans="1:21" ht="19.5" customHeight="1">
      <c r="B50" s="33"/>
      <c r="C50" s="36"/>
      <c r="D50" s="36"/>
      <c r="E50" s="35"/>
      <c r="F50" s="120"/>
      <c r="G50" s="120"/>
      <c r="H50" s="35"/>
      <c r="I50" s="92"/>
      <c r="J50" s="92"/>
      <c r="K50" s="92"/>
      <c r="L50" s="92"/>
      <c r="M50" s="92"/>
      <c r="N50" s="92"/>
      <c r="O50" s="92"/>
      <c r="P50" s="92"/>
      <c r="S50" s="20"/>
    </row>
    <row r="51" spans="1:21" ht="19.5" customHeight="1">
      <c r="B51" s="33"/>
      <c r="C51" s="36"/>
      <c r="D51" s="36"/>
      <c r="E51" s="35"/>
      <c r="F51" s="120"/>
      <c r="G51" s="120"/>
      <c r="H51" s="35"/>
      <c r="I51" s="92"/>
      <c r="J51" s="92"/>
      <c r="K51" s="92"/>
      <c r="L51" s="92"/>
      <c r="M51" s="92"/>
      <c r="N51" s="92"/>
      <c r="O51" s="92"/>
      <c r="P51" s="92"/>
      <c r="S51" s="20"/>
    </row>
    <row r="52" spans="1:21" ht="19.5" customHeight="1">
      <c r="B52" s="33"/>
      <c r="C52" s="36"/>
      <c r="D52" s="36"/>
      <c r="E52" s="35"/>
      <c r="F52" s="120"/>
      <c r="G52" s="120"/>
      <c r="H52" s="35"/>
      <c r="I52" s="92"/>
      <c r="J52" s="92"/>
      <c r="K52" s="92"/>
      <c r="L52" s="92"/>
      <c r="M52" s="92"/>
      <c r="N52" s="92"/>
      <c r="O52" s="92"/>
      <c r="P52" s="92"/>
      <c r="S52" s="20"/>
      <c r="U52" s="91"/>
    </row>
    <row r="53" spans="1:21" ht="19.5" customHeight="1">
      <c r="B53" s="33"/>
      <c r="C53" s="36"/>
      <c r="D53" s="36"/>
      <c r="E53" s="35"/>
      <c r="F53" s="120"/>
      <c r="G53" s="120"/>
      <c r="H53" s="35"/>
      <c r="I53" s="92"/>
      <c r="J53" s="92"/>
      <c r="K53" s="92"/>
      <c r="L53" s="92"/>
      <c r="M53" s="92"/>
      <c r="N53" s="92"/>
      <c r="O53" s="92"/>
      <c r="P53" s="92"/>
      <c r="S53" s="20"/>
    </row>
    <row r="54" spans="1:21" s="15" customFormat="1" ht="19.5" customHeight="1">
      <c r="A54" s="14"/>
      <c r="B54" s="46"/>
      <c r="C54" s="47"/>
      <c r="D54" s="47"/>
      <c r="E54" s="48"/>
      <c r="F54" s="121"/>
      <c r="G54" s="121"/>
      <c r="H54" s="48"/>
      <c r="I54" s="93"/>
      <c r="J54" s="93"/>
      <c r="K54" s="93"/>
      <c r="L54" s="93"/>
      <c r="M54" s="93"/>
      <c r="N54" s="93"/>
      <c r="O54" s="93"/>
      <c r="P54" s="93"/>
      <c r="Q54" s="16"/>
      <c r="S54" s="20"/>
    </row>
    <row r="55" spans="1:21" s="15" customFormat="1" ht="19.5" customHeight="1">
      <c r="A55" s="14"/>
      <c r="B55" s="22"/>
      <c r="C55" s="47"/>
      <c r="D55" s="47"/>
      <c r="E55" s="48"/>
      <c r="F55" s="121"/>
      <c r="G55" s="121"/>
      <c r="H55" s="48"/>
      <c r="I55" s="93"/>
      <c r="J55" s="93"/>
      <c r="K55" s="93"/>
      <c r="L55" s="93"/>
      <c r="M55" s="93"/>
      <c r="N55" s="93"/>
      <c r="O55" s="93"/>
      <c r="P55" s="93"/>
      <c r="Q55" s="16"/>
      <c r="S55" s="20"/>
    </row>
    <row r="56" spans="1:21" s="15" customFormat="1" ht="19.5" customHeight="1">
      <c r="A56" s="14"/>
      <c r="B56" s="155" t="s">
        <v>61</v>
      </c>
      <c r="C56" s="155"/>
      <c r="D56" s="155"/>
      <c r="E56" s="155"/>
      <c r="F56" s="155"/>
      <c r="G56" s="155"/>
      <c r="H56" s="48"/>
      <c r="I56" s="93"/>
      <c r="J56" s="93"/>
      <c r="K56" s="93"/>
      <c r="L56" s="93"/>
      <c r="M56" s="93"/>
      <c r="N56" s="93"/>
      <c r="O56" s="93"/>
      <c r="P56" s="93"/>
      <c r="Q56" s="16"/>
      <c r="S56" s="20"/>
    </row>
    <row r="57" spans="1:21" s="15" customFormat="1" ht="19.5" customHeight="1">
      <c r="A57" s="19" t="s">
        <v>62</v>
      </c>
      <c r="B57" s="20" t="s">
        <v>63</v>
      </c>
      <c r="C57" s="25" t="s">
        <v>64</v>
      </c>
      <c r="D57" s="19" t="s">
        <v>65</v>
      </c>
      <c r="E57" s="154"/>
      <c r="F57" s="122"/>
      <c r="G57" s="122"/>
      <c r="H57" s="48"/>
      <c r="I57" s="93"/>
      <c r="J57" s="93"/>
      <c r="K57" s="93"/>
      <c r="L57" s="93"/>
      <c r="M57" s="93"/>
      <c r="N57" s="93"/>
      <c r="O57" s="93"/>
      <c r="P57" s="93"/>
      <c r="Q57" s="16"/>
      <c r="S57" s="20"/>
    </row>
    <row r="58" spans="1:21" s="15" customFormat="1" ht="19.5" customHeight="1">
      <c r="A58" s="14" t="s">
        <v>66</v>
      </c>
      <c r="B58" s="17" t="s">
        <v>6</v>
      </c>
      <c r="C58" s="50">
        <f>+I49</f>
        <v>1396</v>
      </c>
      <c r="D58" s="51">
        <f>+C58/E$49</f>
        <v>0.66762314681970347</v>
      </c>
      <c r="E58" s="154"/>
      <c r="F58" s="122"/>
      <c r="G58" s="122"/>
      <c r="H58" s="48"/>
      <c r="I58" s="93"/>
      <c r="J58" s="93"/>
      <c r="K58" s="93"/>
      <c r="L58" s="93"/>
      <c r="M58" s="93"/>
      <c r="N58" s="93"/>
      <c r="O58" s="93"/>
      <c r="P58" s="93"/>
      <c r="Q58" s="16"/>
      <c r="S58" s="20"/>
    </row>
    <row r="59" spans="1:21" s="15" customFormat="1" ht="15.75" customHeight="1">
      <c r="A59" s="14" t="s">
        <v>67</v>
      </c>
      <c r="B59" s="17" t="s">
        <v>7</v>
      </c>
      <c r="C59" s="50">
        <f>+K49</f>
        <v>83</v>
      </c>
      <c r="D59" s="51">
        <f>+C59/E$49</f>
        <v>3.9693926351028218E-2</v>
      </c>
      <c r="E59" s="154"/>
      <c r="F59" s="122"/>
      <c r="G59" s="122"/>
      <c r="H59" s="48"/>
      <c r="I59" s="93"/>
      <c r="J59" s="93"/>
      <c r="K59" s="93"/>
      <c r="L59" s="93"/>
      <c r="M59" s="93"/>
      <c r="N59" s="93"/>
      <c r="O59" s="93"/>
      <c r="P59" s="93"/>
      <c r="Q59" s="16"/>
      <c r="S59" s="20"/>
    </row>
    <row r="60" spans="1:21" s="15" customFormat="1" ht="12" customHeight="1">
      <c r="A60" s="14" t="s">
        <v>68</v>
      </c>
      <c r="B60" s="17" t="s">
        <v>8</v>
      </c>
      <c r="C60" s="50">
        <f>+M49</f>
        <v>90</v>
      </c>
      <c r="D60" s="51">
        <f>+C60/E$49</f>
        <v>4.3041606886657105E-2</v>
      </c>
      <c r="E60" s="154"/>
      <c r="F60" s="122"/>
      <c r="G60" s="122"/>
      <c r="H60" s="48"/>
      <c r="I60" s="93"/>
      <c r="J60" s="93"/>
      <c r="K60" s="93"/>
      <c r="L60" s="93"/>
      <c r="M60" s="93"/>
      <c r="N60" s="93"/>
      <c r="O60" s="93"/>
      <c r="P60" s="93"/>
      <c r="Q60" s="16"/>
      <c r="S60" s="20"/>
    </row>
    <row r="61" spans="1:21" s="15" customFormat="1" ht="14.25" customHeight="1">
      <c r="A61" s="14" t="s">
        <v>69</v>
      </c>
      <c r="B61" s="17" t="s">
        <v>70</v>
      </c>
      <c r="C61" s="50">
        <f>+O49</f>
        <v>522</v>
      </c>
      <c r="D61" s="51">
        <f>+C61/E$49</f>
        <v>0.24964131994261118</v>
      </c>
      <c r="E61" s="154"/>
      <c r="F61" s="122"/>
      <c r="G61" s="122"/>
      <c r="H61" s="48"/>
      <c r="I61" s="93"/>
      <c r="J61" s="93"/>
      <c r="K61" s="93"/>
      <c r="L61" s="93"/>
      <c r="M61" s="93"/>
      <c r="N61" s="93"/>
      <c r="O61" s="93"/>
      <c r="P61" s="93"/>
      <c r="Q61" s="16"/>
      <c r="S61" s="20"/>
    </row>
    <row r="62" spans="1:21" s="15" customFormat="1" ht="19.5" customHeight="1">
      <c r="A62" s="14"/>
      <c r="B62" s="154"/>
      <c r="C62" s="154"/>
      <c r="D62" s="52"/>
      <c r="E62" s="154"/>
      <c r="F62" s="122"/>
      <c r="G62" s="122"/>
      <c r="H62" s="48"/>
      <c r="I62" s="93"/>
      <c r="J62" s="93"/>
      <c r="K62" s="93"/>
      <c r="L62" s="93"/>
      <c r="M62" s="93"/>
      <c r="N62" s="93"/>
      <c r="O62" s="93"/>
      <c r="P62" s="93"/>
      <c r="Q62" s="16"/>
      <c r="S62" s="20"/>
    </row>
    <row r="63" spans="1:21" s="15" customFormat="1" ht="19.5" customHeight="1">
      <c r="A63" s="14"/>
      <c r="B63" s="154"/>
      <c r="C63" s="37">
        <f>SUM(C58:C61)</f>
        <v>2091</v>
      </c>
      <c r="D63" s="128">
        <f>SUM(D58:D62)</f>
        <v>1</v>
      </c>
      <c r="E63" s="154"/>
      <c r="F63" s="122"/>
      <c r="G63" s="122"/>
      <c r="H63" s="48"/>
      <c r="I63" s="93"/>
      <c r="J63" s="93"/>
      <c r="K63" s="93"/>
      <c r="L63" s="93"/>
      <c r="M63" s="93"/>
      <c r="N63" s="93"/>
      <c r="O63" s="93"/>
      <c r="P63" s="93"/>
      <c r="Q63" s="16"/>
      <c r="S63" s="20"/>
    </row>
    <row r="64" spans="1:21" s="15" customFormat="1" ht="19.5" customHeight="1">
      <c r="A64" s="14"/>
      <c r="B64" s="127" t="s">
        <v>60</v>
      </c>
      <c r="C64" s="154"/>
      <c r="D64" s="154"/>
      <c r="E64" s="154"/>
      <c r="F64" s="122"/>
      <c r="G64" s="122"/>
      <c r="H64" s="48"/>
      <c r="I64" s="93"/>
      <c r="J64" s="93"/>
      <c r="K64" s="93"/>
      <c r="L64" s="93"/>
      <c r="M64" s="93"/>
      <c r="N64" s="93"/>
      <c r="O64" s="93"/>
      <c r="P64" s="93"/>
      <c r="Q64" s="16"/>
      <c r="S64" s="20"/>
    </row>
    <row r="65" spans="1:19" ht="19.5" customHeight="1">
      <c r="B65" s="13"/>
      <c r="C65" s="13"/>
      <c r="D65" s="13"/>
      <c r="E65" s="13"/>
      <c r="F65" s="123"/>
      <c r="G65" s="123"/>
      <c r="H65" s="35"/>
      <c r="I65" s="92"/>
      <c r="J65" s="92"/>
      <c r="K65" s="92"/>
      <c r="L65" s="92"/>
      <c r="M65" s="92"/>
      <c r="N65" s="92"/>
      <c r="O65" s="92"/>
      <c r="P65" s="92"/>
      <c r="S65" s="20"/>
    </row>
    <row r="66" spans="1:19" ht="19.5" customHeight="1">
      <c r="B66" s="13"/>
      <c r="C66" s="13"/>
      <c r="D66" s="13"/>
      <c r="E66" s="13"/>
      <c r="F66" s="123"/>
      <c r="G66" s="123"/>
      <c r="H66" s="35"/>
      <c r="I66" s="92"/>
      <c r="J66" s="92"/>
      <c r="K66" s="92"/>
      <c r="L66" s="92"/>
      <c r="M66" s="92"/>
      <c r="N66" s="92"/>
      <c r="O66" s="92"/>
      <c r="P66" s="92"/>
      <c r="S66" s="20"/>
    </row>
    <row r="67" spans="1:19" ht="19.5" customHeight="1">
      <c r="B67" s="13"/>
      <c r="C67" s="13"/>
      <c r="D67" s="13"/>
      <c r="E67" s="13"/>
      <c r="F67" s="123"/>
      <c r="G67" s="123"/>
      <c r="H67" s="35"/>
      <c r="I67" s="92"/>
      <c r="J67" s="92"/>
      <c r="K67" s="92"/>
      <c r="L67" s="92"/>
      <c r="M67" s="92"/>
      <c r="N67" s="92"/>
      <c r="O67" s="92"/>
      <c r="P67" s="92"/>
      <c r="S67" s="20"/>
    </row>
    <row r="68" spans="1:19" ht="19.5" customHeight="1">
      <c r="B68" s="13"/>
      <c r="C68" s="13"/>
      <c r="D68" s="13"/>
      <c r="E68" s="13"/>
      <c r="F68" s="123"/>
      <c r="G68" s="123"/>
      <c r="H68" s="35"/>
      <c r="I68" s="92"/>
      <c r="J68" s="92"/>
      <c r="K68" s="92"/>
      <c r="L68" s="92"/>
      <c r="M68" s="92"/>
      <c r="N68" s="92"/>
      <c r="O68" s="92"/>
      <c r="P68" s="92"/>
      <c r="S68" s="20"/>
    </row>
    <row r="69" spans="1:19" ht="19.5" customHeight="1">
      <c r="B69" s="13"/>
      <c r="C69" s="13"/>
      <c r="D69" s="13"/>
      <c r="E69" s="13"/>
      <c r="F69" s="123"/>
      <c r="G69" s="123"/>
      <c r="H69" s="35"/>
      <c r="I69" s="92"/>
      <c r="J69" s="92"/>
      <c r="K69" s="92"/>
      <c r="L69" s="92"/>
      <c r="M69" s="92"/>
      <c r="N69" s="92"/>
      <c r="O69" s="92"/>
      <c r="P69" s="92"/>
      <c r="S69" s="20"/>
    </row>
    <row r="70" spans="1:19" ht="19.5" customHeight="1">
      <c r="B70" s="13"/>
      <c r="C70" s="13"/>
      <c r="D70" s="13"/>
      <c r="E70" s="13"/>
      <c r="F70" s="123"/>
      <c r="G70" s="123"/>
      <c r="H70" s="35"/>
      <c r="I70" s="92"/>
      <c r="J70" s="92"/>
      <c r="K70" s="92"/>
      <c r="L70" s="92"/>
      <c r="M70" s="92"/>
      <c r="N70" s="92"/>
      <c r="O70" s="92"/>
      <c r="P70" s="92"/>
      <c r="S70" s="20"/>
    </row>
    <row r="71" spans="1:19" s="15" customFormat="1" ht="19.5" customHeight="1">
      <c r="A71" s="14"/>
      <c r="B71" s="154"/>
      <c r="C71" s="154"/>
      <c r="D71" s="154"/>
      <c r="E71" s="154"/>
      <c r="F71" s="122"/>
      <c r="G71" s="122"/>
      <c r="H71" s="48"/>
      <c r="I71" s="93"/>
      <c r="J71" s="93"/>
      <c r="K71" s="93"/>
      <c r="L71" s="93"/>
      <c r="M71" s="93"/>
      <c r="N71" s="93"/>
      <c r="O71" s="93"/>
      <c r="P71" s="93"/>
      <c r="Q71" s="16"/>
      <c r="S71" s="20"/>
    </row>
    <row r="72" spans="1:19" s="15" customFormat="1" ht="19.5" customHeight="1">
      <c r="A72" s="14"/>
      <c r="B72" s="154"/>
      <c r="C72" s="154"/>
      <c r="D72" s="154"/>
      <c r="E72" s="154"/>
      <c r="F72" s="122"/>
      <c r="G72" s="122"/>
      <c r="H72" s="48"/>
      <c r="I72" s="93"/>
      <c r="J72" s="93"/>
      <c r="K72" s="93"/>
      <c r="L72" s="93"/>
      <c r="M72" s="93"/>
      <c r="N72" s="93"/>
      <c r="O72" s="93"/>
      <c r="P72" s="93"/>
      <c r="Q72" s="16"/>
      <c r="S72" s="20"/>
    </row>
    <row r="73" spans="1:19" s="15" customFormat="1" ht="19.5" customHeight="1">
      <c r="A73" s="14"/>
      <c r="B73" s="154"/>
      <c r="C73" s="154"/>
      <c r="D73" s="154"/>
      <c r="E73" s="154"/>
      <c r="F73" s="122"/>
      <c r="G73" s="122"/>
      <c r="H73" s="48"/>
      <c r="I73" s="93"/>
      <c r="J73" s="93"/>
      <c r="K73" s="93"/>
      <c r="L73" s="93"/>
      <c r="M73" s="93"/>
      <c r="N73" s="93"/>
      <c r="O73" s="93"/>
      <c r="P73" s="93"/>
      <c r="Q73" s="16"/>
      <c r="S73" s="20"/>
    </row>
    <row r="74" spans="1:19" s="15" customFormat="1" ht="19.5" customHeight="1">
      <c r="A74" s="14"/>
      <c r="B74" s="154"/>
      <c r="C74" s="154"/>
      <c r="D74" s="154"/>
      <c r="E74" s="154"/>
      <c r="F74" s="122"/>
      <c r="G74" s="122"/>
      <c r="H74" s="48"/>
      <c r="I74" s="93"/>
      <c r="J74" s="93"/>
      <c r="K74" s="93"/>
      <c r="L74" s="93"/>
      <c r="M74" s="93"/>
      <c r="N74" s="93"/>
      <c r="O74" s="93"/>
      <c r="P74" s="93"/>
      <c r="Q74" s="16"/>
      <c r="S74" s="20"/>
    </row>
    <row r="75" spans="1:19" s="15" customFormat="1" ht="19.5" customHeight="1">
      <c r="A75" s="14"/>
      <c r="B75" s="154"/>
      <c r="C75" s="154"/>
      <c r="D75" s="154"/>
      <c r="E75" s="154"/>
      <c r="F75" s="122"/>
      <c r="G75" s="122"/>
      <c r="H75" s="48"/>
      <c r="I75" s="93"/>
      <c r="J75" s="93"/>
      <c r="K75" s="93"/>
      <c r="L75" s="93"/>
      <c r="M75" s="93"/>
      <c r="N75" s="93"/>
      <c r="O75" s="93"/>
      <c r="P75" s="93"/>
      <c r="Q75" s="16"/>
      <c r="S75" s="20"/>
    </row>
    <row r="76" spans="1:19" s="15" customFormat="1" ht="19.5" customHeight="1">
      <c r="A76" s="14"/>
      <c r="B76" s="154"/>
      <c r="C76" s="154"/>
      <c r="D76" s="154"/>
      <c r="E76" s="154"/>
      <c r="F76" s="122"/>
      <c r="G76" s="122"/>
      <c r="H76" s="48"/>
      <c r="I76" s="93"/>
      <c r="J76" s="93"/>
      <c r="K76" s="93"/>
      <c r="L76" s="93"/>
      <c r="M76" s="93"/>
      <c r="N76" s="93"/>
      <c r="O76" s="93"/>
      <c r="P76" s="93"/>
      <c r="Q76" s="16"/>
      <c r="S76" s="20"/>
    </row>
    <row r="77" spans="1:19" s="15" customFormat="1" ht="19.5" customHeight="1">
      <c r="A77" s="14"/>
      <c r="B77" s="154"/>
      <c r="C77" s="154"/>
      <c r="D77" s="154"/>
      <c r="E77" s="154"/>
      <c r="F77" s="122"/>
      <c r="G77" s="122"/>
      <c r="H77" s="48"/>
      <c r="I77" s="93"/>
      <c r="J77" s="93"/>
      <c r="K77" s="93"/>
      <c r="L77" s="93"/>
      <c r="M77" s="93"/>
      <c r="N77" s="93"/>
      <c r="O77" s="93"/>
      <c r="P77" s="93"/>
      <c r="Q77" s="16"/>
      <c r="S77" s="20"/>
    </row>
    <row r="78" spans="1:19" s="15" customFormat="1" ht="19.5" customHeight="1">
      <c r="A78" s="14"/>
      <c r="B78" s="154"/>
      <c r="C78" s="154"/>
      <c r="D78" s="154"/>
      <c r="E78" s="154"/>
      <c r="F78" s="122"/>
      <c r="G78" s="122"/>
      <c r="H78" s="48"/>
      <c r="I78" s="93"/>
      <c r="J78" s="93"/>
      <c r="K78" s="93"/>
      <c r="L78" s="93"/>
      <c r="M78" s="93"/>
      <c r="N78" s="93"/>
      <c r="O78" s="93"/>
      <c r="P78" s="93"/>
      <c r="Q78" s="16"/>
      <c r="S78" s="20"/>
    </row>
    <row r="79" spans="1:19" s="15" customFormat="1" ht="19.5" customHeight="1">
      <c r="A79" s="14"/>
      <c r="B79" s="154"/>
      <c r="C79" s="154"/>
      <c r="D79" s="154"/>
      <c r="E79" s="154"/>
      <c r="F79" s="122"/>
      <c r="G79" s="122"/>
      <c r="H79" s="53"/>
      <c r="I79" s="93"/>
      <c r="J79" s="93"/>
      <c r="K79" s="93"/>
      <c r="L79" s="93"/>
      <c r="M79" s="93"/>
      <c r="N79" s="93"/>
      <c r="O79" s="93"/>
      <c r="P79" s="93"/>
      <c r="Q79" s="16"/>
      <c r="S79" s="20"/>
    </row>
    <row r="80" spans="1:19" s="15" customFormat="1" ht="19.5" customHeight="1">
      <c r="A80" s="14"/>
      <c r="B80" s="154"/>
      <c r="C80" s="154"/>
      <c r="D80" s="154"/>
      <c r="E80" s="154"/>
      <c r="F80" s="122"/>
      <c r="G80" s="122"/>
      <c r="H80" s="48"/>
      <c r="I80" s="93"/>
      <c r="J80" s="93"/>
      <c r="K80" s="93"/>
      <c r="L80" s="93"/>
      <c r="M80" s="93"/>
      <c r="N80" s="93"/>
      <c r="O80" s="93"/>
      <c r="P80" s="93"/>
      <c r="Q80" s="16"/>
      <c r="S80" s="20"/>
    </row>
    <row r="81" spans="1:19" s="15" customFormat="1" ht="19.5" customHeight="1">
      <c r="A81" s="14"/>
      <c r="B81" s="154"/>
      <c r="C81" s="154"/>
      <c r="D81" s="154"/>
      <c r="E81" s="154"/>
      <c r="F81" s="122"/>
      <c r="G81" s="122"/>
      <c r="H81" s="48"/>
      <c r="I81" s="93"/>
      <c r="J81" s="93"/>
      <c r="K81" s="93"/>
      <c r="L81" s="93"/>
      <c r="M81" s="93"/>
      <c r="N81" s="93"/>
      <c r="O81" s="93"/>
      <c r="P81" s="93"/>
      <c r="Q81" s="16"/>
      <c r="S81" s="20"/>
    </row>
    <row r="82" spans="1:19" s="15" customFormat="1" ht="19.5" customHeight="1">
      <c r="A82" s="14"/>
      <c r="B82" s="154"/>
      <c r="C82" s="154"/>
      <c r="D82" s="154"/>
      <c r="E82" s="154"/>
      <c r="F82" s="122"/>
      <c r="G82" s="122"/>
      <c r="H82" s="48"/>
      <c r="I82" s="93"/>
      <c r="J82" s="93"/>
      <c r="K82" s="93"/>
      <c r="L82" s="93"/>
      <c r="M82" s="93"/>
      <c r="N82" s="93"/>
      <c r="O82" s="93"/>
      <c r="P82" s="93"/>
      <c r="Q82" s="16"/>
      <c r="S82" s="20"/>
    </row>
    <row r="83" spans="1:19" s="15" customFormat="1" ht="15.75">
      <c r="A83" s="14"/>
      <c r="C83" s="18"/>
      <c r="D83" s="18"/>
      <c r="E83" s="54"/>
      <c r="F83" s="94"/>
      <c r="G83" s="94"/>
      <c r="H83" s="55"/>
      <c r="I83" s="94"/>
      <c r="J83" s="94"/>
      <c r="K83" s="94"/>
      <c r="L83" s="94"/>
      <c r="M83" s="94"/>
      <c r="N83" s="94"/>
      <c r="O83" s="94"/>
      <c r="P83" s="95"/>
      <c r="Q83" s="16"/>
    </row>
    <row r="84" spans="1:19" s="15" customFormat="1" ht="15.75">
      <c r="A84" s="14"/>
      <c r="C84" s="18"/>
      <c r="D84" s="18"/>
      <c r="E84" s="54"/>
      <c r="F84" s="94"/>
      <c r="G84" s="94"/>
      <c r="H84" s="55"/>
      <c r="I84" s="94"/>
      <c r="J84" s="94"/>
      <c r="K84" s="94"/>
      <c r="L84" s="94"/>
      <c r="M84" s="94"/>
      <c r="N84" s="94"/>
      <c r="O84" s="94"/>
      <c r="P84" s="95"/>
      <c r="Q84" s="16"/>
    </row>
    <row r="85" spans="1:19" s="15" customFormat="1" ht="15.75">
      <c r="A85" s="14"/>
      <c r="C85" s="18"/>
      <c r="D85" s="18"/>
      <c r="E85" s="54"/>
      <c r="F85" s="94"/>
      <c r="G85" s="94"/>
      <c r="H85" s="55"/>
      <c r="I85" s="94"/>
      <c r="J85" s="94"/>
      <c r="K85" s="94"/>
      <c r="L85" s="94"/>
      <c r="M85" s="94"/>
      <c r="N85" s="94"/>
      <c r="O85" s="94"/>
      <c r="P85" s="95"/>
      <c r="Q85" s="16"/>
    </row>
    <row r="86" spans="1:19" s="15" customFormat="1" ht="15.75">
      <c r="A86" s="14"/>
      <c r="C86" s="18"/>
      <c r="D86" s="18"/>
      <c r="E86" s="54"/>
      <c r="F86" s="94"/>
      <c r="G86" s="94"/>
      <c r="H86" s="55"/>
      <c r="I86" s="94"/>
      <c r="J86" s="94"/>
      <c r="K86" s="94"/>
      <c r="L86" s="94"/>
      <c r="M86" s="94"/>
      <c r="N86" s="94"/>
      <c r="O86" s="94"/>
      <c r="P86" s="95"/>
      <c r="Q86" s="16"/>
    </row>
    <row r="87" spans="1:19" s="15" customFormat="1" ht="15.75">
      <c r="A87" s="14"/>
      <c r="C87" s="18"/>
      <c r="D87" s="18"/>
      <c r="E87" s="54"/>
      <c r="F87" s="94"/>
      <c r="G87" s="94"/>
      <c r="H87" s="55"/>
      <c r="I87" s="94"/>
      <c r="J87" s="94"/>
      <c r="K87" s="94"/>
      <c r="L87" s="94"/>
      <c r="M87" s="94"/>
      <c r="N87" s="94"/>
      <c r="O87" s="94"/>
      <c r="P87" s="95"/>
      <c r="Q87" s="16"/>
    </row>
    <row r="88" spans="1:19" s="15" customFormat="1" ht="15.75">
      <c r="A88" s="14"/>
      <c r="C88" s="18"/>
      <c r="D88" s="18"/>
      <c r="E88" s="54"/>
      <c r="F88" s="94"/>
      <c r="G88" s="94"/>
      <c r="H88" s="55"/>
      <c r="I88" s="94"/>
      <c r="J88" s="94"/>
      <c r="K88" s="94"/>
      <c r="L88" s="94"/>
      <c r="M88" s="94"/>
      <c r="N88" s="94"/>
      <c r="O88" s="94"/>
      <c r="P88" s="95"/>
      <c r="Q88" s="16"/>
    </row>
    <row r="91" spans="1:19" ht="42.75" customHeight="1"/>
    <row r="92" spans="1:19" s="15" customFormat="1" ht="57" customHeight="1">
      <c r="A92" s="155" t="s">
        <v>71</v>
      </c>
      <c r="B92" s="155"/>
      <c r="C92" s="155"/>
      <c r="D92" s="155"/>
      <c r="E92" s="155"/>
      <c r="F92" s="155"/>
      <c r="G92" s="94"/>
      <c r="H92" s="55"/>
      <c r="I92" s="94"/>
      <c r="J92" s="94"/>
      <c r="K92" s="94"/>
      <c r="L92" s="94"/>
      <c r="M92" s="94"/>
      <c r="N92" s="94"/>
      <c r="O92" s="94"/>
      <c r="P92" s="95"/>
      <c r="Q92" s="16"/>
    </row>
    <row r="93" spans="1:19" s="15" customFormat="1" ht="36" customHeight="1">
      <c r="A93" s="154"/>
      <c r="B93" s="40"/>
      <c r="C93" s="154"/>
      <c r="D93" s="154"/>
      <c r="E93" s="40" t="s">
        <v>72</v>
      </c>
      <c r="F93" s="122"/>
      <c r="G93" s="94"/>
      <c r="H93" s="55"/>
      <c r="I93" s="94"/>
      <c r="J93" s="94"/>
      <c r="K93" s="94"/>
      <c r="L93" s="94"/>
      <c r="M93" s="94"/>
      <c r="N93" s="94"/>
      <c r="O93" s="94"/>
      <c r="P93" s="95"/>
      <c r="Q93" s="16"/>
    </row>
    <row r="94" spans="1:19" s="15" customFormat="1" ht="15.75">
      <c r="A94" s="19" t="s">
        <v>62</v>
      </c>
      <c r="B94" s="20" t="s">
        <v>73</v>
      </c>
      <c r="C94" s="19" t="s">
        <v>64</v>
      </c>
      <c r="D94" s="19" t="s">
        <v>65</v>
      </c>
      <c r="E94" s="54"/>
      <c r="F94" s="94"/>
      <c r="G94" s="94"/>
      <c r="H94" s="55"/>
      <c r="I94" s="94"/>
      <c r="J94" s="94"/>
      <c r="K94" s="94"/>
      <c r="L94" s="94"/>
      <c r="M94" s="94"/>
      <c r="N94" s="94"/>
      <c r="O94" s="94"/>
      <c r="P94" s="95"/>
      <c r="Q94" s="16"/>
    </row>
    <row r="95" spans="1:19" s="15" customFormat="1" ht="15.75">
      <c r="A95" s="14" t="s">
        <v>66</v>
      </c>
      <c r="B95" s="22" t="s">
        <v>22</v>
      </c>
      <c r="C95" s="57">
        <f>+E9</f>
        <v>65</v>
      </c>
      <c r="D95" s="21">
        <f>+C95/E$49</f>
        <v>3.1085604973696796E-2</v>
      </c>
      <c r="E95" s="54"/>
      <c r="F95" s="94"/>
      <c r="G95" s="94"/>
      <c r="H95" s="55"/>
      <c r="I95" s="94"/>
      <c r="J95" s="94"/>
      <c r="K95" s="94"/>
      <c r="L95" s="94"/>
      <c r="M95" s="94"/>
      <c r="N95" s="94"/>
      <c r="O95" s="94"/>
      <c r="P95" s="95"/>
      <c r="Q95" s="16"/>
    </row>
    <row r="96" spans="1:19" s="15" customFormat="1" ht="15.75">
      <c r="A96" s="14" t="s">
        <v>67</v>
      </c>
      <c r="B96" s="22" t="s">
        <v>23</v>
      </c>
      <c r="C96" s="57">
        <f>+E10</f>
        <v>31</v>
      </c>
      <c r="D96" s="21">
        <f t="shared" ref="D96:D127" si="17">+C96/E$49</f>
        <v>1.482544237207078E-2</v>
      </c>
      <c r="E96" s="54"/>
      <c r="F96" s="94"/>
      <c r="G96" s="94"/>
      <c r="H96" s="55"/>
      <c r="I96" s="94"/>
      <c r="J96" s="94"/>
      <c r="K96" s="94"/>
      <c r="L96" s="94"/>
      <c r="M96" s="94"/>
      <c r="N96" s="94"/>
      <c r="O96" s="94"/>
      <c r="P96" s="95"/>
      <c r="Q96" s="16"/>
    </row>
    <row r="97" spans="1:17" s="15" customFormat="1" ht="15.75">
      <c r="A97" s="14" t="s">
        <v>68</v>
      </c>
      <c r="B97" s="22" t="s">
        <v>24</v>
      </c>
      <c r="C97" s="57">
        <f>+E11</f>
        <v>20</v>
      </c>
      <c r="D97" s="21">
        <f t="shared" si="17"/>
        <v>9.5648015303682454E-3</v>
      </c>
      <c r="E97" s="54"/>
      <c r="F97" s="94"/>
      <c r="G97" s="94"/>
      <c r="H97" s="55"/>
      <c r="I97" s="94"/>
      <c r="J97" s="94"/>
      <c r="K97" s="94"/>
      <c r="L97" s="94"/>
      <c r="M97" s="94"/>
      <c r="N97" s="94"/>
      <c r="O97" s="94"/>
      <c r="P97" s="95"/>
      <c r="Q97" s="16"/>
    </row>
    <row r="98" spans="1:17" s="15" customFormat="1" ht="15.75">
      <c r="A98" s="14" t="s">
        <v>69</v>
      </c>
      <c r="B98" s="22" t="s">
        <v>25</v>
      </c>
      <c r="C98" s="57">
        <f>+E12</f>
        <v>31</v>
      </c>
      <c r="D98" s="21">
        <f t="shared" si="17"/>
        <v>1.482544237207078E-2</v>
      </c>
      <c r="E98" s="54"/>
      <c r="F98" s="94"/>
      <c r="G98" s="94"/>
      <c r="H98" s="55"/>
      <c r="I98" s="94"/>
      <c r="J98" s="94"/>
      <c r="K98" s="94"/>
      <c r="L98" s="94"/>
      <c r="M98" s="94"/>
      <c r="N98" s="94"/>
      <c r="O98" s="94"/>
      <c r="P98" s="95"/>
      <c r="Q98" s="16"/>
    </row>
    <row r="99" spans="1:17" s="15" customFormat="1" ht="15.75">
      <c r="A99" s="14" t="s">
        <v>74</v>
      </c>
      <c r="B99" s="22" t="s">
        <v>27</v>
      </c>
      <c r="C99" s="57">
        <f>+E14</f>
        <v>9</v>
      </c>
      <c r="D99" s="21">
        <f t="shared" si="17"/>
        <v>4.30416068866571E-3</v>
      </c>
      <c r="E99" s="54"/>
      <c r="F99" s="94"/>
      <c r="G99" s="94"/>
      <c r="H99" s="55"/>
      <c r="I99" s="94"/>
      <c r="J99" s="94"/>
      <c r="K99" s="94"/>
      <c r="L99" s="94"/>
      <c r="M99" s="94"/>
      <c r="N99" s="94"/>
      <c r="O99" s="94"/>
      <c r="P99" s="95"/>
      <c r="Q99" s="16"/>
    </row>
    <row r="100" spans="1:17" s="15" customFormat="1" ht="15.75">
      <c r="A100" s="14" t="s">
        <v>75</v>
      </c>
      <c r="B100" s="22" t="s">
        <v>28</v>
      </c>
      <c r="C100" s="57">
        <f>+E15</f>
        <v>40</v>
      </c>
      <c r="D100" s="21">
        <f t="shared" si="17"/>
        <v>1.9129603060736491E-2</v>
      </c>
      <c r="E100" s="54"/>
      <c r="F100" s="94"/>
      <c r="G100" s="94"/>
      <c r="H100" s="55"/>
      <c r="I100" s="94"/>
      <c r="J100" s="94"/>
      <c r="K100" s="94"/>
      <c r="L100" s="94"/>
      <c r="M100" s="94"/>
      <c r="N100" s="94"/>
      <c r="O100" s="94"/>
      <c r="P100" s="95"/>
      <c r="Q100" s="16"/>
    </row>
    <row r="101" spans="1:17" s="15" customFormat="1" ht="15.75">
      <c r="A101" s="14" t="s">
        <v>76</v>
      </c>
      <c r="B101" s="22" t="s">
        <v>29</v>
      </c>
      <c r="C101" s="57">
        <f>+E16</f>
        <v>11</v>
      </c>
      <c r="D101" s="21">
        <f t="shared" si="17"/>
        <v>5.2606408417025345E-3</v>
      </c>
      <c r="E101" s="54"/>
      <c r="F101" s="94"/>
      <c r="G101" s="94"/>
      <c r="H101" s="55"/>
      <c r="I101" s="94"/>
      <c r="J101" s="94"/>
      <c r="K101" s="94"/>
      <c r="L101" s="94"/>
      <c r="M101" s="94"/>
      <c r="N101" s="94"/>
      <c r="O101" s="94"/>
      <c r="P101" s="95"/>
      <c r="Q101" s="16"/>
    </row>
    <row r="102" spans="1:17" s="15" customFormat="1" ht="15.75">
      <c r="A102" s="14" t="s">
        <v>77</v>
      </c>
      <c r="B102" s="22" t="s">
        <v>30</v>
      </c>
      <c r="C102" s="57">
        <f>+E17</f>
        <v>13</v>
      </c>
      <c r="D102" s="21">
        <f t="shared" si="17"/>
        <v>6.2171209947393591E-3</v>
      </c>
      <c r="E102" s="54"/>
      <c r="F102" s="94"/>
      <c r="G102" s="94"/>
      <c r="H102" s="55"/>
      <c r="I102" s="94"/>
      <c r="J102" s="94"/>
      <c r="K102" s="94"/>
      <c r="L102" s="94"/>
      <c r="M102" s="94"/>
      <c r="N102" s="94"/>
      <c r="O102" s="94"/>
      <c r="P102" s="95"/>
      <c r="Q102" s="16"/>
    </row>
    <row r="103" spans="1:17" s="15" customFormat="1" ht="15.75">
      <c r="A103" s="14" t="s">
        <v>78</v>
      </c>
      <c r="B103" s="22" t="s">
        <v>31</v>
      </c>
      <c r="C103" s="57">
        <f>+E18</f>
        <v>24</v>
      </c>
      <c r="D103" s="21">
        <f t="shared" si="17"/>
        <v>1.1477761836441894E-2</v>
      </c>
      <c r="E103" s="54"/>
      <c r="F103" s="94"/>
      <c r="G103" s="94"/>
      <c r="H103" s="55"/>
      <c r="I103" s="94"/>
      <c r="J103" s="94"/>
      <c r="K103" s="94"/>
      <c r="L103" s="94"/>
      <c r="M103" s="94"/>
      <c r="N103" s="94"/>
      <c r="O103" s="94"/>
      <c r="P103" s="95"/>
      <c r="Q103" s="16"/>
    </row>
    <row r="104" spans="1:17" s="15" customFormat="1" ht="15.75">
      <c r="A104" s="14" t="s">
        <v>79</v>
      </c>
      <c r="B104" s="23" t="s">
        <v>33</v>
      </c>
      <c r="C104" s="57">
        <f t="shared" ref="C104:C109" si="18">+E20</f>
        <v>14</v>
      </c>
      <c r="D104" s="21">
        <f t="shared" si="17"/>
        <v>6.6953610712577718E-3</v>
      </c>
      <c r="E104" s="54"/>
      <c r="F104" s="94"/>
      <c r="G104" s="94"/>
      <c r="H104" s="55"/>
      <c r="I104" s="94"/>
      <c r="J104" s="94"/>
      <c r="K104" s="94"/>
      <c r="L104" s="94"/>
      <c r="M104" s="94"/>
      <c r="N104" s="94"/>
      <c r="O104" s="94"/>
      <c r="P104" s="95"/>
      <c r="Q104" s="16"/>
    </row>
    <row r="105" spans="1:17" s="15" customFormat="1" ht="15.75">
      <c r="A105" s="14" t="s">
        <v>80</v>
      </c>
      <c r="B105" s="23" t="s">
        <v>34</v>
      </c>
      <c r="C105" s="57">
        <f t="shared" si="18"/>
        <v>50</v>
      </c>
      <c r="D105" s="21">
        <f t="shared" si="17"/>
        <v>2.3912003825920611E-2</v>
      </c>
      <c r="E105" s="54"/>
      <c r="F105" s="94"/>
      <c r="G105" s="94"/>
      <c r="H105" s="55"/>
      <c r="I105" s="94"/>
      <c r="J105" s="94"/>
      <c r="K105" s="94"/>
      <c r="L105" s="94"/>
      <c r="M105" s="94"/>
      <c r="N105" s="94"/>
      <c r="O105" s="94"/>
      <c r="P105" s="95"/>
      <c r="Q105" s="16"/>
    </row>
    <row r="106" spans="1:17" s="15" customFormat="1" ht="15.75">
      <c r="A106" s="14" t="s">
        <v>81</v>
      </c>
      <c r="B106" s="23" t="s">
        <v>35</v>
      </c>
      <c r="C106" s="57">
        <f t="shared" si="18"/>
        <v>1</v>
      </c>
      <c r="D106" s="21">
        <f t="shared" si="17"/>
        <v>4.7824007651841227E-4</v>
      </c>
      <c r="E106" s="54"/>
      <c r="F106" s="94"/>
      <c r="G106" s="94"/>
      <c r="H106" s="55"/>
      <c r="I106" s="94"/>
      <c r="J106" s="94"/>
      <c r="K106" s="94"/>
      <c r="L106" s="94"/>
      <c r="M106" s="94"/>
      <c r="N106" s="94"/>
      <c r="O106" s="94"/>
      <c r="P106" s="95"/>
      <c r="Q106" s="16"/>
    </row>
    <row r="107" spans="1:17" s="15" customFormat="1" ht="15.75">
      <c r="A107" s="14" t="s">
        <v>82</v>
      </c>
      <c r="B107" s="22" t="s">
        <v>36</v>
      </c>
      <c r="C107" s="57">
        <f t="shared" si="18"/>
        <v>68</v>
      </c>
      <c r="D107" s="21">
        <f t="shared" si="17"/>
        <v>3.2520325203252036E-2</v>
      </c>
      <c r="E107" s="54"/>
      <c r="F107" s="94"/>
      <c r="G107" s="94"/>
      <c r="H107" s="55"/>
      <c r="I107" s="94"/>
      <c r="J107" s="94"/>
      <c r="K107" s="94"/>
      <c r="L107" s="94"/>
      <c r="M107" s="94"/>
      <c r="N107" s="94"/>
      <c r="O107" s="94"/>
      <c r="P107" s="95"/>
      <c r="Q107" s="16"/>
    </row>
    <row r="108" spans="1:17" s="15" customFormat="1" ht="15.75">
      <c r="A108" s="14" t="s">
        <v>83</v>
      </c>
      <c r="B108" s="22" t="s">
        <v>37</v>
      </c>
      <c r="C108" s="57">
        <f t="shared" si="18"/>
        <v>135</v>
      </c>
      <c r="D108" s="21">
        <f t="shared" si="17"/>
        <v>6.4562410329985651E-2</v>
      </c>
      <c r="E108" s="54"/>
      <c r="F108" s="94"/>
      <c r="G108" s="94"/>
      <c r="H108" s="55"/>
      <c r="I108" s="94"/>
      <c r="J108" s="94"/>
      <c r="K108" s="94"/>
      <c r="L108" s="94"/>
      <c r="M108" s="94"/>
      <c r="N108" s="94"/>
      <c r="O108" s="94"/>
      <c r="P108" s="95"/>
      <c r="Q108" s="16"/>
    </row>
    <row r="109" spans="1:17" s="15" customFormat="1" ht="15.75">
      <c r="A109" s="14" t="s">
        <v>84</v>
      </c>
      <c r="B109" s="22" t="s">
        <v>38</v>
      </c>
      <c r="C109" s="57">
        <f t="shared" si="18"/>
        <v>285</v>
      </c>
      <c r="D109" s="21">
        <f t="shared" si="17"/>
        <v>0.13629842180774748</v>
      </c>
      <c r="E109" s="54"/>
      <c r="F109" s="94"/>
      <c r="G109" s="94"/>
      <c r="H109" s="55"/>
      <c r="I109" s="94"/>
      <c r="J109" s="94"/>
      <c r="K109" s="94"/>
      <c r="L109" s="94"/>
      <c r="M109" s="94"/>
      <c r="N109" s="94"/>
      <c r="O109" s="94"/>
      <c r="P109" s="95"/>
      <c r="Q109" s="16"/>
    </row>
    <row r="110" spans="1:17" s="15" customFormat="1" ht="15.75">
      <c r="A110" s="14" t="s">
        <v>85</v>
      </c>
      <c r="B110" s="22" t="s">
        <v>39</v>
      </c>
      <c r="C110" s="57">
        <f>+E26</f>
        <v>18</v>
      </c>
      <c r="D110" s="21">
        <f t="shared" si="17"/>
        <v>8.60832137733142E-3</v>
      </c>
      <c r="E110" s="54"/>
      <c r="F110" s="94"/>
      <c r="G110" s="94"/>
      <c r="H110" s="55"/>
      <c r="I110" s="94"/>
      <c r="J110" s="94"/>
      <c r="K110" s="94"/>
      <c r="L110" s="94"/>
      <c r="M110" s="94"/>
      <c r="N110" s="94"/>
      <c r="O110" s="94"/>
      <c r="P110" s="95"/>
      <c r="Q110" s="16"/>
    </row>
    <row r="111" spans="1:17" s="15" customFormat="1" ht="15.75">
      <c r="A111" s="14" t="s">
        <v>86</v>
      </c>
      <c r="B111" s="22" t="s">
        <v>87</v>
      </c>
      <c r="C111" s="57">
        <f>+E27</f>
        <v>5</v>
      </c>
      <c r="D111" s="21">
        <f t="shared" si="17"/>
        <v>2.3912003825920613E-3</v>
      </c>
      <c r="E111" s="54"/>
      <c r="F111" s="94"/>
      <c r="G111" s="94"/>
      <c r="H111" s="55"/>
      <c r="I111" s="94"/>
      <c r="J111" s="94"/>
      <c r="K111" s="94"/>
      <c r="L111" s="94"/>
      <c r="M111" s="94"/>
      <c r="N111" s="94"/>
      <c r="O111" s="94"/>
      <c r="P111" s="95"/>
      <c r="Q111" s="16"/>
    </row>
    <row r="112" spans="1:17" s="15" customFormat="1" ht="15.75">
      <c r="A112" s="14" t="s">
        <v>88</v>
      </c>
      <c r="B112" s="22" t="s">
        <v>41</v>
      </c>
      <c r="C112" s="57">
        <f>+E28</f>
        <v>0</v>
      </c>
      <c r="D112" s="21">
        <f t="shared" si="17"/>
        <v>0</v>
      </c>
      <c r="E112" s="54"/>
      <c r="F112" s="94"/>
      <c r="G112" s="94"/>
      <c r="H112" s="55"/>
      <c r="I112" s="94"/>
      <c r="J112" s="94"/>
      <c r="K112" s="94"/>
      <c r="L112" s="94"/>
      <c r="M112" s="94"/>
      <c r="N112" s="94"/>
      <c r="O112" s="94"/>
      <c r="P112" s="95"/>
      <c r="Q112" s="16"/>
    </row>
    <row r="113" spans="1:17" s="15" customFormat="1" ht="15.75">
      <c r="A113" s="14" t="s">
        <v>89</v>
      </c>
      <c r="B113" s="22" t="s">
        <v>43</v>
      </c>
      <c r="C113" s="57">
        <f>+E30</f>
        <v>306</v>
      </c>
      <c r="D113" s="21">
        <f t="shared" si="17"/>
        <v>0.14634146341463414</v>
      </c>
      <c r="E113" s="54"/>
      <c r="F113" s="94"/>
      <c r="G113" s="94"/>
      <c r="H113" s="55"/>
      <c r="I113" s="94"/>
      <c r="J113" s="94"/>
      <c r="K113" s="94"/>
      <c r="L113" s="94"/>
      <c r="M113" s="94"/>
      <c r="N113" s="94"/>
      <c r="O113" s="94"/>
      <c r="P113" s="95"/>
      <c r="Q113" s="16"/>
    </row>
    <row r="114" spans="1:17" s="15" customFormat="1" ht="15.75">
      <c r="A114" s="14" t="s">
        <v>90</v>
      </c>
      <c r="B114" s="22" t="s">
        <v>44</v>
      </c>
      <c r="C114" s="57">
        <f>+E31</f>
        <v>247</v>
      </c>
      <c r="D114" s="21">
        <f>+C114/E$49</f>
        <v>0.11812529890004782</v>
      </c>
      <c r="E114" s="54"/>
      <c r="F114" s="94"/>
      <c r="G114" s="94"/>
      <c r="H114" s="55"/>
      <c r="I114" s="94"/>
      <c r="J114" s="94"/>
      <c r="K114" s="94"/>
      <c r="L114" s="94"/>
      <c r="M114" s="94"/>
      <c r="N114" s="94"/>
      <c r="O114" s="94"/>
      <c r="P114" s="95"/>
      <c r="Q114" s="16"/>
    </row>
    <row r="115" spans="1:17" s="15" customFormat="1" ht="15.75">
      <c r="A115" s="14" t="s">
        <v>91</v>
      </c>
      <c r="B115" s="22" t="s">
        <v>45</v>
      </c>
      <c r="C115" s="57">
        <f>+E32</f>
        <v>59</v>
      </c>
      <c r="D115" s="21">
        <f t="shared" si="17"/>
        <v>2.8216164514586323E-2</v>
      </c>
      <c r="E115" s="54"/>
      <c r="F115" s="94"/>
      <c r="G115" s="94"/>
      <c r="H115" s="55"/>
      <c r="I115" s="94"/>
      <c r="J115" s="94"/>
      <c r="K115" s="94"/>
      <c r="L115" s="94"/>
      <c r="M115" s="94"/>
      <c r="N115" s="94"/>
      <c r="O115" s="94"/>
      <c r="P115" s="95"/>
      <c r="Q115" s="16"/>
    </row>
    <row r="116" spans="1:17" s="15" customFormat="1" ht="15.75">
      <c r="A116" s="14" t="s">
        <v>92</v>
      </c>
      <c r="B116" s="22" t="s">
        <v>46</v>
      </c>
      <c r="C116" s="57">
        <f>+E34</f>
        <v>8</v>
      </c>
      <c r="D116" s="21">
        <f t="shared" si="17"/>
        <v>3.8259206121472981E-3</v>
      </c>
      <c r="E116" s="54"/>
      <c r="F116" s="94"/>
      <c r="G116" s="94"/>
      <c r="H116" s="55"/>
      <c r="I116" s="94"/>
      <c r="J116" s="94"/>
      <c r="K116" s="94"/>
      <c r="L116" s="94"/>
      <c r="M116" s="94"/>
      <c r="N116" s="94"/>
      <c r="O116" s="94"/>
      <c r="P116" s="95"/>
      <c r="Q116" s="16"/>
    </row>
    <row r="117" spans="1:17" s="15" customFormat="1" ht="15.75">
      <c r="A117" s="14" t="s">
        <v>93</v>
      </c>
      <c r="B117" s="22" t="s">
        <v>47</v>
      </c>
      <c r="C117" s="57">
        <f>+E35</f>
        <v>26</v>
      </c>
      <c r="D117" s="21">
        <f t="shared" si="17"/>
        <v>1.2434241989478718E-2</v>
      </c>
      <c r="E117" s="54"/>
      <c r="F117" s="94"/>
      <c r="G117" s="94"/>
      <c r="H117" s="55"/>
      <c r="I117" s="94"/>
      <c r="J117" s="94"/>
      <c r="K117" s="94"/>
      <c r="L117" s="94"/>
      <c r="M117" s="94"/>
      <c r="N117" s="94"/>
      <c r="O117" s="94"/>
      <c r="P117" s="95"/>
      <c r="Q117" s="16"/>
    </row>
    <row r="118" spans="1:17" s="15" customFormat="1" ht="15.75">
      <c r="A118" s="14" t="s">
        <v>94</v>
      </c>
      <c r="B118" s="22" t="s">
        <v>48</v>
      </c>
      <c r="C118" s="57">
        <f>+E36</f>
        <v>17</v>
      </c>
      <c r="D118" s="21">
        <f t="shared" si="17"/>
        <v>8.130081300813009E-3</v>
      </c>
      <c r="E118" s="54"/>
      <c r="F118" s="94"/>
      <c r="G118" s="94"/>
      <c r="H118" s="55"/>
      <c r="I118" s="94"/>
      <c r="J118" s="94"/>
      <c r="K118" s="94"/>
      <c r="L118" s="94"/>
      <c r="M118" s="94"/>
      <c r="N118" s="94"/>
      <c r="O118" s="94"/>
      <c r="P118" s="95"/>
      <c r="Q118" s="16"/>
    </row>
    <row r="119" spans="1:17" s="15" customFormat="1" ht="15.75">
      <c r="A119" s="14" t="s">
        <v>95</v>
      </c>
      <c r="B119" s="22" t="s">
        <v>49</v>
      </c>
      <c r="C119" s="57">
        <f>+E37</f>
        <v>60</v>
      </c>
      <c r="D119" s="21">
        <f t="shared" si="17"/>
        <v>2.8694404591104734E-2</v>
      </c>
      <c r="E119" s="54"/>
      <c r="F119" s="94"/>
      <c r="G119" s="94"/>
      <c r="H119" s="55"/>
      <c r="I119" s="94"/>
      <c r="J119" s="94"/>
      <c r="K119" s="94"/>
      <c r="L119" s="94"/>
      <c r="M119" s="94"/>
      <c r="N119" s="94"/>
      <c r="O119" s="94"/>
      <c r="P119" s="95"/>
      <c r="Q119" s="16"/>
    </row>
    <row r="120" spans="1:17" s="15" customFormat="1" ht="15.75">
      <c r="A120" s="14" t="s">
        <v>96</v>
      </c>
      <c r="B120" s="22" t="s">
        <v>51</v>
      </c>
      <c r="C120" s="57">
        <f>+E39</f>
        <v>12</v>
      </c>
      <c r="D120" s="21">
        <f t="shared" si="17"/>
        <v>5.7388809182209472E-3</v>
      </c>
      <c r="E120" s="54"/>
      <c r="F120" s="94"/>
      <c r="G120" s="94"/>
      <c r="H120" s="55"/>
      <c r="I120" s="94"/>
      <c r="J120" s="94"/>
      <c r="K120" s="94"/>
      <c r="L120" s="94"/>
      <c r="M120" s="94"/>
      <c r="N120" s="94"/>
      <c r="O120" s="94"/>
      <c r="P120" s="95"/>
      <c r="Q120" s="16"/>
    </row>
    <row r="121" spans="1:17" s="15" customFormat="1" ht="15.75">
      <c r="A121" s="14" t="s">
        <v>97</v>
      </c>
      <c r="B121" s="22" t="s">
        <v>53</v>
      </c>
      <c r="C121" s="57">
        <f t="shared" ref="C121:C127" si="19">+E41</f>
        <v>84</v>
      </c>
      <c r="D121" s="21">
        <f t="shared" si="17"/>
        <v>4.0172166427546625E-2</v>
      </c>
      <c r="E121" s="54"/>
      <c r="F121" s="94"/>
      <c r="G121" s="94"/>
      <c r="H121" s="55"/>
      <c r="I121" s="94"/>
      <c r="J121" s="94"/>
      <c r="K121" s="94"/>
      <c r="L121" s="94"/>
      <c r="M121" s="94"/>
      <c r="N121" s="94"/>
      <c r="O121" s="94"/>
      <c r="P121" s="95"/>
      <c r="Q121" s="16"/>
    </row>
    <row r="122" spans="1:17" s="15" customFormat="1" ht="15.75">
      <c r="A122" s="14" t="s">
        <v>98</v>
      </c>
      <c r="B122" s="22" t="s">
        <v>54</v>
      </c>
      <c r="C122" s="57">
        <f t="shared" si="19"/>
        <v>141</v>
      </c>
      <c r="D122" s="21">
        <f t="shared" si="17"/>
        <v>6.7431850789096123E-2</v>
      </c>
      <c r="E122" s="54"/>
      <c r="F122" s="94"/>
      <c r="G122" s="94"/>
      <c r="H122" s="55"/>
      <c r="I122" s="94"/>
      <c r="J122" s="94"/>
      <c r="K122" s="94"/>
      <c r="L122" s="94"/>
      <c r="M122" s="94"/>
      <c r="N122" s="94"/>
      <c r="O122" s="94"/>
      <c r="P122" s="95"/>
      <c r="Q122" s="16"/>
    </row>
    <row r="123" spans="1:17" s="15" customFormat="1" ht="15.75">
      <c r="A123" s="14" t="s">
        <v>99</v>
      </c>
      <c r="B123" s="126" t="s">
        <v>55</v>
      </c>
      <c r="C123" s="57">
        <f t="shared" si="19"/>
        <v>154</v>
      </c>
      <c r="D123" s="21">
        <f t="shared" si="17"/>
        <v>7.364897178383549E-2</v>
      </c>
      <c r="E123" s="54"/>
      <c r="F123" s="94"/>
      <c r="G123" s="94"/>
      <c r="H123" s="55"/>
      <c r="I123" s="94"/>
      <c r="J123" s="94"/>
      <c r="K123" s="94"/>
      <c r="L123" s="94"/>
      <c r="M123" s="94"/>
      <c r="N123" s="94"/>
      <c r="O123" s="94"/>
      <c r="P123" s="95"/>
      <c r="Q123" s="16"/>
    </row>
    <row r="124" spans="1:17" s="15" customFormat="1" ht="15.75">
      <c r="A124" s="14" t="s">
        <v>100</v>
      </c>
      <c r="B124" s="126" t="s">
        <v>56</v>
      </c>
      <c r="C124" s="57">
        <f t="shared" si="19"/>
        <v>80</v>
      </c>
      <c r="D124" s="21">
        <f t="shared" si="17"/>
        <v>3.8259206121472981E-2</v>
      </c>
      <c r="E124" s="54"/>
      <c r="F124" s="94"/>
      <c r="G124" s="94"/>
      <c r="H124" s="55"/>
      <c r="I124" s="94"/>
      <c r="J124" s="94"/>
      <c r="K124" s="94"/>
      <c r="L124" s="94"/>
      <c r="M124" s="94"/>
      <c r="N124" s="94"/>
      <c r="O124" s="94"/>
      <c r="P124" s="95"/>
      <c r="Q124" s="16"/>
    </row>
    <row r="125" spans="1:17" s="15" customFormat="1" ht="15.75">
      <c r="A125" s="14" t="s">
        <v>101</v>
      </c>
      <c r="B125" s="22" t="s">
        <v>57</v>
      </c>
      <c r="C125" s="57">
        <f t="shared" si="19"/>
        <v>28</v>
      </c>
      <c r="D125" s="21">
        <f>+C125/E$49</f>
        <v>1.3390722142515544E-2</v>
      </c>
      <c r="E125" s="54"/>
      <c r="F125" s="94"/>
      <c r="G125" s="94"/>
      <c r="H125" s="55"/>
      <c r="I125" s="94"/>
      <c r="J125" s="94"/>
      <c r="K125" s="94"/>
      <c r="L125" s="94"/>
      <c r="M125" s="94"/>
      <c r="N125" s="94"/>
      <c r="O125" s="152"/>
      <c r="P125" s="95"/>
      <c r="Q125" s="16"/>
    </row>
    <row r="126" spans="1:17" s="15" customFormat="1" ht="15.75">
      <c r="A126" s="14" t="s">
        <v>102</v>
      </c>
      <c r="B126" s="22" t="s">
        <v>58</v>
      </c>
      <c r="C126" s="57">
        <f t="shared" si="19"/>
        <v>48</v>
      </c>
      <c r="D126" s="21">
        <f>+C126/E$49</f>
        <v>2.2955523672883789E-2</v>
      </c>
      <c r="E126" s="54"/>
      <c r="F126" s="94"/>
      <c r="G126" s="94"/>
      <c r="H126" s="55"/>
      <c r="I126" s="94"/>
      <c r="J126" s="94"/>
      <c r="K126" s="94"/>
      <c r="L126" s="94"/>
      <c r="M126" s="94"/>
      <c r="N126" s="94"/>
      <c r="O126" s="152"/>
      <c r="P126" s="95"/>
      <c r="Q126" s="16"/>
    </row>
    <row r="127" spans="1:17" s="15" customFormat="1" ht="15.75">
      <c r="A127" s="14" t="s">
        <v>103</v>
      </c>
      <c r="B127" s="24" t="s">
        <v>59</v>
      </c>
      <c r="C127" s="57">
        <f t="shared" si="19"/>
        <v>1</v>
      </c>
      <c r="D127" s="21">
        <f t="shared" si="17"/>
        <v>4.7824007651841227E-4</v>
      </c>
      <c r="E127" s="54"/>
      <c r="F127" s="94"/>
      <c r="G127" s="94"/>
      <c r="H127" s="55"/>
      <c r="I127" s="94"/>
      <c r="J127" s="94"/>
      <c r="K127" s="94"/>
      <c r="L127" s="94"/>
      <c r="M127" s="94"/>
      <c r="N127" s="94"/>
      <c r="O127" s="152"/>
      <c r="P127" s="95"/>
      <c r="Q127" s="16"/>
    </row>
    <row r="128" spans="1:17" s="15" customFormat="1" ht="15.75">
      <c r="A128" s="14"/>
      <c r="B128" s="24"/>
      <c r="C128" s="57"/>
      <c r="D128" s="58"/>
      <c r="E128" s="54"/>
      <c r="F128" s="94"/>
      <c r="G128" s="94"/>
      <c r="H128" s="55"/>
      <c r="I128" s="94"/>
      <c r="J128" s="94"/>
      <c r="K128" s="94"/>
      <c r="L128" s="94"/>
      <c r="M128" s="94"/>
      <c r="N128" s="94"/>
      <c r="O128" s="152"/>
      <c r="P128" s="95"/>
      <c r="Q128" s="16"/>
    </row>
    <row r="129" spans="1:17" s="15" customFormat="1" ht="15.75">
      <c r="A129" s="14"/>
      <c r="B129" s="127" t="s">
        <v>60</v>
      </c>
      <c r="C129" s="41">
        <f>SUM(C95:C127)</f>
        <v>2091</v>
      </c>
      <c r="D129" s="42">
        <f>SUM(D95:D127)</f>
        <v>0.99999999999999989</v>
      </c>
      <c r="E129" s="54"/>
      <c r="F129" s="94"/>
      <c r="G129" s="94"/>
      <c r="H129" s="55"/>
      <c r="I129" s="94"/>
      <c r="J129" s="94"/>
      <c r="K129" s="94"/>
      <c r="L129" s="94"/>
      <c r="M129" s="94"/>
      <c r="N129" s="94"/>
      <c r="O129" s="152"/>
      <c r="P129" s="95"/>
      <c r="Q129" s="16"/>
    </row>
    <row r="130" spans="1:17" s="15" customFormat="1" ht="15.75">
      <c r="A130" s="14"/>
      <c r="C130" s="41"/>
      <c r="D130" s="42"/>
      <c r="E130" s="54"/>
      <c r="F130" s="94"/>
      <c r="G130" s="94"/>
      <c r="H130" s="55"/>
      <c r="I130" s="94"/>
      <c r="J130" s="94"/>
      <c r="K130" s="94"/>
      <c r="L130" s="94"/>
      <c r="M130" s="94"/>
      <c r="N130" s="94"/>
      <c r="O130" s="152"/>
      <c r="P130" s="95"/>
      <c r="Q130" s="16"/>
    </row>
    <row r="131" spans="1:17" s="15" customFormat="1" ht="15.75">
      <c r="A131" s="14"/>
      <c r="C131" s="41"/>
      <c r="D131" s="42"/>
      <c r="E131" s="54"/>
      <c r="F131" s="94"/>
      <c r="G131" s="94"/>
      <c r="H131" s="55"/>
      <c r="I131" s="94"/>
      <c r="J131" s="94"/>
      <c r="K131" s="94"/>
      <c r="L131" s="94"/>
      <c r="M131" s="94"/>
      <c r="N131" s="97"/>
      <c r="O131" s="153"/>
      <c r="P131" s="95"/>
      <c r="Q131" s="16"/>
    </row>
    <row r="132" spans="1:17" s="15" customFormat="1" ht="15.75">
      <c r="A132" s="14"/>
      <c r="C132" s="41"/>
      <c r="D132" s="42"/>
      <c r="E132" s="54"/>
      <c r="F132" s="94"/>
      <c r="G132" s="94"/>
      <c r="H132" s="55"/>
      <c r="I132" s="94"/>
      <c r="J132" s="94"/>
      <c r="K132" s="94"/>
      <c r="L132" s="94"/>
      <c r="M132" s="94"/>
      <c r="N132" s="94"/>
      <c r="O132" s="94"/>
      <c r="P132" s="95"/>
      <c r="Q132" s="16"/>
    </row>
    <row r="133" spans="1:17" s="15" customFormat="1" ht="15.75">
      <c r="A133" s="14"/>
      <c r="C133" s="41"/>
      <c r="D133" s="42"/>
      <c r="E133" s="54"/>
      <c r="F133" s="94"/>
      <c r="G133" s="94"/>
      <c r="H133" s="55"/>
      <c r="I133" s="94"/>
      <c r="J133" s="94"/>
      <c r="K133" s="94"/>
      <c r="L133" s="94"/>
      <c r="M133" s="94"/>
      <c r="N133" s="94"/>
      <c r="O133" s="94"/>
      <c r="P133" s="95"/>
      <c r="Q133" s="16"/>
    </row>
    <row r="134" spans="1:17" s="15" customFormat="1" ht="30.75" customHeight="1">
      <c r="A134" s="155" t="s">
        <v>104</v>
      </c>
      <c r="B134" s="155"/>
      <c r="C134" s="155"/>
      <c r="D134" s="155"/>
      <c r="E134" s="155"/>
      <c r="F134" s="155"/>
      <c r="G134" s="94"/>
      <c r="H134" s="55"/>
      <c r="I134" s="94"/>
      <c r="J134" s="94"/>
      <c r="K134" s="94"/>
      <c r="L134" s="94"/>
      <c r="M134" s="94"/>
      <c r="N134" s="94"/>
      <c r="O134" s="94"/>
      <c r="P134" s="95"/>
      <c r="Q134" s="16"/>
    </row>
    <row r="135" spans="1:17" s="15" customFormat="1" ht="15.75">
      <c r="A135" s="14"/>
      <c r="C135" s="18"/>
      <c r="D135" s="18"/>
      <c r="E135" s="40" t="s">
        <v>105</v>
      </c>
      <c r="F135" s="94"/>
      <c r="G135" s="94"/>
      <c r="H135" s="55"/>
      <c r="I135" s="94"/>
      <c r="J135" s="94"/>
      <c r="K135" s="94"/>
      <c r="L135" s="94"/>
      <c r="M135" s="94"/>
      <c r="N135" s="94"/>
      <c r="O135" s="94"/>
      <c r="P135" s="95"/>
      <c r="Q135" s="16"/>
    </row>
    <row r="136" spans="1:17" s="15" customFormat="1" ht="15.75">
      <c r="A136" s="14"/>
      <c r="C136" s="18"/>
      <c r="D136" s="18"/>
      <c r="E136" s="54"/>
      <c r="F136" s="94"/>
      <c r="G136" s="94"/>
      <c r="H136" s="55"/>
      <c r="I136" s="94"/>
      <c r="J136" s="94"/>
      <c r="K136" s="94"/>
      <c r="L136" s="94"/>
      <c r="M136" s="94"/>
      <c r="N136" s="94"/>
      <c r="O136" s="94"/>
      <c r="P136" s="95"/>
      <c r="Q136" s="16"/>
    </row>
    <row r="137" spans="1:17" s="15" customFormat="1" ht="15.75">
      <c r="A137" s="14"/>
      <c r="C137" s="18"/>
      <c r="D137" s="18"/>
      <c r="E137" s="54"/>
      <c r="F137" s="94"/>
      <c r="G137" s="94"/>
      <c r="H137" s="55"/>
      <c r="I137" s="94"/>
      <c r="J137" s="94"/>
      <c r="K137" s="94"/>
      <c r="L137" s="94"/>
      <c r="M137" s="94"/>
      <c r="N137" s="94"/>
      <c r="O137" s="94"/>
      <c r="P137" s="95"/>
      <c r="Q137" s="16"/>
    </row>
    <row r="138" spans="1:17" s="15" customFormat="1" ht="15.75">
      <c r="A138" s="14"/>
      <c r="C138" s="18"/>
      <c r="D138" s="18"/>
      <c r="E138" s="54"/>
      <c r="F138" s="94"/>
      <c r="G138" s="94"/>
      <c r="H138" s="55"/>
      <c r="I138" s="94"/>
      <c r="J138" s="94"/>
      <c r="K138" s="94"/>
      <c r="L138" s="94"/>
      <c r="M138" s="94"/>
      <c r="N138" s="94"/>
      <c r="O138" s="94"/>
      <c r="P138" s="95"/>
      <c r="Q138" s="16"/>
    </row>
    <row r="139" spans="1:17" s="15" customFormat="1" ht="15.75">
      <c r="A139" s="19" t="s">
        <v>62</v>
      </c>
      <c r="B139" s="20" t="s">
        <v>63</v>
      </c>
      <c r="C139" s="19" t="s">
        <v>64</v>
      </c>
      <c r="D139" s="19" t="s">
        <v>65</v>
      </c>
      <c r="E139" s="54"/>
      <c r="F139" s="94"/>
      <c r="G139" s="94"/>
      <c r="H139" s="55"/>
      <c r="I139" s="94"/>
      <c r="J139" s="94"/>
      <c r="K139" s="94"/>
      <c r="L139" s="94"/>
      <c r="M139" s="94"/>
      <c r="N139" s="94"/>
      <c r="O139" s="94"/>
      <c r="P139" s="95"/>
      <c r="Q139" s="16"/>
    </row>
    <row r="140" spans="1:17" s="15" customFormat="1" ht="15.75">
      <c r="A140" s="14" t="s">
        <v>66</v>
      </c>
      <c r="B140" s="17" t="s">
        <v>6</v>
      </c>
      <c r="C140" s="18">
        <f>+J49</f>
        <v>1188</v>
      </c>
      <c r="D140" s="21">
        <f>+C140/H$49</f>
        <v>0.68197474167623418</v>
      </c>
      <c r="E140" s="54"/>
      <c r="F140" s="94"/>
      <c r="G140" s="94"/>
      <c r="H140" s="55"/>
      <c r="I140" s="94"/>
      <c r="J140" s="94"/>
      <c r="K140" s="94"/>
      <c r="L140" s="94"/>
      <c r="M140" s="94"/>
      <c r="N140" s="94"/>
      <c r="O140" s="94"/>
      <c r="P140" s="95"/>
      <c r="Q140" s="16"/>
    </row>
    <row r="141" spans="1:17" s="15" customFormat="1" ht="15.75">
      <c r="A141" s="14" t="s">
        <v>67</v>
      </c>
      <c r="B141" s="17" t="s">
        <v>7</v>
      </c>
      <c r="C141" s="18">
        <f>+L49</f>
        <v>51</v>
      </c>
      <c r="D141" s="21">
        <f>+C141/H$49</f>
        <v>2.9276693455797934E-2</v>
      </c>
      <c r="E141" s="54"/>
      <c r="F141" s="94"/>
      <c r="G141" s="94"/>
      <c r="H141" s="55"/>
      <c r="I141" s="94"/>
      <c r="J141" s="94"/>
      <c r="K141" s="94"/>
      <c r="L141" s="94"/>
      <c r="M141" s="94"/>
      <c r="N141" s="94"/>
      <c r="O141" s="94"/>
      <c r="P141" s="95"/>
      <c r="Q141" s="16"/>
    </row>
    <row r="142" spans="1:17" s="15" customFormat="1" ht="15.75">
      <c r="A142" s="14" t="s">
        <v>68</v>
      </c>
      <c r="B142" s="17" t="s">
        <v>8</v>
      </c>
      <c r="C142" s="18">
        <f>+N49</f>
        <v>72</v>
      </c>
      <c r="D142" s="21">
        <f>+C142/H$49</f>
        <v>4.1331802525832378E-2</v>
      </c>
      <c r="E142" s="54"/>
      <c r="F142" s="94"/>
      <c r="G142" s="94"/>
      <c r="H142" s="55"/>
      <c r="I142" s="94"/>
      <c r="J142" s="94"/>
      <c r="K142" s="94"/>
      <c r="L142" s="94"/>
      <c r="M142" s="94"/>
      <c r="N142" s="94"/>
      <c r="O142" s="94"/>
      <c r="P142" s="95"/>
      <c r="Q142" s="16"/>
    </row>
    <row r="143" spans="1:17" s="15" customFormat="1" ht="15.75">
      <c r="A143" s="14" t="s">
        <v>69</v>
      </c>
      <c r="B143" s="17" t="s">
        <v>70</v>
      </c>
      <c r="C143" s="18">
        <f>+P49</f>
        <v>431</v>
      </c>
      <c r="D143" s="21">
        <f>+C143/H$49</f>
        <v>0.24741676234213547</v>
      </c>
      <c r="E143" s="54"/>
      <c r="F143" s="94"/>
      <c r="G143" s="93"/>
      <c r="H143" s="49"/>
      <c r="I143" s="94"/>
      <c r="J143" s="94"/>
      <c r="K143" s="94"/>
      <c r="L143" s="94"/>
      <c r="M143" s="94"/>
      <c r="N143" s="94"/>
      <c r="O143" s="94"/>
      <c r="P143" s="95"/>
      <c r="Q143" s="16"/>
    </row>
    <row r="144" spans="1:17" s="15" customFormat="1" ht="15.75">
      <c r="A144" s="14"/>
      <c r="B144" s="17"/>
      <c r="C144" s="18"/>
      <c r="D144" s="21"/>
      <c r="E144" s="54"/>
      <c r="F144" s="94"/>
      <c r="G144" s="93"/>
      <c r="H144" s="49"/>
      <c r="I144" s="94"/>
      <c r="J144" s="94"/>
      <c r="K144" s="94"/>
      <c r="L144" s="94"/>
      <c r="M144" s="94"/>
      <c r="N144" s="94"/>
      <c r="O144" s="94"/>
      <c r="P144" s="95"/>
      <c r="Q144" s="16"/>
    </row>
    <row r="145" spans="1:17" s="15" customFormat="1" ht="15.75">
      <c r="A145" s="14"/>
      <c r="B145" s="17"/>
      <c r="C145" s="43">
        <f>SUM(C140:C144)</f>
        <v>1742</v>
      </c>
      <c r="D145" s="44">
        <f>SUM(D140:D144)</f>
        <v>1</v>
      </c>
      <c r="E145" s="54"/>
      <c r="F145" s="94"/>
      <c r="G145" s="93"/>
      <c r="H145" s="49"/>
      <c r="I145" s="94"/>
      <c r="J145" s="94"/>
      <c r="K145" s="94"/>
      <c r="L145" s="94"/>
      <c r="M145" s="94"/>
      <c r="N145" s="94"/>
      <c r="O145" s="94"/>
      <c r="P145" s="95"/>
      <c r="Q145" s="16"/>
    </row>
    <row r="146" spans="1:17" s="15" customFormat="1" ht="15.75">
      <c r="A146" s="14"/>
      <c r="B146" s="127" t="s">
        <v>60</v>
      </c>
      <c r="C146" s="49"/>
      <c r="D146" s="49"/>
      <c r="E146" s="49"/>
      <c r="F146" s="93"/>
      <c r="G146" s="94"/>
      <c r="H146" s="55"/>
      <c r="I146" s="94"/>
      <c r="J146" s="94"/>
      <c r="K146" s="94"/>
      <c r="L146" s="94"/>
      <c r="M146" s="94"/>
      <c r="N146" s="94"/>
      <c r="O146" s="94"/>
      <c r="P146" s="95"/>
      <c r="Q146" s="16"/>
    </row>
    <row r="147" spans="1:17" s="15" customFormat="1" ht="15.75">
      <c r="A147" s="14"/>
      <c r="C147" s="41"/>
      <c r="D147" s="42"/>
      <c r="E147" s="54"/>
      <c r="F147" s="94"/>
      <c r="G147" s="94"/>
      <c r="H147" s="55"/>
      <c r="I147" s="94"/>
      <c r="J147" s="94"/>
      <c r="K147" s="94"/>
      <c r="L147" s="94"/>
      <c r="M147" s="94"/>
      <c r="N147" s="94"/>
      <c r="O147" s="94"/>
      <c r="P147" s="95"/>
      <c r="Q147" s="16"/>
    </row>
    <row r="148" spans="1:17" s="15" customFormat="1" ht="15.75">
      <c r="A148" s="14"/>
      <c r="C148" s="41"/>
      <c r="D148" s="42"/>
      <c r="E148" s="54"/>
      <c r="F148" s="94"/>
      <c r="G148" s="94"/>
      <c r="H148" s="55"/>
      <c r="I148" s="94"/>
      <c r="J148" s="94"/>
      <c r="K148" s="94"/>
      <c r="L148" s="94"/>
      <c r="M148" s="94"/>
      <c r="N148" s="94"/>
      <c r="O148" s="94"/>
      <c r="P148" s="95"/>
      <c r="Q148" s="16"/>
    </row>
    <row r="149" spans="1:17" s="15" customFormat="1" ht="15.75">
      <c r="A149" s="14"/>
      <c r="C149" s="41"/>
      <c r="D149" s="42"/>
      <c r="E149" s="54"/>
      <c r="F149" s="94"/>
      <c r="G149" s="94"/>
      <c r="H149" s="55"/>
      <c r="I149" s="94"/>
      <c r="J149" s="94"/>
      <c r="K149" s="94"/>
      <c r="L149" s="94"/>
      <c r="M149" s="94"/>
      <c r="N149" s="94"/>
      <c r="O149" s="94"/>
      <c r="P149" s="95"/>
      <c r="Q149" s="16"/>
    </row>
    <row r="150" spans="1:17" s="15" customFormat="1" ht="15.75">
      <c r="A150" s="14"/>
      <c r="C150" s="41"/>
      <c r="D150" s="42"/>
      <c r="E150" s="54"/>
      <c r="F150" s="94"/>
      <c r="G150" s="94"/>
      <c r="H150" s="55"/>
      <c r="I150" s="94"/>
      <c r="J150" s="94"/>
      <c r="K150" s="94"/>
      <c r="L150" s="94"/>
      <c r="M150" s="94"/>
      <c r="N150" s="94"/>
      <c r="O150" s="94"/>
      <c r="P150" s="95"/>
      <c r="Q150" s="16"/>
    </row>
    <row r="151" spans="1:17" s="15" customFormat="1" ht="15.75">
      <c r="A151" s="14"/>
      <c r="C151" s="41"/>
      <c r="D151" s="42"/>
      <c r="E151" s="54"/>
      <c r="F151" s="94"/>
      <c r="G151" s="94"/>
      <c r="H151" s="55"/>
      <c r="I151" s="94"/>
      <c r="J151" s="94"/>
      <c r="K151" s="94"/>
      <c r="L151" s="94"/>
      <c r="M151" s="94"/>
      <c r="N151" s="94"/>
      <c r="O151" s="94"/>
      <c r="P151" s="95"/>
      <c r="Q151" s="16"/>
    </row>
    <row r="152" spans="1:17" s="15" customFormat="1" ht="15.75">
      <c r="A152" s="14"/>
      <c r="C152" s="41"/>
      <c r="D152" s="42"/>
      <c r="E152" s="54"/>
      <c r="F152" s="94"/>
      <c r="G152" s="94"/>
      <c r="H152" s="55"/>
      <c r="I152" s="94"/>
      <c r="J152" s="94"/>
      <c r="K152" s="94"/>
      <c r="L152" s="94"/>
      <c r="M152" s="94"/>
      <c r="N152" s="94"/>
      <c r="O152" s="94"/>
      <c r="P152" s="95"/>
      <c r="Q152" s="16"/>
    </row>
    <row r="153" spans="1:17" s="15" customFormat="1" ht="15.75">
      <c r="A153" s="14"/>
      <c r="C153" s="41"/>
      <c r="D153" s="42"/>
      <c r="E153" s="54"/>
      <c r="F153" s="94"/>
      <c r="G153" s="94"/>
      <c r="H153" s="55"/>
      <c r="I153" s="94"/>
      <c r="J153" s="94"/>
      <c r="K153" s="94"/>
      <c r="L153" s="94"/>
      <c r="M153" s="94"/>
      <c r="N153" s="94"/>
      <c r="O153" s="94"/>
      <c r="P153" s="95"/>
      <c r="Q153" s="16"/>
    </row>
    <row r="154" spans="1:17" s="15" customFormat="1" ht="15.75">
      <c r="A154" s="14"/>
      <c r="C154" s="41"/>
      <c r="D154" s="42"/>
      <c r="E154" s="54"/>
      <c r="F154" s="94"/>
      <c r="G154" s="94"/>
      <c r="H154" s="55"/>
      <c r="I154" s="94"/>
      <c r="J154" s="94"/>
      <c r="K154" s="94"/>
      <c r="L154" s="94"/>
      <c r="M154" s="94"/>
      <c r="N154" s="94"/>
      <c r="O154" s="94"/>
      <c r="P154" s="95"/>
      <c r="Q154" s="16"/>
    </row>
    <row r="155" spans="1:17" s="15" customFormat="1" ht="15.75">
      <c r="A155" s="14"/>
      <c r="C155" s="41"/>
      <c r="D155" s="42"/>
      <c r="E155" s="54"/>
      <c r="F155" s="94"/>
      <c r="G155" s="94"/>
      <c r="H155" s="55"/>
      <c r="I155" s="94"/>
      <c r="J155" s="94"/>
      <c r="K155" s="94"/>
      <c r="L155" s="94"/>
      <c r="M155" s="94"/>
      <c r="N155" s="94"/>
      <c r="O155" s="94"/>
      <c r="P155" s="94"/>
    </row>
    <row r="156" spans="1:17" s="15" customFormat="1" ht="15.75">
      <c r="A156" s="14"/>
      <c r="C156" s="57"/>
      <c r="D156" s="42"/>
      <c r="E156" s="54"/>
      <c r="F156" s="94"/>
      <c r="G156" s="94"/>
      <c r="H156" s="55"/>
      <c r="I156" s="94"/>
      <c r="J156" s="94"/>
      <c r="K156" s="94"/>
      <c r="L156" s="94"/>
      <c r="M156" s="94"/>
      <c r="N156" s="94"/>
      <c r="O156" s="94"/>
      <c r="P156" s="94"/>
    </row>
    <row r="157" spans="1:17" s="15" customFormat="1" ht="15.75">
      <c r="A157" s="14"/>
      <c r="C157" s="57"/>
      <c r="D157" s="42"/>
      <c r="E157" s="54"/>
      <c r="F157" s="94"/>
      <c r="G157" s="94"/>
      <c r="H157" s="55"/>
      <c r="I157" s="94"/>
      <c r="J157" s="94"/>
      <c r="K157" s="94"/>
      <c r="L157" s="94"/>
      <c r="M157" s="94"/>
      <c r="N157" s="94"/>
      <c r="O157" s="94"/>
      <c r="P157" s="94"/>
    </row>
    <row r="158" spans="1:17" s="15" customFormat="1" ht="15.75">
      <c r="A158" s="14"/>
      <c r="C158" s="57"/>
      <c r="D158" s="42"/>
      <c r="E158" s="54"/>
      <c r="F158" s="94"/>
      <c r="G158" s="94"/>
      <c r="H158" s="55"/>
      <c r="I158" s="94"/>
      <c r="J158" s="94"/>
      <c r="K158" s="94"/>
      <c r="L158" s="94"/>
      <c r="M158" s="94"/>
      <c r="N158" s="94"/>
      <c r="O158" s="94"/>
      <c r="P158" s="94"/>
    </row>
    <row r="159" spans="1:17" s="15" customFormat="1" ht="15.75">
      <c r="A159" s="14"/>
      <c r="C159" s="57"/>
      <c r="D159" s="42"/>
      <c r="E159" s="54"/>
      <c r="F159" s="94"/>
      <c r="G159" s="94"/>
      <c r="H159" s="55"/>
      <c r="I159" s="94"/>
      <c r="J159" s="94"/>
      <c r="K159" s="94"/>
      <c r="L159" s="94"/>
      <c r="M159" s="94"/>
      <c r="N159" s="94"/>
      <c r="O159" s="94"/>
      <c r="P159" s="95"/>
      <c r="Q159" s="16"/>
    </row>
    <row r="160" spans="1:17" s="15" customFormat="1" ht="15.75">
      <c r="A160" s="14"/>
      <c r="C160" s="57"/>
      <c r="D160" s="42"/>
      <c r="E160" s="54"/>
      <c r="F160" s="94"/>
      <c r="G160" s="94"/>
      <c r="H160" s="55"/>
      <c r="I160" s="94"/>
      <c r="J160" s="94"/>
      <c r="K160" s="94"/>
      <c r="L160" s="94"/>
      <c r="M160" s="94"/>
      <c r="N160" s="97"/>
      <c r="O160" s="94"/>
      <c r="P160" s="95"/>
      <c r="Q160" s="16"/>
    </row>
    <row r="161" spans="1:17" s="15" customFormat="1" ht="15.75">
      <c r="A161" s="14"/>
      <c r="C161" s="57"/>
      <c r="D161" s="42"/>
      <c r="E161" s="54"/>
      <c r="F161" s="94"/>
      <c r="G161" s="94"/>
      <c r="H161" s="55"/>
      <c r="I161" s="94"/>
      <c r="J161" s="94"/>
      <c r="K161" s="94"/>
      <c r="L161" s="94"/>
      <c r="M161" s="94"/>
      <c r="N161" s="94"/>
      <c r="O161" s="94"/>
      <c r="P161" s="95"/>
      <c r="Q161" s="16"/>
    </row>
    <row r="162" spans="1:17" s="15" customFormat="1" ht="15.75">
      <c r="A162" s="14"/>
      <c r="C162" s="18"/>
      <c r="D162" s="18"/>
      <c r="E162" s="54"/>
      <c r="F162" s="94"/>
      <c r="G162" s="94"/>
      <c r="H162" s="55"/>
      <c r="I162" s="94"/>
      <c r="J162" s="94"/>
      <c r="K162" s="94"/>
      <c r="L162" s="94"/>
      <c r="M162" s="94"/>
      <c r="N162" s="94"/>
      <c r="O162" s="94"/>
      <c r="P162" s="95"/>
      <c r="Q162" s="16"/>
    </row>
    <row r="163" spans="1:17" s="15" customFormat="1" ht="15.75">
      <c r="A163" s="14"/>
      <c r="C163" s="18"/>
      <c r="D163" s="18"/>
      <c r="E163" s="54"/>
      <c r="F163" s="94"/>
      <c r="G163" s="94"/>
      <c r="H163" s="55"/>
      <c r="I163" s="94"/>
      <c r="J163" s="94"/>
      <c r="K163" s="94"/>
      <c r="L163" s="94"/>
      <c r="M163" s="94"/>
      <c r="N163" s="94"/>
      <c r="O163" s="94"/>
      <c r="P163" s="95"/>
      <c r="Q163" s="16"/>
    </row>
    <row r="164" spans="1:17" s="15" customFormat="1" ht="15.75">
      <c r="A164" s="14"/>
      <c r="C164" s="18"/>
      <c r="D164" s="18"/>
      <c r="E164" s="54"/>
      <c r="F164" s="94"/>
      <c r="G164" s="94"/>
      <c r="H164" s="55"/>
      <c r="I164" s="94"/>
      <c r="J164" s="94"/>
      <c r="K164" s="94"/>
      <c r="L164" s="94"/>
      <c r="M164" s="94"/>
      <c r="N164" s="94"/>
      <c r="O164" s="94"/>
      <c r="P164" s="95"/>
      <c r="Q164" s="16"/>
    </row>
    <row r="165" spans="1:17" s="15" customFormat="1" ht="15.75">
      <c r="A165" s="14"/>
      <c r="C165" s="18"/>
      <c r="D165" s="18"/>
      <c r="E165" s="54"/>
      <c r="F165" s="94"/>
      <c r="G165" s="94"/>
      <c r="H165" s="55"/>
      <c r="I165" s="94"/>
      <c r="J165" s="94"/>
      <c r="K165" s="94"/>
      <c r="L165" s="94"/>
      <c r="M165" s="94"/>
      <c r="N165" s="94"/>
      <c r="O165" s="94"/>
      <c r="P165" s="95"/>
      <c r="Q165" s="16"/>
    </row>
    <row r="166" spans="1:17" s="15" customFormat="1" ht="15.75">
      <c r="A166" s="14"/>
      <c r="C166" s="18"/>
      <c r="D166" s="18"/>
      <c r="E166" s="54"/>
      <c r="F166" s="94"/>
      <c r="G166" s="94"/>
      <c r="H166" s="55"/>
      <c r="I166" s="94"/>
      <c r="J166" s="94"/>
      <c r="K166" s="94"/>
      <c r="L166" s="94"/>
      <c r="M166" s="94"/>
      <c r="N166" s="94"/>
      <c r="O166" s="94"/>
      <c r="P166" s="95"/>
      <c r="Q166" s="16"/>
    </row>
    <row r="167" spans="1:17" s="15" customFormat="1" ht="18.75" customHeight="1">
      <c r="A167" s="14"/>
      <c r="C167" s="18"/>
      <c r="D167" s="18"/>
      <c r="E167" s="54"/>
      <c r="F167" s="94"/>
      <c r="G167" s="94"/>
      <c r="H167" s="55"/>
      <c r="I167" s="94"/>
      <c r="J167" s="94"/>
      <c r="K167" s="94"/>
      <c r="L167" s="94"/>
      <c r="M167" s="94"/>
      <c r="N167" s="94"/>
      <c r="O167" s="94"/>
      <c r="P167" s="95"/>
      <c r="Q167" s="16"/>
    </row>
    <row r="168" spans="1:17" s="15" customFormat="1" ht="18.75" customHeight="1">
      <c r="A168" s="14"/>
      <c r="C168" s="18"/>
      <c r="D168" s="18"/>
      <c r="E168" s="54"/>
      <c r="F168" s="94"/>
      <c r="G168" s="94"/>
      <c r="H168" s="55"/>
      <c r="I168" s="94"/>
      <c r="J168" s="94"/>
      <c r="K168" s="94"/>
      <c r="L168" s="94"/>
      <c r="M168" s="94"/>
      <c r="N168" s="94"/>
      <c r="O168" s="94"/>
      <c r="P168" s="95"/>
      <c r="Q168" s="16"/>
    </row>
    <row r="169" spans="1:17" s="15" customFormat="1" ht="18.75" customHeight="1">
      <c r="A169" s="14"/>
      <c r="C169" s="18"/>
      <c r="D169" s="18"/>
      <c r="E169" s="54"/>
      <c r="F169" s="94"/>
      <c r="G169" s="94"/>
      <c r="H169" s="55"/>
      <c r="I169" s="94"/>
      <c r="J169" s="94"/>
      <c r="K169" s="94"/>
      <c r="L169" s="94"/>
      <c r="M169" s="94"/>
      <c r="N169" s="94"/>
      <c r="O169" s="94"/>
      <c r="P169" s="95"/>
      <c r="Q169" s="16"/>
    </row>
    <row r="170" spans="1:17" s="15" customFormat="1" ht="18.75" customHeight="1">
      <c r="A170" s="14"/>
      <c r="C170" s="18"/>
      <c r="D170" s="18"/>
      <c r="E170" s="54"/>
      <c r="F170" s="94"/>
      <c r="G170" s="94"/>
      <c r="H170" s="55"/>
      <c r="I170" s="94"/>
      <c r="J170" s="94"/>
      <c r="K170" s="94"/>
      <c r="L170" s="94"/>
      <c r="M170" s="94"/>
      <c r="N170" s="94"/>
      <c r="O170" s="94"/>
      <c r="P170" s="95"/>
      <c r="Q170" s="16"/>
    </row>
    <row r="171" spans="1:17" s="15" customFormat="1" ht="18.75" customHeight="1">
      <c r="A171" s="14"/>
      <c r="C171" s="18"/>
      <c r="D171" s="18"/>
      <c r="E171" s="54"/>
      <c r="F171" s="94"/>
      <c r="G171" s="94"/>
      <c r="H171" s="55"/>
      <c r="I171" s="94"/>
      <c r="J171" s="94"/>
      <c r="K171" s="94"/>
      <c r="L171" s="94"/>
      <c r="M171" s="94"/>
      <c r="N171" s="94"/>
      <c r="O171" s="94"/>
      <c r="P171" s="95"/>
      <c r="Q171" s="16"/>
    </row>
    <row r="172" spans="1:17" s="15" customFormat="1" ht="18.75" customHeight="1">
      <c r="A172" s="14"/>
      <c r="C172" s="18"/>
      <c r="D172" s="18"/>
      <c r="E172" s="54"/>
      <c r="F172" s="94"/>
      <c r="G172" s="94"/>
      <c r="H172" s="55"/>
      <c r="I172" s="94"/>
      <c r="J172" s="94"/>
      <c r="K172" s="94"/>
      <c r="L172" s="94"/>
      <c r="M172" s="94"/>
      <c r="N172" s="94"/>
      <c r="O172" s="94"/>
      <c r="P172" s="95"/>
      <c r="Q172" s="16"/>
    </row>
    <row r="173" spans="1:17" s="15" customFormat="1" ht="18.75" customHeight="1">
      <c r="A173" s="14"/>
      <c r="C173" s="18"/>
      <c r="D173" s="18"/>
      <c r="E173" s="54"/>
      <c r="F173" s="94"/>
      <c r="G173" s="94"/>
      <c r="H173" s="55"/>
      <c r="I173" s="94"/>
      <c r="J173" s="94"/>
      <c r="K173" s="94"/>
      <c r="L173" s="94"/>
      <c r="M173" s="94"/>
      <c r="N173" s="94"/>
      <c r="O173" s="94"/>
      <c r="P173" s="95"/>
      <c r="Q173" s="16"/>
    </row>
    <row r="174" spans="1:17" s="15" customFormat="1" ht="18.75" customHeight="1">
      <c r="A174" s="14"/>
      <c r="C174" s="18"/>
      <c r="D174" s="18"/>
      <c r="E174" s="54"/>
      <c r="F174" s="94"/>
      <c r="G174" s="94"/>
      <c r="H174" s="55"/>
      <c r="I174" s="94"/>
      <c r="J174" s="94"/>
      <c r="K174" s="94"/>
      <c r="L174" s="94"/>
      <c r="M174" s="94"/>
      <c r="N174" s="94"/>
      <c r="O174" s="94"/>
      <c r="P174" s="95"/>
      <c r="Q174" s="16"/>
    </row>
    <row r="175" spans="1:17" s="15" customFormat="1" ht="18.75" customHeight="1">
      <c r="A175" s="14"/>
      <c r="C175" s="18"/>
      <c r="D175" s="18"/>
      <c r="E175" s="54"/>
      <c r="F175" s="94"/>
      <c r="G175" s="94"/>
      <c r="H175" s="55"/>
      <c r="I175" s="94"/>
      <c r="J175" s="94"/>
      <c r="K175" s="94"/>
      <c r="L175" s="94"/>
      <c r="M175" s="94"/>
      <c r="N175" s="94"/>
      <c r="O175" s="94"/>
      <c r="P175" s="95"/>
      <c r="Q175" s="16"/>
    </row>
    <row r="176" spans="1:17" s="15" customFormat="1" ht="41.25" customHeight="1">
      <c r="A176" s="155" t="s">
        <v>106</v>
      </c>
      <c r="B176" s="155"/>
      <c r="C176" s="155"/>
      <c r="D176" s="155"/>
      <c r="E176" s="155"/>
      <c r="F176" s="155"/>
      <c r="G176" s="94"/>
      <c r="H176" s="55"/>
      <c r="I176" s="94"/>
      <c r="J176" s="94"/>
      <c r="K176" s="94"/>
      <c r="L176" s="94"/>
      <c r="M176" s="94"/>
      <c r="N176" s="94"/>
      <c r="O176" s="94"/>
      <c r="P176" s="95"/>
      <c r="Q176" s="16"/>
    </row>
    <row r="177" spans="1:17" s="15" customFormat="1" ht="15.75">
      <c r="A177" s="14"/>
      <c r="C177" s="18"/>
      <c r="D177" s="18"/>
      <c r="E177" s="40" t="s">
        <v>105</v>
      </c>
      <c r="F177" s="94"/>
      <c r="G177" s="94"/>
      <c r="H177" s="55"/>
      <c r="I177" s="94"/>
      <c r="J177" s="94"/>
      <c r="K177" s="94"/>
      <c r="L177" s="94"/>
      <c r="M177" s="94"/>
      <c r="N177" s="94"/>
      <c r="O177" s="94"/>
      <c r="P177" s="95"/>
      <c r="Q177" s="16"/>
    </row>
    <row r="178" spans="1:17" s="15" customFormat="1" ht="15.75">
      <c r="A178" s="14"/>
      <c r="C178" s="18"/>
      <c r="D178" s="18"/>
      <c r="E178" s="54"/>
      <c r="F178" s="94"/>
      <c r="G178" s="94"/>
      <c r="H178" s="55"/>
      <c r="I178" s="94"/>
      <c r="J178" s="94"/>
      <c r="K178" s="94"/>
      <c r="L178" s="94"/>
      <c r="M178" s="94"/>
      <c r="N178" s="94"/>
      <c r="O178" s="94"/>
      <c r="P178" s="95"/>
      <c r="Q178" s="16"/>
    </row>
    <row r="179" spans="1:17" s="15" customFormat="1" ht="15.75">
      <c r="A179" s="14"/>
      <c r="C179" s="18"/>
      <c r="D179" s="18"/>
      <c r="E179" s="54"/>
      <c r="F179" s="94"/>
      <c r="G179" s="94"/>
      <c r="H179" s="55"/>
      <c r="I179" s="94"/>
      <c r="J179" s="94"/>
      <c r="K179" s="94"/>
      <c r="L179" s="94"/>
      <c r="M179" s="94"/>
      <c r="N179" s="94"/>
      <c r="O179" s="94"/>
      <c r="P179" s="95"/>
      <c r="Q179" s="16"/>
    </row>
    <row r="180" spans="1:17" s="15" customFormat="1" ht="15.75">
      <c r="A180" s="19" t="s">
        <v>62</v>
      </c>
      <c r="B180" s="20" t="s">
        <v>73</v>
      </c>
      <c r="C180" s="19" t="s">
        <v>64</v>
      </c>
      <c r="D180" s="19" t="s">
        <v>65</v>
      </c>
      <c r="E180" s="54"/>
      <c r="F180" s="94"/>
      <c r="G180" s="94"/>
      <c r="H180" s="55"/>
      <c r="I180" s="94"/>
      <c r="J180" s="94"/>
      <c r="K180" s="94"/>
      <c r="L180" s="94"/>
      <c r="M180" s="94"/>
      <c r="N180" s="94"/>
      <c r="O180" s="94"/>
      <c r="P180" s="95"/>
      <c r="Q180" s="16"/>
    </row>
    <row r="181" spans="1:17" s="15" customFormat="1" ht="15.75">
      <c r="A181" s="14" t="s">
        <v>66</v>
      </c>
      <c r="B181" s="22" t="s">
        <v>22</v>
      </c>
      <c r="C181" s="57">
        <f>+H9</f>
        <v>45</v>
      </c>
      <c r="D181" s="21">
        <f t="shared" ref="D181:D213" si="20">+C181/H$49</f>
        <v>2.5832376578645237E-2</v>
      </c>
      <c r="E181" s="54"/>
      <c r="F181" s="94"/>
      <c r="G181" s="94"/>
      <c r="H181" s="55"/>
      <c r="I181" s="94"/>
      <c r="J181" s="94"/>
      <c r="K181" s="94"/>
      <c r="L181" s="94"/>
      <c r="M181" s="94"/>
      <c r="N181" s="94"/>
      <c r="O181" s="94"/>
      <c r="P181" s="95"/>
      <c r="Q181" s="16"/>
    </row>
    <row r="182" spans="1:17" s="15" customFormat="1" ht="15.75">
      <c r="A182" s="14" t="s">
        <v>67</v>
      </c>
      <c r="B182" s="22" t="s">
        <v>23</v>
      </c>
      <c r="C182" s="57">
        <f>+H10</f>
        <v>22</v>
      </c>
      <c r="D182" s="21">
        <f t="shared" si="20"/>
        <v>1.2629161882893225E-2</v>
      </c>
      <c r="E182" s="54"/>
      <c r="F182" s="94"/>
      <c r="G182" s="94"/>
      <c r="H182" s="55"/>
      <c r="I182" s="94"/>
      <c r="J182" s="94"/>
      <c r="K182" s="94"/>
      <c r="L182" s="94"/>
      <c r="M182" s="94"/>
      <c r="N182" s="94"/>
      <c r="O182" s="94"/>
      <c r="P182" s="95"/>
      <c r="Q182" s="16"/>
    </row>
    <row r="183" spans="1:17" s="15" customFormat="1" ht="15.75">
      <c r="A183" s="14" t="s">
        <v>68</v>
      </c>
      <c r="B183" s="22" t="s">
        <v>24</v>
      </c>
      <c r="C183" s="57">
        <f>+H11</f>
        <v>7</v>
      </c>
      <c r="D183" s="21">
        <f t="shared" si="20"/>
        <v>4.018369690011481E-3</v>
      </c>
      <c r="E183" s="54"/>
      <c r="F183" s="94"/>
      <c r="G183" s="94"/>
      <c r="H183" s="55"/>
      <c r="I183" s="94"/>
      <c r="J183" s="94"/>
      <c r="K183" s="94"/>
      <c r="L183" s="94"/>
      <c r="M183" s="94"/>
      <c r="N183" s="94"/>
      <c r="O183" s="94"/>
      <c r="P183" s="95"/>
      <c r="Q183" s="16"/>
    </row>
    <row r="184" spans="1:17" s="15" customFormat="1" ht="15.75">
      <c r="A184" s="14" t="s">
        <v>69</v>
      </c>
      <c r="B184" s="22" t="s">
        <v>25</v>
      </c>
      <c r="C184" s="57">
        <f>+H12</f>
        <v>13</v>
      </c>
      <c r="D184" s="21">
        <f t="shared" si="20"/>
        <v>7.462686567164179E-3</v>
      </c>
      <c r="E184" s="54"/>
      <c r="F184" s="94"/>
      <c r="G184" s="94"/>
      <c r="H184" s="55"/>
      <c r="I184" s="94"/>
      <c r="J184" s="94"/>
      <c r="K184" s="94"/>
      <c r="L184" s="94"/>
      <c r="M184" s="94"/>
      <c r="N184" s="94"/>
      <c r="O184" s="94"/>
      <c r="P184" s="95"/>
      <c r="Q184" s="16"/>
    </row>
    <row r="185" spans="1:17" s="15" customFormat="1" ht="15.75">
      <c r="A185" s="14" t="s">
        <v>74</v>
      </c>
      <c r="B185" s="22" t="s">
        <v>27</v>
      </c>
      <c r="C185" s="59">
        <f>+H14</f>
        <v>9</v>
      </c>
      <c r="D185" s="21">
        <f t="shared" si="20"/>
        <v>5.1664753157290473E-3</v>
      </c>
      <c r="E185" s="54"/>
      <c r="F185" s="94"/>
      <c r="G185" s="94"/>
      <c r="H185" s="55"/>
      <c r="I185" s="94"/>
      <c r="J185" s="94"/>
      <c r="K185" s="94"/>
      <c r="L185" s="94"/>
      <c r="M185" s="94"/>
      <c r="N185" s="94"/>
      <c r="O185" s="94"/>
      <c r="P185" s="95"/>
      <c r="Q185" s="16"/>
    </row>
    <row r="186" spans="1:17" s="15" customFormat="1" ht="15.75">
      <c r="A186" s="14" t="s">
        <v>75</v>
      </c>
      <c r="B186" s="22" t="s">
        <v>28</v>
      </c>
      <c r="C186" s="59">
        <f>+H15</f>
        <v>20</v>
      </c>
      <c r="D186" s="21">
        <f t="shared" si="20"/>
        <v>1.1481056257175661E-2</v>
      </c>
      <c r="E186" s="54"/>
      <c r="F186" s="94"/>
      <c r="G186" s="94"/>
      <c r="H186" s="55"/>
      <c r="I186" s="94"/>
      <c r="J186" s="94"/>
      <c r="K186" s="94"/>
      <c r="L186" s="94"/>
      <c r="M186" s="94"/>
      <c r="N186" s="94"/>
      <c r="O186" s="94"/>
      <c r="P186" s="95"/>
      <c r="Q186" s="16"/>
    </row>
    <row r="187" spans="1:17" s="15" customFormat="1" ht="15.75">
      <c r="A187" s="14" t="s">
        <v>76</v>
      </c>
      <c r="B187" s="22" t="s">
        <v>29</v>
      </c>
      <c r="C187" s="59">
        <f>+H16</f>
        <v>13</v>
      </c>
      <c r="D187" s="21">
        <f t="shared" si="20"/>
        <v>7.462686567164179E-3</v>
      </c>
      <c r="E187" s="54"/>
      <c r="F187" s="94"/>
      <c r="G187" s="94"/>
      <c r="H187" s="55"/>
      <c r="I187" s="94"/>
      <c r="J187" s="94"/>
      <c r="K187" s="94"/>
      <c r="L187" s="94"/>
      <c r="M187" s="94"/>
      <c r="N187" s="94"/>
      <c r="O187" s="94"/>
      <c r="P187" s="95"/>
      <c r="Q187" s="16"/>
    </row>
    <row r="188" spans="1:17" s="15" customFormat="1" ht="15.75">
      <c r="A188" s="14" t="s">
        <v>77</v>
      </c>
      <c r="B188" s="22" t="s">
        <v>30</v>
      </c>
      <c r="C188" s="59">
        <f>+H17</f>
        <v>11</v>
      </c>
      <c r="D188" s="21">
        <f t="shared" si="20"/>
        <v>6.3145809414466127E-3</v>
      </c>
      <c r="E188" s="54"/>
      <c r="F188" s="94"/>
      <c r="G188" s="94"/>
      <c r="H188" s="55"/>
      <c r="I188" s="94"/>
      <c r="J188" s="94"/>
      <c r="K188" s="94"/>
      <c r="L188" s="94"/>
      <c r="M188" s="94"/>
      <c r="N188" s="94"/>
      <c r="O188" s="94"/>
      <c r="P188" s="95"/>
      <c r="Q188" s="16"/>
    </row>
    <row r="189" spans="1:17" s="15" customFormat="1" ht="15.75">
      <c r="A189" s="14" t="s">
        <v>78</v>
      </c>
      <c r="B189" s="22" t="s">
        <v>31</v>
      </c>
      <c r="C189" s="59">
        <f>+H18</f>
        <v>20</v>
      </c>
      <c r="D189" s="21">
        <f t="shared" si="20"/>
        <v>1.1481056257175661E-2</v>
      </c>
      <c r="E189" s="54"/>
      <c r="F189" s="94"/>
      <c r="G189" s="94"/>
      <c r="H189" s="55"/>
      <c r="I189" s="94"/>
      <c r="J189" s="94"/>
      <c r="K189" s="94"/>
      <c r="L189" s="94"/>
      <c r="M189" s="94"/>
      <c r="N189" s="94"/>
      <c r="O189" s="94"/>
      <c r="P189" s="95"/>
      <c r="Q189" s="16"/>
    </row>
    <row r="190" spans="1:17" s="15" customFormat="1" ht="15.75">
      <c r="A190" s="14" t="s">
        <v>79</v>
      </c>
      <c r="B190" s="23" t="s">
        <v>33</v>
      </c>
      <c r="C190" s="57">
        <f t="shared" ref="C190:C195" si="21">+H20</f>
        <v>18</v>
      </c>
      <c r="D190" s="21">
        <f t="shared" si="20"/>
        <v>1.0332950631458095E-2</v>
      </c>
      <c r="E190" s="54"/>
      <c r="F190" s="94"/>
      <c r="G190" s="94"/>
      <c r="H190" s="55"/>
      <c r="I190" s="94"/>
      <c r="J190" s="94"/>
      <c r="K190" s="94"/>
      <c r="L190" s="94"/>
      <c r="M190" s="94"/>
      <c r="N190" s="94"/>
      <c r="O190" s="94"/>
      <c r="P190" s="95"/>
      <c r="Q190" s="16"/>
    </row>
    <row r="191" spans="1:17" s="15" customFormat="1" ht="15.75">
      <c r="A191" s="14" t="s">
        <v>80</v>
      </c>
      <c r="B191" s="23" t="s">
        <v>34</v>
      </c>
      <c r="C191" s="57">
        <f t="shared" si="21"/>
        <v>56</v>
      </c>
      <c r="D191" s="21">
        <f t="shared" si="20"/>
        <v>3.2146957520091848E-2</v>
      </c>
      <c r="E191" s="54"/>
      <c r="F191" s="94"/>
      <c r="G191" s="94"/>
      <c r="H191" s="55"/>
      <c r="I191" s="94"/>
      <c r="J191" s="94"/>
      <c r="K191" s="94"/>
      <c r="L191" s="94"/>
      <c r="M191" s="94"/>
      <c r="N191" s="94"/>
      <c r="O191" s="94"/>
      <c r="P191" s="95"/>
      <c r="Q191" s="16"/>
    </row>
    <row r="192" spans="1:17" s="15" customFormat="1" ht="15.75">
      <c r="A192" s="14" t="s">
        <v>81</v>
      </c>
      <c r="B192" s="23" t="s">
        <v>35</v>
      </c>
      <c r="C192" s="57">
        <f t="shared" si="21"/>
        <v>6</v>
      </c>
      <c r="D192" s="21">
        <f t="shared" si="20"/>
        <v>3.4443168771526979E-3</v>
      </c>
      <c r="E192" s="54"/>
      <c r="F192" s="94"/>
      <c r="G192" s="94"/>
      <c r="H192" s="55"/>
      <c r="I192" s="94"/>
      <c r="J192" s="94"/>
      <c r="K192" s="94"/>
      <c r="L192" s="94"/>
      <c r="M192" s="94"/>
      <c r="N192" s="94"/>
      <c r="O192" s="94"/>
      <c r="P192" s="95"/>
      <c r="Q192" s="16"/>
    </row>
    <row r="193" spans="1:17" s="15" customFormat="1" ht="15.75">
      <c r="A193" s="14" t="s">
        <v>82</v>
      </c>
      <c r="B193" s="22" t="s">
        <v>36</v>
      </c>
      <c r="C193" s="57">
        <f t="shared" si="21"/>
        <v>47</v>
      </c>
      <c r="D193" s="21">
        <f t="shared" si="20"/>
        <v>2.6980482204362801E-2</v>
      </c>
      <c r="E193" s="54"/>
      <c r="F193" s="94"/>
      <c r="G193" s="94"/>
      <c r="H193" s="55"/>
      <c r="I193" s="94"/>
      <c r="J193" s="94"/>
      <c r="K193" s="94"/>
      <c r="L193" s="94"/>
      <c r="M193" s="94"/>
      <c r="N193" s="94"/>
      <c r="O193" s="94"/>
      <c r="P193" s="95"/>
      <c r="Q193" s="16"/>
    </row>
    <row r="194" spans="1:17" s="15" customFormat="1" ht="15.75">
      <c r="A194" s="14" t="s">
        <v>83</v>
      </c>
      <c r="B194" s="22" t="s">
        <v>37</v>
      </c>
      <c r="C194" s="57">
        <f t="shared" si="21"/>
        <v>100</v>
      </c>
      <c r="D194" s="21">
        <f t="shared" si="20"/>
        <v>5.7405281285878303E-2</v>
      </c>
      <c r="E194" s="54"/>
      <c r="F194" s="94"/>
      <c r="G194" s="94"/>
      <c r="H194" s="55"/>
      <c r="I194" s="94"/>
      <c r="J194" s="94"/>
      <c r="K194" s="94"/>
      <c r="L194" s="94"/>
      <c r="M194" s="94"/>
      <c r="N194" s="94"/>
      <c r="O194" s="94"/>
      <c r="P194" s="95"/>
      <c r="Q194" s="16"/>
    </row>
    <row r="195" spans="1:17" s="15" customFormat="1" ht="15.75">
      <c r="A195" s="14" t="s">
        <v>84</v>
      </c>
      <c r="B195" s="22" t="s">
        <v>38</v>
      </c>
      <c r="C195" s="57">
        <f t="shared" si="21"/>
        <v>175</v>
      </c>
      <c r="D195" s="21">
        <f t="shared" si="20"/>
        <v>0.10045924225028703</v>
      </c>
      <c r="E195" s="54"/>
      <c r="F195" s="94"/>
      <c r="G195" s="94"/>
      <c r="H195" s="55"/>
      <c r="I195" s="94"/>
      <c r="J195" s="94"/>
      <c r="K195" s="94"/>
      <c r="L195" s="94"/>
      <c r="M195" s="94"/>
      <c r="N195" s="94"/>
      <c r="O195" s="94"/>
      <c r="P195" s="95"/>
      <c r="Q195" s="16"/>
    </row>
    <row r="196" spans="1:17" s="15" customFormat="1" ht="15.75">
      <c r="A196" s="14" t="s">
        <v>85</v>
      </c>
      <c r="B196" s="22" t="s">
        <v>39</v>
      </c>
      <c r="C196" s="57">
        <f>+H26</f>
        <v>14</v>
      </c>
      <c r="D196" s="21">
        <f t="shared" si="20"/>
        <v>8.0367393800229621E-3</v>
      </c>
      <c r="E196" s="54"/>
      <c r="F196" s="94"/>
      <c r="G196" s="94"/>
      <c r="H196" s="55"/>
      <c r="I196" s="94"/>
      <c r="J196" s="94"/>
      <c r="K196" s="94"/>
      <c r="L196" s="94"/>
      <c r="M196" s="94"/>
      <c r="N196" s="94"/>
      <c r="O196" s="94"/>
      <c r="P196" s="95"/>
      <c r="Q196" s="16"/>
    </row>
    <row r="197" spans="1:17" s="15" customFormat="1" ht="15.75">
      <c r="A197" s="14" t="s">
        <v>86</v>
      </c>
      <c r="B197" s="22" t="s">
        <v>40</v>
      </c>
      <c r="C197" s="57">
        <f>+H27</f>
        <v>9</v>
      </c>
      <c r="D197" s="21">
        <f t="shared" si="20"/>
        <v>5.1664753157290473E-3</v>
      </c>
      <c r="E197" s="54"/>
      <c r="F197" s="94"/>
      <c r="G197" s="94"/>
      <c r="H197" s="55"/>
      <c r="I197" s="94"/>
      <c r="J197" s="94"/>
      <c r="K197" s="94"/>
      <c r="L197" s="94"/>
      <c r="M197" s="94"/>
      <c r="N197" s="94"/>
      <c r="O197" s="94"/>
      <c r="P197" s="95"/>
      <c r="Q197" s="16"/>
    </row>
    <row r="198" spans="1:17" s="15" customFormat="1" ht="15.75">
      <c r="A198" s="14" t="s">
        <v>88</v>
      </c>
      <c r="B198" s="22" t="s">
        <v>41</v>
      </c>
      <c r="C198" s="57">
        <f>+H28</f>
        <v>0</v>
      </c>
      <c r="D198" s="21">
        <f t="shared" si="20"/>
        <v>0</v>
      </c>
      <c r="E198" s="54"/>
      <c r="F198" s="94"/>
      <c r="G198" s="94"/>
      <c r="H198" s="55"/>
      <c r="I198" s="94"/>
      <c r="J198" s="94"/>
      <c r="K198" s="94"/>
      <c r="L198" s="94"/>
      <c r="M198" s="94"/>
      <c r="N198" s="94"/>
      <c r="O198" s="94"/>
      <c r="P198" s="95"/>
      <c r="Q198" s="16"/>
    </row>
    <row r="199" spans="1:17" s="15" customFormat="1" ht="15.75">
      <c r="A199" s="14" t="s">
        <v>89</v>
      </c>
      <c r="B199" s="22" t="s">
        <v>43</v>
      </c>
      <c r="C199" s="59">
        <f>+H30</f>
        <v>218</v>
      </c>
      <c r="D199" s="21">
        <f t="shared" si="20"/>
        <v>0.12514351320321471</v>
      </c>
      <c r="E199" s="54"/>
      <c r="F199" s="94"/>
      <c r="G199" s="94"/>
      <c r="H199" s="55"/>
      <c r="I199" s="94"/>
      <c r="J199" s="94"/>
      <c r="K199" s="94"/>
      <c r="L199" s="94"/>
      <c r="M199" s="94"/>
      <c r="N199" s="94"/>
      <c r="O199" s="94"/>
      <c r="P199" s="95"/>
      <c r="Q199" s="16"/>
    </row>
    <row r="200" spans="1:17" s="15" customFormat="1" ht="15.75">
      <c r="A200" s="14" t="s">
        <v>90</v>
      </c>
      <c r="B200" s="22" t="s">
        <v>44</v>
      </c>
      <c r="C200" s="59">
        <f>+H31</f>
        <v>286</v>
      </c>
      <c r="D200" s="21">
        <f t="shared" si="20"/>
        <v>0.16417910447761194</v>
      </c>
      <c r="E200" s="54"/>
      <c r="F200" s="94"/>
      <c r="G200" s="94"/>
      <c r="H200" s="55"/>
      <c r="I200" s="94"/>
      <c r="J200" s="94"/>
      <c r="K200" s="94"/>
      <c r="L200" s="94"/>
      <c r="M200" s="94"/>
      <c r="N200" s="94"/>
      <c r="O200" s="94"/>
      <c r="P200" s="95"/>
      <c r="Q200" s="16"/>
    </row>
    <row r="201" spans="1:17" s="15" customFormat="1" ht="15.75">
      <c r="A201" s="14" t="s">
        <v>91</v>
      </c>
      <c r="B201" s="22" t="s">
        <v>45</v>
      </c>
      <c r="C201" s="59">
        <f>+H32</f>
        <v>81</v>
      </c>
      <c r="D201" s="21">
        <f t="shared" si="20"/>
        <v>4.6498277841561422E-2</v>
      </c>
      <c r="E201" s="54"/>
      <c r="F201" s="94"/>
      <c r="G201" s="94"/>
      <c r="H201" s="55"/>
      <c r="I201" s="94"/>
      <c r="J201" s="94"/>
      <c r="K201" s="94"/>
      <c r="L201" s="94"/>
      <c r="M201" s="94"/>
      <c r="N201" s="94"/>
      <c r="O201" s="94"/>
      <c r="P201" s="95"/>
      <c r="Q201" s="16"/>
    </row>
    <row r="202" spans="1:17" s="15" customFormat="1" ht="15.75">
      <c r="A202" s="14" t="s">
        <v>92</v>
      </c>
      <c r="B202" s="22" t="s">
        <v>46</v>
      </c>
      <c r="C202" s="59">
        <f>+H34</f>
        <v>13</v>
      </c>
      <c r="D202" s="21">
        <f t="shared" si="20"/>
        <v>7.462686567164179E-3</v>
      </c>
      <c r="E202" s="54"/>
      <c r="F202" s="94"/>
      <c r="G202" s="94"/>
      <c r="H202" s="55"/>
      <c r="I202" s="94"/>
      <c r="J202" s="94"/>
      <c r="K202" s="94"/>
      <c r="L202" s="94"/>
      <c r="M202" s="94"/>
      <c r="N202" s="94"/>
      <c r="O202" s="94"/>
      <c r="P202" s="95"/>
      <c r="Q202" s="16"/>
    </row>
    <row r="203" spans="1:17" s="15" customFormat="1" ht="15.75">
      <c r="A203" s="14" t="s">
        <v>93</v>
      </c>
      <c r="B203" s="22" t="s">
        <v>47</v>
      </c>
      <c r="C203" s="59">
        <f>+H35</f>
        <v>21</v>
      </c>
      <c r="D203" s="21">
        <f t="shared" si="20"/>
        <v>1.2055109070034443E-2</v>
      </c>
      <c r="E203" s="54"/>
      <c r="F203" s="94"/>
      <c r="G203" s="94"/>
      <c r="H203" s="55"/>
      <c r="I203" s="94"/>
      <c r="J203" s="94"/>
      <c r="K203" s="94"/>
      <c r="L203" s="94"/>
      <c r="M203" s="94"/>
      <c r="N203" s="94"/>
      <c r="O203" s="94"/>
      <c r="P203" s="95"/>
      <c r="Q203" s="16"/>
    </row>
    <row r="204" spans="1:17" s="15" customFormat="1" ht="15.75">
      <c r="A204" s="14" t="s">
        <v>94</v>
      </c>
      <c r="B204" s="22" t="s">
        <v>48</v>
      </c>
      <c r="C204" s="59">
        <f>+H36</f>
        <v>18</v>
      </c>
      <c r="D204" s="21">
        <f t="shared" si="20"/>
        <v>1.0332950631458095E-2</v>
      </c>
      <c r="E204" s="54"/>
      <c r="F204" s="94"/>
      <c r="G204" s="94"/>
      <c r="H204" s="55"/>
      <c r="I204" s="94"/>
      <c r="J204" s="94"/>
      <c r="K204" s="94"/>
      <c r="L204" s="94"/>
      <c r="M204" s="94"/>
      <c r="N204" s="94"/>
      <c r="O204" s="94"/>
      <c r="P204" s="95"/>
      <c r="Q204" s="16"/>
    </row>
    <row r="205" spans="1:17" s="15" customFormat="1" ht="15.75">
      <c r="A205" s="14" t="s">
        <v>95</v>
      </c>
      <c r="B205" s="22" t="s">
        <v>49</v>
      </c>
      <c r="C205" s="59">
        <f>+H37</f>
        <v>42</v>
      </c>
      <c r="D205" s="21">
        <f t="shared" si="20"/>
        <v>2.4110218140068886E-2</v>
      </c>
      <c r="E205" s="54"/>
      <c r="F205" s="94"/>
      <c r="G205" s="94"/>
      <c r="H205" s="55"/>
      <c r="I205" s="94"/>
      <c r="J205" s="94"/>
      <c r="K205" s="94"/>
      <c r="L205" s="94"/>
      <c r="M205" s="94"/>
      <c r="N205" s="94"/>
      <c r="O205" s="94"/>
      <c r="P205" s="95"/>
      <c r="Q205" s="16"/>
    </row>
    <row r="206" spans="1:17" s="15" customFormat="1" ht="15.75">
      <c r="A206" s="14" t="s">
        <v>96</v>
      </c>
      <c r="B206" s="22" t="s">
        <v>51</v>
      </c>
      <c r="C206" s="59">
        <f>+H39</f>
        <v>9</v>
      </c>
      <c r="D206" s="21">
        <f t="shared" si="20"/>
        <v>5.1664753157290473E-3</v>
      </c>
      <c r="E206" s="54"/>
      <c r="F206" s="94"/>
      <c r="G206" s="94"/>
      <c r="H206" s="55"/>
      <c r="I206" s="94"/>
      <c r="J206" s="94"/>
      <c r="K206" s="94"/>
      <c r="L206" s="94"/>
      <c r="M206" s="94"/>
      <c r="N206" s="94"/>
      <c r="O206" s="94"/>
      <c r="P206" s="95"/>
      <c r="Q206" s="16"/>
    </row>
    <row r="207" spans="1:17" s="15" customFormat="1" ht="15.75">
      <c r="A207" s="14" t="s">
        <v>97</v>
      </c>
      <c r="B207" s="22" t="s">
        <v>53</v>
      </c>
      <c r="C207" s="59">
        <f t="shared" ref="C207:C213" si="22">+H41</f>
        <v>57</v>
      </c>
      <c r="D207" s="21">
        <f t="shared" si="20"/>
        <v>3.2721010332950634E-2</v>
      </c>
      <c r="E207" s="54"/>
      <c r="F207" s="94"/>
      <c r="G207" s="94"/>
      <c r="H207" s="55"/>
      <c r="I207" s="94"/>
      <c r="J207" s="94"/>
      <c r="K207" s="94"/>
      <c r="L207" s="94"/>
      <c r="M207" s="94"/>
      <c r="N207" s="94"/>
      <c r="O207" s="94"/>
      <c r="P207" s="95"/>
      <c r="Q207" s="16"/>
    </row>
    <row r="208" spans="1:17" s="15" customFormat="1" ht="15.75">
      <c r="A208" s="14" t="s">
        <v>98</v>
      </c>
      <c r="B208" s="22" t="s">
        <v>54</v>
      </c>
      <c r="C208" s="59">
        <f t="shared" si="22"/>
        <v>160</v>
      </c>
      <c r="D208" s="21">
        <f t="shared" si="20"/>
        <v>9.1848450057405287E-2</v>
      </c>
      <c r="E208" s="54"/>
      <c r="F208" s="94"/>
      <c r="G208" s="94"/>
      <c r="H208" s="55"/>
      <c r="I208" s="94"/>
      <c r="J208" s="94"/>
      <c r="K208" s="94"/>
      <c r="L208" s="94"/>
      <c r="M208" s="94"/>
      <c r="N208" s="94"/>
      <c r="O208" s="94"/>
      <c r="P208" s="95"/>
      <c r="Q208" s="16"/>
    </row>
    <row r="209" spans="1:17" s="15" customFormat="1" ht="15.75">
      <c r="A209" s="14" t="s">
        <v>99</v>
      </c>
      <c r="B209" s="22" t="s">
        <v>55</v>
      </c>
      <c r="C209" s="59">
        <f t="shared" si="22"/>
        <v>109</v>
      </c>
      <c r="D209" s="21">
        <f t="shared" si="20"/>
        <v>6.2571756601607353E-2</v>
      </c>
      <c r="E209" s="54"/>
      <c r="F209" s="94"/>
      <c r="G209" s="94"/>
      <c r="H209" s="55"/>
      <c r="I209" s="94"/>
      <c r="J209" s="94"/>
      <c r="K209" s="94"/>
      <c r="L209" s="94"/>
      <c r="M209" s="94"/>
      <c r="N209" s="94"/>
      <c r="O209" s="94"/>
      <c r="P209" s="95"/>
      <c r="Q209" s="16"/>
    </row>
    <row r="210" spans="1:17" s="15" customFormat="1" ht="15.75">
      <c r="A210" s="14" t="s">
        <v>100</v>
      </c>
      <c r="B210" s="24" t="s">
        <v>56</v>
      </c>
      <c r="C210" s="59">
        <f t="shared" si="22"/>
        <v>96</v>
      </c>
      <c r="D210" s="21">
        <f t="shared" si="20"/>
        <v>5.5109070034443167E-2</v>
      </c>
      <c r="E210" s="54"/>
      <c r="F210" s="94"/>
      <c r="G210" s="94"/>
      <c r="H210" s="55"/>
      <c r="I210" s="94"/>
      <c r="J210" s="94"/>
      <c r="K210" s="94"/>
      <c r="L210" s="94"/>
      <c r="M210" s="94"/>
      <c r="N210" s="94"/>
      <c r="O210" s="94"/>
      <c r="P210" s="95"/>
      <c r="Q210" s="16"/>
    </row>
    <row r="211" spans="1:17" s="15" customFormat="1" ht="15.75">
      <c r="A211" s="14" t="s">
        <v>101</v>
      </c>
      <c r="B211" s="24" t="s">
        <v>57</v>
      </c>
      <c r="C211" s="59">
        <f t="shared" si="22"/>
        <v>14</v>
      </c>
      <c r="D211" s="21">
        <f t="shared" si="20"/>
        <v>8.0367393800229621E-3</v>
      </c>
      <c r="E211" s="54"/>
      <c r="F211" s="94"/>
      <c r="G211" s="94"/>
      <c r="H211" s="55"/>
      <c r="I211" s="94"/>
      <c r="J211" s="94"/>
      <c r="K211" s="94"/>
      <c r="L211" s="94"/>
      <c r="M211" s="94"/>
      <c r="N211" s="94"/>
      <c r="O211" s="94"/>
      <c r="P211" s="95"/>
      <c r="Q211" s="16"/>
    </row>
    <row r="212" spans="1:17" s="15" customFormat="1" ht="15.75">
      <c r="A212" s="14" t="s">
        <v>102</v>
      </c>
      <c r="B212" s="24" t="s">
        <v>58</v>
      </c>
      <c r="C212" s="59">
        <f t="shared" si="22"/>
        <v>28</v>
      </c>
      <c r="D212" s="21">
        <f t="shared" si="20"/>
        <v>1.6073478760045924E-2</v>
      </c>
      <c r="E212" s="54"/>
      <c r="F212" s="94"/>
      <c r="G212" s="94"/>
      <c r="H212" s="55"/>
      <c r="I212" s="94"/>
      <c r="J212" s="94"/>
      <c r="K212" s="94"/>
      <c r="L212" s="94"/>
      <c r="M212" s="94"/>
      <c r="N212" s="94"/>
      <c r="O212" s="94"/>
      <c r="P212" s="95"/>
      <c r="Q212" s="16"/>
    </row>
    <row r="213" spans="1:17" s="15" customFormat="1" ht="15.75">
      <c r="A213" s="14" t="s">
        <v>103</v>
      </c>
      <c r="B213" s="24" t="s">
        <v>59</v>
      </c>
      <c r="C213" s="59">
        <f t="shared" si="22"/>
        <v>5</v>
      </c>
      <c r="D213" s="21">
        <f t="shared" si="20"/>
        <v>2.8702640642939152E-3</v>
      </c>
      <c r="E213" s="54"/>
      <c r="F213" s="94"/>
      <c r="G213" s="94"/>
      <c r="H213" s="55"/>
      <c r="I213" s="94"/>
      <c r="J213" s="94"/>
      <c r="K213" s="94"/>
      <c r="L213" s="94"/>
      <c r="M213" s="94"/>
      <c r="N213" s="94"/>
      <c r="O213" s="94"/>
      <c r="P213" s="95"/>
      <c r="Q213" s="16"/>
    </row>
    <row r="214" spans="1:17" s="15" customFormat="1" ht="15.75">
      <c r="A214" s="14"/>
      <c r="C214" s="59"/>
      <c r="D214" s="21"/>
      <c r="E214" s="54"/>
      <c r="F214" s="94"/>
      <c r="G214" s="94"/>
      <c r="H214" s="55"/>
      <c r="I214" s="94"/>
      <c r="J214" s="94"/>
      <c r="K214" s="94"/>
      <c r="L214" s="94"/>
      <c r="M214" s="94"/>
      <c r="N214" s="94"/>
      <c r="O214" s="94"/>
      <c r="P214" s="95"/>
      <c r="Q214" s="16"/>
    </row>
    <row r="215" spans="1:17" s="15" customFormat="1" ht="15.75">
      <c r="A215" s="14"/>
      <c r="C215" s="45">
        <f>SUM(C181:C214)</f>
        <v>1742</v>
      </c>
      <c r="D215" s="44">
        <f>SUM(D181:D214)</f>
        <v>1.0000000000000002</v>
      </c>
      <c r="E215" s="54"/>
      <c r="F215" s="94"/>
      <c r="G215" s="94"/>
      <c r="H215" s="55"/>
      <c r="I215" s="94"/>
      <c r="J215" s="94"/>
      <c r="K215" s="94"/>
      <c r="L215" s="94"/>
      <c r="M215" s="94"/>
      <c r="N215" s="94"/>
      <c r="O215" s="94"/>
      <c r="P215" s="95"/>
      <c r="Q215" s="16"/>
    </row>
    <row r="216" spans="1:17" s="15" customFormat="1" ht="15.75">
      <c r="A216" s="14"/>
      <c r="B216" s="127" t="s">
        <v>60</v>
      </c>
      <c r="C216" s="45"/>
      <c r="D216" s="44"/>
      <c r="E216" s="54"/>
      <c r="F216" s="94"/>
      <c r="G216" s="94"/>
      <c r="H216" s="55"/>
      <c r="I216" s="94"/>
      <c r="J216" s="94"/>
      <c r="K216" s="94"/>
      <c r="L216" s="94"/>
      <c r="M216" s="94"/>
      <c r="N216" s="94"/>
      <c r="O216" s="94"/>
      <c r="P216" s="95"/>
      <c r="Q216" s="16"/>
    </row>
    <row r="217" spans="1:17" s="15" customFormat="1" ht="15.75">
      <c r="A217" s="14"/>
      <c r="C217" s="45"/>
      <c r="D217" s="44"/>
      <c r="E217" s="54"/>
      <c r="F217" s="94"/>
      <c r="G217" s="94"/>
      <c r="H217" s="55"/>
      <c r="I217" s="94"/>
      <c r="J217" s="94"/>
      <c r="K217" s="94"/>
      <c r="L217" s="94"/>
      <c r="M217" s="94"/>
      <c r="N217" s="94"/>
      <c r="O217" s="94"/>
      <c r="P217" s="95"/>
      <c r="Q217" s="16"/>
    </row>
    <row r="218" spans="1:17" s="15" customFormat="1" ht="15.75">
      <c r="A218" s="14"/>
      <c r="C218" s="45"/>
      <c r="D218" s="44"/>
      <c r="E218" s="54"/>
      <c r="F218" s="94"/>
      <c r="G218" s="94"/>
      <c r="H218" s="55"/>
      <c r="I218" s="94"/>
      <c r="J218" s="94"/>
      <c r="K218" s="94"/>
      <c r="L218" s="94"/>
      <c r="M218" s="94"/>
      <c r="N218" s="94"/>
      <c r="O218" s="94"/>
      <c r="P218" s="95"/>
      <c r="Q218" s="16"/>
    </row>
    <row r="219" spans="1:17" s="15" customFormat="1" ht="15.75">
      <c r="A219" s="14"/>
      <c r="C219" s="18"/>
      <c r="D219" s="18"/>
      <c r="E219" s="54"/>
      <c r="F219" s="94"/>
      <c r="G219" s="94"/>
      <c r="H219" s="55"/>
      <c r="I219" s="94"/>
      <c r="J219" s="94"/>
      <c r="K219" s="94"/>
      <c r="L219" s="94"/>
      <c r="M219" s="94"/>
      <c r="N219" s="94"/>
      <c r="O219" s="94"/>
      <c r="P219" s="95"/>
      <c r="Q219" s="16"/>
    </row>
    <row r="220" spans="1:17" s="15" customFormat="1" ht="15.75">
      <c r="A220" s="14"/>
      <c r="E220" s="54"/>
      <c r="F220" s="94"/>
      <c r="G220" s="94"/>
      <c r="H220" s="55"/>
      <c r="I220" s="94"/>
      <c r="J220" s="94"/>
      <c r="K220" s="94"/>
      <c r="L220" s="94"/>
      <c r="M220" s="94"/>
      <c r="N220" s="94"/>
      <c r="O220" s="94"/>
      <c r="P220" s="95"/>
      <c r="Q220" s="16"/>
    </row>
    <row r="221" spans="1:17" s="15" customFormat="1" ht="15.75">
      <c r="A221" s="14"/>
      <c r="E221" s="54"/>
      <c r="F221" s="94"/>
      <c r="G221" s="94"/>
      <c r="H221" s="55"/>
      <c r="I221" s="94"/>
      <c r="J221" s="94"/>
      <c r="K221" s="94"/>
      <c r="L221" s="94"/>
      <c r="M221" s="94"/>
      <c r="N221" s="94"/>
      <c r="O221" s="94"/>
      <c r="P221" s="95"/>
      <c r="Q221" s="16"/>
    </row>
    <row r="222" spans="1:17" s="15" customFormat="1" ht="15.75">
      <c r="A222" s="14"/>
      <c r="E222" s="56"/>
      <c r="F222" s="94"/>
      <c r="G222" s="94"/>
      <c r="H222" s="55"/>
      <c r="I222" s="94"/>
      <c r="J222" s="94"/>
      <c r="K222" s="94"/>
      <c r="L222" s="94"/>
      <c r="M222" s="94"/>
      <c r="N222" s="94"/>
      <c r="O222" s="94"/>
      <c r="P222" s="95"/>
      <c r="Q222" s="16"/>
    </row>
    <row r="223" spans="1:17" s="15" customFormat="1" ht="15" customHeight="1">
      <c r="A223" s="14"/>
      <c r="E223" s="56"/>
      <c r="F223" s="94"/>
      <c r="G223" s="94"/>
      <c r="H223" s="55"/>
      <c r="I223" s="94"/>
      <c r="J223" s="94"/>
      <c r="K223" s="94"/>
      <c r="L223" s="94"/>
      <c r="M223" s="94"/>
      <c r="N223" s="94"/>
      <c r="O223" s="94"/>
      <c r="P223" s="95"/>
      <c r="Q223" s="16"/>
    </row>
    <row r="224" spans="1:17" s="15" customFormat="1" ht="15.75">
      <c r="A224" s="14"/>
      <c r="E224" s="56"/>
      <c r="F224" s="94"/>
      <c r="G224" s="94"/>
      <c r="H224" s="55"/>
      <c r="I224" s="94"/>
      <c r="J224" s="94"/>
      <c r="K224" s="94"/>
      <c r="L224" s="94"/>
      <c r="M224" s="94"/>
      <c r="N224" s="94"/>
      <c r="O224" s="94"/>
      <c r="P224" s="95"/>
      <c r="Q224" s="16"/>
    </row>
    <row r="225" spans="5:5" ht="15.75">
      <c r="E225" s="56"/>
    </row>
    <row r="226" spans="5:5" ht="15.75">
      <c r="E226" s="56"/>
    </row>
    <row r="227" spans="5:5" ht="15.75">
      <c r="E227" s="56"/>
    </row>
    <row r="228" spans="5:5" ht="15.75">
      <c r="E228" s="56"/>
    </row>
    <row r="259" spans="2:7" ht="25.5" customHeight="1"/>
    <row r="260" spans="2:7" ht="25.5" customHeight="1"/>
    <row r="261" spans="2:7" ht="25.5" customHeight="1"/>
    <row r="264" spans="2:7" ht="15.75">
      <c r="B264" s="18"/>
      <c r="C264" s="18"/>
      <c r="D264" s="18"/>
      <c r="E264" s="56"/>
      <c r="F264" s="124"/>
      <c r="G264" s="94"/>
    </row>
    <row r="265" spans="2:7" ht="15.75">
      <c r="B265" s="20"/>
      <c r="C265" s="62"/>
      <c r="D265" s="60"/>
      <c r="E265" s="56"/>
      <c r="F265" s="124"/>
      <c r="G265" s="94"/>
    </row>
    <row r="266" spans="2:7" ht="15.75">
      <c r="B266" s="18"/>
      <c r="C266" s="18"/>
      <c r="D266" s="21"/>
      <c r="E266" s="56"/>
      <c r="F266" s="124"/>
      <c r="G266" s="94"/>
    </row>
    <row r="267" spans="2:7" ht="15.75">
      <c r="B267" s="18"/>
      <c r="C267" s="18"/>
      <c r="D267" s="21"/>
      <c r="E267" s="56"/>
      <c r="F267" s="124"/>
      <c r="G267" s="94"/>
    </row>
    <row r="268" spans="2:7" ht="15.75">
      <c r="B268" s="15"/>
      <c r="C268" s="18"/>
      <c r="D268" s="21"/>
    </row>
    <row r="269" spans="2:7" ht="15.75">
      <c r="B269" s="15"/>
      <c r="C269" s="60"/>
      <c r="D269" s="61"/>
    </row>
    <row r="270" spans="2:7" ht="15.75">
      <c r="B270" s="15"/>
      <c r="C270" s="18"/>
      <c r="D270" s="18"/>
    </row>
  </sheetData>
  <mergeCells count="18">
    <mergeCell ref="B1:Q1"/>
    <mergeCell ref="B2:Q2"/>
    <mergeCell ref="B3:P3"/>
    <mergeCell ref="B4:Q4"/>
    <mergeCell ref="B5:B6"/>
    <mergeCell ref="C5:G5"/>
    <mergeCell ref="M5:N5"/>
    <mergeCell ref="O5:P5"/>
    <mergeCell ref="H5:J5"/>
    <mergeCell ref="C6:D6"/>
    <mergeCell ref="F6:G6"/>
    <mergeCell ref="K5:L5"/>
    <mergeCell ref="B56:G56"/>
    <mergeCell ref="A176:F176"/>
    <mergeCell ref="A134:F134"/>
    <mergeCell ref="E6:E7"/>
    <mergeCell ref="H6:H7"/>
    <mergeCell ref="A92:F92"/>
  </mergeCells>
  <phoneticPr fontId="2" type="noConversion"/>
  <printOptions horizontalCentered="1"/>
  <pageMargins left="0.39370078740157483" right="0.19685039370078741" top="0.98425196850393704" bottom="0.98425196850393704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X</cp:lastModifiedBy>
  <cp:revision/>
  <dcterms:created xsi:type="dcterms:W3CDTF">2009-11-26T17:39:27Z</dcterms:created>
  <dcterms:modified xsi:type="dcterms:W3CDTF">2017-02-22T18:48:41Z</dcterms:modified>
  <cp:category/>
  <cp:contentStatus/>
</cp:coreProperties>
</file>