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ownloads\"/>
    </mc:Choice>
  </mc:AlternateContent>
  <bookViews>
    <workbookView xWindow="0" yWindow="0" windowWidth="28800" windowHeight="12435" tabRatio="683" firstSheet="1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2015'!$A$1:$BA$57</definedName>
    <definedName name="_xlnm._FilterDatabase" localSheetId="1" hidden="1">'BASE DE DATOS 2016'!$A$1:$BA$53</definedName>
    <definedName name="_xlnm._FilterDatabase" localSheetId="2" hidden="1">'BASE DE DATOS 2017'!$A$1:$BA$39</definedName>
    <definedName name="TODAS_LAS_AREAS" localSheetId="2">'BASE DE DATOS 2017'!#REF!</definedName>
    <definedName name="TODAS_LAS_AREAS_1" localSheetId="2">'BASE DE DATOS 2017'!$B$3:$BA$39</definedName>
  </definedNames>
  <calcPr calcId="152511"/>
</workbook>
</file>

<file path=xl/calcChain.xml><?xml version="1.0" encoding="utf-8"?>
<calcChain xmlns="http://schemas.openxmlformats.org/spreadsheetml/2006/main">
  <c r="F16" i="12" l="1"/>
  <c r="E16" i="12"/>
  <c r="D16" i="12"/>
  <c r="D48" i="7"/>
  <c r="D49" i="7"/>
  <c r="D50" i="7"/>
  <c r="D47" i="7"/>
  <c r="D65" i="7"/>
  <c r="D66" i="7"/>
  <c r="D67" i="7"/>
  <c r="D64" i="7"/>
  <c r="D58" i="7"/>
  <c r="D59" i="7"/>
  <c r="D60" i="7"/>
  <c r="D57" i="7"/>
  <c r="E30" i="2"/>
  <c r="E29" i="2"/>
  <c r="K37" i="2" l="1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8" i="12"/>
  <c r="M6" i="12" s="1"/>
  <c r="L11" i="2"/>
  <c r="I11" i="2"/>
  <c r="F11" i="2"/>
  <c r="F10" i="2"/>
  <c r="K10" i="2"/>
  <c r="K9" i="2"/>
  <c r="F9" i="2"/>
  <c r="F8" i="2"/>
  <c r="F7" i="2"/>
  <c r="K6" i="2"/>
  <c r="F6" i="2"/>
  <c r="E44" i="12" l="1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M7" i="12" l="1"/>
  <c r="E91" i="8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14" i="12" l="1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25" i="12" l="1"/>
  <c r="H25" i="12" s="1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F4" i="12" l="1"/>
  <c r="N5" i="12" s="1"/>
  <c r="D56" i="5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D27" i="5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60" i="4"/>
  <c r="E26" i="2" s="1"/>
  <c r="E41" i="7"/>
  <c r="K20" i="2" s="1"/>
  <c r="E24" i="7"/>
  <c r="K19" i="2" s="1"/>
  <c r="E35" i="2"/>
  <c r="E21" i="2" l="1"/>
  <c r="E20" i="2"/>
  <c r="K18" i="2"/>
  <c r="E12" i="3"/>
  <c r="E14" i="2"/>
  <c r="K36" i="2" l="1"/>
  <c r="K35" i="2"/>
  <c r="D28" i="12"/>
  <c r="L8" i="12" s="1"/>
  <c r="D4" i="12"/>
  <c r="L5" i="12" s="1"/>
  <c r="F37" i="12"/>
  <c r="N10" i="12" s="1"/>
  <c r="F21" i="12"/>
  <c r="D37" i="12"/>
  <c r="L10" i="12" s="1"/>
  <c r="D21" i="12"/>
  <c r="L7" i="12" s="1"/>
  <c r="D44" i="12" l="1"/>
  <c r="H21" i="12"/>
  <c r="N7" i="12"/>
  <c r="F44" i="12" l="1"/>
</calcChain>
</file>

<file path=xl/connections.xml><?xml version="1.0" encoding="utf-8"?>
<connections xmlns="http://schemas.openxmlformats.org/spreadsheetml/2006/main">
  <connection id="1" name="TODAS LAS AREAS1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<sst xmlns="http://schemas.openxmlformats.org/spreadsheetml/2006/main" count="690" uniqueCount="264">
  <si>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</si>
  <si>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</si>
  <si>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</si>
  <si>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</si>
  <si>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</si>
  <si>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</si>
  <si>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</si>
  <si>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</si>
  <si>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</si>
  <si>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</si>
  <si>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</si>
  <si>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</si>
  <si>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</si>
  <si>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</si>
  <si>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</si>
  <si>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</si>
  <si>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</si>
  <si>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</si>
  <si>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</si>
  <si>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</si>
  <si>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</si>
  <si>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</si>
  <si>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</si>
  <si>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</si>
  <si>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</si>
  <si>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</si>
  <si>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</si>
  <si>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</si>
  <si>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</si>
  <si>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</si>
  <si>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</si>
  <si>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</si>
  <si>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</si>
  <si>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</si>
  <si>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</si>
  <si>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</si>
  <si>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</si>
  <si>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</si>
  <si>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</si>
  <si>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</si>
  <si>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</si>
  <si>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</si>
  <si>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</si>
  <si>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</si>
  <si>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</si>
  <si>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</si>
  <si>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</si>
  <si>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</si>
  <si>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</si>
  <si>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</si>
  <si>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</si>
  <si>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</si>
  <si>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</si>
  <si>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</si>
  <si>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</si>
  <si>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</si>
  <si>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</si>
  <si>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</si>
  <si>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</si>
  <si>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</si>
  <si>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</si>
  <si>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</si>
  <si>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</si>
  <si>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</si>
  <si>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</si>
  <si>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</si>
  <si>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</si>
  <si>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</si>
  <si>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</si>
  <si>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</si>
  <si>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</si>
  <si>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</si>
  <si>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</si>
  <si>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</si>
  <si>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</si>
  <si>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</si>
  <si>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</si>
  <si>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</si>
  <si>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</si>
  <si>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</si>
  <si>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</si>
  <si>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</si>
  <si>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</si>
  <si>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</si>
  <si>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</si>
  <si>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</si>
  <si>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</si>
  <si>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</si>
  <si>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</si>
  <si>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</si>
  <si>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</si>
  <si>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</si>
  <si>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</si>
  <si>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</si>
  <si>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</si>
  <si>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</si>
  <si>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</si>
  <si>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</si>
  <si>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</si>
  <si>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</si>
  <si>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</si>
  <si>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</si>
  <si>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</si>
  <si>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</si>
  <si>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</si>
  <si>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</si>
  <si>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</si>
  <si>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</si>
  <si>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</si>
  <si>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</si>
  <si>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</si>
  <si>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</si>
  <si>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</si>
  <si>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</si>
  <si>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</si>
  <si>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</si>
  <si>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</si>
  <si>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</si>
  <si>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</si>
  <si>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</si>
  <si>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</si>
  <si>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</si>
  <si>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</si>
  <si>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</si>
  <si>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</si>
  <si>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</si>
  <si>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</si>
  <si>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</si>
  <si>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</si>
  <si>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</si>
  <si>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</si>
  <si>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</si>
  <si>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</si>
  <si>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</si>
  <si>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</si>
  <si>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</si>
  <si>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</si>
  <si>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</si>
  <si>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</si>
  <si>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</si>
  <si>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</si>
  <si>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</si>
  <si>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</si>
  <si>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</si>
  <si>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</si>
  <si>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</si>
  <si>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</si>
  <si>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</si>
  <si>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</si>
  <si>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</si>
  <si>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</si>
  <si>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</si>
  <si>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</si>
  <si>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</si>
  <si>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</si>
  <si>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</si>
  <si>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</si>
  <si>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</si>
  <si>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</si>
  <si>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</si>
  <si>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</si>
  <si>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</si>
  <si>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</si>
  <si>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</si>
  <si>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</si>
  <si>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</si>
  <si>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</si>
  <si>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</si>
  <si>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</si>
  <si>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</si>
  <si>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</si>
  <si>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</si>
  <si>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</si>
  <si>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</si>
  <si>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</si>
  <si>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</si>
  <si>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</si>
  <si>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</si>
  <si>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</si>
  <si>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</si>
  <si>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</si>
  <si>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</si>
  <si>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</si>
  <si>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</si>
  <si>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</si>
  <si>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</si>
  <si>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</si>
  <si>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</si>
  <si>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</si>
  <si>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</si>
  <si>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</si>
  <si>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</si>
  <si>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</si>
  <si>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</si>
  <si>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</si>
  <si>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</si>
  <si>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</si>
  <si>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</si>
  <si>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</si>
  <si>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</si>
  <si>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</si>
  <si>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</si>
  <si>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</si>
  <si>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</si>
  <si>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</si>
  <si>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</si>
  <si>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</si>
  <si>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</si>
  <si>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</si>
  <si>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</si>
  <si>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</si>
  <si>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</si>
  <si>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</si>
  <si>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</si>
  <si>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</si>
  <si>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</si>
  <si>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</si>
  <si>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</si>
  <si>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</si>
  <si>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</si>
  <si>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</si>
  <si>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</si>
  <si>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</si>
  <si>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</si>
  <si>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</si>
  <si>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</si>
  <si>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</si>
  <si>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</si>
  <si>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</si>
  <si>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</si>
  <si>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</si>
  <si>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</si>
  <si>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</si>
  <si>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</si>
  <si>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</si>
  <si>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</si>
  <si>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</si>
  <si>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</si>
  <si>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</si>
  <si>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</si>
  <si>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</si>
  <si>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</si>
  <si>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</si>
  <si>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</si>
  <si>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</si>
  <si>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</si>
  <si>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</si>
  <si>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</si>
  <si>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</si>
  <si>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</si>
  <si>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</si>
  <si>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</si>
  <si>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</si>
  <si>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</si>
  <si>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</si>
  <si>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</si>
  <si>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</si>
  <si>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</si>
  <si>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</si>
  <si>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</si>
  <si>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</si>
  <si>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</si>
  <si>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DIFERENCIA ENTRE
 PERIODOS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</si>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</sst>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0.81447811447811447</c:v>
                </c:pt>
                <c:pt idx="1">
                  <c:v>0.68441558441558448</c:v>
                </c:pt>
                <c:pt idx="2">
                  <c:v>0.6463675213675214</c:v>
                </c:pt>
                <c:pt idx="3">
                  <c:v>0.83232323232323235</c:v>
                </c:pt>
                <c:pt idx="4">
                  <c:v>0.85995568896512298</c:v>
                </c:pt>
                <c:pt idx="5">
                  <c:v>0.80113636363636365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0.74805964052287577</c:v>
                </c:pt>
                <c:pt idx="1">
                  <c:v>0.74649859943977592</c:v>
                </c:pt>
                <c:pt idx="2">
                  <c:v>0.67148148148148135</c:v>
                </c:pt>
                <c:pt idx="3">
                  <c:v>0.81808278867102391</c:v>
                </c:pt>
                <c:pt idx="4">
                  <c:v>0.85807201131043442</c:v>
                </c:pt>
                <c:pt idx="5">
                  <c:v>0.81358932461873634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0.75331581581581586</c:v>
                </c:pt>
                <c:pt idx="1">
                  <c:v>0.76608751608751613</c:v>
                </c:pt>
                <c:pt idx="2">
                  <c:v>0.76031746031746028</c:v>
                </c:pt>
                <c:pt idx="3">
                  <c:v>0.79129129129129128</c:v>
                </c:pt>
                <c:pt idx="4">
                  <c:v>0.83861204954954949</c:v>
                </c:pt>
                <c:pt idx="5">
                  <c:v>0.78997747747747749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9126816"/>
        <c:axId val="879127376"/>
        <c:axId val="0"/>
      </c:bar3DChart>
      <c:catAx>
        <c:axId val="8791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9127376"/>
        <c:crosses val="autoZero"/>
        <c:auto val="1"/>
        <c:lblAlgn val="ctr"/>
        <c:lblOffset val="100"/>
        <c:noMultiLvlLbl val="0"/>
      </c:catAx>
      <c:valAx>
        <c:axId val="879127376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7912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workbookViewId="0">
      <selection activeCell="AT23" sqref="AT23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2331</v>
      </c>
      <c r="B3">
        <v>3</v>
      </c>
      <c r="C3">
        <v>2</v>
      </c>
      <c r="D3">
        <v>3</v>
      </c>
      <c r="E3">
        <v>2</v>
      </c>
      <c r="F3">
        <v>2</v>
      </c>
      <c r="G3">
        <v>1</v>
      </c>
      <c r="H3">
        <v>5</v>
      </c>
      <c r="I3">
        <v>1</v>
      </c>
      <c r="J3">
        <v>1</v>
      </c>
      <c r="K3">
        <v>2</v>
      </c>
      <c r="L3">
        <v>1</v>
      </c>
      <c r="M3">
        <v>4</v>
      </c>
      <c r="N3">
        <v>1</v>
      </c>
      <c r="O3">
        <v>1</v>
      </c>
      <c r="P3">
        <v>1</v>
      </c>
      <c r="Q3">
        <v>1</v>
      </c>
      <c r="R3">
        <v>1</v>
      </c>
      <c r="S3">
        <v>2</v>
      </c>
      <c r="T3">
        <v>1</v>
      </c>
      <c r="U3">
        <v>1</v>
      </c>
      <c r="V3"/>
      <c r="W3"/>
      <c r="X3"/>
      <c r="Y3">
        <v>3</v>
      </c>
      <c r="Z3">
        <v>2</v>
      </c>
      <c r="AA3">
        <v>1</v>
      </c>
      <c r="AB3"/>
      <c r="AC3"/>
      <c r="AD3">
        <v>1</v>
      </c>
      <c r="AE3">
        <v>1</v>
      </c>
      <c r="AF3">
        <v>1</v>
      </c>
      <c r="AG3">
        <v>2</v>
      </c>
      <c r="AH3">
        <v>2</v>
      </c>
      <c r="AI3">
        <v>1</v>
      </c>
      <c r="AJ3">
        <v>1</v>
      </c>
      <c r="AK3">
        <v>1</v>
      </c>
      <c r="AL3">
        <v>1</v>
      </c>
      <c r="AM3">
        <v>3</v>
      </c>
      <c r="AN3">
        <v>1</v>
      </c>
      <c r="AO3">
        <v>1</v>
      </c>
      <c r="AP3">
        <v>1</v>
      </c>
      <c r="AQ3">
        <v>1</v>
      </c>
      <c r="AR3">
        <v>4</v>
      </c>
      <c r="AS3">
        <v>1</v>
      </c>
      <c r="AT3">
        <v>2</v>
      </c>
      <c r="AU3">
        <v>2</v>
      </c>
      <c r="AV3">
        <v>1</v>
      </c>
      <c r="AW3">
        <v>1</v>
      </c>
      <c r="AX3">
        <v>2</v>
      </c>
      <c r="AY3">
        <v>4</v>
      </c>
      <c r="AZ3">
        <v>1</v>
      </c>
      <c r="BA3">
        <v>802</v>
      </c>
    </row>
    <row r="4" spans="1:53" ht="15" x14ac:dyDescent="0.25">
      <c r="A4" s="1">
        <v>2332</v>
      </c>
      <c r="B4">
        <v>1</v>
      </c>
      <c r="C4">
        <v>1</v>
      </c>
      <c r="D4">
        <v>3</v>
      </c>
      <c r="E4">
        <v>2</v>
      </c>
      <c r="F4">
        <v>2</v>
      </c>
      <c r="G4">
        <v>1</v>
      </c>
      <c r="H4">
        <v>5</v>
      </c>
      <c r="I4">
        <v>1</v>
      </c>
      <c r="J4">
        <v>1</v>
      </c>
      <c r="K4">
        <v>2</v>
      </c>
      <c r="L4">
        <v>1</v>
      </c>
      <c r="M4">
        <v>4</v>
      </c>
      <c r="N4">
        <v>3</v>
      </c>
      <c r="O4">
        <v>3</v>
      </c>
      <c r="P4">
        <v>3</v>
      </c>
      <c r="Q4">
        <v>3</v>
      </c>
      <c r="R4">
        <v>3</v>
      </c>
      <c r="S4">
        <v>2</v>
      </c>
      <c r="T4">
        <v>1</v>
      </c>
      <c r="U4">
        <v>2</v>
      </c>
      <c r="V4"/>
      <c r="W4"/>
      <c r="X4"/>
      <c r="Y4">
        <v>3</v>
      </c>
      <c r="Z4">
        <v>3</v>
      </c>
      <c r="AA4">
        <v>1</v>
      </c>
      <c r="AB4"/>
      <c r="AC4"/>
      <c r="AD4">
        <v>1</v>
      </c>
      <c r="AE4">
        <v>1</v>
      </c>
      <c r="AF4">
        <v>1</v>
      </c>
      <c r="AG4">
        <v>3</v>
      </c>
      <c r="AH4">
        <v>1</v>
      </c>
      <c r="AI4">
        <v>1</v>
      </c>
      <c r="AJ4">
        <v>1</v>
      </c>
      <c r="AK4">
        <v>2</v>
      </c>
      <c r="AL4">
        <v>2</v>
      </c>
      <c r="AM4">
        <v>1</v>
      </c>
      <c r="AN4">
        <v>1</v>
      </c>
      <c r="AO4">
        <v>1</v>
      </c>
      <c r="AP4">
        <v>1</v>
      </c>
      <c r="AQ4">
        <v>1</v>
      </c>
      <c r="AR4">
        <v>4</v>
      </c>
      <c r="AS4">
        <v>1</v>
      </c>
      <c r="AT4">
        <v>1</v>
      </c>
      <c r="AU4">
        <v>2</v>
      </c>
      <c r="AV4">
        <v>1</v>
      </c>
      <c r="AW4">
        <v>1</v>
      </c>
      <c r="AX4">
        <v>2</v>
      </c>
      <c r="AY4">
        <v>4</v>
      </c>
      <c r="AZ4">
        <v>1</v>
      </c>
      <c r="BA4">
        <v>802</v>
      </c>
    </row>
    <row r="5" spans="1:53" ht="15" x14ac:dyDescent="0.25">
      <c r="A5" s="1">
        <v>2333</v>
      </c>
      <c r="B5">
        <v>4</v>
      </c>
      <c r="C5">
        <v>1</v>
      </c>
      <c r="D5">
        <v>2</v>
      </c>
      <c r="E5">
        <v>2</v>
      </c>
      <c r="F5">
        <v>2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1</v>
      </c>
      <c r="N5">
        <v>1</v>
      </c>
      <c r="O5">
        <v>2</v>
      </c>
      <c r="P5">
        <v>2</v>
      </c>
      <c r="Q5">
        <v>1</v>
      </c>
      <c r="R5">
        <v>2</v>
      </c>
      <c r="S5">
        <v>1</v>
      </c>
      <c r="T5">
        <v>1</v>
      </c>
      <c r="U5">
        <v>1</v>
      </c>
      <c r="V5"/>
      <c r="W5"/>
      <c r="X5"/>
      <c r="Y5">
        <v>2</v>
      </c>
      <c r="Z5">
        <v>2</v>
      </c>
      <c r="AA5">
        <v>1</v>
      </c>
      <c r="AB5"/>
      <c r="AC5"/>
      <c r="AD5">
        <v>1</v>
      </c>
      <c r="AE5">
        <v>1</v>
      </c>
      <c r="AF5">
        <v>1</v>
      </c>
      <c r="AG5">
        <v>4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3</v>
      </c>
      <c r="AS5">
        <v>1</v>
      </c>
      <c r="AT5">
        <v>1</v>
      </c>
      <c r="AU5">
        <v>2</v>
      </c>
      <c r="AV5">
        <v>1</v>
      </c>
      <c r="AW5">
        <v>1</v>
      </c>
      <c r="AX5">
        <v>1</v>
      </c>
      <c r="AY5">
        <v>1</v>
      </c>
      <c r="AZ5">
        <v>1</v>
      </c>
      <c r="BA5">
        <v>802</v>
      </c>
    </row>
    <row r="6" spans="1:53" ht="15" x14ac:dyDescent="0.25">
      <c r="A6" s="1">
        <v>2334</v>
      </c>
      <c r="B6">
        <v>3</v>
      </c>
      <c r="C6">
        <v>1</v>
      </c>
      <c r="D6">
        <v>4</v>
      </c>
      <c r="E6">
        <v>3</v>
      </c>
      <c r="F6">
        <v>1</v>
      </c>
      <c r="G6">
        <v>1</v>
      </c>
      <c r="H6">
        <v>5</v>
      </c>
      <c r="I6">
        <v>3</v>
      </c>
      <c r="J6">
        <v>1</v>
      </c>
      <c r="K6">
        <v>2</v>
      </c>
      <c r="L6">
        <v>1</v>
      </c>
      <c r="M6">
        <v>4</v>
      </c>
      <c r="N6">
        <v>2</v>
      </c>
      <c r="O6">
        <v>2</v>
      </c>
      <c r="P6">
        <v>1</v>
      </c>
      <c r="Q6">
        <v>2</v>
      </c>
      <c r="R6">
        <v>2</v>
      </c>
      <c r="S6">
        <v>1</v>
      </c>
      <c r="T6">
        <v>2</v>
      </c>
      <c r="U6">
        <v>3</v>
      </c>
      <c r="V6"/>
      <c r="W6"/>
      <c r="X6"/>
      <c r="Y6"/>
      <c r="Z6"/>
      <c r="AA6"/>
      <c r="AB6">
        <v>3</v>
      </c>
      <c r="AC6">
        <v>2</v>
      </c>
      <c r="AD6">
        <v>4</v>
      </c>
      <c r="AE6">
        <v>2</v>
      </c>
      <c r="AF6">
        <v>1</v>
      </c>
      <c r="AG6">
        <v>1</v>
      </c>
      <c r="AH6">
        <v>4</v>
      </c>
      <c r="AI6">
        <v>2</v>
      </c>
      <c r="AJ6">
        <v>4</v>
      </c>
      <c r="AK6">
        <v>2</v>
      </c>
      <c r="AL6">
        <v>2</v>
      </c>
      <c r="AM6">
        <v>1</v>
      </c>
      <c r="AN6">
        <v>1</v>
      </c>
      <c r="AO6">
        <v>1</v>
      </c>
      <c r="AP6">
        <v>1</v>
      </c>
      <c r="AQ6">
        <v>1</v>
      </c>
      <c r="AR6">
        <v>5</v>
      </c>
      <c r="AS6">
        <v>1</v>
      </c>
      <c r="AT6">
        <v>1</v>
      </c>
      <c r="AU6">
        <v>2</v>
      </c>
      <c r="AV6">
        <v>1</v>
      </c>
      <c r="AW6">
        <v>1</v>
      </c>
      <c r="AX6">
        <v>2</v>
      </c>
      <c r="AY6">
        <v>4</v>
      </c>
      <c r="AZ6">
        <v>1</v>
      </c>
      <c r="BA6">
        <v>802</v>
      </c>
    </row>
    <row r="7" spans="1:53" ht="15" x14ac:dyDescent="0.25">
      <c r="A7" s="1">
        <v>2335</v>
      </c>
      <c r="B7">
        <v>2</v>
      </c>
      <c r="C7">
        <v>2</v>
      </c>
      <c r="D7">
        <v>3</v>
      </c>
      <c r="E7">
        <v>2</v>
      </c>
      <c r="F7">
        <v>2</v>
      </c>
      <c r="G7">
        <v>1</v>
      </c>
      <c r="H7">
        <v>5</v>
      </c>
      <c r="I7">
        <v>1</v>
      </c>
      <c r="J7">
        <v>2</v>
      </c>
      <c r="K7">
        <v>2</v>
      </c>
      <c r="L7">
        <v>1</v>
      </c>
      <c r="M7">
        <v>4</v>
      </c>
      <c r="N7">
        <v>2</v>
      </c>
      <c r="O7">
        <v>3</v>
      </c>
      <c r="P7">
        <v>3</v>
      </c>
      <c r="Q7">
        <v>2</v>
      </c>
      <c r="R7">
        <v>3</v>
      </c>
      <c r="S7">
        <v>2</v>
      </c>
      <c r="T7">
        <v>1</v>
      </c>
      <c r="U7">
        <v>2</v>
      </c>
      <c r="V7"/>
      <c r="W7"/>
      <c r="X7"/>
      <c r="Y7">
        <v>3</v>
      </c>
      <c r="Z7">
        <v>3</v>
      </c>
      <c r="AA7">
        <v>1</v>
      </c>
      <c r="AB7"/>
      <c r="AC7"/>
      <c r="AD7">
        <v>1</v>
      </c>
      <c r="AE7">
        <v>1</v>
      </c>
      <c r="AF7">
        <v>1</v>
      </c>
      <c r="AG7">
        <v>3</v>
      </c>
      <c r="AH7">
        <v>2</v>
      </c>
      <c r="AI7">
        <v>3</v>
      </c>
      <c r="AJ7">
        <v>3</v>
      </c>
      <c r="AK7">
        <v>2</v>
      </c>
      <c r="AL7">
        <v>4</v>
      </c>
      <c r="AM7">
        <v>2</v>
      </c>
      <c r="AN7">
        <v>4</v>
      </c>
      <c r="AO7">
        <v>1</v>
      </c>
      <c r="AP7">
        <v>2</v>
      </c>
      <c r="AQ7">
        <v>1</v>
      </c>
      <c r="AR7">
        <v>3</v>
      </c>
      <c r="AS7">
        <v>1</v>
      </c>
      <c r="AT7">
        <v>2</v>
      </c>
      <c r="AU7">
        <v>2</v>
      </c>
      <c r="AV7">
        <v>4</v>
      </c>
      <c r="AW7">
        <v>1</v>
      </c>
      <c r="AX7">
        <v>2</v>
      </c>
      <c r="AY7">
        <v>1</v>
      </c>
      <c r="AZ7">
        <v>2</v>
      </c>
      <c r="BA7">
        <v>802</v>
      </c>
    </row>
    <row r="8" spans="1:53" ht="15" x14ac:dyDescent="0.25">
      <c r="A8" s="1">
        <v>2336</v>
      </c>
      <c r="B8">
        <v>3</v>
      </c>
      <c r="C8">
        <v>2</v>
      </c>
      <c r="D8">
        <v>5</v>
      </c>
      <c r="E8">
        <v>3</v>
      </c>
      <c r="F8">
        <v>2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4</v>
      </c>
      <c r="N8">
        <v>1</v>
      </c>
      <c r="O8">
        <v>2</v>
      </c>
      <c r="P8">
        <v>3</v>
      </c>
      <c r="Q8">
        <v>2</v>
      </c>
      <c r="R8">
        <v>2</v>
      </c>
      <c r="S8">
        <v>2</v>
      </c>
      <c r="T8">
        <v>1</v>
      </c>
      <c r="U8">
        <v>2</v>
      </c>
      <c r="V8"/>
      <c r="W8"/>
      <c r="X8"/>
      <c r="Y8">
        <v>3</v>
      </c>
      <c r="Z8">
        <v>3</v>
      </c>
      <c r="AA8">
        <v>2</v>
      </c>
      <c r="AB8"/>
      <c r="AC8"/>
      <c r="AD8">
        <v>2</v>
      </c>
      <c r="AE8">
        <v>2</v>
      </c>
      <c r="AF8">
        <v>1</v>
      </c>
      <c r="AG8">
        <v>2</v>
      </c>
      <c r="AH8">
        <v>2</v>
      </c>
      <c r="AI8">
        <v>2</v>
      </c>
      <c r="AJ8">
        <v>2</v>
      </c>
      <c r="AK8">
        <v>2</v>
      </c>
      <c r="AL8">
        <v>3</v>
      </c>
      <c r="AM8">
        <v>2</v>
      </c>
      <c r="AN8">
        <v>1</v>
      </c>
      <c r="AO8">
        <v>1</v>
      </c>
      <c r="AP8">
        <v>2</v>
      </c>
      <c r="AQ8">
        <v>1</v>
      </c>
      <c r="AR8">
        <v>1</v>
      </c>
      <c r="AS8">
        <v>1</v>
      </c>
      <c r="AT8">
        <v>1</v>
      </c>
      <c r="AU8">
        <v>2</v>
      </c>
      <c r="AV8">
        <v>1</v>
      </c>
      <c r="AW8">
        <v>1</v>
      </c>
      <c r="AX8">
        <v>2</v>
      </c>
      <c r="AY8">
        <v>4</v>
      </c>
      <c r="AZ8">
        <v>1</v>
      </c>
      <c r="BA8">
        <v>802</v>
      </c>
    </row>
    <row r="9" spans="1:53" ht="15" x14ac:dyDescent="0.25">
      <c r="A9" s="1">
        <v>2337</v>
      </c>
      <c r="B9">
        <v>2</v>
      </c>
      <c r="C9">
        <v>1</v>
      </c>
      <c r="D9">
        <v>2</v>
      </c>
      <c r="E9">
        <v>2</v>
      </c>
      <c r="F9">
        <v>2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2</v>
      </c>
      <c r="O9">
        <v>3</v>
      </c>
      <c r="P9">
        <v>3</v>
      </c>
      <c r="Q9">
        <v>2</v>
      </c>
      <c r="R9">
        <v>2</v>
      </c>
      <c r="S9">
        <v>2</v>
      </c>
      <c r="T9">
        <v>1</v>
      </c>
      <c r="U9">
        <v>3</v>
      </c>
      <c r="V9"/>
      <c r="W9"/>
      <c r="X9"/>
      <c r="Y9">
        <v>3</v>
      </c>
      <c r="Z9">
        <v>2</v>
      </c>
      <c r="AA9">
        <v>1</v>
      </c>
      <c r="AB9"/>
      <c r="AC9"/>
      <c r="AD9">
        <v>1</v>
      </c>
      <c r="AE9">
        <v>1</v>
      </c>
      <c r="AF9">
        <v>1</v>
      </c>
      <c r="AG9">
        <v>3</v>
      </c>
      <c r="AH9">
        <v>1</v>
      </c>
      <c r="AI9">
        <v>2</v>
      </c>
      <c r="AJ9">
        <v>1</v>
      </c>
      <c r="AK9">
        <v>1</v>
      </c>
      <c r="AL9">
        <v>3</v>
      </c>
      <c r="AM9">
        <v>3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3</v>
      </c>
      <c r="AZ9">
        <v>1</v>
      </c>
      <c r="BA9">
        <v>802</v>
      </c>
    </row>
    <row r="10" spans="1:53" ht="15" x14ac:dyDescent="0.25">
      <c r="A10" s="1">
        <v>2338</v>
      </c>
      <c r="B10">
        <v>1</v>
      </c>
      <c r="C10">
        <v>1</v>
      </c>
      <c r="D10">
        <v>2</v>
      </c>
      <c r="E10">
        <v>2</v>
      </c>
      <c r="F10">
        <v>2</v>
      </c>
      <c r="G10">
        <v>1</v>
      </c>
      <c r="H10">
        <v>4</v>
      </c>
      <c r="I10">
        <v>3</v>
      </c>
      <c r="J10">
        <v>2</v>
      </c>
      <c r="K10">
        <v>2</v>
      </c>
      <c r="L10">
        <v>1</v>
      </c>
      <c r="M10">
        <v>1</v>
      </c>
      <c r="N10">
        <v>2</v>
      </c>
      <c r="O10">
        <v>2</v>
      </c>
      <c r="P10">
        <v>2</v>
      </c>
      <c r="Q10">
        <v>1</v>
      </c>
      <c r="R10">
        <v>3</v>
      </c>
      <c r="S10">
        <v>2</v>
      </c>
      <c r="T10">
        <v>1</v>
      </c>
      <c r="U10">
        <v>2</v>
      </c>
      <c r="V10"/>
      <c r="W10"/>
      <c r="X10"/>
      <c r="Y10">
        <v>2</v>
      </c>
      <c r="Z10">
        <v>2</v>
      </c>
      <c r="AA10">
        <v>1</v>
      </c>
      <c r="AB10"/>
      <c r="AC10"/>
      <c r="AD10">
        <v>2</v>
      </c>
      <c r="AE10">
        <v>2</v>
      </c>
      <c r="AF10">
        <v>2</v>
      </c>
      <c r="AG10">
        <v>2</v>
      </c>
      <c r="AH10">
        <v>2</v>
      </c>
      <c r="AI10">
        <v>1</v>
      </c>
      <c r="AJ10">
        <v>1</v>
      </c>
      <c r="AK10">
        <v>2</v>
      </c>
      <c r="AL10">
        <v>1</v>
      </c>
      <c r="AM10">
        <v>2</v>
      </c>
      <c r="AN10">
        <v>1</v>
      </c>
      <c r="AO10">
        <v>1</v>
      </c>
      <c r="AP10">
        <v>2</v>
      </c>
      <c r="AQ10">
        <v>2</v>
      </c>
      <c r="AR10">
        <v>1</v>
      </c>
      <c r="AS10">
        <v>1</v>
      </c>
      <c r="AT10">
        <v>1</v>
      </c>
      <c r="AU10">
        <v>1</v>
      </c>
      <c r="AV10">
        <v>3</v>
      </c>
      <c r="AW10">
        <v>2</v>
      </c>
      <c r="AX10">
        <v>2</v>
      </c>
      <c r="AY10">
        <v>1</v>
      </c>
      <c r="AZ10">
        <v>1</v>
      </c>
      <c r="BA10">
        <v>802</v>
      </c>
    </row>
    <row r="11" spans="1:53" ht="15" x14ac:dyDescent="0.25">
      <c r="A11" s="1">
        <v>2339</v>
      </c>
      <c r="B11">
        <v>1</v>
      </c>
      <c r="C11">
        <v>1</v>
      </c>
      <c r="D11">
        <v>2</v>
      </c>
      <c r="E11">
        <v>2</v>
      </c>
      <c r="F11">
        <v>2</v>
      </c>
      <c r="G11">
        <v>2</v>
      </c>
      <c r="H11">
        <v>5</v>
      </c>
      <c r="I11">
        <v>1</v>
      </c>
      <c r="J11">
        <v>1</v>
      </c>
      <c r="K11">
        <v>2</v>
      </c>
      <c r="L11">
        <v>1</v>
      </c>
      <c r="M11">
        <v>4</v>
      </c>
      <c r="N11">
        <v>2</v>
      </c>
      <c r="O11">
        <v>1</v>
      </c>
      <c r="P11">
        <v>2</v>
      </c>
      <c r="Q11">
        <v>2</v>
      </c>
      <c r="R11">
        <v>2</v>
      </c>
      <c r="S11">
        <v>1</v>
      </c>
      <c r="T11">
        <v>1</v>
      </c>
      <c r="U11">
        <v>3</v>
      </c>
      <c r="V11"/>
      <c r="W11"/>
      <c r="X11"/>
      <c r="Y11">
        <v>2</v>
      </c>
      <c r="Z11">
        <v>2</v>
      </c>
      <c r="AA11">
        <v>1</v>
      </c>
      <c r="AB11"/>
      <c r="AC11"/>
      <c r="AD11">
        <v>1</v>
      </c>
      <c r="AE11">
        <v>1</v>
      </c>
      <c r="AF11">
        <v>1</v>
      </c>
      <c r="AG11">
        <v>3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2</v>
      </c>
      <c r="AN11">
        <v>2</v>
      </c>
      <c r="AO11">
        <v>1</v>
      </c>
      <c r="AP11">
        <v>1</v>
      </c>
      <c r="AQ11">
        <v>1</v>
      </c>
      <c r="AR11">
        <v>5</v>
      </c>
      <c r="AS11">
        <v>1</v>
      </c>
      <c r="AT11">
        <v>2</v>
      </c>
      <c r="AU11">
        <v>2</v>
      </c>
      <c r="AV11">
        <v>1</v>
      </c>
      <c r="AW11">
        <v>1</v>
      </c>
      <c r="AX11">
        <v>2</v>
      </c>
      <c r="AY11">
        <v>4</v>
      </c>
      <c r="AZ11">
        <v>1</v>
      </c>
      <c r="BA11">
        <v>802</v>
      </c>
    </row>
    <row r="12" spans="1:53" ht="15" x14ac:dyDescent="0.25">
      <c r="A12" s="1">
        <v>2340</v>
      </c>
      <c r="B12">
        <v>2</v>
      </c>
      <c r="C12">
        <v>1</v>
      </c>
      <c r="D12">
        <v>3</v>
      </c>
      <c r="E12">
        <v>2</v>
      </c>
      <c r="F12">
        <v>2</v>
      </c>
      <c r="G12">
        <v>1</v>
      </c>
      <c r="H12">
        <v>5</v>
      </c>
      <c r="I12">
        <v>1</v>
      </c>
      <c r="J12">
        <v>1</v>
      </c>
      <c r="K12">
        <v>2</v>
      </c>
      <c r="L12">
        <v>1</v>
      </c>
      <c r="M12">
        <v>4</v>
      </c>
      <c r="N12">
        <v>2</v>
      </c>
      <c r="O12">
        <v>2</v>
      </c>
      <c r="P12">
        <v>3</v>
      </c>
      <c r="Q12">
        <v>1</v>
      </c>
      <c r="R12">
        <v>2</v>
      </c>
      <c r="S12">
        <v>2</v>
      </c>
      <c r="T12">
        <v>1</v>
      </c>
      <c r="U12">
        <v>1</v>
      </c>
      <c r="V12"/>
      <c r="W12"/>
      <c r="X12"/>
      <c r="Y12">
        <v>3</v>
      </c>
      <c r="Z12">
        <v>3</v>
      </c>
      <c r="AA12">
        <v>1</v>
      </c>
      <c r="AB12"/>
      <c r="AC12"/>
      <c r="AD12">
        <v>1</v>
      </c>
      <c r="AE12">
        <v>1</v>
      </c>
      <c r="AF12">
        <v>1</v>
      </c>
      <c r="AG12">
        <v>3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2</v>
      </c>
      <c r="AT12">
        <v>1</v>
      </c>
      <c r="AU12">
        <v>2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802</v>
      </c>
    </row>
    <row r="13" spans="1:53" ht="15" x14ac:dyDescent="0.25">
      <c r="A13" s="1">
        <v>2341</v>
      </c>
      <c r="B13">
        <v>2</v>
      </c>
      <c r="C13">
        <v>1</v>
      </c>
      <c r="D13">
        <v>2</v>
      </c>
      <c r="E13">
        <v>2</v>
      </c>
      <c r="F13">
        <v>1</v>
      </c>
      <c r="G13">
        <v>1</v>
      </c>
      <c r="H13">
        <v>4</v>
      </c>
      <c r="I13">
        <v>1</v>
      </c>
      <c r="J13">
        <v>1</v>
      </c>
      <c r="K13">
        <v>2</v>
      </c>
      <c r="L13">
        <v>1</v>
      </c>
      <c r="M13">
        <v>4</v>
      </c>
      <c r="N13">
        <v>2</v>
      </c>
      <c r="O13">
        <v>3</v>
      </c>
      <c r="P13">
        <v>2</v>
      </c>
      <c r="Q13">
        <v>2</v>
      </c>
      <c r="R13">
        <v>2</v>
      </c>
      <c r="S13">
        <v>1</v>
      </c>
      <c r="T13">
        <v>2</v>
      </c>
      <c r="U13">
        <v>3</v>
      </c>
      <c r="V13"/>
      <c r="W13"/>
      <c r="X13"/>
      <c r="Y13"/>
      <c r="Z13"/>
      <c r="AA13"/>
      <c r="AB13">
        <v>2</v>
      </c>
      <c r="AC13">
        <v>2</v>
      </c>
      <c r="AD13">
        <v>2</v>
      </c>
      <c r="AE13">
        <v>1</v>
      </c>
      <c r="AF13">
        <v>1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1</v>
      </c>
      <c r="AN13">
        <v>2</v>
      </c>
      <c r="AO13">
        <v>1</v>
      </c>
      <c r="AP13">
        <v>1</v>
      </c>
      <c r="AQ13">
        <v>1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1</v>
      </c>
      <c r="AX13">
        <v>2</v>
      </c>
      <c r="AY13">
        <v>4</v>
      </c>
      <c r="AZ13">
        <v>1</v>
      </c>
      <c r="BA13">
        <v>802</v>
      </c>
    </row>
    <row r="14" spans="1:53" ht="15" x14ac:dyDescent="0.25">
      <c r="A14" s="1">
        <v>2342</v>
      </c>
      <c r="B14">
        <v>3</v>
      </c>
      <c r="C14">
        <v>1</v>
      </c>
      <c r="D14">
        <v>2</v>
      </c>
      <c r="E14">
        <v>2</v>
      </c>
      <c r="F14">
        <v>2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2</v>
      </c>
      <c r="S14">
        <v>2</v>
      </c>
      <c r="T14">
        <v>1</v>
      </c>
      <c r="U14">
        <v>1</v>
      </c>
      <c r="V14"/>
      <c r="W14"/>
      <c r="X14"/>
      <c r="Y14">
        <v>3</v>
      </c>
      <c r="Z14">
        <v>3</v>
      </c>
      <c r="AA14">
        <v>1</v>
      </c>
      <c r="AB14"/>
      <c r="AC14"/>
      <c r="AD14">
        <v>1</v>
      </c>
      <c r="AE14">
        <v>1</v>
      </c>
      <c r="AF14">
        <v>1</v>
      </c>
      <c r="AG14">
        <v>2</v>
      </c>
      <c r="AH14">
        <v>1</v>
      </c>
      <c r="AI14">
        <v>1</v>
      </c>
      <c r="AJ14">
        <v>1</v>
      </c>
      <c r="AK14">
        <v>1</v>
      </c>
      <c r="AL14">
        <v>3</v>
      </c>
      <c r="AM14">
        <v>2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4</v>
      </c>
      <c r="AW14">
        <v>1</v>
      </c>
      <c r="AX14">
        <v>1</v>
      </c>
      <c r="AY14">
        <v>1</v>
      </c>
      <c r="AZ14">
        <v>1</v>
      </c>
      <c r="BA14">
        <v>802</v>
      </c>
    </row>
    <row r="15" spans="1:53" ht="15" x14ac:dyDescent="0.25">
      <c r="A15" s="1">
        <v>2343</v>
      </c>
      <c r="B15">
        <v>2</v>
      </c>
      <c r="C15">
        <v>1</v>
      </c>
      <c r="D15">
        <v>3</v>
      </c>
      <c r="E15">
        <v>2</v>
      </c>
      <c r="F15">
        <v>2</v>
      </c>
      <c r="G15">
        <v>1</v>
      </c>
      <c r="H15">
        <v>5</v>
      </c>
      <c r="I15">
        <v>1</v>
      </c>
      <c r="J15">
        <v>1</v>
      </c>
      <c r="K15">
        <v>2</v>
      </c>
      <c r="L15">
        <v>1</v>
      </c>
      <c r="M15">
        <v>4</v>
      </c>
      <c r="N15">
        <v>1</v>
      </c>
      <c r="O15">
        <v>2</v>
      </c>
      <c r="P15">
        <v>3</v>
      </c>
      <c r="Q15">
        <v>1</v>
      </c>
      <c r="R15">
        <v>2</v>
      </c>
      <c r="S15">
        <v>2</v>
      </c>
      <c r="T15">
        <v>1</v>
      </c>
      <c r="U15">
        <v>1</v>
      </c>
      <c r="V15"/>
      <c r="W15"/>
      <c r="X15"/>
      <c r="Y15">
        <v>3</v>
      </c>
      <c r="Z15">
        <v>3</v>
      </c>
      <c r="AA15">
        <v>1</v>
      </c>
      <c r="AB15"/>
      <c r="AC15"/>
      <c r="AD15">
        <v>1</v>
      </c>
      <c r="AE15">
        <v>1</v>
      </c>
      <c r="AF15">
        <v>1</v>
      </c>
      <c r="AG15">
        <v>3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1</v>
      </c>
      <c r="AP15">
        <v>1</v>
      </c>
      <c r="AQ15">
        <v>1</v>
      </c>
      <c r="AR15">
        <v>4</v>
      </c>
      <c r="AS15">
        <v>1</v>
      </c>
      <c r="AT15">
        <v>1</v>
      </c>
      <c r="AU15">
        <v>2</v>
      </c>
      <c r="AV15">
        <v>3</v>
      </c>
      <c r="AW15">
        <v>1</v>
      </c>
      <c r="AX15">
        <v>2</v>
      </c>
      <c r="AY15">
        <v>4</v>
      </c>
      <c r="AZ15">
        <v>3</v>
      </c>
      <c r="BA15">
        <v>802</v>
      </c>
    </row>
    <row r="16" spans="1:53" ht="15" x14ac:dyDescent="0.25">
      <c r="A16" s="1">
        <v>2344</v>
      </c>
      <c r="B16">
        <v>2</v>
      </c>
      <c r="C16">
        <v>1</v>
      </c>
      <c r="D16">
        <v>2</v>
      </c>
      <c r="E16">
        <v>2</v>
      </c>
      <c r="F16">
        <v>2</v>
      </c>
      <c r="G16">
        <v>1</v>
      </c>
      <c r="H16">
        <v>5</v>
      </c>
      <c r="I16">
        <v>1</v>
      </c>
      <c r="J16">
        <v>1</v>
      </c>
      <c r="K16">
        <v>2</v>
      </c>
      <c r="L16">
        <v>2</v>
      </c>
      <c r="M16">
        <v>4</v>
      </c>
      <c r="N16">
        <v>2</v>
      </c>
      <c r="O16">
        <v>3</v>
      </c>
      <c r="P16">
        <v>4</v>
      </c>
      <c r="Q16">
        <v>2</v>
      </c>
      <c r="R16">
        <v>2</v>
      </c>
      <c r="S16">
        <v>1</v>
      </c>
      <c r="T16">
        <v>1</v>
      </c>
      <c r="U16">
        <v>1</v>
      </c>
      <c r="V16"/>
      <c r="W16"/>
      <c r="X16"/>
      <c r="Y16">
        <v>2</v>
      </c>
      <c r="Z16">
        <v>2</v>
      </c>
      <c r="AA16">
        <v>1</v>
      </c>
      <c r="AB16"/>
      <c r="AC16"/>
      <c r="AD16">
        <v>1</v>
      </c>
      <c r="AE16">
        <v>1</v>
      </c>
      <c r="AF16">
        <v>1</v>
      </c>
      <c r="AG16">
        <v>2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5</v>
      </c>
      <c r="AS16">
        <v>1</v>
      </c>
      <c r="AT16">
        <v>1</v>
      </c>
      <c r="AU16">
        <v>2</v>
      </c>
      <c r="AV16">
        <v>1</v>
      </c>
      <c r="AW16">
        <v>2</v>
      </c>
      <c r="AX16">
        <v>2</v>
      </c>
      <c r="AY16">
        <v>3</v>
      </c>
      <c r="AZ16">
        <v>1</v>
      </c>
      <c r="BA16">
        <v>802</v>
      </c>
    </row>
    <row r="17" spans="1:53" ht="15" x14ac:dyDescent="0.25">
      <c r="A17" s="1">
        <v>2345</v>
      </c>
      <c r="B17">
        <v>2</v>
      </c>
      <c r="C17">
        <v>2</v>
      </c>
      <c r="D17">
        <v>3</v>
      </c>
      <c r="E17">
        <v>3</v>
      </c>
      <c r="F17">
        <v>2</v>
      </c>
      <c r="G17">
        <v>1</v>
      </c>
      <c r="H17">
        <v>5</v>
      </c>
      <c r="I17">
        <v>1</v>
      </c>
      <c r="J17">
        <v>1</v>
      </c>
      <c r="K17">
        <v>2</v>
      </c>
      <c r="L17">
        <v>1</v>
      </c>
      <c r="M17">
        <v>1</v>
      </c>
      <c r="N17">
        <v>1</v>
      </c>
      <c r="O17">
        <v>2</v>
      </c>
      <c r="P17">
        <v>2</v>
      </c>
      <c r="Q17">
        <v>2</v>
      </c>
      <c r="R17">
        <v>1</v>
      </c>
      <c r="S17">
        <v>2</v>
      </c>
      <c r="T17">
        <v>2</v>
      </c>
      <c r="U17">
        <v>3</v>
      </c>
      <c r="V17"/>
      <c r="W17"/>
      <c r="X17"/>
      <c r="Y17">
        <v>3</v>
      </c>
      <c r="Z17">
        <v>3</v>
      </c>
      <c r="AA17">
        <v>1</v>
      </c>
      <c r="AB17"/>
      <c r="AC17"/>
      <c r="AD17">
        <v>1</v>
      </c>
      <c r="AE17">
        <v>1</v>
      </c>
      <c r="AF17">
        <v>1</v>
      </c>
      <c r="AG17">
        <v>2</v>
      </c>
      <c r="AH17">
        <v>2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802</v>
      </c>
    </row>
    <row r="18" spans="1:53" ht="15" x14ac:dyDescent="0.25">
      <c r="A18" s="1">
        <v>2346</v>
      </c>
      <c r="B18">
        <v>2</v>
      </c>
      <c r="C18">
        <v>1</v>
      </c>
      <c r="D18">
        <v>3</v>
      </c>
      <c r="E18">
        <v>3</v>
      </c>
      <c r="F18">
        <v>2</v>
      </c>
      <c r="G18">
        <v>1</v>
      </c>
      <c r="H18">
        <v>5</v>
      </c>
      <c r="I18">
        <v>1</v>
      </c>
      <c r="J18">
        <v>1</v>
      </c>
      <c r="K18">
        <v>2</v>
      </c>
      <c r="L18">
        <v>1</v>
      </c>
      <c r="M18">
        <v>1</v>
      </c>
      <c r="N18">
        <v>1</v>
      </c>
      <c r="O18">
        <v>4</v>
      </c>
      <c r="P18">
        <v>4</v>
      </c>
      <c r="Q18">
        <v>1</v>
      </c>
      <c r="R18">
        <v>3</v>
      </c>
      <c r="S18">
        <v>2</v>
      </c>
      <c r="T18">
        <v>2</v>
      </c>
      <c r="U18">
        <v>3</v>
      </c>
      <c r="V18"/>
      <c r="W18"/>
      <c r="X18"/>
      <c r="Y18">
        <v>4</v>
      </c>
      <c r="Z18">
        <v>4</v>
      </c>
      <c r="AA18">
        <v>1</v>
      </c>
      <c r="AB18"/>
      <c r="AC18"/>
      <c r="AD18">
        <v>1</v>
      </c>
      <c r="AE18">
        <v>1</v>
      </c>
      <c r="AF18">
        <v>1</v>
      </c>
      <c r="AG18">
        <v>3</v>
      </c>
      <c r="AH18">
        <v>1</v>
      </c>
      <c r="AI18">
        <v>1</v>
      </c>
      <c r="AJ18">
        <v>1</v>
      </c>
      <c r="AK18">
        <v>1</v>
      </c>
      <c r="AL18">
        <v>3</v>
      </c>
      <c r="AM18">
        <v>1</v>
      </c>
      <c r="AN18">
        <v>1</v>
      </c>
      <c r="AO18">
        <v>1</v>
      </c>
      <c r="AP18">
        <v>1</v>
      </c>
      <c r="AQ18">
        <v>2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2</v>
      </c>
      <c r="AY18">
        <v>2</v>
      </c>
      <c r="AZ18">
        <v>1</v>
      </c>
      <c r="BA18">
        <v>802</v>
      </c>
    </row>
    <row r="19" spans="1:53" ht="15" x14ac:dyDescent="0.25">
      <c r="A19" s="1">
        <v>2347</v>
      </c>
      <c r="B19">
        <v>3</v>
      </c>
      <c r="C19">
        <v>1</v>
      </c>
      <c r="D19">
        <v>4</v>
      </c>
      <c r="E19">
        <v>3</v>
      </c>
      <c r="F19">
        <v>2</v>
      </c>
      <c r="G19">
        <v>1</v>
      </c>
      <c r="H19">
        <v>4</v>
      </c>
      <c r="I19">
        <v>2</v>
      </c>
      <c r="J19">
        <v>2</v>
      </c>
      <c r="K19">
        <v>2</v>
      </c>
      <c r="L19">
        <v>1</v>
      </c>
      <c r="M19">
        <v>3</v>
      </c>
      <c r="N19">
        <v>3</v>
      </c>
      <c r="O19">
        <v>3</v>
      </c>
      <c r="P19">
        <v>2</v>
      </c>
      <c r="Q19">
        <v>2</v>
      </c>
      <c r="R19">
        <v>2</v>
      </c>
      <c r="S19">
        <v>3</v>
      </c>
      <c r="T19">
        <v>1</v>
      </c>
      <c r="U19">
        <v>2</v>
      </c>
      <c r="V19"/>
      <c r="W19"/>
      <c r="X19"/>
      <c r="Y19">
        <v>3</v>
      </c>
      <c r="Z19">
        <v>3</v>
      </c>
      <c r="AA19">
        <v>1</v>
      </c>
      <c r="AB19"/>
      <c r="AC19"/>
      <c r="AD19">
        <v>2</v>
      </c>
      <c r="AE19">
        <v>2</v>
      </c>
      <c r="AF19">
        <v>1</v>
      </c>
      <c r="AG19">
        <v>3</v>
      </c>
      <c r="AH19">
        <v>2</v>
      </c>
      <c r="AI19">
        <v>2</v>
      </c>
      <c r="AJ19">
        <v>2</v>
      </c>
      <c r="AK19">
        <v>1</v>
      </c>
      <c r="AL19">
        <v>2</v>
      </c>
      <c r="AM19">
        <v>2</v>
      </c>
      <c r="AN19">
        <v>1</v>
      </c>
      <c r="AO19">
        <v>1</v>
      </c>
      <c r="AP19">
        <v>2</v>
      </c>
      <c r="AQ19">
        <v>1</v>
      </c>
      <c r="AR19">
        <v>3</v>
      </c>
      <c r="AS19">
        <v>2</v>
      </c>
      <c r="AT19">
        <v>1</v>
      </c>
      <c r="AU19">
        <v>3</v>
      </c>
      <c r="AV19">
        <v>1</v>
      </c>
      <c r="AW19">
        <v>1</v>
      </c>
      <c r="AX19">
        <v>2</v>
      </c>
      <c r="AY19">
        <v>3</v>
      </c>
      <c r="AZ19">
        <v>1</v>
      </c>
      <c r="BA19">
        <v>802</v>
      </c>
    </row>
    <row r="20" spans="1:53" ht="15" x14ac:dyDescent="0.25">
      <c r="A20" s="1">
        <v>2348</v>
      </c>
      <c r="B20">
        <v>3</v>
      </c>
      <c r="C20">
        <v>1</v>
      </c>
      <c r="D20">
        <v>4</v>
      </c>
      <c r="E20">
        <v>2</v>
      </c>
      <c r="F20">
        <v>2</v>
      </c>
      <c r="G20">
        <v>1</v>
      </c>
      <c r="H20">
        <v>6</v>
      </c>
      <c r="I20">
        <v>2</v>
      </c>
      <c r="J20">
        <v>2</v>
      </c>
      <c r="K20">
        <v>2</v>
      </c>
      <c r="L20">
        <v>1</v>
      </c>
      <c r="M20">
        <v>4</v>
      </c>
      <c r="N20">
        <v>1</v>
      </c>
      <c r="O20">
        <v>3</v>
      </c>
      <c r="P20">
        <v>4</v>
      </c>
      <c r="Q20">
        <v>2</v>
      </c>
      <c r="R20">
        <v>3</v>
      </c>
      <c r="S20">
        <v>3</v>
      </c>
      <c r="T20">
        <v>1</v>
      </c>
      <c r="U20">
        <v>3</v>
      </c>
      <c r="V20"/>
      <c r="W20"/>
      <c r="X20"/>
      <c r="Y20">
        <v>3</v>
      </c>
      <c r="Z20">
        <v>3</v>
      </c>
      <c r="AA20">
        <v>3</v>
      </c>
      <c r="AB20"/>
      <c r="AC20"/>
      <c r="AD20">
        <v>2</v>
      </c>
      <c r="AE20">
        <v>2</v>
      </c>
      <c r="AF20">
        <v>2</v>
      </c>
      <c r="AG20">
        <v>2</v>
      </c>
      <c r="AH20">
        <v>3</v>
      </c>
      <c r="AI20">
        <v>2</v>
      </c>
      <c r="AJ20">
        <v>2</v>
      </c>
      <c r="AK20">
        <v>2</v>
      </c>
      <c r="AL20">
        <v>3</v>
      </c>
      <c r="AM20">
        <v>1</v>
      </c>
      <c r="AN20">
        <v>2</v>
      </c>
      <c r="AO20">
        <v>2</v>
      </c>
      <c r="AP20">
        <v>3</v>
      </c>
      <c r="AQ20">
        <v>2</v>
      </c>
      <c r="AR20">
        <v>5</v>
      </c>
      <c r="AS20">
        <v>2</v>
      </c>
      <c r="AT20">
        <v>2</v>
      </c>
      <c r="AU20">
        <v>1</v>
      </c>
      <c r="AV20">
        <v>1</v>
      </c>
      <c r="AW20">
        <v>1</v>
      </c>
      <c r="AX20">
        <v>2</v>
      </c>
      <c r="AY20">
        <v>4</v>
      </c>
      <c r="AZ20">
        <v>3</v>
      </c>
      <c r="BA20">
        <v>802</v>
      </c>
    </row>
    <row r="21" spans="1:53" ht="15" x14ac:dyDescent="0.25">
      <c r="A21" s="1">
        <v>2349</v>
      </c>
      <c r="B21">
        <v>3</v>
      </c>
      <c r="C21">
        <v>1</v>
      </c>
      <c r="D21">
        <v>2</v>
      </c>
      <c r="E21">
        <v>2</v>
      </c>
      <c r="F21">
        <v>2</v>
      </c>
      <c r="G21">
        <v>1</v>
      </c>
      <c r="H21">
        <v>5</v>
      </c>
      <c r="I21">
        <v>1</v>
      </c>
      <c r="J21">
        <v>1</v>
      </c>
      <c r="K21">
        <v>2</v>
      </c>
      <c r="L21">
        <v>1</v>
      </c>
      <c r="M21">
        <v>1</v>
      </c>
      <c r="N21">
        <v>2</v>
      </c>
      <c r="O21">
        <v>2</v>
      </c>
      <c r="P21">
        <v>2</v>
      </c>
      <c r="Q21">
        <v>2</v>
      </c>
      <c r="R21">
        <v>3</v>
      </c>
      <c r="S21">
        <v>2</v>
      </c>
      <c r="T21">
        <v>1</v>
      </c>
      <c r="U21">
        <v>1</v>
      </c>
      <c r="V21"/>
      <c r="W21"/>
      <c r="X21"/>
      <c r="Y21">
        <v>2</v>
      </c>
      <c r="Z21">
        <v>2</v>
      </c>
      <c r="AA21">
        <v>1</v>
      </c>
      <c r="AB21"/>
      <c r="AC21"/>
      <c r="AD21">
        <v>1</v>
      </c>
      <c r="AE21">
        <v>1</v>
      </c>
      <c r="AF21">
        <v>1</v>
      </c>
      <c r="AG21">
        <v>2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5</v>
      </c>
      <c r="AS21">
        <v>1</v>
      </c>
      <c r="AT21">
        <v>3</v>
      </c>
      <c r="AU21">
        <v>2</v>
      </c>
      <c r="AV21">
        <v>1</v>
      </c>
      <c r="AW21">
        <v>1</v>
      </c>
      <c r="AX21">
        <v>1</v>
      </c>
      <c r="AY21">
        <v>3</v>
      </c>
      <c r="AZ21">
        <v>1</v>
      </c>
      <c r="BA21">
        <v>802</v>
      </c>
    </row>
    <row r="22" spans="1:53" ht="15" x14ac:dyDescent="0.25">
      <c r="A22" s="1">
        <v>2350</v>
      </c>
      <c r="B22">
        <v>4</v>
      </c>
      <c r="C22">
        <v>1</v>
      </c>
      <c r="D22">
        <v>6</v>
      </c>
      <c r="E22">
        <v>4</v>
      </c>
      <c r="F22">
        <v>2</v>
      </c>
      <c r="G22">
        <v>1</v>
      </c>
      <c r="H22">
        <v>6</v>
      </c>
      <c r="I22">
        <v>2</v>
      </c>
      <c r="J22">
        <v>2</v>
      </c>
      <c r="K22">
        <v>2</v>
      </c>
      <c r="L22">
        <v>1</v>
      </c>
      <c r="M22">
        <v>4</v>
      </c>
      <c r="N22">
        <v>2</v>
      </c>
      <c r="O22">
        <v>3</v>
      </c>
      <c r="P22">
        <v>3</v>
      </c>
      <c r="Q22">
        <v>2</v>
      </c>
      <c r="R22">
        <v>2</v>
      </c>
      <c r="S22">
        <v>2</v>
      </c>
      <c r="T22">
        <v>1</v>
      </c>
      <c r="U22">
        <v>2</v>
      </c>
      <c r="V22"/>
      <c r="W22"/>
      <c r="X22"/>
      <c r="Y22">
        <v>2</v>
      </c>
      <c r="Z22">
        <v>2</v>
      </c>
      <c r="AA22">
        <v>1</v>
      </c>
      <c r="AB22"/>
      <c r="AC22"/>
      <c r="AD22">
        <v>1</v>
      </c>
      <c r="AE22">
        <v>1</v>
      </c>
      <c r="AF22">
        <v>2</v>
      </c>
      <c r="AG22">
        <v>2</v>
      </c>
      <c r="AH22">
        <v>2</v>
      </c>
      <c r="AI22">
        <v>2</v>
      </c>
      <c r="AJ22">
        <v>1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1</v>
      </c>
      <c r="AR22">
        <v>5</v>
      </c>
      <c r="AS22">
        <v>1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1</v>
      </c>
      <c r="AZ22">
        <v>1</v>
      </c>
      <c r="BA22">
        <v>802</v>
      </c>
    </row>
    <row r="23" spans="1:53" ht="15" x14ac:dyDescent="0.25">
      <c r="A23" s="1">
        <v>2351</v>
      </c>
      <c r="B23">
        <v>3</v>
      </c>
      <c r="C23">
        <v>1</v>
      </c>
      <c r="D23">
        <v>4</v>
      </c>
      <c r="E23">
        <v>3</v>
      </c>
      <c r="F23">
        <v>2</v>
      </c>
      <c r="G23">
        <v>2</v>
      </c>
      <c r="H23">
        <v>5</v>
      </c>
      <c r="I23">
        <v>2</v>
      </c>
      <c r="J23">
        <v>1</v>
      </c>
      <c r="K23">
        <v>2</v>
      </c>
      <c r="L23">
        <v>2</v>
      </c>
      <c r="M23">
        <v>4</v>
      </c>
      <c r="N23">
        <v>1</v>
      </c>
      <c r="O23">
        <v>4</v>
      </c>
      <c r="P23">
        <v>2</v>
      </c>
      <c r="Q23">
        <v>4</v>
      </c>
      <c r="R23">
        <v>4</v>
      </c>
      <c r="S23">
        <v>4</v>
      </c>
      <c r="T23">
        <v>1</v>
      </c>
      <c r="U23">
        <v>2</v>
      </c>
      <c r="V23"/>
      <c r="W23"/>
      <c r="X23"/>
      <c r="Y23">
        <v>3</v>
      </c>
      <c r="Z23">
        <v>3</v>
      </c>
      <c r="AA23">
        <v>1</v>
      </c>
      <c r="AB23"/>
      <c r="AC23"/>
      <c r="AD23">
        <v>1</v>
      </c>
      <c r="AE23">
        <v>1</v>
      </c>
      <c r="AF23">
        <v>1</v>
      </c>
      <c r="AG23">
        <v>3</v>
      </c>
      <c r="AH23">
        <v>4</v>
      </c>
      <c r="AI23">
        <v>2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1</v>
      </c>
      <c r="AQ23">
        <v>1</v>
      </c>
      <c r="AR23">
        <v>4</v>
      </c>
      <c r="AS23">
        <v>1</v>
      </c>
      <c r="AT23">
        <v>1</v>
      </c>
      <c r="AU23">
        <v>2</v>
      </c>
      <c r="AV23">
        <v>1</v>
      </c>
      <c r="AW23">
        <v>1</v>
      </c>
      <c r="AX23">
        <v>2</v>
      </c>
      <c r="AY23">
        <v>4</v>
      </c>
      <c r="AZ23">
        <v>5</v>
      </c>
      <c r="BA23">
        <v>802</v>
      </c>
    </row>
    <row r="24" spans="1:53" ht="15" x14ac:dyDescent="0.25">
      <c r="A24" s="1">
        <v>2352</v>
      </c>
      <c r="B24">
        <v>2</v>
      </c>
      <c r="C24">
        <v>1</v>
      </c>
      <c r="D24">
        <v>3</v>
      </c>
      <c r="E24">
        <v>2</v>
      </c>
      <c r="F24">
        <v>2</v>
      </c>
      <c r="G24">
        <v>1</v>
      </c>
      <c r="H24">
        <v>5</v>
      </c>
      <c r="I24">
        <v>2</v>
      </c>
      <c r="J24">
        <v>1</v>
      </c>
      <c r="K24">
        <v>2</v>
      </c>
      <c r="L24">
        <v>2</v>
      </c>
      <c r="M24">
        <v>3</v>
      </c>
      <c r="N24">
        <v>1</v>
      </c>
      <c r="O24">
        <v>1</v>
      </c>
      <c r="P24">
        <v>1</v>
      </c>
      <c r="Q24">
        <v>1</v>
      </c>
      <c r="R24">
        <v>2</v>
      </c>
      <c r="S24">
        <v>3</v>
      </c>
      <c r="T24">
        <v>1</v>
      </c>
      <c r="U24">
        <v>1</v>
      </c>
      <c r="V24"/>
      <c r="W24"/>
      <c r="X24"/>
      <c r="Y24">
        <v>2</v>
      </c>
      <c r="Z24">
        <v>1</v>
      </c>
      <c r="AA24">
        <v>1</v>
      </c>
      <c r="AB24"/>
      <c r="AC24"/>
      <c r="AD24">
        <v>1</v>
      </c>
      <c r="AE24">
        <v>1</v>
      </c>
      <c r="AF24">
        <v>1</v>
      </c>
      <c r="AG24">
        <v>4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1</v>
      </c>
      <c r="AO24">
        <v>1</v>
      </c>
      <c r="AP24">
        <v>1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802</v>
      </c>
    </row>
    <row r="25" spans="1:53" ht="15" x14ac:dyDescent="0.25">
      <c r="A25" s="1">
        <v>2353</v>
      </c>
      <c r="B25">
        <v>2</v>
      </c>
      <c r="C25">
        <v>1</v>
      </c>
      <c r="D25">
        <v>3</v>
      </c>
      <c r="E25">
        <v>2</v>
      </c>
      <c r="F25">
        <v>2</v>
      </c>
      <c r="G25">
        <v>2</v>
      </c>
      <c r="H25">
        <v>5</v>
      </c>
      <c r="I25">
        <v>2</v>
      </c>
      <c r="J25">
        <v>1</v>
      </c>
      <c r="K25">
        <v>2</v>
      </c>
      <c r="L25">
        <v>2</v>
      </c>
      <c r="M25">
        <v>3</v>
      </c>
      <c r="N25">
        <v>1</v>
      </c>
      <c r="O25">
        <v>1</v>
      </c>
      <c r="P25">
        <v>1</v>
      </c>
      <c r="Q25">
        <v>1</v>
      </c>
      <c r="R25">
        <v>2</v>
      </c>
      <c r="S25">
        <v>2</v>
      </c>
      <c r="T25">
        <v>1</v>
      </c>
      <c r="U25">
        <v>2</v>
      </c>
      <c r="V25"/>
      <c r="W25"/>
      <c r="X25"/>
      <c r="Y25">
        <v>1</v>
      </c>
      <c r="Z25">
        <v>2</v>
      </c>
      <c r="AA25">
        <v>1</v>
      </c>
      <c r="AB25"/>
      <c r="AC25"/>
      <c r="AD25">
        <v>1</v>
      </c>
      <c r="AE25">
        <v>1</v>
      </c>
      <c r="AF25">
        <v>1</v>
      </c>
      <c r="AG25">
        <v>3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5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2</v>
      </c>
      <c r="AY25">
        <v>1</v>
      </c>
      <c r="AZ25">
        <v>1</v>
      </c>
      <c r="BA25">
        <v>802</v>
      </c>
    </row>
    <row r="26" spans="1:53" ht="15" x14ac:dyDescent="0.25">
      <c r="A26" s="1">
        <v>2354</v>
      </c>
      <c r="B26">
        <v>2</v>
      </c>
      <c r="C26">
        <v>1</v>
      </c>
      <c r="D26">
        <v>2</v>
      </c>
      <c r="E26">
        <v>2</v>
      </c>
      <c r="F26">
        <v>2</v>
      </c>
      <c r="G26">
        <v>1</v>
      </c>
      <c r="H26">
        <v>5</v>
      </c>
      <c r="I26">
        <v>1</v>
      </c>
      <c r="J26">
        <v>1</v>
      </c>
      <c r="K26">
        <v>2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2</v>
      </c>
      <c r="T26">
        <v>2</v>
      </c>
      <c r="U26">
        <v>2</v>
      </c>
      <c r="V26"/>
      <c r="W26"/>
      <c r="X26"/>
      <c r="Y26">
        <v>1</v>
      </c>
      <c r="Z26">
        <v>1</v>
      </c>
      <c r="AA26">
        <v>1</v>
      </c>
      <c r="AB26"/>
      <c r="AC26"/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2</v>
      </c>
      <c r="AP26">
        <v>2</v>
      </c>
      <c r="AQ26">
        <v>1</v>
      </c>
      <c r="AR26">
        <v>5</v>
      </c>
      <c r="AS26">
        <v>2</v>
      </c>
      <c r="AT26">
        <v>2</v>
      </c>
      <c r="AU26">
        <v>2</v>
      </c>
      <c r="AV26">
        <v>4</v>
      </c>
      <c r="AW26">
        <v>1</v>
      </c>
      <c r="AX26">
        <v>2</v>
      </c>
      <c r="AY26">
        <v>1</v>
      </c>
      <c r="AZ26">
        <v>1</v>
      </c>
      <c r="BA26">
        <v>802</v>
      </c>
    </row>
    <row r="27" spans="1:53" ht="15" x14ac:dyDescent="0.25">
      <c r="A27" s="1">
        <v>2355</v>
      </c>
      <c r="B27">
        <v>5</v>
      </c>
      <c r="C27">
        <v>2</v>
      </c>
      <c r="D27">
        <v>6</v>
      </c>
      <c r="E27">
        <v>3</v>
      </c>
      <c r="F27">
        <v>2</v>
      </c>
      <c r="G27">
        <v>1</v>
      </c>
      <c r="H27">
        <v>5</v>
      </c>
      <c r="I27">
        <v>2</v>
      </c>
      <c r="J27">
        <v>1</v>
      </c>
      <c r="K27">
        <v>2</v>
      </c>
      <c r="L27">
        <v>1</v>
      </c>
      <c r="M27">
        <v>4</v>
      </c>
      <c r="N27">
        <v>2</v>
      </c>
      <c r="O27">
        <v>2</v>
      </c>
      <c r="P27">
        <v>2</v>
      </c>
      <c r="Q27">
        <v>2</v>
      </c>
      <c r="R27">
        <v>3</v>
      </c>
      <c r="S27">
        <v>1</v>
      </c>
      <c r="T27">
        <v>1</v>
      </c>
      <c r="U27">
        <v>1</v>
      </c>
      <c r="V27"/>
      <c r="W27"/>
      <c r="X27"/>
      <c r="Y27">
        <v>3</v>
      </c>
      <c r="Z27">
        <v>2</v>
      </c>
      <c r="AA27">
        <v>1</v>
      </c>
      <c r="AB27"/>
      <c r="AC27"/>
      <c r="AD27">
        <v>2</v>
      </c>
      <c r="AE27">
        <v>2</v>
      </c>
      <c r="AF27">
        <v>3</v>
      </c>
      <c r="AG27">
        <v>2</v>
      </c>
      <c r="AH27">
        <v>3</v>
      </c>
      <c r="AI27">
        <v>2</v>
      </c>
      <c r="AJ27">
        <v>2</v>
      </c>
      <c r="AK27">
        <v>2</v>
      </c>
      <c r="AL27">
        <v>2</v>
      </c>
      <c r="AM27">
        <v>3</v>
      </c>
      <c r="AN27">
        <v>2</v>
      </c>
      <c r="AO27">
        <v>4</v>
      </c>
      <c r="AP27">
        <v>4</v>
      </c>
      <c r="AQ27">
        <v>1</v>
      </c>
      <c r="AR27">
        <v>5</v>
      </c>
      <c r="AS27">
        <v>1</v>
      </c>
      <c r="AT27">
        <v>2</v>
      </c>
      <c r="AU27">
        <v>2</v>
      </c>
      <c r="AV27">
        <v>2</v>
      </c>
      <c r="AW27">
        <v>1</v>
      </c>
      <c r="AX27">
        <v>1</v>
      </c>
      <c r="AY27">
        <v>3</v>
      </c>
      <c r="AZ27">
        <v>2</v>
      </c>
      <c r="BA27">
        <v>802</v>
      </c>
    </row>
    <row r="28" spans="1:53" ht="15" x14ac:dyDescent="0.25">
      <c r="A28" s="1">
        <v>2356</v>
      </c>
      <c r="B28">
        <v>1</v>
      </c>
      <c r="C28">
        <v>2</v>
      </c>
      <c r="D28">
        <v>3</v>
      </c>
      <c r="E28">
        <v>2</v>
      </c>
      <c r="F28">
        <v>2</v>
      </c>
      <c r="G28">
        <v>1</v>
      </c>
      <c r="H28">
        <v>5</v>
      </c>
      <c r="I28">
        <v>1</v>
      </c>
      <c r="J28">
        <v>1</v>
      </c>
      <c r="K28">
        <v>2</v>
      </c>
      <c r="L28">
        <v>2</v>
      </c>
      <c r="M28">
        <v>3</v>
      </c>
      <c r="N28">
        <v>1</v>
      </c>
      <c r="O28">
        <v>2</v>
      </c>
      <c r="P28">
        <v>4</v>
      </c>
      <c r="Q28">
        <v>1</v>
      </c>
      <c r="R28">
        <v>4</v>
      </c>
      <c r="S28">
        <v>2</v>
      </c>
      <c r="T28">
        <v>1</v>
      </c>
      <c r="U28">
        <v>1</v>
      </c>
      <c r="V28"/>
      <c r="W28"/>
      <c r="X28"/>
      <c r="Y28">
        <v>3</v>
      </c>
      <c r="Z28">
        <v>3</v>
      </c>
      <c r="AA28">
        <v>1</v>
      </c>
      <c r="AB28"/>
      <c r="AC28"/>
      <c r="AD28">
        <v>1</v>
      </c>
      <c r="AE28">
        <v>1</v>
      </c>
      <c r="AF28">
        <v>1</v>
      </c>
      <c r="AG28">
        <v>2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1</v>
      </c>
      <c r="AO28">
        <v>1</v>
      </c>
      <c r="AP28">
        <v>1</v>
      </c>
      <c r="AQ28">
        <v>1</v>
      </c>
      <c r="AR28">
        <v>4</v>
      </c>
      <c r="AS28">
        <v>1</v>
      </c>
      <c r="AT28">
        <v>1</v>
      </c>
      <c r="AU28">
        <v>2</v>
      </c>
      <c r="AV28">
        <v>1</v>
      </c>
      <c r="AW28">
        <v>2</v>
      </c>
      <c r="AX28">
        <v>1</v>
      </c>
      <c r="AY28">
        <v>3</v>
      </c>
      <c r="AZ28">
        <v>1</v>
      </c>
      <c r="BA28">
        <v>802</v>
      </c>
    </row>
    <row r="29" spans="1:53" ht="15" x14ac:dyDescent="0.25">
      <c r="A29" s="1">
        <v>2357</v>
      </c>
      <c r="B29">
        <v>2</v>
      </c>
      <c r="C29">
        <v>2</v>
      </c>
      <c r="D29">
        <v>2</v>
      </c>
      <c r="E29">
        <v>2</v>
      </c>
      <c r="F29">
        <v>2</v>
      </c>
      <c r="G29">
        <v>1</v>
      </c>
      <c r="H29">
        <v>4</v>
      </c>
      <c r="I29">
        <v>1</v>
      </c>
      <c r="J29">
        <v>1</v>
      </c>
      <c r="K29">
        <v>2</v>
      </c>
      <c r="L29">
        <v>1</v>
      </c>
      <c r="M29">
        <v>1</v>
      </c>
      <c r="N29">
        <v>1</v>
      </c>
      <c r="O29">
        <v>1</v>
      </c>
      <c r="P29">
        <v>1</v>
      </c>
      <c r="Q29">
        <v>2</v>
      </c>
      <c r="R29">
        <v>3</v>
      </c>
      <c r="S29">
        <v>2</v>
      </c>
      <c r="T29">
        <v>1</v>
      </c>
      <c r="U29">
        <v>1</v>
      </c>
      <c r="V29"/>
      <c r="W29"/>
      <c r="X29"/>
      <c r="Y29">
        <v>2</v>
      </c>
      <c r="Z29">
        <v>2</v>
      </c>
      <c r="AA29">
        <v>1</v>
      </c>
      <c r="AB29"/>
      <c r="AC29"/>
      <c r="AD29">
        <v>1</v>
      </c>
      <c r="AE29">
        <v>1</v>
      </c>
      <c r="AF29">
        <v>1</v>
      </c>
      <c r="AG29">
        <v>2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2</v>
      </c>
      <c r="AP29">
        <v>2</v>
      </c>
      <c r="AQ29">
        <v>1</v>
      </c>
      <c r="AR29">
        <v>5</v>
      </c>
      <c r="AS29">
        <v>1</v>
      </c>
      <c r="AT29">
        <v>2</v>
      </c>
      <c r="AU29">
        <v>2</v>
      </c>
      <c r="AV29">
        <v>1</v>
      </c>
      <c r="AW29">
        <v>1</v>
      </c>
      <c r="AX29">
        <v>1</v>
      </c>
      <c r="AY29">
        <v>3</v>
      </c>
      <c r="AZ29">
        <v>3</v>
      </c>
      <c r="BA29">
        <v>802</v>
      </c>
    </row>
    <row r="30" spans="1:53" ht="15" x14ac:dyDescent="0.25">
      <c r="A30" s="1">
        <v>2358</v>
      </c>
      <c r="B30">
        <v>2</v>
      </c>
      <c r="C30">
        <v>2</v>
      </c>
      <c r="D30">
        <v>2</v>
      </c>
      <c r="E30">
        <v>2</v>
      </c>
      <c r="F30">
        <v>2</v>
      </c>
      <c r="G30">
        <v>1</v>
      </c>
      <c r="H30">
        <v>5</v>
      </c>
      <c r="I30">
        <v>2</v>
      </c>
      <c r="J30">
        <v>2</v>
      </c>
      <c r="K30">
        <v>2</v>
      </c>
      <c r="L30">
        <v>1</v>
      </c>
      <c r="M30">
        <v>2</v>
      </c>
      <c r="N30">
        <v>3</v>
      </c>
      <c r="O30">
        <v>1</v>
      </c>
      <c r="P30">
        <v>1</v>
      </c>
      <c r="Q30">
        <v>2</v>
      </c>
      <c r="R30">
        <v>2</v>
      </c>
      <c r="S30">
        <v>1</v>
      </c>
      <c r="T30">
        <v>1</v>
      </c>
      <c r="U30">
        <v>2</v>
      </c>
      <c r="V30"/>
      <c r="W30"/>
      <c r="X30"/>
      <c r="Y30">
        <v>2</v>
      </c>
      <c r="Z30">
        <v>2</v>
      </c>
      <c r="AA30">
        <v>3</v>
      </c>
      <c r="AB30"/>
      <c r="AC30"/>
      <c r="AD30">
        <v>2</v>
      </c>
      <c r="AE30">
        <v>1</v>
      </c>
      <c r="AF30">
        <v>1</v>
      </c>
      <c r="AG30">
        <v>2</v>
      </c>
      <c r="AH30">
        <v>1</v>
      </c>
      <c r="AI30">
        <v>1</v>
      </c>
      <c r="AJ30">
        <v>1</v>
      </c>
      <c r="AK30">
        <v>2</v>
      </c>
      <c r="AL30">
        <v>1</v>
      </c>
      <c r="AM30">
        <v>2</v>
      </c>
      <c r="AN30">
        <v>1</v>
      </c>
      <c r="AO30">
        <v>1</v>
      </c>
      <c r="AP30">
        <v>2</v>
      </c>
      <c r="AQ30">
        <v>1</v>
      </c>
      <c r="AR30">
        <v>2</v>
      </c>
      <c r="AS30">
        <v>2</v>
      </c>
      <c r="AT30">
        <v>1</v>
      </c>
      <c r="AU30">
        <v>2</v>
      </c>
      <c r="AV30">
        <v>3</v>
      </c>
      <c r="AW30">
        <v>3</v>
      </c>
      <c r="AX30">
        <v>2</v>
      </c>
      <c r="AY30">
        <v>3</v>
      </c>
      <c r="AZ30">
        <v>1</v>
      </c>
      <c r="BA30">
        <v>802</v>
      </c>
    </row>
    <row r="31" spans="1:53" ht="15" x14ac:dyDescent="0.25">
      <c r="A31" s="1">
        <v>2359</v>
      </c>
      <c r="B31">
        <v>2</v>
      </c>
      <c r="C31">
        <v>1</v>
      </c>
      <c r="D31">
        <v>3</v>
      </c>
      <c r="E31">
        <v>3</v>
      </c>
      <c r="F31">
        <v>2</v>
      </c>
      <c r="G31">
        <v>1</v>
      </c>
      <c r="H31">
        <v>5</v>
      </c>
      <c r="I31">
        <v>4</v>
      </c>
      <c r="J31">
        <v>2</v>
      </c>
      <c r="K31">
        <v>2</v>
      </c>
      <c r="L31">
        <v>1</v>
      </c>
      <c r="M31">
        <v>4</v>
      </c>
      <c r="N31">
        <v>2</v>
      </c>
      <c r="O31">
        <v>3</v>
      </c>
      <c r="P31">
        <v>2</v>
      </c>
      <c r="Q31">
        <v>1</v>
      </c>
      <c r="R31">
        <v>2</v>
      </c>
      <c r="S31">
        <v>2</v>
      </c>
      <c r="T31">
        <v>1</v>
      </c>
      <c r="U31">
        <v>3</v>
      </c>
      <c r="V31"/>
      <c r="W31"/>
      <c r="X31"/>
      <c r="Y31">
        <v>3</v>
      </c>
      <c r="Z31">
        <v>3</v>
      </c>
      <c r="AA31">
        <v>1</v>
      </c>
      <c r="AB31"/>
      <c r="AC31"/>
      <c r="AD31">
        <v>1</v>
      </c>
      <c r="AE31">
        <v>1</v>
      </c>
      <c r="AF31">
        <v>1</v>
      </c>
      <c r="AG31">
        <v>3</v>
      </c>
      <c r="AH31">
        <v>1</v>
      </c>
      <c r="AI31">
        <v>2</v>
      </c>
      <c r="AJ31">
        <v>2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2</v>
      </c>
      <c r="AQ31">
        <v>2</v>
      </c>
      <c r="AR31">
        <v>3</v>
      </c>
      <c r="AS31">
        <v>3</v>
      </c>
      <c r="AT31">
        <v>2</v>
      </c>
      <c r="AU31">
        <v>2</v>
      </c>
      <c r="AV31">
        <v>2</v>
      </c>
      <c r="AW31">
        <v>2</v>
      </c>
      <c r="AX31">
        <v>1</v>
      </c>
      <c r="AY31">
        <v>3</v>
      </c>
      <c r="AZ31">
        <v>1</v>
      </c>
      <c r="BA31">
        <v>802</v>
      </c>
    </row>
    <row r="32" spans="1:53" ht="15" x14ac:dyDescent="0.25">
      <c r="A32" s="1">
        <v>2360</v>
      </c>
      <c r="B32">
        <v>2</v>
      </c>
      <c r="C32">
        <v>1</v>
      </c>
      <c r="D32">
        <v>3</v>
      </c>
      <c r="E32">
        <v>3</v>
      </c>
      <c r="F32">
        <v>2</v>
      </c>
      <c r="G32">
        <v>2</v>
      </c>
      <c r="H32">
        <v>5</v>
      </c>
      <c r="I32">
        <v>1</v>
      </c>
      <c r="J32">
        <v>2</v>
      </c>
      <c r="K32">
        <v>1</v>
      </c>
      <c r="L32">
        <v>1</v>
      </c>
      <c r="M32">
        <v>1</v>
      </c>
      <c r="N32">
        <v>1</v>
      </c>
      <c r="O32">
        <v>2</v>
      </c>
      <c r="P32">
        <v>2</v>
      </c>
      <c r="Q32">
        <v>2</v>
      </c>
      <c r="R32">
        <v>2</v>
      </c>
      <c r="S32">
        <v>2</v>
      </c>
      <c r="T32">
        <v>1</v>
      </c>
      <c r="U32">
        <v>3</v>
      </c>
      <c r="V32"/>
      <c r="W32"/>
      <c r="X32"/>
      <c r="Y32">
        <v>3</v>
      </c>
      <c r="Z32">
        <v>2</v>
      </c>
      <c r="AA32">
        <v>2</v>
      </c>
      <c r="AB32"/>
      <c r="AC32"/>
      <c r="AD32">
        <v>2</v>
      </c>
      <c r="AE32">
        <v>2</v>
      </c>
      <c r="AF32">
        <v>2</v>
      </c>
      <c r="AG32">
        <v>3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1</v>
      </c>
      <c r="AO32">
        <v>2</v>
      </c>
      <c r="AP32">
        <v>2</v>
      </c>
      <c r="AQ32">
        <v>1</v>
      </c>
      <c r="AR32">
        <v>5</v>
      </c>
      <c r="AS32">
        <v>2</v>
      </c>
      <c r="AT32">
        <v>1</v>
      </c>
      <c r="AU32">
        <v>2</v>
      </c>
      <c r="AV32">
        <v>1</v>
      </c>
      <c r="AW32">
        <v>1</v>
      </c>
      <c r="AX32">
        <v>1</v>
      </c>
      <c r="AY32">
        <v>2</v>
      </c>
      <c r="AZ32">
        <v>2</v>
      </c>
      <c r="BA32">
        <v>802</v>
      </c>
    </row>
    <row r="33" spans="1:53" ht="15" x14ac:dyDescent="0.25">
      <c r="A33" s="1">
        <v>2361</v>
      </c>
      <c r="B33">
        <v>4</v>
      </c>
      <c r="C33">
        <v>2</v>
      </c>
      <c r="D33">
        <v>6</v>
      </c>
      <c r="E33">
        <v>3</v>
      </c>
      <c r="F33">
        <v>2</v>
      </c>
      <c r="G33">
        <v>1</v>
      </c>
      <c r="H33">
        <v>3</v>
      </c>
      <c r="I33">
        <v>2</v>
      </c>
      <c r="J33">
        <v>2</v>
      </c>
      <c r="K33">
        <v>3</v>
      </c>
      <c r="L33">
        <v>1</v>
      </c>
      <c r="M33">
        <v>4</v>
      </c>
      <c r="N33">
        <v>2</v>
      </c>
      <c r="O33">
        <v>3</v>
      </c>
      <c r="P33">
        <v>3</v>
      </c>
      <c r="Q33">
        <v>3</v>
      </c>
      <c r="R33">
        <v>3</v>
      </c>
      <c r="S33">
        <v>3</v>
      </c>
      <c r="T33">
        <v>1</v>
      </c>
      <c r="U33">
        <v>2</v>
      </c>
      <c r="V33"/>
      <c r="W33"/>
      <c r="X33"/>
      <c r="Y33">
        <v>3</v>
      </c>
      <c r="Z33">
        <v>3</v>
      </c>
      <c r="AA33">
        <v>3</v>
      </c>
      <c r="AB33"/>
      <c r="AC33"/>
      <c r="AD33">
        <v>3</v>
      </c>
      <c r="AE33">
        <v>3</v>
      </c>
      <c r="AF33">
        <v>3</v>
      </c>
      <c r="AG33">
        <v>3</v>
      </c>
      <c r="AH33">
        <v>3</v>
      </c>
      <c r="AI33">
        <v>2</v>
      </c>
      <c r="AJ33">
        <v>3</v>
      </c>
      <c r="AK33">
        <v>2</v>
      </c>
      <c r="AL33">
        <v>3</v>
      </c>
      <c r="AM33">
        <v>2</v>
      </c>
      <c r="AN33">
        <v>3</v>
      </c>
      <c r="AO33">
        <v>3</v>
      </c>
      <c r="AP33">
        <v>3</v>
      </c>
      <c r="AQ33">
        <v>2</v>
      </c>
      <c r="AR33">
        <v>1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1</v>
      </c>
      <c r="AY33">
        <v>2</v>
      </c>
      <c r="AZ33">
        <v>1</v>
      </c>
      <c r="BA33">
        <v>802</v>
      </c>
    </row>
    <row r="34" spans="1:53" ht="15" x14ac:dyDescent="0.25">
      <c r="A34" s="1">
        <v>2362</v>
      </c>
      <c r="B34">
        <v>3</v>
      </c>
      <c r="C34">
        <v>1</v>
      </c>
      <c r="D34">
        <v>4</v>
      </c>
      <c r="E34">
        <v>4</v>
      </c>
      <c r="F34">
        <v>2</v>
      </c>
      <c r="G34">
        <v>1</v>
      </c>
      <c r="H34">
        <v>5</v>
      </c>
      <c r="I34">
        <v>1</v>
      </c>
      <c r="J34">
        <v>1</v>
      </c>
      <c r="K34">
        <v>2</v>
      </c>
      <c r="L34">
        <v>1</v>
      </c>
      <c r="M34">
        <v>1</v>
      </c>
      <c r="N34">
        <v>1</v>
      </c>
      <c r="O34">
        <v>2</v>
      </c>
      <c r="P34">
        <v>1</v>
      </c>
      <c r="Q34">
        <v>1</v>
      </c>
      <c r="R34">
        <v>2</v>
      </c>
      <c r="S34">
        <v>2</v>
      </c>
      <c r="T34">
        <v>1</v>
      </c>
      <c r="U34">
        <v>1</v>
      </c>
      <c r="V34"/>
      <c r="W34"/>
      <c r="X34"/>
      <c r="Y34">
        <v>3</v>
      </c>
      <c r="Z34">
        <v>2</v>
      </c>
      <c r="AA34">
        <v>1</v>
      </c>
      <c r="AB34"/>
      <c r="AC34"/>
      <c r="AD34">
        <v>1</v>
      </c>
      <c r="AE34">
        <v>1</v>
      </c>
      <c r="AF34">
        <v>1</v>
      </c>
      <c r="AG34">
        <v>3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2</v>
      </c>
      <c r="AN34">
        <v>1</v>
      </c>
      <c r="AO34">
        <v>1</v>
      </c>
      <c r="AP34">
        <v>1</v>
      </c>
      <c r="AQ34">
        <v>1</v>
      </c>
      <c r="AR34">
        <v>5</v>
      </c>
      <c r="AS34">
        <v>1</v>
      </c>
      <c r="AT34">
        <v>2</v>
      </c>
      <c r="AU34">
        <v>2</v>
      </c>
      <c r="AV34">
        <v>1</v>
      </c>
      <c r="AW34">
        <v>1</v>
      </c>
      <c r="AX34">
        <v>2</v>
      </c>
      <c r="AY34">
        <v>4</v>
      </c>
      <c r="AZ34">
        <v>1</v>
      </c>
      <c r="BA34">
        <v>802</v>
      </c>
    </row>
    <row r="35" spans="1:53" ht="15" x14ac:dyDescent="0.25">
      <c r="A35" s="1">
        <v>2363</v>
      </c>
      <c r="B35">
        <v>1</v>
      </c>
      <c r="C35">
        <v>1</v>
      </c>
      <c r="D35">
        <v>2</v>
      </c>
      <c r="E35">
        <v>2</v>
      </c>
      <c r="F35">
        <v>2</v>
      </c>
      <c r="G35">
        <v>1</v>
      </c>
      <c r="H35">
        <v>5</v>
      </c>
      <c r="I35">
        <v>2</v>
      </c>
      <c r="J35">
        <v>2</v>
      </c>
      <c r="K35">
        <v>1</v>
      </c>
      <c r="L35">
        <v>1</v>
      </c>
      <c r="M35">
        <v>1</v>
      </c>
      <c r="N35">
        <v>2</v>
      </c>
      <c r="O35">
        <v>2</v>
      </c>
      <c r="P35">
        <v>2</v>
      </c>
      <c r="Q35">
        <v>2</v>
      </c>
      <c r="R35">
        <v>2</v>
      </c>
      <c r="S35">
        <v>3</v>
      </c>
      <c r="T35">
        <v>2</v>
      </c>
      <c r="U35">
        <v>3</v>
      </c>
      <c r="V35"/>
      <c r="W35"/>
      <c r="X35"/>
      <c r="Y35">
        <v>3</v>
      </c>
      <c r="Z35">
        <v>3</v>
      </c>
      <c r="AA35">
        <v>2</v>
      </c>
      <c r="AB35"/>
      <c r="AC35"/>
      <c r="AD35">
        <v>2</v>
      </c>
      <c r="AE35">
        <v>1</v>
      </c>
      <c r="AF35">
        <v>1</v>
      </c>
      <c r="AG35">
        <v>2</v>
      </c>
      <c r="AH35">
        <v>2</v>
      </c>
      <c r="AI35">
        <v>2</v>
      </c>
      <c r="AJ35">
        <v>2</v>
      </c>
      <c r="AK35">
        <v>1</v>
      </c>
      <c r="AL35">
        <v>2</v>
      </c>
      <c r="AM35">
        <v>2</v>
      </c>
      <c r="AN35">
        <v>1</v>
      </c>
      <c r="AO35">
        <v>1</v>
      </c>
      <c r="AP35">
        <v>1</v>
      </c>
      <c r="AQ35">
        <v>2</v>
      </c>
      <c r="AR35">
        <v>3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4</v>
      </c>
      <c r="AZ35">
        <v>1</v>
      </c>
      <c r="BA35">
        <v>802</v>
      </c>
    </row>
    <row r="36" spans="1:53" ht="15" x14ac:dyDescent="0.25">
      <c r="A36" s="1">
        <v>2364</v>
      </c>
      <c r="B36">
        <v>2</v>
      </c>
      <c r="C36">
        <v>1</v>
      </c>
      <c r="D36">
        <v>4</v>
      </c>
      <c r="E36">
        <v>4</v>
      </c>
      <c r="F36">
        <v>2</v>
      </c>
      <c r="G36">
        <v>1</v>
      </c>
      <c r="H36">
        <v>5</v>
      </c>
      <c r="I36">
        <v>2</v>
      </c>
      <c r="J36">
        <v>1</v>
      </c>
      <c r="K36">
        <v>2</v>
      </c>
      <c r="L36">
        <v>1</v>
      </c>
      <c r="M36">
        <v>1</v>
      </c>
      <c r="N36">
        <v>1</v>
      </c>
      <c r="O36">
        <v>2</v>
      </c>
      <c r="P36">
        <v>3</v>
      </c>
      <c r="Q36">
        <v>1</v>
      </c>
      <c r="R36">
        <v>1</v>
      </c>
      <c r="S36">
        <v>1</v>
      </c>
      <c r="T36">
        <v>1</v>
      </c>
      <c r="U36">
        <v>2</v>
      </c>
      <c r="V36"/>
      <c r="W36"/>
      <c r="X36"/>
      <c r="Y36">
        <v>3</v>
      </c>
      <c r="Z36">
        <v>3</v>
      </c>
      <c r="AA36">
        <v>1</v>
      </c>
      <c r="AB36"/>
      <c r="AC36"/>
      <c r="AD36">
        <v>1</v>
      </c>
      <c r="AE36">
        <v>1</v>
      </c>
      <c r="AF36">
        <v>1</v>
      </c>
      <c r="AG36">
        <v>4</v>
      </c>
      <c r="AH36">
        <v>2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1</v>
      </c>
      <c r="AO36">
        <v>1</v>
      </c>
      <c r="AP36">
        <v>1</v>
      </c>
      <c r="AQ36">
        <v>1</v>
      </c>
      <c r="AR36">
        <v>5</v>
      </c>
      <c r="AS36">
        <v>1</v>
      </c>
      <c r="AT36">
        <v>1</v>
      </c>
      <c r="AU36">
        <v>2</v>
      </c>
      <c r="AV36">
        <v>1</v>
      </c>
      <c r="AW36">
        <v>1</v>
      </c>
      <c r="AX36">
        <v>2</v>
      </c>
      <c r="AY36">
        <v>4</v>
      </c>
      <c r="AZ36">
        <v>1</v>
      </c>
      <c r="BA36">
        <v>802</v>
      </c>
    </row>
    <row r="37" spans="1:53" ht="15" x14ac:dyDescent="0.25">
      <c r="A37" s="1">
        <v>2365</v>
      </c>
      <c r="B37">
        <v>4</v>
      </c>
      <c r="C37">
        <v>1</v>
      </c>
      <c r="D37">
        <v>3</v>
      </c>
      <c r="E37">
        <v>3</v>
      </c>
      <c r="F37">
        <v>2</v>
      </c>
      <c r="G37">
        <v>1</v>
      </c>
      <c r="H37">
        <v>5</v>
      </c>
      <c r="I37">
        <v>1</v>
      </c>
      <c r="J37">
        <v>2</v>
      </c>
      <c r="K37">
        <v>2</v>
      </c>
      <c r="L37">
        <v>1</v>
      </c>
      <c r="M37">
        <v>4</v>
      </c>
      <c r="N37">
        <v>1</v>
      </c>
      <c r="O37">
        <v>2</v>
      </c>
      <c r="P37">
        <v>1</v>
      </c>
      <c r="Q37">
        <v>1</v>
      </c>
      <c r="R37">
        <v>1</v>
      </c>
      <c r="S37">
        <v>1</v>
      </c>
      <c r="T37">
        <v>1</v>
      </c>
      <c r="U37">
        <v>3</v>
      </c>
      <c r="V37"/>
      <c r="W37"/>
      <c r="X37"/>
      <c r="Y37">
        <v>2</v>
      </c>
      <c r="Z37">
        <v>2</v>
      </c>
      <c r="AA37">
        <v>1</v>
      </c>
      <c r="AB37"/>
      <c r="AC37"/>
      <c r="AD37">
        <v>1</v>
      </c>
      <c r="AE37">
        <v>2</v>
      </c>
      <c r="AF37">
        <v>1</v>
      </c>
      <c r="AG37">
        <v>2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3</v>
      </c>
      <c r="AN37">
        <v>2</v>
      </c>
      <c r="AO37">
        <v>1</v>
      </c>
      <c r="AP37">
        <v>3</v>
      </c>
      <c r="AQ37">
        <v>1</v>
      </c>
      <c r="AR37">
        <v>5</v>
      </c>
      <c r="AS37">
        <v>1</v>
      </c>
      <c r="AT37">
        <v>2</v>
      </c>
      <c r="AU37">
        <v>2</v>
      </c>
      <c r="AV37">
        <v>4</v>
      </c>
      <c r="AW37">
        <v>1</v>
      </c>
      <c r="AX37">
        <v>2</v>
      </c>
      <c r="AY37">
        <v>3</v>
      </c>
      <c r="AZ37">
        <v>1</v>
      </c>
      <c r="BA37">
        <v>802</v>
      </c>
    </row>
    <row r="38" spans="1:53" ht="15" x14ac:dyDescent="0.25">
      <c r="A38" s="1">
        <v>2366</v>
      </c>
      <c r="B38">
        <v>2</v>
      </c>
      <c r="C38">
        <v>2</v>
      </c>
      <c r="D38">
        <v>3</v>
      </c>
      <c r="E38">
        <v>2</v>
      </c>
      <c r="F38">
        <v>2</v>
      </c>
      <c r="G38">
        <v>1</v>
      </c>
      <c r="H38">
        <v>3</v>
      </c>
      <c r="I38">
        <v>2</v>
      </c>
      <c r="J38">
        <v>2</v>
      </c>
      <c r="K38">
        <v>1</v>
      </c>
      <c r="L38">
        <v>2</v>
      </c>
      <c r="M38">
        <v>4</v>
      </c>
      <c r="N38">
        <v>2</v>
      </c>
      <c r="O38">
        <v>3</v>
      </c>
      <c r="P38">
        <v>4</v>
      </c>
      <c r="Q38">
        <v>4</v>
      </c>
      <c r="R38">
        <v>4</v>
      </c>
      <c r="S38">
        <v>3</v>
      </c>
      <c r="T38">
        <v>1</v>
      </c>
      <c r="U38">
        <v>1</v>
      </c>
      <c r="V38"/>
      <c r="W38"/>
      <c r="X38"/>
      <c r="Y38">
        <v>3</v>
      </c>
      <c r="Z38">
        <v>3</v>
      </c>
      <c r="AA38">
        <v>1</v>
      </c>
      <c r="AB38"/>
      <c r="AC38"/>
      <c r="AD38">
        <v>3</v>
      </c>
      <c r="AE38">
        <v>3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1</v>
      </c>
      <c r="AR38">
        <v>4</v>
      </c>
      <c r="AS38">
        <v>2</v>
      </c>
      <c r="AT38">
        <v>3</v>
      </c>
      <c r="AU38">
        <v>2</v>
      </c>
      <c r="AV38">
        <v>2</v>
      </c>
      <c r="AW38">
        <v>2</v>
      </c>
      <c r="AX38">
        <v>2</v>
      </c>
      <c r="AY38">
        <v>4</v>
      </c>
      <c r="AZ38">
        <v>2</v>
      </c>
      <c r="BA38">
        <v>802</v>
      </c>
    </row>
    <row r="39" spans="1:53" ht="15" x14ac:dyDescent="0.25">
      <c r="A39" s="1">
        <v>2367</v>
      </c>
      <c r="B39">
        <v>3</v>
      </c>
      <c r="C39">
        <v>2</v>
      </c>
      <c r="D39">
        <v>4</v>
      </c>
      <c r="E39">
        <v>2</v>
      </c>
      <c r="F39">
        <v>2</v>
      </c>
      <c r="G39">
        <v>1</v>
      </c>
      <c r="H39">
        <v>7</v>
      </c>
      <c r="I39">
        <v>1</v>
      </c>
      <c r="J39">
        <v>2</v>
      </c>
      <c r="K39">
        <v>1</v>
      </c>
      <c r="L39">
        <v>1</v>
      </c>
      <c r="M39">
        <v>3</v>
      </c>
      <c r="N39">
        <v>2</v>
      </c>
      <c r="O39">
        <v>2</v>
      </c>
      <c r="P39">
        <v>1</v>
      </c>
      <c r="Q39">
        <v>1</v>
      </c>
      <c r="R39">
        <v>2</v>
      </c>
      <c r="S39">
        <v>3</v>
      </c>
      <c r="T39">
        <v>1</v>
      </c>
      <c r="U39">
        <v>1</v>
      </c>
      <c r="V39"/>
      <c r="W39"/>
      <c r="X39"/>
      <c r="Y39">
        <v>2</v>
      </c>
      <c r="Z39">
        <v>2</v>
      </c>
      <c r="AA39">
        <v>1</v>
      </c>
      <c r="AB39"/>
      <c r="AC39"/>
      <c r="AD39">
        <v>2</v>
      </c>
      <c r="AE39">
        <v>2</v>
      </c>
      <c r="AF39">
        <v>2</v>
      </c>
      <c r="AG39">
        <v>2</v>
      </c>
      <c r="AH39">
        <v>2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2</v>
      </c>
      <c r="AQ39">
        <v>1</v>
      </c>
      <c r="AR39">
        <v>4</v>
      </c>
      <c r="AS39">
        <v>1</v>
      </c>
      <c r="AT39">
        <v>1</v>
      </c>
      <c r="AU39">
        <v>2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802</v>
      </c>
    </row>
    <row r="40" spans="1:53" ht="15" x14ac:dyDescent="0.25">
      <c r="A40" s="1">
        <v>2368</v>
      </c>
      <c r="B40">
        <v>2</v>
      </c>
      <c r="C40">
        <v>2</v>
      </c>
      <c r="D40">
        <v>2</v>
      </c>
      <c r="E40">
        <v>2</v>
      </c>
      <c r="F40">
        <v>2</v>
      </c>
      <c r="G40">
        <v>1</v>
      </c>
      <c r="H40">
        <v>5</v>
      </c>
      <c r="I40">
        <v>2</v>
      </c>
      <c r="J40">
        <v>2</v>
      </c>
      <c r="K40">
        <v>2</v>
      </c>
      <c r="L40">
        <v>1</v>
      </c>
      <c r="M40">
        <v>4</v>
      </c>
      <c r="N40">
        <v>4</v>
      </c>
      <c r="O40">
        <v>3</v>
      </c>
      <c r="P40">
        <v>4</v>
      </c>
      <c r="Q40">
        <v>3</v>
      </c>
      <c r="R40">
        <v>3</v>
      </c>
      <c r="S40">
        <v>4</v>
      </c>
      <c r="T40">
        <v>1</v>
      </c>
      <c r="U40">
        <v>2</v>
      </c>
      <c r="V40"/>
      <c r="W40"/>
      <c r="X40"/>
      <c r="Y40">
        <v>4</v>
      </c>
      <c r="Z40">
        <v>4</v>
      </c>
      <c r="AA40">
        <v>1</v>
      </c>
      <c r="AB40"/>
      <c r="AC40"/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4</v>
      </c>
      <c r="AS40">
        <v>1</v>
      </c>
      <c r="AT40">
        <v>2</v>
      </c>
      <c r="AU40">
        <v>2</v>
      </c>
      <c r="AV40">
        <v>2</v>
      </c>
      <c r="AW40">
        <v>1</v>
      </c>
      <c r="AX40">
        <v>1</v>
      </c>
      <c r="AY40">
        <v>2</v>
      </c>
      <c r="AZ40">
        <v>1</v>
      </c>
      <c r="BA40">
        <v>802</v>
      </c>
    </row>
    <row r="41" spans="1:53" ht="15" x14ac:dyDescent="0.25">
      <c r="A41" s="1">
        <v>2369</v>
      </c>
      <c r="B41">
        <v>2</v>
      </c>
      <c r="C41">
        <v>1</v>
      </c>
      <c r="D41">
        <v>4</v>
      </c>
      <c r="E41">
        <v>2</v>
      </c>
      <c r="F41">
        <v>2</v>
      </c>
      <c r="G41">
        <v>1</v>
      </c>
      <c r="H41">
        <v>5</v>
      </c>
      <c r="I41">
        <v>1</v>
      </c>
      <c r="J41">
        <v>1</v>
      </c>
      <c r="K41">
        <v>2</v>
      </c>
      <c r="L41">
        <v>1</v>
      </c>
      <c r="M41">
        <v>4</v>
      </c>
      <c r="N41">
        <v>4</v>
      </c>
      <c r="O41">
        <v>2</v>
      </c>
      <c r="P41">
        <v>4</v>
      </c>
      <c r="Q41">
        <v>3</v>
      </c>
      <c r="R41">
        <v>3</v>
      </c>
      <c r="S41">
        <v>3</v>
      </c>
      <c r="T41">
        <v>1</v>
      </c>
      <c r="U41">
        <v>2</v>
      </c>
      <c r="V41"/>
      <c r="W41"/>
      <c r="X41"/>
      <c r="Y41">
        <v>3</v>
      </c>
      <c r="Z41">
        <v>2</v>
      </c>
      <c r="AA41">
        <v>1</v>
      </c>
      <c r="AB41"/>
      <c r="AC41"/>
      <c r="AD41">
        <v>1</v>
      </c>
      <c r="AE41">
        <v>1</v>
      </c>
      <c r="AF41">
        <v>1</v>
      </c>
      <c r="AG41">
        <v>3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2</v>
      </c>
      <c r="AN41">
        <v>2</v>
      </c>
      <c r="AO41">
        <v>1</v>
      </c>
      <c r="AP41">
        <v>1</v>
      </c>
      <c r="AQ41">
        <v>1</v>
      </c>
      <c r="AR41">
        <v>5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802</v>
      </c>
    </row>
    <row r="42" spans="1:53" ht="15" x14ac:dyDescent="0.25">
      <c r="A42" s="1">
        <v>2370</v>
      </c>
      <c r="B42">
        <v>2</v>
      </c>
      <c r="C42">
        <v>1</v>
      </c>
      <c r="D42">
        <v>3</v>
      </c>
      <c r="E42">
        <v>3</v>
      </c>
      <c r="F42">
        <v>2</v>
      </c>
      <c r="G42">
        <v>1</v>
      </c>
      <c r="H42">
        <v>4</v>
      </c>
      <c r="I42">
        <v>1</v>
      </c>
      <c r="J42">
        <v>1</v>
      </c>
      <c r="K42">
        <v>2</v>
      </c>
      <c r="L42">
        <v>1</v>
      </c>
      <c r="M42">
        <v>4</v>
      </c>
      <c r="N42">
        <v>1</v>
      </c>
      <c r="O42">
        <v>3</v>
      </c>
      <c r="P42">
        <v>3</v>
      </c>
      <c r="Q42">
        <v>3</v>
      </c>
      <c r="R42">
        <v>3</v>
      </c>
      <c r="S42">
        <v>3</v>
      </c>
      <c r="T42">
        <v>1</v>
      </c>
      <c r="U42">
        <v>2</v>
      </c>
      <c r="V42"/>
      <c r="W42"/>
      <c r="X42"/>
      <c r="Y42">
        <v>4</v>
      </c>
      <c r="Z42">
        <v>3</v>
      </c>
      <c r="AA42">
        <v>1</v>
      </c>
      <c r="AB42"/>
      <c r="AC42"/>
      <c r="AD42">
        <v>1</v>
      </c>
      <c r="AE42">
        <v>1</v>
      </c>
      <c r="AF42">
        <v>1</v>
      </c>
      <c r="AG42">
        <v>3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1</v>
      </c>
      <c r="AP42">
        <v>1</v>
      </c>
      <c r="AQ42">
        <v>1</v>
      </c>
      <c r="AR42">
        <v>5</v>
      </c>
      <c r="AS42">
        <v>1</v>
      </c>
      <c r="AT42">
        <v>1</v>
      </c>
      <c r="AU42">
        <v>2</v>
      </c>
      <c r="AV42">
        <v>1</v>
      </c>
      <c r="AW42">
        <v>1</v>
      </c>
      <c r="AX42">
        <v>2</v>
      </c>
      <c r="AY42">
        <v>4</v>
      </c>
      <c r="AZ42">
        <v>1</v>
      </c>
      <c r="BA42">
        <v>802</v>
      </c>
    </row>
    <row r="43" spans="1:53" ht="15" x14ac:dyDescent="0.25">
      <c r="A43" s="1">
        <v>2371</v>
      </c>
      <c r="B43">
        <v>2</v>
      </c>
      <c r="C43">
        <v>2</v>
      </c>
      <c r="D43">
        <v>3</v>
      </c>
      <c r="E43">
        <v>3</v>
      </c>
      <c r="F43">
        <v>2</v>
      </c>
      <c r="G43">
        <v>1</v>
      </c>
      <c r="H43">
        <v>5</v>
      </c>
      <c r="I43">
        <v>1</v>
      </c>
      <c r="J43">
        <v>1</v>
      </c>
      <c r="K43">
        <v>2</v>
      </c>
      <c r="L43">
        <v>1</v>
      </c>
      <c r="M43">
        <v>4</v>
      </c>
      <c r="N43">
        <v>2</v>
      </c>
      <c r="O43">
        <v>3</v>
      </c>
      <c r="P43">
        <v>2</v>
      </c>
      <c r="Q43">
        <v>2</v>
      </c>
      <c r="R43">
        <v>2</v>
      </c>
      <c r="S43">
        <v>2</v>
      </c>
      <c r="T43">
        <v>1</v>
      </c>
      <c r="U43">
        <v>1</v>
      </c>
      <c r="V43"/>
      <c r="W43"/>
      <c r="X43"/>
      <c r="Y43">
        <v>3</v>
      </c>
      <c r="Z43">
        <v>2</v>
      </c>
      <c r="AA43">
        <v>1</v>
      </c>
      <c r="AB43"/>
      <c r="AC43"/>
      <c r="AD43">
        <v>1</v>
      </c>
      <c r="AE43">
        <v>1</v>
      </c>
      <c r="AF43">
        <v>1</v>
      </c>
      <c r="AG43">
        <v>4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2</v>
      </c>
      <c r="AN43">
        <v>1</v>
      </c>
      <c r="AO43">
        <v>1</v>
      </c>
      <c r="AP43">
        <v>1</v>
      </c>
      <c r="AQ43">
        <v>1</v>
      </c>
      <c r="AR43">
        <v>5</v>
      </c>
      <c r="AS43">
        <v>1</v>
      </c>
      <c r="AT43">
        <v>1</v>
      </c>
      <c r="AU43">
        <v>2</v>
      </c>
      <c r="AV43">
        <v>1</v>
      </c>
      <c r="AW43">
        <v>2</v>
      </c>
      <c r="AX43">
        <v>2</v>
      </c>
      <c r="AY43">
        <v>4</v>
      </c>
      <c r="AZ43">
        <v>1</v>
      </c>
      <c r="BA43">
        <v>802</v>
      </c>
    </row>
    <row r="44" spans="1:53" ht="15" x14ac:dyDescent="0.25">
      <c r="A44" s="1">
        <v>2372</v>
      </c>
      <c r="B44">
        <v>3</v>
      </c>
      <c r="C44">
        <v>2</v>
      </c>
      <c r="D44">
        <v>2</v>
      </c>
      <c r="E44">
        <v>2</v>
      </c>
      <c r="F44">
        <v>2</v>
      </c>
      <c r="G44">
        <v>1</v>
      </c>
      <c r="H44">
        <v>5</v>
      </c>
      <c r="I44">
        <v>1</v>
      </c>
      <c r="J44">
        <v>1</v>
      </c>
      <c r="K44">
        <v>2</v>
      </c>
      <c r="L44">
        <v>1</v>
      </c>
      <c r="M44">
        <v>4</v>
      </c>
      <c r="N44">
        <v>1</v>
      </c>
      <c r="O44">
        <v>2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/>
      <c r="W44"/>
      <c r="X44"/>
      <c r="Y44">
        <v>1</v>
      </c>
      <c r="Z44">
        <v>1</v>
      </c>
      <c r="AA44">
        <v>1</v>
      </c>
      <c r="AB44"/>
      <c r="AC44"/>
      <c r="AD44">
        <v>1</v>
      </c>
      <c r="AE44">
        <v>1</v>
      </c>
      <c r="AF44">
        <v>1</v>
      </c>
      <c r="AG44">
        <v>2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1</v>
      </c>
      <c r="AQ44">
        <v>2</v>
      </c>
      <c r="AR44">
        <v>4</v>
      </c>
      <c r="AS44">
        <v>1</v>
      </c>
      <c r="AT44">
        <v>1</v>
      </c>
      <c r="AU44">
        <v>2</v>
      </c>
      <c r="AV44">
        <v>1</v>
      </c>
      <c r="AW44">
        <v>1</v>
      </c>
      <c r="AX44">
        <v>1</v>
      </c>
      <c r="AY44">
        <v>3</v>
      </c>
      <c r="AZ44">
        <v>1</v>
      </c>
      <c r="BA44">
        <v>802</v>
      </c>
    </row>
    <row r="45" spans="1:53" ht="15" x14ac:dyDescent="0.25">
      <c r="A45" s="1">
        <v>2373</v>
      </c>
      <c r="B45">
        <v>3</v>
      </c>
      <c r="C45">
        <v>1</v>
      </c>
      <c r="D45">
        <v>5</v>
      </c>
      <c r="E45">
        <v>5</v>
      </c>
      <c r="F45">
        <v>2</v>
      </c>
      <c r="G45">
        <v>1</v>
      </c>
      <c r="H45">
        <v>7</v>
      </c>
      <c r="I45">
        <v>2</v>
      </c>
      <c r="J45">
        <v>1</v>
      </c>
      <c r="K45">
        <v>2</v>
      </c>
      <c r="L45">
        <v>1</v>
      </c>
      <c r="M45">
        <v>1</v>
      </c>
      <c r="N45">
        <v>1</v>
      </c>
      <c r="O45">
        <v>2</v>
      </c>
      <c r="P45">
        <v>2</v>
      </c>
      <c r="Q45">
        <v>1</v>
      </c>
      <c r="R45">
        <v>2</v>
      </c>
      <c r="S45">
        <v>2</v>
      </c>
      <c r="T45">
        <v>1</v>
      </c>
      <c r="U45">
        <v>1</v>
      </c>
      <c r="V45"/>
      <c r="W45"/>
      <c r="X45"/>
      <c r="Y45">
        <v>2</v>
      </c>
      <c r="Z45">
        <v>3</v>
      </c>
      <c r="AA45">
        <v>1</v>
      </c>
      <c r="AB45"/>
      <c r="AC45"/>
      <c r="AD45">
        <v>2</v>
      </c>
      <c r="AE45">
        <v>1</v>
      </c>
      <c r="AF45">
        <v>1</v>
      </c>
      <c r="AG45">
        <v>3</v>
      </c>
      <c r="AH45">
        <v>1</v>
      </c>
      <c r="AI45">
        <v>1</v>
      </c>
      <c r="AJ45">
        <v>1</v>
      </c>
      <c r="AK45">
        <v>2</v>
      </c>
      <c r="AL45">
        <v>1</v>
      </c>
      <c r="AM45">
        <v>1</v>
      </c>
      <c r="AN45">
        <v>2</v>
      </c>
      <c r="AO45">
        <v>1</v>
      </c>
      <c r="AP45">
        <v>2</v>
      </c>
      <c r="AQ45">
        <v>1</v>
      </c>
      <c r="AR45">
        <v>4</v>
      </c>
      <c r="AS45">
        <v>1</v>
      </c>
      <c r="AT45">
        <v>1</v>
      </c>
      <c r="AU45">
        <v>2</v>
      </c>
      <c r="AV45">
        <v>1</v>
      </c>
      <c r="AW45">
        <v>1</v>
      </c>
      <c r="AX45">
        <v>2</v>
      </c>
      <c r="AY45">
        <v>4</v>
      </c>
      <c r="AZ45">
        <v>1</v>
      </c>
      <c r="BA45">
        <v>802</v>
      </c>
    </row>
    <row r="46" spans="1:53" ht="15" x14ac:dyDescent="0.25">
      <c r="A46" s="1">
        <v>2374</v>
      </c>
      <c r="B46">
        <v>1</v>
      </c>
      <c r="C46">
        <v>1</v>
      </c>
      <c r="D46">
        <v>2</v>
      </c>
      <c r="E46">
        <v>2</v>
      </c>
      <c r="F46">
        <v>2</v>
      </c>
      <c r="G46">
        <v>1</v>
      </c>
      <c r="H46">
        <v>5</v>
      </c>
      <c r="I46">
        <v>1</v>
      </c>
      <c r="J46">
        <v>1</v>
      </c>
      <c r="K46">
        <v>2</v>
      </c>
      <c r="L46">
        <v>2</v>
      </c>
      <c r="M46">
        <v>4</v>
      </c>
      <c r="N46">
        <v>2</v>
      </c>
      <c r="O46">
        <v>3</v>
      </c>
      <c r="P46">
        <v>3</v>
      </c>
      <c r="Q46">
        <v>2</v>
      </c>
      <c r="R46">
        <v>2</v>
      </c>
      <c r="S46">
        <v>3</v>
      </c>
      <c r="T46">
        <v>2</v>
      </c>
      <c r="U46">
        <v>2</v>
      </c>
      <c r="V46"/>
      <c r="W46"/>
      <c r="X46"/>
      <c r="Y46">
        <v>2</v>
      </c>
      <c r="Z46">
        <v>2</v>
      </c>
      <c r="AA46">
        <v>1</v>
      </c>
      <c r="AB46"/>
      <c r="AC46"/>
      <c r="AD46">
        <v>1</v>
      </c>
      <c r="AE46">
        <v>1</v>
      </c>
      <c r="AF46">
        <v>1</v>
      </c>
      <c r="AG46">
        <v>3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5</v>
      </c>
      <c r="AS46">
        <v>1</v>
      </c>
      <c r="AT46">
        <v>1</v>
      </c>
      <c r="AU46">
        <v>2</v>
      </c>
      <c r="AV46">
        <v>1</v>
      </c>
      <c r="AW46">
        <v>1</v>
      </c>
      <c r="AX46">
        <v>2</v>
      </c>
      <c r="AY46">
        <v>1</v>
      </c>
      <c r="AZ46">
        <v>1</v>
      </c>
      <c r="BA46">
        <v>802</v>
      </c>
    </row>
    <row r="47" spans="1:53" ht="15" x14ac:dyDescent="0.25">
      <c r="A47" s="1">
        <v>2375</v>
      </c>
      <c r="B47">
        <v>3</v>
      </c>
      <c r="C47">
        <v>1</v>
      </c>
      <c r="D47">
        <v>3</v>
      </c>
      <c r="E47">
        <v>3</v>
      </c>
      <c r="F47">
        <v>2</v>
      </c>
      <c r="G47">
        <v>1</v>
      </c>
      <c r="H47">
        <v>4</v>
      </c>
      <c r="I47">
        <v>1</v>
      </c>
      <c r="J47">
        <v>2</v>
      </c>
      <c r="K47">
        <v>1</v>
      </c>
      <c r="L47">
        <v>1</v>
      </c>
      <c r="M47">
        <v>4</v>
      </c>
      <c r="N47">
        <v>1</v>
      </c>
      <c r="O47">
        <v>1</v>
      </c>
      <c r="P47">
        <v>4</v>
      </c>
      <c r="Q47">
        <v>1</v>
      </c>
      <c r="R47">
        <v>4</v>
      </c>
      <c r="S47">
        <v>3</v>
      </c>
      <c r="T47">
        <v>2</v>
      </c>
      <c r="U47">
        <v>3</v>
      </c>
      <c r="V47"/>
      <c r="W47"/>
      <c r="X47"/>
      <c r="Y47">
        <v>4</v>
      </c>
      <c r="Z47">
        <v>2</v>
      </c>
      <c r="AA47">
        <v>1</v>
      </c>
      <c r="AB47"/>
      <c r="AC47"/>
      <c r="AD47">
        <v>1</v>
      </c>
      <c r="AE47">
        <v>1</v>
      </c>
      <c r="AF47">
        <v>1</v>
      </c>
      <c r="AG47">
        <v>4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5</v>
      </c>
      <c r="AS47">
        <v>1</v>
      </c>
      <c r="AT47">
        <v>1</v>
      </c>
      <c r="AU47">
        <v>2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802</v>
      </c>
    </row>
    <row r="48" spans="1:53" ht="15" x14ac:dyDescent="0.25">
      <c r="A48" s="1">
        <v>2376</v>
      </c>
      <c r="B48">
        <v>5</v>
      </c>
      <c r="C48">
        <v>2</v>
      </c>
      <c r="D48">
        <v>5</v>
      </c>
      <c r="E48">
        <v>3</v>
      </c>
      <c r="F48">
        <v>4</v>
      </c>
      <c r="G48">
        <v>1</v>
      </c>
      <c r="H48">
        <v>7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2</v>
      </c>
      <c r="R48">
        <v>3</v>
      </c>
      <c r="S48">
        <v>2</v>
      </c>
      <c r="T48">
        <v>1</v>
      </c>
      <c r="U48">
        <v>1</v>
      </c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1</v>
      </c>
      <c r="AG48">
        <v>2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3</v>
      </c>
      <c r="AN48">
        <v>1</v>
      </c>
      <c r="AO48">
        <v>1</v>
      </c>
      <c r="AP48">
        <v>1</v>
      </c>
      <c r="AQ48">
        <v>1</v>
      </c>
      <c r="AR48">
        <v>5</v>
      </c>
      <c r="AS48">
        <v>1</v>
      </c>
      <c r="AT48">
        <v>1</v>
      </c>
      <c r="AU48">
        <v>2</v>
      </c>
      <c r="AV48">
        <v>1</v>
      </c>
      <c r="AW48">
        <v>1</v>
      </c>
      <c r="AX48">
        <v>1</v>
      </c>
      <c r="AY48">
        <v>3</v>
      </c>
      <c r="AZ48">
        <v>1</v>
      </c>
      <c r="BA48">
        <v>802</v>
      </c>
    </row>
    <row r="49" spans="1:53" ht="15" x14ac:dyDescent="0.25">
      <c r="A49" s="1">
        <v>2377</v>
      </c>
      <c r="B49">
        <v>3</v>
      </c>
      <c r="C49">
        <v>2</v>
      </c>
      <c r="D49">
        <v>2</v>
      </c>
      <c r="E49">
        <v>2</v>
      </c>
      <c r="F49">
        <v>2</v>
      </c>
      <c r="G49">
        <v>1</v>
      </c>
      <c r="H49">
        <v>4</v>
      </c>
      <c r="I49">
        <v>2</v>
      </c>
      <c r="J49">
        <v>1</v>
      </c>
      <c r="K49">
        <v>1</v>
      </c>
      <c r="L49">
        <v>1</v>
      </c>
      <c r="M49">
        <v>2</v>
      </c>
      <c r="N49">
        <v>1</v>
      </c>
      <c r="O49">
        <v>1</v>
      </c>
      <c r="P49">
        <v>1</v>
      </c>
      <c r="Q49">
        <v>3</v>
      </c>
      <c r="R49">
        <v>4</v>
      </c>
      <c r="S49">
        <v>3</v>
      </c>
      <c r="T49">
        <v>2</v>
      </c>
      <c r="U49">
        <v>3</v>
      </c>
      <c r="V49"/>
      <c r="W49"/>
      <c r="X49"/>
      <c r="Y49">
        <v>3</v>
      </c>
      <c r="Z49">
        <v>1</v>
      </c>
      <c r="AA49">
        <v>1</v>
      </c>
      <c r="AB49"/>
      <c r="AC49"/>
      <c r="AD49">
        <v>2</v>
      </c>
      <c r="AE49">
        <v>2</v>
      </c>
      <c r="AF49">
        <v>1</v>
      </c>
      <c r="AG49">
        <v>2</v>
      </c>
      <c r="AH49">
        <v>2</v>
      </c>
      <c r="AI49">
        <v>2</v>
      </c>
      <c r="AJ49">
        <v>1</v>
      </c>
      <c r="AK49">
        <v>1</v>
      </c>
      <c r="AL49">
        <v>2</v>
      </c>
      <c r="AM49">
        <v>2</v>
      </c>
      <c r="AN49">
        <v>1</v>
      </c>
      <c r="AO49">
        <v>1</v>
      </c>
      <c r="AP49">
        <v>2</v>
      </c>
      <c r="AQ49">
        <v>1</v>
      </c>
      <c r="AR49">
        <v>5</v>
      </c>
      <c r="AS49">
        <v>2</v>
      </c>
      <c r="AT49">
        <v>1</v>
      </c>
      <c r="AU49">
        <v>2</v>
      </c>
      <c r="AV49">
        <v>1</v>
      </c>
      <c r="AW49">
        <v>2</v>
      </c>
      <c r="AX49">
        <v>1</v>
      </c>
      <c r="AY49">
        <v>3</v>
      </c>
      <c r="AZ49">
        <v>1</v>
      </c>
      <c r="BA49">
        <v>802</v>
      </c>
    </row>
    <row r="50" spans="1:53" ht="15" x14ac:dyDescent="0.25">
      <c r="A50" s="1">
        <v>2378</v>
      </c>
      <c r="B50">
        <v>2</v>
      </c>
      <c r="C50">
        <v>1</v>
      </c>
      <c r="D50">
        <v>2</v>
      </c>
      <c r="E50">
        <v>2</v>
      </c>
      <c r="F50">
        <v>2</v>
      </c>
      <c r="G50">
        <v>1</v>
      </c>
      <c r="H50">
        <v>5</v>
      </c>
      <c r="I50">
        <v>2</v>
      </c>
      <c r="J50">
        <v>1</v>
      </c>
      <c r="K50">
        <v>2</v>
      </c>
      <c r="L50">
        <v>1</v>
      </c>
      <c r="M50">
        <v>4</v>
      </c>
      <c r="N50">
        <v>2</v>
      </c>
      <c r="O50">
        <v>2</v>
      </c>
      <c r="P50">
        <v>2</v>
      </c>
      <c r="Q50">
        <v>1</v>
      </c>
      <c r="R50">
        <v>3</v>
      </c>
      <c r="S50">
        <v>2</v>
      </c>
      <c r="T50">
        <v>1</v>
      </c>
      <c r="U50">
        <v>1</v>
      </c>
      <c r="V50"/>
      <c r="W50"/>
      <c r="X50"/>
      <c r="Y50">
        <v>4</v>
      </c>
      <c r="Z50">
        <v>3</v>
      </c>
      <c r="AA50">
        <v>1</v>
      </c>
      <c r="AB50"/>
      <c r="AC50"/>
      <c r="AD50">
        <v>1</v>
      </c>
      <c r="AE50">
        <v>1</v>
      </c>
      <c r="AF50">
        <v>1</v>
      </c>
      <c r="AG50">
        <v>3</v>
      </c>
      <c r="AH50">
        <v>1</v>
      </c>
      <c r="AI50">
        <v>2</v>
      </c>
      <c r="AJ50">
        <v>1</v>
      </c>
      <c r="AK50">
        <v>2</v>
      </c>
      <c r="AL50">
        <v>2</v>
      </c>
      <c r="AM50">
        <v>2</v>
      </c>
      <c r="AN50">
        <v>2</v>
      </c>
      <c r="AO50">
        <v>1</v>
      </c>
      <c r="AP50">
        <v>2</v>
      </c>
      <c r="AQ50">
        <v>1</v>
      </c>
      <c r="AR50">
        <v>5</v>
      </c>
      <c r="AS50">
        <v>2</v>
      </c>
      <c r="AT50">
        <v>1</v>
      </c>
      <c r="AU50">
        <v>2</v>
      </c>
      <c r="AV50">
        <v>1</v>
      </c>
      <c r="AW50">
        <v>1</v>
      </c>
      <c r="AX50">
        <v>2</v>
      </c>
      <c r="AY50">
        <v>4</v>
      </c>
      <c r="AZ50">
        <v>5</v>
      </c>
      <c r="BA50">
        <v>802</v>
      </c>
    </row>
    <row r="51" spans="1:53" ht="15" x14ac:dyDescent="0.25">
      <c r="A51" s="1">
        <v>2379</v>
      </c>
      <c r="B51">
        <v>2</v>
      </c>
      <c r="C51">
        <v>1</v>
      </c>
      <c r="D51">
        <v>2</v>
      </c>
      <c r="E51">
        <v>2</v>
      </c>
      <c r="F51">
        <v>2</v>
      </c>
      <c r="G51">
        <v>1</v>
      </c>
      <c r="H51">
        <v>5</v>
      </c>
      <c r="I51">
        <v>2</v>
      </c>
      <c r="J51">
        <v>1</v>
      </c>
      <c r="K51">
        <v>2</v>
      </c>
      <c r="L51">
        <v>1</v>
      </c>
      <c r="M51">
        <v>4</v>
      </c>
      <c r="N51">
        <v>1</v>
      </c>
      <c r="O51">
        <v>2</v>
      </c>
      <c r="P51">
        <v>1</v>
      </c>
      <c r="Q51">
        <v>1</v>
      </c>
      <c r="R51">
        <v>2</v>
      </c>
      <c r="S51">
        <v>1</v>
      </c>
      <c r="T51">
        <v>1</v>
      </c>
      <c r="U51">
        <v>1</v>
      </c>
      <c r="V51"/>
      <c r="W51"/>
      <c r="X51"/>
      <c r="Y51">
        <v>1</v>
      </c>
      <c r="Z51">
        <v>1</v>
      </c>
      <c r="AA51">
        <v>3</v>
      </c>
      <c r="AB51"/>
      <c r="AC51"/>
      <c r="AD51">
        <v>2</v>
      </c>
      <c r="AE51">
        <v>2</v>
      </c>
      <c r="AF51">
        <v>1</v>
      </c>
      <c r="AG51">
        <v>3</v>
      </c>
      <c r="AH51">
        <v>2</v>
      </c>
      <c r="AI51">
        <v>1</v>
      </c>
      <c r="AJ51">
        <v>1</v>
      </c>
      <c r="AK51">
        <v>1</v>
      </c>
      <c r="AL51">
        <v>2</v>
      </c>
      <c r="AM51">
        <v>2</v>
      </c>
      <c r="AN51">
        <v>1</v>
      </c>
      <c r="AO51">
        <v>1</v>
      </c>
      <c r="AP51">
        <v>2</v>
      </c>
      <c r="AQ51">
        <v>1</v>
      </c>
      <c r="AR51">
        <v>3</v>
      </c>
      <c r="AS51">
        <v>1</v>
      </c>
      <c r="AT51">
        <v>2</v>
      </c>
      <c r="AU51">
        <v>1</v>
      </c>
      <c r="AV51">
        <v>2</v>
      </c>
      <c r="AW51">
        <v>1</v>
      </c>
      <c r="AX51">
        <v>1</v>
      </c>
      <c r="AY51">
        <v>3</v>
      </c>
      <c r="AZ51">
        <v>1</v>
      </c>
      <c r="BA51">
        <v>802</v>
      </c>
    </row>
    <row r="52" spans="1:53" ht="15" x14ac:dyDescent="0.25">
      <c r="A52" s="1">
        <v>2380</v>
      </c>
      <c r="B52">
        <v>2</v>
      </c>
      <c r="C52">
        <v>1</v>
      </c>
      <c r="D52">
        <v>3</v>
      </c>
      <c r="E52">
        <v>2</v>
      </c>
      <c r="F52">
        <v>2</v>
      </c>
      <c r="G52">
        <v>1</v>
      </c>
      <c r="H52">
        <v>4</v>
      </c>
      <c r="I52">
        <v>1</v>
      </c>
      <c r="J52">
        <v>1</v>
      </c>
      <c r="K52">
        <v>2</v>
      </c>
      <c r="L52">
        <v>1</v>
      </c>
      <c r="M52">
        <v>4</v>
      </c>
      <c r="N52">
        <v>2</v>
      </c>
      <c r="O52">
        <v>4</v>
      </c>
      <c r="P52">
        <v>4</v>
      </c>
      <c r="Q52">
        <v>2</v>
      </c>
      <c r="R52">
        <v>2</v>
      </c>
      <c r="S52">
        <v>3</v>
      </c>
      <c r="T52">
        <v>1</v>
      </c>
      <c r="U52">
        <v>1</v>
      </c>
      <c r="V52"/>
      <c r="W52"/>
      <c r="X52"/>
      <c r="Y52">
        <v>2</v>
      </c>
      <c r="Z52">
        <v>1</v>
      </c>
      <c r="AA52">
        <v>1</v>
      </c>
      <c r="AB52"/>
      <c r="AC52"/>
      <c r="AD52">
        <v>1</v>
      </c>
      <c r="AE52">
        <v>1</v>
      </c>
      <c r="AF52">
        <v>1</v>
      </c>
      <c r="AG52">
        <v>3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4</v>
      </c>
      <c r="AS52">
        <v>1</v>
      </c>
      <c r="AT52">
        <v>1</v>
      </c>
      <c r="AU52">
        <v>2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802</v>
      </c>
    </row>
    <row r="53" spans="1:53" ht="15" x14ac:dyDescent="0.25">
      <c r="A53" s="1">
        <v>2381</v>
      </c>
      <c r="B53">
        <v>4</v>
      </c>
      <c r="C53">
        <v>2</v>
      </c>
      <c r="D53">
        <v>6</v>
      </c>
      <c r="E53">
        <v>6</v>
      </c>
      <c r="F53">
        <v>2</v>
      </c>
      <c r="G53">
        <v>1</v>
      </c>
      <c r="H53">
        <v>4</v>
      </c>
      <c r="I53">
        <v>1</v>
      </c>
      <c r="J53">
        <v>1</v>
      </c>
      <c r="K53">
        <v>2</v>
      </c>
      <c r="L53">
        <v>1</v>
      </c>
      <c r="M53">
        <v>3</v>
      </c>
      <c r="N53">
        <v>2</v>
      </c>
      <c r="O53">
        <v>2</v>
      </c>
      <c r="P53">
        <v>2</v>
      </c>
      <c r="Q53">
        <v>2</v>
      </c>
      <c r="R53">
        <v>2</v>
      </c>
      <c r="S53">
        <v>3</v>
      </c>
      <c r="T53">
        <v>1</v>
      </c>
      <c r="U53">
        <v>1</v>
      </c>
      <c r="V53"/>
      <c r="W53"/>
      <c r="X53"/>
      <c r="Y53">
        <v>2</v>
      </c>
      <c r="Z53">
        <v>2</v>
      </c>
      <c r="AA53">
        <v>1</v>
      </c>
      <c r="AB53"/>
      <c r="AC53"/>
      <c r="AD53">
        <v>1</v>
      </c>
      <c r="AE53">
        <v>1</v>
      </c>
      <c r="AF53">
        <v>1</v>
      </c>
      <c r="AG53">
        <v>2</v>
      </c>
      <c r="AH53">
        <v>2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5</v>
      </c>
      <c r="AS53">
        <v>2</v>
      </c>
      <c r="AT53">
        <v>1</v>
      </c>
      <c r="AU53">
        <v>2</v>
      </c>
      <c r="AV53">
        <v>1</v>
      </c>
      <c r="AW53">
        <v>1</v>
      </c>
      <c r="AX53">
        <v>2</v>
      </c>
      <c r="AY53">
        <v>1</v>
      </c>
      <c r="AZ53">
        <v>1</v>
      </c>
      <c r="BA53">
        <v>802</v>
      </c>
    </row>
    <row r="54" spans="1:53" ht="15" x14ac:dyDescent="0.25">
      <c r="A54" s="1">
        <v>2382</v>
      </c>
      <c r="B54">
        <v>2</v>
      </c>
      <c r="C54">
        <v>1</v>
      </c>
      <c r="D54">
        <v>2</v>
      </c>
      <c r="E54">
        <v>2</v>
      </c>
      <c r="F54">
        <v>2</v>
      </c>
      <c r="G54">
        <v>1</v>
      </c>
      <c r="H54">
        <v>5</v>
      </c>
      <c r="I54">
        <v>1</v>
      </c>
      <c r="J54">
        <v>1</v>
      </c>
      <c r="K54">
        <v>2</v>
      </c>
      <c r="L54">
        <v>1</v>
      </c>
      <c r="M54">
        <v>1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1</v>
      </c>
      <c r="U54">
        <v>1</v>
      </c>
      <c r="V54"/>
      <c r="W54"/>
      <c r="X54"/>
      <c r="Y54">
        <v>2</v>
      </c>
      <c r="Z54">
        <v>2</v>
      </c>
      <c r="AA54">
        <v>1</v>
      </c>
      <c r="AB54"/>
      <c r="AC54"/>
      <c r="AD54">
        <v>1</v>
      </c>
      <c r="AE54">
        <v>1</v>
      </c>
      <c r="AF54">
        <v>1</v>
      </c>
      <c r="AG54">
        <v>2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1</v>
      </c>
      <c r="AO54">
        <v>1</v>
      </c>
      <c r="AP54">
        <v>2</v>
      </c>
      <c r="AQ54">
        <v>1</v>
      </c>
      <c r="AR54">
        <v>5</v>
      </c>
      <c r="AS54">
        <v>2</v>
      </c>
      <c r="AT54">
        <v>1</v>
      </c>
      <c r="AU54">
        <v>2</v>
      </c>
      <c r="AV54">
        <v>1</v>
      </c>
      <c r="AW54">
        <v>1</v>
      </c>
      <c r="AX54">
        <v>1</v>
      </c>
      <c r="AY54">
        <v>3</v>
      </c>
      <c r="AZ54">
        <v>1</v>
      </c>
      <c r="BA54">
        <v>802</v>
      </c>
    </row>
    <row r="55" spans="1:53" ht="15" x14ac:dyDescent="0.25">
      <c r="A55" s="1">
        <v>2383</v>
      </c>
      <c r="B55">
        <v>3</v>
      </c>
      <c r="C55">
        <v>1</v>
      </c>
      <c r="D55">
        <v>6</v>
      </c>
      <c r="E55">
        <v>4</v>
      </c>
      <c r="F55">
        <v>4</v>
      </c>
      <c r="G55">
        <v>1</v>
      </c>
      <c r="H55">
        <v>6</v>
      </c>
      <c r="I55">
        <v>2</v>
      </c>
      <c r="J55">
        <v>1</v>
      </c>
      <c r="K55">
        <v>2</v>
      </c>
      <c r="L55">
        <v>1</v>
      </c>
      <c r="M55">
        <v>1</v>
      </c>
      <c r="N55">
        <v>2</v>
      </c>
      <c r="O55">
        <v>2</v>
      </c>
      <c r="P55">
        <v>1</v>
      </c>
      <c r="Q55">
        <v>2</v>
      </c>
      <c r="R55">
        <v>4</v>
      </c>
      <c r="S55">
        <v>2</v>
      </c>
      <c r="T55">
        <v>1</v>
      </c>
      <c r="U55">
        <v>1</v>
      </c>
      <c r="V55"/>
      <c r="W55"/>
      <c r="X55"/>
      <c r="Y55"/>
      <c r="Z55"/>
      <c r="AA55"/>
      <c r="AB55"/>
      <c r="AC55"/>
      <c r="AD55">
        <v>1</v>
      </c>
      <c r="AE55">
        <v>1</v>
      </c>
      <c r="AF55">
        <v>1</v>
      </c>
      <c r="AG55">
        <v>3</v>
      </c>
      <c r="AH55">
        <v>2</v>
      </c>
      <c r="AI55">
        <v>2</v>
      </c>
      <c r="AJ55">
        <v>2</v>
      </c>
      <c r="AK55">
        <v>1</v>
      </c>
      <c r="AL55">
        <v>2</v>
      </c>
      <c r="AM55">
        <v>3</v>
      </c>
      <c r="AN55">
        <v>1</v>
      </c>
      <c r="AO55">
        <v>1</v>
      </c>
      <c r="AP55">
        <v>1</v>
      </c>
      <c r="AQ55">
        <v>1</v>
      </c>
      <c r="AR55">
        <v>5</v>
      </c>
      <c r="AS55">
        <v>1</v>
      </c>
      <c r="AT55">
        <v>1</v>
      </c>
      <c r="AU55">
        <v>2</v>
      </c>
      <c r="AV55">
        <v>1</v>
      </c>
      <c r="AW55">
        <v>1</v>
      </c>
      <c r="AX55">
        <v>2</v>
      </c>
      <c r="AY55">
        <v>4</v>
      </c>
      <c r="AZ55">
        <v>1</v>
      </c>
      <c r="BA55">
        <v>802</v>
      </c>
    </row>
    <row r="56" spans="1:53" ht="15" x14ac:dyDescent="0.25">
      <c r="A56" s="1">
        <v>2384</v>
      </c>
      <c r="B56">
        <v>3</v>
      </c>
      <c r="C56">
        <v>1</v>
      </c>
      <c r="D56">
        <v>5</v>
      </c>
      <c r="E56">
        <v>3</v>
      </c>
      <c r="F56">
        <v>4</v>
      </c>
      <c r="G56">
        <v>1</v>
      </c>
      <c r="H56">
        <v>5</v>
      </c>
      <c r="I56">
        <v>3</v>
      </c>
      <c r="J56">
        <v>2</v>
      </c>
      <c r="K56">
        <v>1</v>
      </c>
      <c r="L56">
        <v>2</v>
      </c>
      <c r="M56">
        <v>4</v>
      </c>
      <c r="N56">
        <v>3</v>
      </c>
      <c r="O56">
        <v>4</v>
      </c>
      <c r="P56">
        <v>4</v>
      </c>
      <c r="Q56">
        <v>3</v>
      </c>
      <c r="R56">
        <v>4</v>
      </c>
      <c r="S56">
        <v>4</v>
      </c>
      <c r="T56">
        <v>1</v>
      </c>
      <c r="U56">
        <v>3</v>
      </c>
      <c r="V56"/>
      <c r="W56"/>
      <c r="X56"/>
      <c r="Y56"/>
      <c r="Z56"/>
      <c r="AA56"/>
      <c r="AB56"/>
      <c r="AC56"/>
      <c r="AD56">
        <v>2</v>
      </c>
      <c r="AE56">
        <v>1</v>
      </c>
      <c r="AF56">
        <v>1</v>
      </c>
      <c r="AG56">
        <v>1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1</v>
      </c>
      <c r="AN56">
        <v>2</v>
      </c>
      <c r="AO56">
        <v>2</v>
      </c>
      <c r="AP56">
        <v>2</v>
      </c>
      <c r="AQ56">
        <v>1</v>
      </c>
      <c r="AR56">
        <v>5</v>
      </c>
      <c r="AS56">
        <v>2</v>
      </c>
      <c r="AT56">
        <v>2</v>
      </c>
      <c r="AU56">
        <v>2</v>
      </c>
      <c r="AV56">
        <v>1</v>
      </c>
      <c r="AW56">
        <v>2</v>
      </c>
      <c r="AX56">
        <v>2</v>
      </c>
      <c r="AY56">
        <v>4</v>
      </c>
      <c r="AZ56">
        <v>2</v>
      </c>
      <c r="BA56">
        <v>802</v>
      </c>
    </row>
    <row r="57" spans="1:53" ht="15" x14ac:dyDescent="0.25">
      <c r="A57" s="1">
        <v>2385</v>
      </c>
      <c r="B57">
        <v>3</v>
      </c>
      <c r="C57">
        <v>2</v>
      </c>
      <c r="D57">
        <v>3</v>
      </c>
      <c r="E57">
        <v>2</v>
      </c>
      <c r="F57">
        <v>2</v>
      </c>
      <c r="G57">
        <v>1</v>
      </c>
      <c r="H57">
        <v>5</v>
      </c>
      <c r="I57">
        <v>1</v>
      </c>
      <c r="J57">
        <v>1</v>
      </c>
      <c r="K57">
        <v>2</v>
      </c>
      <c r="L57">
        <v>1</v>
      </c>
      <c r="M57">
        <v>1</v>
      </c>
      <c r="N57">
        <v>3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/>
      <c r="W57"/>
      <c r="X57"/>
      <c r="Y57">
        <v>2</v>
      </c>
      <c r="Z57">
        <v>2</v>
      </c>
      <c r="AA57">
        <v>1</v>
      </c>
      <c r="AB57"/>
      <c r="AC57"/>
      <c r="AD57">
        <v>1</v>
      </c>
      <c r="AE57">
        <v>1</v>
      </c>
      <c r="AF57">
        <v>1</v>
      </c>
      <c r="AG57">
        <v>3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2</v>
      </c>
      <c r="AN57">
        <v>1</v>
      </c>
      <c r="AO57">
        <v>1</v>
      </c>
      <c r="AP57">
        <v>1</v>
      </c>
      <c r="AQ57">
        <v>1</v>
      </c>
      <c r="AR57">
        <v>5</v>
      </c>
      <c r="AS57">
        <v>1</v>
      </c>
      <c r="AT57">
        <v>1</v>
      </c>
      <c r="AU57">
        <v>2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802</v>
      </c>
    </row>
  </sheetData>
  <autoFilter ref="A1:BA57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24</v>
      </c>
      <c r="E4" s="46">
        <f>D4/SUM(D4:D7)</f>
        <v>0.64864864864864868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7</v>
      </c>
      <c r="E5" s="46">
        <f>D5/SUM(D4:D7)</f>
        <v>0.1891891891891892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6</v>
      </c>
      <c r="E6" s="46">
        <f>D6/SUM(D4:D7)</f>
        <v>0.16216216216216217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0.8288288288288288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23</v>
      </c>
      <c r="E11" s="46">
        <f>D11/SUM(D11:D14)</f>
        <v>0.6216216216216216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10</v>
      </c>
      <c r="E12" s="46">
        <f>D12/SUM(D11:D14)</f>
        <v>0.27027027027027029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4</v>
      </c>
      <c r="E13" s="46">
        <f>D13/SUM(D11:D14)</f>
        <v>0.10810810810810811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0.83783783783783772</v>
      </c>
      <c r="E15" s="16"/>
      <c r="F15" s="16"/>
    </row>
    <row r="16" spans="1:6" x14ac:dyDescent="0.25">
      <c r="E16" s="341">
        <f>AVERAGE(D8,D15)</f>
        <v>0.83333333333333326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29</v>
      </c>
      <c r="E21" s="46">
        <f>D21/SUM(D21:D24)</f>
        <v>0.78378378378378377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6</v>
      </c>
      <c r="E22" s="46">
        <f>D22/SUM(D21:D24)</f>
        <v>0.16216216216216217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2</v>
      </c>
      <c r="E23" s="46">
        <f>D23/SUM(D21:D24)</f>
        <v>5.4054054054054057E-2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0.90990990990990983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6</v>
      </c>
      <c r="E30" s="46">
        <f>D30/SUM(D30:D33)</f>
        <v>0.16216216216216217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14</v>
      </c>
      <c r="E31" s="46">
        <f>D31/SUM(D30:D33)</f>
        <v>0.3783783783783784</v>
      </c>
      <c r="F31" s="33"/>
      <c r="G31">
        <f>((D30*A30)+(D31*A31)+(A32*D32)+(D33*A33))/SUM(D30:D33)</f>
        <v>0.48648648648648651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11</v>
      </c>
      <c r="E32" s="46">
        <f>D32/SUM(D30:D33)</f>
        <v>0.29729729729729731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6</v>
      </c>
      <c r="E33" s="46">
        <f>D33/SUM(D30:D33)</f>
        <v>0.16216216216216217</v>
      </c>
      <c r="F33" s="16"/>
    </row>
    <row r="34" spans="1:8" x14ac:dyDescent="0.25">
      <c r="D34" s="14">
        <f>((D30*A30)+(D31*A31)+(D32*A32)+(D33*A33))/(SUM(D30:D33)*A33)</f>
        <v>0.48648648648648651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0.63063063063063063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19</v>
      </c>
      <c r="E37" s="46">
        <f>D37/SUM(D37:D40)</f>
        <v>0.51351351351351349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13</v>
      </c>
      <c r="E38" s="46">
        <f>D38/SUM(D37:D40)</f>
        <v>0.35135135135135137</v>
      </c>
      <c r="F38" s="33"/>
      <c r="G38">
        <f>((D37*A37)+(D38*A38)+(A39*D39)+(D40*A40))/SUM(D37:D40)</f>
        <v>0.77477477477477474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3</v>
      </c>
      <c r="E39" s="46">
        <f>D39/SUM(D37:D40)</f>
        <v>8.1081081081081086E-2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2</v>
      </c>
      <c r="E40" s="46">
        <f>D40/SUM(D37:D40)</f>
        <v>5.4054054054054057E-2</v>
      </c>
      <c r="F40" s="16"/>
    </row>
    <row r="41" spans="1:8" x14ac:dyDescent="0.25">
      <c r="D41" s="14">
        <f>((D37*A37)+(D38*A38)+(D39*A39)+(D40*A40))/(SUM(D37:D40)*A37)</f>
        <v>0.77477477477477474</v>
      </c>
      <c r="E41" s="16"/>
      <c r="F41" s="16"/>
    </row>
    <row r="42" spans="1:8" x14ac:dyDescent="0.25">
      <c r="E42" s="341">
        <f>AVERAGE(D34,D41)</f>
        <v>0.63063063063063063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37" workbookViewId="0">
      <selection activeCell="E49" sqref="E49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21</v>
      </c>
      <c r="E5" s="46">
        <f>D5/SUM(D5:D8)</f>
        <v>0.56756756756756754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10</v>
      </c>
      <c r="E6" s="46">
        <f>D6/SUM(D5:D8)</f>
        <v>0.27027027027027029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6</v>
      </c>
      <c r="E7" s="46">
        <f>D7/SUM(D5:D8)</f>
        <v>0.16216216216216217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0.80180180180180172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22</v>
      </c>
      <c r="E12" s="46">
        <f>D12/SUM(D12:D15)</f>
        <v>0.59459459459459463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10</v>
      </c>
      <c r="E13" s="46">
        <f>D13/SUM(D12:D15)</f>
        <v>0.27027027027027029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4</v>
      </c>
      <c r="E14" s="46">
        <f>D14/SUM(D12:D15)</f>
        <v>0.10810810810810811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1</v>
      </c>
      <c r="E15" s="46">
        <f>D15/SUM(D12:D15)</f>
        <v>2.7027027027027029E-2</v>
      </c>
      <c r="F15" s="16"/>
    </row>
    <row r="16" spans="1:6" x14ac:dyDescent="0.25">
      <c r="D16" s="14">
        <f>((D12*A12)+(D13*A13)+(D14*A14)+(D15*A15))/(SUM(D12:D15)*A12)</f>
        <v>0.81081081081081074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27</v>
      </c>
      <c r="E19" s="46">
        <f>D19/SUM(D19:D22)</f>
        <v>0.72972972972972971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8</v>
      </c>
      <c r="E20" s="46">
        <f>D20/SUM(D19:D22)</f>
        <v>0.21621621621621623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2</v>
      </c>
      <c r="E21" s="46">
        <f>D21/SUM(D19:D22)</f>
        <v>5.4054054054054057E-2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0.89189189189189189</v>
      </c>
      <c r="E23" s="16"/>
      <c r="F23" s="16"/>
    </row>
    <row r="24" spans="1:6" x14ac:dyDescent="0.25">
      <c r="E24" s="57">
        <f>AVERAGE(D23,D16,D9)</f>
        <v>0.83483483483483478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25</v>
      </c>
      <c r="E30" s="46">
        <f>D30/SUM(D30:D33)</f>
        <v>0.67567567567567566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8</v>
      </c>
      <c r="E31" s="46">
        <f>D31/SUM(D30:D33)</f>
        <v>0.21621621621621623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3</v>
      </c>
      <c r="E32" s="46">
        <f>D32/SUM(D30:D33)</f>
        <v>8.1081081081081086E-2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2.7027027027027029E-2</v>
      </c>
      <c r="F33" s="16"/>
    </row>
    <row r="34" spans="1:6" x14ac:dyDescent="0.25">
      <c r="D34" s="14">
        <f>((D30*A30)+(D31*A31)+(D32*A32)+(D33*A33))/(SUM(D30:D33)*A30)</f>
        <v>0.84684684684684686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7</v>
      </c>
      <c r="E37" s="46">
        <f>D37/SUM(D37:D39)</f>
        <v>0.1891891891891892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29</v>
      </c>
      <c r="E38" s="46">
        <f>D38/SUM(D37:D39)</f>
        <v>0.78378378378378377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1</v>
      </c>
      <c r="E39" s="46">
        <f>D39/SUM(D37:D39)</f>
        <v>2.7027027027027029E-2</v>
      </c>
      <c r="F39" s="33"/>
    </row>
    <row r="40" spans="1:6" x14ac:dyDescent="0.25">
      <c r="D40" s="14">
        <f>((D37*A37)+(D38*A38)+(D39*A39))/(SUM(D37:D39)*A38)</f>
        <v>0.78378378378378377</v>
      </c>
      <c r="E40" s="16"/>
      <c r="F40" s="16"/>
    </row>
    <row r="41" spans="1:6" x14ac:dyDescent="0.25">
      <c r="E41" s="59">
        <f>AVERAGE(D34,D40)</f>
        <v>0.81531531531531531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2017'!AN:AN,'MANDOS MEDIOS'!B47)</f>
        <v>27</v>
      </c>
      <c r="E47" s="46">
        <f>D47/SUM(D47:D50)</f>
        <v>0.72972972972972971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2017'!AN:AN,'MANDOS MEDIOS'!B48)</f>
        <v>5</v>
      </c>
      <c r="E48" s="46">
        <f>D48/SUM(D47:D50)</f>
        <v>0.13513513513513514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2017'!AN:AN,'MANDOS MEDIOS'!B49)</f>
        <v>2</v>
      </c>
      <c r="E49" s="46">
        <f>D49/SUM(D47:D50)</f>
        <v>5.4054054054054057E-2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2017'!AN:AN,'MANDOS MEDIOS'!B50)</f>
        <v>3</v>
      </c>
      <c r="E50" s="46">
        <f>D50/SUM(D47:D50)</f>
        <v>8.1081081081081086E-2</v>
      </c>
      <c r="F50" s="16"/>
    </row>
    <row r="51" spans="1:6" x14ac:dyDescent="0.25">
      <c r="D51" s="14">
        <f>((D47*A47)+(D48*A48)+(D49*A49)+(D50*A50))/(SUM(D47:D50)*A47)</f>
        <v>0.83783783783783783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2017'!AO:AO,'MANDOS MEDIOS'!B57)</f>
        <v>24</v>
      </c>
      <c r="E57" s="46">
        <f>D57/SUM(D57:D60)</f>
        <v>0.64864864864864868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2017'!AO:AO,'MANDOS MEDIOS'!B58)</f>
        <v>10</v>
      </c>
      <c r="E58" s="46">
        <f>D58/SUM(D57:D60)</f>
        <v>0.27027027027027029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2017'!AO:AO,'MANDOS MEDIOS'!B59)</f>
        <v>2</v>
      </c>
      <c r="E59" s="46">
        <f>D59/SUM(D57:D60)</f>
        <v>5.4054054054054057E-2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2017'!AO:AO,'MANDOS MEDIOS'!B60)</f>
        <v>1</v>
      </c>
      <c r="E60" s="46">
        <f>D60/SUM(D57:D60)</f>
        <v>2.7027027027027029E-2</v>
      </c>
      <c r="F60" s="16"/>
    </row>
    <row r="61" spans="1:6" x14ac:dyDescent="0.25">
      <c r="D61" s="14">
        <f>((D57*A57)+(D58*A58)+(D59*A59)+(D60*A60))/(SUM(D57:D60)*A57)</f>
        <v>0.84684684684684686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2017'!AP:AP,'MANDOS MEDIOS'!B64)</f>
        <v>22</v>
      </c>
      <c r="E64" s="46">
        <f>D64/SUM(D64:D67)</f>
        <v>0.59459459459459463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2017'!AP:AP,'MANDOS MEDIOS'!B65)</f>
        <v>8</v>
      </c>
      <c r="E65" s="46">
        <f>D65/SUM(D64:D67)</f>
        <v>0.21621621621621623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2017'!AP:AP,'MANDOS MEDIOS'!B66)</f>
        <v>5</v>
      </c>
      <c r="E66" s="46">
        <f>D66/SUM(D64:D67)</f>
        <v>0.13513513513513514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2017'!AP:AP,'MANDOS MEDIOS'!B67)</f>
        <v>2</v>
      </c>
      <c r="E67" s="46">
        <f>D67/SUM(D64:D67)</f>
        <v>5.4054054054054057E-2</v>
      </c>
      <c r="F67" s="16"/>
    </row>
    <row r="68" spans="1:6" x14ac:dyDescent="0.25">
      <c r="D68" s="14">
        <f>((D64*A64)+(D65*A65)+(D66*A66)+(D67*A67))/(SUM(D64:D67)*A64)</f>
        <v>0.78378378378378377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0.96875</v>
      </c>
    </row>
    <row r="72" spans="1:6" x14ac:dyDescent="0.25">
      <c r="E72" s="57">
        <f>AVERAGE(D61,D68,D71)</f>
        <v>0.86646021021021014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35</v>
      </c>
      <c r="E4" s="46">
        <f>D4/SUM(D4:D7)</f>
        <v>0.94594594594594594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2</v>
      </c>
      <c r="E5" s="46">
        <f>D5/SUM(D4:D7)</f>
        <v>5.4054054054054057E-2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0.98198198198198205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4</v>
      </c>
      <c r="E11" s="46">
        <f>D11/SUM(D11:D15)</f>
        <v>0.10810810810810811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2</v>
      </c>
      <c r="E12" s="46">
        <f>D12/SUM(D11:D15)</f>
        <v>5.4054054054054057E-2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2</v>
      </c>
      <c r="E13" s="46">
        <f>D13/SUM(D11:D15)</f>
        <v>5.4054054054054057E-2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2</v>
      </c>
      <c r="E14" s="46">
        <f>D14/SUM(D11:D15)</f>
        <v>5.4054054054054057E-2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27</v>
      </c>
      <c r="E15" s="46">
        <f>D15/SUM(D11:D15)</f>
        <v>0.72972972972972971</v>
      </c>
      <c r="F15" s="16"/>
    </row>
    <row r="16" spans="1:6" x14ac:dyDescent="0.25">
      <c r="D16" s="14">
        <f>((D11*A11)+(D12*A12)+(D13*A13)+(D14*A14)+(D15*A15))/(SUM(D11:D15)*A15)</f>
        <v>0.72972972972972971</v>
      </c>
      <c r="E16" s="16"/>
      <c r="F16" s="16"/>
    </row>
    <row r="17" spans="1:6" x14ac:dyDescent="0.25">
      <c r="E17" s="341">
        <f>AVERAGE(D8,D16)</f>
        <v>0.85585585585585588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24</v>
      </c>
      <c r="E23" s="46">
        <f>D23/SUM(D23:D26)</f>
        <v>0.64864864864864868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13</v>
      </c>
      <c r="E24" s="46">
        <f>D24/SUM(D23:D26)</f>
        <v>0.35135135135135137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0.88288288288288286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27</v>
      </c>
      <c r="E33" s="46">
        <f>D33/SUM(D33:D36)</f>
        <v>0.72972972972972971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6</v>
      </c>
      <c r="E34" s="46">
        <f>D34/SUM(D33:D36)</f>
        <v>0.16216216216216217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4</v>
      </c>
      <c r="E35" s="46">
        <f>D35/SUM(D33:D36)</f>
        <v>0.10810810810810811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0.87387387387387394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2</v>
      </c>
      <c r="E49" s="46">
        <f>D49/SUM(D49:D51)</f>
        <v>5.4054054054054057E-2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34</v>
      </c>
      <c r="E50" s="46">
        <f>D50/SUM(D49:D51)</f>
        <v>0.91891891891891897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1</v>
      </c>
      <c r="E51" s="46">
        <f>D51/SUM(D49:D51)</f>
        <v>2.7027027027027029E-2</v>
      </c>
      <c r="F51" s="16"/>
    </row>
    <row r="52" spans="1:6" x14ac:dyDescent="0.25">
      <c r="D52" s="14">
        <f>((D49*A49)+(D50*A50)+(D51*A51))/(SUM(D49:D51)*A50)</f>
        <v>0.91891891891891897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26</v>
      </c>
      <c r="E58" s="46">
        <f>D58/SUM(D58:D61)</f>
        <v>0.70270270270270274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6</v>
      </c>
      <c r="E59" s="46">
        <f>D59/SUM(D58:D61)</f>
        <v>0.16216216216216217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3</v>
      </c>
      <c r="E60" s="46">
        <f>D60/SUM(D58:D61)</f>
        <v>8.1081081081081086E-2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2</v>
      </c>
      <c r="E61" s="46">
        <f>D61/SUM(D58:D61)</f>
        <v>5.4054054054054057E-2</v>
      </c>
      <c r="F61" s="16"/>
    </row>
    <row r="62" spans="1:6" x14ac:dyDescent="0.25">
      <c r="D62" s="14">
        <f>((D58*A58)+(D59*A59)+(D60*A60)+(D61*A61))/(SUM(D58:D61)*A58)</f>
        <v>0.83783783783783783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27</v>
      </c>
      <c r="E65" s="46">
        <f>D65/SUM(D65:D68)</f>
        <v>0.72972972972972971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8</v>
      </c>
      <c r="E66" s="46">
        <f>D66/SUM(D65:D68)</f>
        <v>0.21621621621621623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1</v>
      </c>
      <c r="E67" s="46">
        <f>D67/SUM(D65:D68)</f>
        <v>2.7027027027027029E-2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1</v>
      </c>
      <c r="E68" s="46">
        <f>D68/SUM(D65:D68)</f>
        <v>2.7027027027027029E-2</v>
      </c>
      <c r="F68" s="16"/>
    </row>
    <row r="69" spans="1:6" x14ac:dyDescent="0.25">
      <c r="D69" s="14">
        <f>((D65*A65)+(D66*A66)+(D67*A67)+(D68*A68))/(SUM(D65:D68)*A65)</f>
        <v>0.88288288288288297</v>
      </c>
      <c r="E69" s="16"/>
      <c r="F69" s="16"/>
    </row>
    <row r="70" spans="1:6" x14ac:dyDescent="0.25">
      <c r="E70" s="341">
        <f>AVERAGE(D62,D69)</f>
        <v>0.86036036036036045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9</v>
      </c>
      <c r="E75" s="46">
        <f>D75/SUM(D75:D76)</f>
        <v>0.24324324324324326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28</v>
      </c>
      <c r="E76" s="46">
        <f>D76/SUM(D75:D76)</f>
        <v>0.7567567567567568</v>
      </c>
      <c r="F76" s="33"/>
    </row>
    <row r="77" spans="1:6" x14ac:dyDescent="0.25">
      <c r="D77" s="14">
        <f>((D75*A75)+(D76*A76))/(SUM(D75:D76)*A75)</f>
        <v>0.24324324324324326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11</v>
      </c>
      <c r="E80" s="46">
        <f>D80/SUM(D80:D83)</f>
        <v>0.29729729729729731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3</v>
      </c>
      <c r="E81" s="46">
        <f>D81/SUM(D80:D83)</f>
        <v>8.1081081081081086E-2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7</v>
      </c>
      <c r="E82" s="46">
        <f>D82/SUM(D80:D83)</f>
        <v>0.1891891891891892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16</v>
      </c>
      <c r="E83" s="46">
        <f>D83/SUM(D80:D83)</f>
        <v>0.43243243243243246</v>
      </c>
      <c r="F83" s="16"/>
    </row>
    <row r="84" spans="1:6" x14ac:dyDescent="0.25">
      <c r="D84" s="14">
        <f>((D80*A80)+(D81*A81)+(D82*A82)+(D83*A83))/(SUM(D80:D83)*A82)</f>
        <v>0.45270270270270269</v>
      </c>
      <c r="E84" s="16"/>
      <c r="F84" s="16"/>
    </row>
    <row r="85" spans="1:6" x14ac:dyDescent="0.25">
      <c r="E85" s="341">
        <f>AVERAGE(D77,D84)</f>
        <v>0.34797297297297297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30</v>
      </c>
      <c r="E91" s="46">
        <f>D91/SUM(D91:D95)</f>
        <v>0.81081081081081086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2</v>
      </c>
      <c r="E92" s="46">
        <f>D92/SUM(D91:D95)</f>
        <v>5.4054054054054057E-2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0</v>
      </c>
      <c r="E93" s="46">
        <f>D93/SUM(D91:D95)</f>
        <v>0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5</v>
      </c>
      <c r="E95" s="46">
        <f>D95/SUM(D91:D95)</f>
        <v>0.13513513513513514</v>
      </c>
      <c r="F95" s="21"/>
    </row>
    <row r="96" spans="1:6" x14ac:dyDescent="0.25">
      <c r="D96" s="14">
        <f>((D91*A91)+(D92*A92)+(D93*A93)+(D94*A94))/(SUM(D91:D94)*A91)</f>
        <v>0.96875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opLeftCell="A28" workbookViewId="0">
      <selection activeCell="AY59" sqref="AY59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2039</v>
      </c>
      <c r="B3">
        <v>3</v>
      </c>
      <c r="C3">
        <v>2</v>
      </c>
      <c r="D3">
        <v>3</v>
      </c>
      <c r="E3">
        <v>3</v>
      </c>
      <c r="F3">
        <v>2</v>
      </c>
      <c r="G3">
        <v>1</v>
      </c>
      <c r="H3">
        <v>5</v>
      </c>
      <c r="I3">
        <v>1</v>
      </c>
      <c r="J3">
        <v>1</v>
      </c>
      <c r="K3">
        <v>2</v>
      </c>
      <c r="L3">
        <v>2</v>
      </c>
      <c r="M3">
        <v>4</v>
      </c>
      <c r="N3">
        <v>2</v>
      </c>
      <c r="O3">
        <v>1</v>
      </c>
      <c r="P3">
        <v>1</v>
      </c>
      <c r="Q3">
        <v>3</v>
      </c>
      <c r="R3">
        <v>2</v>
      </c>
      <c r="S3">
        <v>3</v>
      </c>
      <c r="T3">
        <v>1</v>
      </c>
      <c r="U3">
        <v>1</v>
      </c>
      <c r="V3"/>
      <c r="W3"/>
      <c r="X3"/>
      <c r="Y3">
        <v>3</v>
      </c>
      <c r="Z3">
        <v>2</v>
      </c>
      <c r="AA3">
        <v>1</v>
      </c>
      <c r="AB3"/>
      <c r="AC3"/>
      <c r="AD3">
        <v>3</v>
      </c>
      <c r="AE3">
        <v>3</v>
      </c>
      <c r="AF3">
        <v>2</v>
      </c>
      <c r="AG3">
        <v>1</v>
      </c>
      <c r="AH3">
        <v>3</v>
      </c>
      <c r="AI3">
        <v>1</v>
      </c>
      <c r="AJ3">
        <v>1</v>
      </c>
      <c r="AK3">
        <v>1</v>
      </c>
      <c r="AL3">
        <v>1</v>
      </c>
      <c r="AM3">
        <v>2</v>
      </c>
      <c r="AN3">
        <v>2</v>
      </c>
      <c r="AO3">
        <v>1</v>
      </c>
      <c r="AP3">
        <v>2</v>
      </c>
      <c r="AQ3">
        <v>1</v>
      </c>
      <c r="AR3">
        <v>4</v>
      </c>
      <c r="AS3">
        <v>1</v>
      </c>
      <c r="AT3">
        <v>2</v>
      </c>
      <c r="AU3">
        <v>2</v>
      </c>
      <c r="AV3">
        <v>2</v>
      </c>
      <c r="AW3">
        <v>1</v>
      </c>
      <c r="AX3">
        <v>1</v>
      </c>
      <c r="AY3">
        <v>1</v>
      </c>
      <c r="AZ3">
        <v>1</v>
      </c>
      <c r="BA3">
        <v>802</v>
      </c>
    </row>
    <row r="4" spans="1:53" ht="15" x14ac:dyDescent="0.25">
      <c r="A4" s="1">
        <v>2040</v>
      </c>
      <c r="B4">
        <v>3</v>
      </c>
      <c r="C4">
        <v>1</v>
      </c>
      <c r="D4">
        <v>3</v>
      </c>
      <c r="E4">
        <v>3</v>
      </c>
      <c r="F4">
        <v>2</v>
      </c>
      <c r="G4">
        <v>1</v>
      </c>
      <c r="H4">
        <v>5</v>
      </c>
      <c r="I4">
        <v>2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1</v>
      </c>
      <c r="Q4">
        <v>2</v>
      </c>
      <c r="R4">
        <v>4</v>
      </c>
      <c r="S4">
        <v>1</v>
      </c>
      <c r="T4">
        <v>1</v>
      </c>
      <c r="U4">
        <v>1</v>
      </c>
      <c r="V4"/>
      <c r="W4"/>
      <c r="X4"/>
      <c r="Y4">
        <v>2</v>
      </c>
      <c r="Z4">
        <v>2</v>
      </c>
      <c r="AA4">
        <v>1</v>
      </c>
      <c r="AB4"/>
      <c r="AC4"/>
      <c r="AD4">
        <v>1</v>
      </c>
      <c r="AE4">
        <v>1</v>
      </c>
      <c r="AF4">
        <v>1</v>
      </c>
      <c r="AG4">
        <v>2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2</v>
      </c>
      <c r="AP4">
        <v>1</v>
      </c>
      <c r="AQ4">
        <v>1</v>
      </c>
      <c r="AR4">
        <v>5</v>
      </c>
      <c r="AS4">
        <v>1</v>
      </c>
      <c r="AT4">
        <v>1</v>
      </c>
      <c r="AU4">
        <v>2</v>
      </c>
      <c r="AV4">
        <v>3</v>
      </c>
      <c r="AW4">
        <v>1</v>
      </c>
      <c r="AX4">
        <v>1</v>
      </c>
      <c r="AY4">
        <v>1</v>
      </c>
      <c r="AZ4">
        <v>1</v>
      </c>
      <c r="BA4">
        <v>802</v>
      </c>
    </row>
    <row r="5" spans="1:53" ht="15" x14ac:dyDescent="0.25">
      <c r="A5" s="1">
        <v>2041</v>
      </c>
      <c r="B5">
        <v>3</v>
      </c>
      <c r="C5">
        <v>1</v>
      </c>
      <c r="D5">
        <v>5</v>
      </c>
      <c r="E5">
        <v>5</v>
      </c>
      <c r="F5">
        <v>2</v>
      </c>
      <c r="G5">
        <v>1</v>
      </c>
      <c r="H5">
        <v>4</v>
      </c>
      <c r="I5">
        <v>2</v>
      </c>
      <c r="J5">
        <v>2</v>
      </c>
      <c r="K5">
        <v>3</v>
      </c>
      <c r="L5">
        <v>1</v>
      </c>
      <c r="M5">
        <v>4</v>
      </c>
      <c r="N5">
        <v>2</v>
      </c>
      <c r="O5">
        <v>3</v>
      </c>
      <c r="P5">
        <v>2</v>
      </c>
      <c r="Q5">
        <v>2</v>
      </c>
      <c r="R5">
        <v>2</v>
      </c>
      <c r="S5">
        <v>3</v>
      </c>
      <c r="T5">
        <v>1</v>
      </c>
      <c r="U5">
        <v>2</v>
      </c>
      <c r="V5"/>
      <c r="W5"/>
      <c r="X5"/>
      <c r="Y5">
        <v>3</v>
      </c>
      <c r="Z5">
        <v>3</v>
      </c>
      <c r="AA5">
        <v>1</v>
      </c>
      <c r="AB5"/>
      <c r="AC5"/>
      <c r="AD5">
        <v>1</v>
      </c>
      <c r="AE5">
        <v>1</v>
      </c>
      <c r="AF5">
        <v>1</v>
      </c>
      <c r="AG5">
        <v>2</v>
      </c>
      <c r="AH5">
        <v>2</v>
      </c>
      <c r="AI5">
        <v>2</v>
      </c>
      <c r="AJ5">
        <v>2</v>
      </c>
      <c r="AK5">
        <v>1</v>
      </c>
      <c r="AL5">
        <v>1</v>
      </c>
      <c r="AM5">
        <v>2</v>
      </c>
      <c r="AN5">
        <v>1</v>
      </c>
      <c r="AO5">
        <v>1</v>
      </c>
      <c r="AP5">
        <v>3</v>
      </c>
      <c r="AQ5">
        <v>1</v>
      </c>
      <c r="AR5">
        <v>4</v>
      </c>
      <c r="AS5">
        <v>1</v>
      </c>
      <c r="AT5">
        <v>1</v>
      </c>
      <c r="AU5">
        <v>2</v>
      </c>
      <c r="AV5">
        <v>1</v>
      </c>
      <c r="AW5">
        <v>1</v>
      </c>
      <c r="AX5">
        <v>2</v>
      </c>
      <c r="AY5">
        <v>3</v>
      </c>
      <c r="AZ5">
        <v>1</v>
      </c>
      <c r="BA5">
        <v>802</v>
      </c>
    </row>
    <row r="6" spans="1:53" ht="15" x14ac:dyDescent="0.25">
      <c r="A6" s="1">
        <v>2042</v>
      </c>
      <c r="B6">
        <v>3</v>
      </c>
      <c r="C6">
        <v>1</v>
      </c>
      <c r="D6">
        <v>3</v>
      </c>
      <c r="E6">
        <v>2</v>
      </c>
      <c r="F6">
        <v>2</v>
      </c>
      <c r="G6">
        <v>1</v>
      </c>
      <c r="H6">
        <v>5</v>
      </c>
      <c r="I6">
        <v>1</v>
      </c>
      <c r="J6">
        <v>1</v>
      </c>
      <c r="K6">
        <v>3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/>
      <c r="W6"/>
      <c r="X6"/>
      <c r="Y6">
        <v>3</v>
      </c>
      <c r="Z6">
        <v>3</v>
      </c>
      <c r="AA6">
        <v>1</v>
      </c>
      <c r="AB6"/>
      <c r="AC6"/>
      <c r="AD6">
        <v>1</v>
      </c>
      <c r="AE6">
        <v>1</v>
      </c>
      <c r="AF6">
        <v>1</v>
      </c>
      <c r="AG6">
        <v>4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5</v>
      </c>
      <c r="AS6">
        <v>1</v>
      </c>
      <c r="AT6">
        <v>1</v>
      </c>
      <c r="AU6">
        <v>2</v>
      </c>
      <c r="AV6">
        <v>1</v>
      </c>
      <c r="AW6">
        <v>1</v>
      </c>
      <c r="AX6">
        <v>2</v>
      </c>
      <c r="AY6">
        <v>3</v>
      </c>
      <c r="AZ6">
        <v>1</v>
      </c>
      <c r="BA6">
        <v>802</v>
      </c>
    </row>
    <row r="7" spans="1:53" ht="15" x14ac:dyDescent="0.25">
      <c r="A7" s="1">
        <v>2043</v>
      </c>
      <c r="B7">
        <v>3</v>
      </c>
      <c r="C7">
        <v>2</v>
      </c>
      <c r="D7">
        <v>5</v>
      </c>
      <c r="E7">
        <v>4</v>
      </c>
      <c r="F7">
        <v>2</v>
      </c>
      <c r="G7">
        <v>1</v>
      </c>
      <c r="H7">
        <v>5</v>
      </c>
      <c r="I7">
        <v>1</v>
      </c>
      <c r="J7">
        <v>2</v>
      </c>
      <c r="K7">
        <v>1</v>
      </c>
      <c r="L7">
        <v>1</v>
      </c>
      <c r="M7">
        <v>1</v>
      </c>
      <c r="N7">
        <v>1</v>
      </c>
      <c r="O7">
        <v>2</v>
      </c>
      <c r="P7">
        <v>3</v>
      </c>
      <c r="Q7">
        <v>2</v>
      </c>
      <c r="R7">
        <v>2</v>
      </c>
      <c r="S7">
        <v>2</v>
      </c>
      <c r="T7">
        <v>1</v>
      </c>
      <c r="U7">
        <v>2</v>
      </c>
      <c r="V7"/>
      <c r="W7"/>
      <c r="X7"/>
      <c r="Y7">
        <v>3</v>
      </c>
      <c r="Z7">
        <v>3</v>
      </c>
      <c r="AA7">
        <v>1</v>
      </c>
      <c r="AB7"/>
      <c r="AC7"/>
      <c r="AD7">
        <v>2</v>
      </c>
      <c r="AE7">
        <v>2</v>
      </c>
      <c r="AF7">
        <v>1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4</v>
      </c>
      <c r="AZ7">
        <v>1</v>
      </c>
      <c r="BA7">
        <v>802</v>
      </c>
    </row>
    <row r="8" spans="1:53" ht="15" x14ac:dyDescent="0.25">
      <c r="A8" s="1">
        <v>2044</v>
      </c>
      <c r="B8">
        <v>2</v>
      </c>
      <c r="C8">
        <v>1</v>
      </c>
      <c r="D8">
        <v>3</v>
      </c>
      <c r="E8">
        <v>2</v>
      </c>
      <c r="F8">
        <v>2</v>
      </c>
      <c r="G8">
        <v>1</v>
      </c>
      <c r="H8">
        <v>5</v>
      </c>
      <c r="I8">
        <v>1</v>
      </c>
      <c r="J8">
        <v>2</v>
      </c>
      <c r="K8">
        <v>2</v>
      </c>
      <c r="L8">
        <v>1</v>
      </c>
      <c r="M8">
        <v>4</v>
      </c>
      <c r="N8">
        <v>1</v>
      </c>
      <c r="O8">
        <v>2</v>
      </c>
      <c r="P8">
        <v>3</v>
      </c>
      <c r="Q8">
        <v>3</v>
      </c>
      <c r="R8">
        <v>4</v>
      </c>
      <c r="S8">
        <v>1</v>
      </c>
      <c r="T8">
        <v>1</v>
      </c>
      <c r="U8">
        <v>2</v>
      </c>
      <c r="V8"/>
      <c r="W8"/>
      <c r="X8"/>
      <c r="Y8">
        <v>3</v>
      </c>
      <c r="Z8">
        <v>3</v>
      </c>
      <c r="AA8">
        <v>1</v>
      </c>
      <c r="AB8"/>
      <c r="AC8"/>
      <c r="AD8">
        <v>2</v>
      </c>
      <c r="AE8">
        <v>1</v>
      </c>
      <c r="AF8">
        <v>1</v>
      </c>
      <c r="AG8">
        <v>3</v>
      </c>
      <c r="AH8">
        <v>2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2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1</v>
      </c>
      <c r="AZ8">
        <v>1</v>
      </c>
      <c r="BA8">
        <v>802</v>
      </c>
    </row>
    <row r="9" spans="1:53" ht="15" x14ac:dyDescent="0.25">
      <c r="A9" s="1">
        <v>2045</v>
      </c>
      <c r="B9">
        <v>2</v>
      </c>
      <c r="C9">
        <v>1</v>
      </c>
      <c r="D9">
        <v>2</v>
      </c>
      <c r="E9">
        <v>2</v>
      </c>
      <c r="F9">
        <v>2</v>
      </c>
      <c r="G9">
        <v>1</v>
      </c>
      <c r="H9">
        <v>5</v>
      </c>
      <c r="I9">
        <v>2</v>
      </c>
      <c r="J9">
        <v>2</v>
      </c>
      <c r="K9">
        <v>2</v>
      </c>
      <c r="L9">
        <v>1</v>
      </c>
      <c r="M9">
        <v>4</v>
      </c>
      <c r="N9">
        <v>2</v>
      </c>
      <c r="O9">
        <v>2</v>
      </c>
      <c r="P9">
        <v>4</v>
      </c>
      <c r="Q9">
        <v>3</v>
      </c>
      <c r="R9">
        <v>2</v>
      </c>
      <c r="S9">
        <v>1</v>
      </c>
      <c r="T9">
        <v>1</v>
      </c>
      <c r="U9">
        <v>1</v>
      </c>
      <c r="V9"/>
      <c r="W9"/>
      <c r="X9"/>
      <c r="Y9">
        <v>3</v>
      </c>
      <c r="Z9">
        <v>3</v>
      </c>
      <c r="AA9">
        <v>1</v>
      </c>
      <c r="AB9"/>
      <c r="AC9"/>
      <c r="AD9">
        <v>1</v>
      </c>
      <c r="AE9">
        <v>1</v>
      </c>
      <c r="AF9">
        <v>1</v>
      </c>
      <c r="AG9">
        <v>2</v>
      </c>
      <c r="AH9">
        <v>1</v>
      </c>
      <c r="AI9">
        <v>2</v>
      </c>
      <c r="AJ9">
        <v>1</v>
      </c>
      <c r="AK9">
        <v>1</v>
      </c>
      <c r="AL9">
        <v>2</v>
      </c>
      <c r="AM9">
        <v>3</v>
      </c>
      <c r="AN9">
        <v>1</v>
      </c>
      <c r="AO9">
        <v>1</v>
      </c>
      <c r="AP9">
        <v>1</v>
      </c>
      <c r="AQ9">
        <v>2</v>
      </c>
      <c r="AR9">
        <v>5</v>
      </c>
      <c r="AS9">
        <v>2</v>
      </c>
      <c r="AT9">
        <v>1</v>
      </c>
      <c r="AU9">
        <v>2</v>
      </c>
      <c r="AV9">
        <v>1</v>
      </c>
      <c r="AW9">
        <v>1</v>
      </c>
      <c r="AX9">
        <v>2</v>
      </c>
      <c r="AY9">
        <v>4</v>
      </c>
      <c r="AZ9">
        <v>1</v>
      </c>
      <c r="BA9">
        <v>802</v>
      </c>
    </row>
    <row r="10" spans="1:53" ht="15" x14ac:dyDescent="0.25">
      <c r="A10" s="1">
        <v>2046</v>
      </c>
      <c r="B10">
        <v>2</v>
      </c>
      <c r="C10">
        <v>1</v>
      </c>
      <c r="D10">
        <v>3</v>
      </c>
      <c r="E10">
        <v>2</v>
      </c>
      <c r="F10">
        <v>2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1</v>
      </c>
      <c r="N10">
        <v>1</v>
      </c>
      <c r="O10">
        <v>1</v>
      </c>
      <c r="P10">
        <v>2</v>
      </c>
      <c r="Q10">
        <v>2</v>
      </c>
      <c r="R10">
        <v>2</v>
      </c>
      <c r="S10">
        <v>1</v>
      </c>
      <c r="T10">
        <v>1</v>
      </c>
      <c r="U10">
        <v>1</v>
      </c>
      <c r="V10"/>
      <c r="W10"/>
      <c r="X10"/>
      <c r="Y10">
        <v>2</v>
      </c>
      <c r="Z10">
        <v>2</v>
      </c>
      <c r="AA10">
        <v>1</v>
      </c>
      <c r="AB10"/>
      <c r="AC10"/>
      <c r="AD10">
        <v>1</v>
      </c>
      <c r="AE10">
        <v>1</v>
      </c>
      <c r="AF10">
        <v>1</v>
      </c>
      <c r="AG10">
        <v>3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1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2</v>
      </c>
      <c r="AY10">
        <v>3</v>
      </c>
      <c r="AZ10">
        <v>1</v>
      </c>
      <c r="BA10">
        <v>802</v>
      </c>
    </row>
    <row r="11" spans="1:53" ht="15" x14ac:dyDescent="0.25">
      <c r="A11" s="1">
        <v>2047</v>
      </c>
      <c r="B11">
        <v>2</v>
      </c>
      <c r="C11">
        <v>1</v>
      </c>
      <c r="D11">
        <v>3</v>
      </c>
      <c r="E11">
        <v>2</v>
      </c>
      <c r="F11">
        <v>2</v>
      </c>
      <c r="G11">
        <v>1</v>
      </c>
      <c r="H11">
        <v>5</v>
      </c>
      <c r="I11">
        <v>1</v>
      </c>
      <c r="J11">
        <v>1</v>
      </c>
      <c r="K11">
        <v>2</v>
      </c>
      <c r="L11">
        <v>1</v>
      </c>
      <c r="M11">
        <v>1</v>
      </c>
      <c r="N11">
        <v>2</v>
      </c>
      <c r="O11">
        <v>2</v>
      </c>
      <c r="P11">
        <v>3</v>
      </c>
      <c r="Q11">
        <v>2</v>
      </c>
      <c r="R11">
        <v>2</v>
      </c>
      <c r="S11">
        <v>1</v>
      </c>
      <c r="T11">
        <v>1</v>
      </c>
      <c r="U11">
        <v>3</v>
      </c>
      <c r="V11"/>
      <c r="W11"/>
      <c r="X11"/>
      <c r="Y11">
        <v>3</v>
      </c>
      <c r="Z11">
        <v>1</v>
      </c>
      <c r="AA11">
        <v>1</v>
      </c>
      <c r="AB11"/>
      <c r="AC11"/>
      <c r="AD11">
        <v>1</v>
      </c>
      <c r="AE11">
        <v>1</v>
      </c>
      <c r="AF11">
        <v>1</v>
      </c>
      <c r="AG11">
        <v>2</v>
      </c>
      <c r="AH11">
        <v>1</v>
      </c>
      <c r="AI11">
        <v>1</v>
      </c>
      <c r="AJ11">
        <v>1</v>
      </c>
      <c r="AK11">
        <v>1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5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1</v>
      </c>
      <c r="AY11">
        <v>2</v>
      </c>
      <c r="AZ11">
        <v>1</v>
      </c>
      <c r="BA11">
        <v>802</v>
      </c>
    </row>
    <row r="12" spans="1:53" ht="15" x14ac:dyDescent="0.25">
      <c r="A12" s="1">
        <v>2048</v>
      </c>
      <c r="B12">
        <v>3</v>
      </c>
      <c r="C12">
        <v>1</v>
      </c>
      <c r="D12">
        <v>1</v>
      </c>
      <c r="E12">
        <v>1</v>
      </c>
      <c r="F12">
        <v>2</v>
      </c>
      <c r="G12">
        <v>1</v>
      </c>
      <c r="H12">
        <v>5</v>
      </c>
      <c r="I12">
        <v>1</v>
      </c>
      <c r="J12">
        <v>2</v>
      </c>
      <c r="K12">
        <v>1</v>
      </c>
      <c r="L12">
        <v>1</v>
      </c>
      <c r="M12">
        <v>1</v>
      </c>
      <c r="N12">
        <v>1</v>
      </c>
      <c r="O12">
        <v>2</v>
      </c>
      <c r="P12">
        <v>2</v>
      </c>
      <c r="Q12">
        <v>1</v>
      </c>
      <c r="R12">
        <v>2</v>
      </c>
      <c r="S12">
        <v>3</v>
      </c>
      <c r="T12">
        <v>2</v>
      </c>
      <c r="U12">
        <v>3</v>
      </c>
      <c r="V12"/>
      <c r="W12"/>
      <c r="X12"/>
      <c r="Y12">
        <v>2</v>
      </c>
      <c r="Z12">
        <v>2</v>
      </c>
      <c r="AA12">
        <v>1</v>
      </c>
      <c r="AB12"/>
      <c r="AC12"/>
      <c r="AD12">
        <v>2</v>
      </c>
      <c r="AE12">
        <v>1</v>
      </c>
      <c r="AF12">
        <v>1</v>
      </c>
      <c r="AG12">
        <v>4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4</v>
      </c>
      <c r="AS12">
        <v>2</v>
      </c>
      <c r="AT12">
        <v>1</v>
      </c>
      <c r="AU12">
        <v>2</v>
      </c>
      <c r="AV12">
        <v>2</v>
      </c>
      <c r="AW12">
        <v>2</v>
      </c>
      <c r="AX12">
        <v>2</v>
      </c>
      <c r="AY12">
        <v>4</v>
      </c>
      <c r="AZ12">
        <v>5</v>
      </c>
      <c r="BA12">
        <v>802</v>
      </c>
    </row>
    <row r="13" spans="1:53" ht="15" x14ac:dyDescent="0.25">
      <c r="A13" s="1">
        <v>2049</v>
      </c>
      <c r="B13">
        <v>2</v>
      </c>
      <c r="C13">
        <v>1</v>
      </c>
      <c r="D13">
        <v>3</v>
      </c>
      <c r="E13">
        <v>3</v>
      </c>
      <c r="F13">
        <v>2</v>
      </c>
      <c r="G13">
        <v>1</v>
      </c>
      <c r="H13">
        <v>5</v>
      </c>
      <c r="I13">
        <v>2</v>
      </c>
      <c r="J13">
        <v>1</v>
      </c>
      <c r="K13">
        <v>2</v>
      </c>
      <c r="L13">
        <v>1</v>
      </c>
      <c r="M13">
        <v>1</v>
      </c>
      <c r="N13">
        <v>2</v>
      </c>
      <c r="O13">
        <v>3</v>
      </c>
      <c r="P13">
        <v>3</v>
      </c>
      <c r="Q13">
        <v>2</v>
      </c>
      <c r="R13">
        <v>2</v>
      </c>
      <c r="S13">
        <v>1</v>
      </c>
      <c r="T13">
        <v>1</v>
      </c>
      <c r="U13">
        <v>1</v>
      </c>
      <c r="V13"/>
      <c r="W13"/>
      <c r="X13"/>
      <c r="Y13">
        <v>3</v>
      </c>
      <c r="Z13">
        <v>3</v>
      </c>
      <c r="AA13">
        <v>1</v>
      </c>
      <c r="AB13"/>
      <c r="AC13"/>
      <c r="AD13">
        <v>1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3</v>
      </c>
      <c r="AM13">
        <v>1</v>
      </c>
      <c r="AN13">
        <v>3</v>
      </c>
      <c r="AO13">
        <v>1</v>
      </c>
      <c r="AP13">
        <v>2</v>
      </c>
      <c r="AQ13">
        <v>1</v>
      </c>
      <c r="AR13">
        <v>5</v>
      </c>
      <c r="AS13">
        <v>2</v>
      </c>
      <c r="AT13">
        <v>1</v>
      </c>
      <c r="AU13">
        <v>2</v>
      </c>
      <c r="AV13">
        <v>1</v>
      </c>
      <c r="AW13">
        <v>4</v>
      </c>
      <c r="AX13">
        <v>1</v>
      </c>
      <c r="AY13">
        <v>2</v>
      </c>
      <c r="AZ13">
        <v>1</v>
      </c>
      <c r="BA13">
        <v>802</v>
      </c>
    </row>
    <row r="14" spans="1:53" ht="15" x14ac:dyDescent="0.25">
      <c r="A14" s="1">
        <v>2050</v>
      </c>
      <c r="B14">
        <v>2</v>
      </c>
      <c r="C14">
        <v>2</v>
      </c>
      <c r="D14">
        <v>3</v>
      </c>
      <c r="E14">
        <v>3</v>
      </c>
      <c r="F14">
        <v>2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2</v>
      </c>
      <c r="Q14">
        <v>2</v>
      </c>
      <c r="R14">
        <v>1</v>
      </c>
      <c r="S14">
        <v>2</v>
      </c>
      <c r="T14">
        <v>1</v>
      </c>
      <c r="U14">
        <v>1</v>
      </c>
      <c r="V14"/>
      <c r="W14"/>
      <c r="X14"/>
      <c r="Y14">
        <v>3</v>
      </c>
      <c r="Z14">
        <v>3</v>
      </c>
      <c r="AA14">
        <v>1</v>
      </c>
      <c r="AB14"/>
      <c r="AC14"/>
      <c r="AD14">
        <v>1</v>
      </c>
      <c r="AE14">
        <v>1</v>
      </c>
      <c r="AF14">
        <v>1</v>
      </c>
      <c r="AG14">
        <v>2</v>
      </c>
      <c r="AH14">
        <v>2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3</v>
      </c>
      <c r="AZ14">
        <v>1</v>
      </c>
      <c r="BA14">
        <v>802</v>
      </c>
    </row>
    <row r="15" spans="1:53" ht="15" x14ac:dyDescent="0.25">
      <c r="A15" s="1">
        <v>2051</v>
      </c>
      <c r="B15">
        <v>2</v>
      </c>
      <c r="C15">
        <v>2</v>
      </c>
      <c r="D15">
        <v>3</v>
      </c>
      <c r="E15">
        <v>2</v>
      </c>
      <c r="F15">
        <v>2</v>
      </c>
      <c r="G15">
        <v>1</v>
      </c>
      <c r="H15">
        <v>5</v>
      </c>
      <c r="I15">
        <v>1</v>
      </c>
      <c r="J15">
        <v>2</v>
      </c>
      <c r="K15">
        <v>2</v>
      </c>
      <c r="L15">
        <v>1</v>
      </c>
      <c r="M15">
        <v>1</v>
      </c>
      <c r="N15">
        <v>1</v>
      </c>
      <c r="O15">
        <v>2</v>
      </c>
      <c r="P15">
        <v>2</v>
      </c>
      <c r="Q15">
        <v>3</v>
      </c>
      <c r="R15">
        <v>2</v>
      </c>
      <c r="S15">
        <v>2</v>
      </c>
      <c r="T15">
        <v>1</v>
      </c>
      <c r="U15">
        <v>3</v>
      </c>
      <c r="V15"/>
      <c r="W15"/>
      <c r="X15"/>
      <c r="Y15">
        <v>4</v>
      </c>
      <c r="Z15">
        <v>4</v>
      </c>
      <c r="AA15">
        <v>1</v>
      </c>
      <c r="AB15"/>
      <c r="AC15"/>
      <c r="AD15">
        <v>1</v>
      </c>
      <c r="AE15">
        <v>1</v>
      </c>
      <c r="AF15">
        <v>1</v>
      </c>
      <c r="AG15">
        <v>2</v>
      </c>
      <c r="AH15">
        <v>1</v>
      </c>
      <c r="AI15">
        <v>2</v>
      </c>
      <c r="AJ15">
        <v>3</v>
      </c>
      <c r="AK15">
        <v>2</v>
      </c>
      <c r="AL15">
        <v>3</v>
      </c>
      <c r="AM15">
        <v>1</v>
      </c>
      <c r="AN15">
        <v>2</v>
      </c>
      <c r="AO15">
        <v>2</v>
      </c>
      <c r="AP15">
        <v>2</v>
      </c>
      <c r="AQ15">
        <v>2</v>
      </c>
      <c r="AR15">
        <v>3</v>
      </c>
      <c r="AS15">
        <v>1</v>
      </c>
      <c r="AT15">
        <v>3</v>
      </c>
      <c r="AU15">
        <v>2</v>
      </c>
      <c r="AV15">
        <v>4</v>
      </c>
      <c r="AW15">
        <v>1</v>
      </c>
      <c r="AX15">
        <v>2</v>
      </c>
      <c r="AY15">
        <v>1</v>
      </c>
      <c r="AZ15">
        <v>1</v>
      </c>
      <c r="BA15">
        <v>802</v>
      </c>
    </row>
    <row r="16" spans="1:53" ht="15" x14ac:dyDescent="0.25">
      <c r="A16" s="1">
        <v>2052</v>
      </c>
      <c r="B16">
        <v>4</v>
      </c>
      <c r="C16">
        <v>2</v>
      </c>
      <c r="D16">
        <v>6</v>
      </c>
      <c r="E16">
        <v>6</v>
      </c>
      <c r="F16">
        <v>2</v>
      </c>
      <c r="G16">
        <v>1</v>
      </c>
      <c r="H16">
        <v>4</v>
      </c>
      <c r="I16">
        <v>4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/>
      <c r="W16"/>
      <c r="X16"/>
      <c r="Y16">
        <v>1</v>
      </c>
      <c r="Z16">
        <v>1</v>
      </c>
      <c r="AA16">
        <v>1</v>
      </c>
      <c r="AB16"/>
      <c r="AC16"/>
      <c r="AD16">
        <v>1</v>
      </c>
      <c r="AE16">
        <v>1</v>
      </c>
      <c r="AF16">
        <v>1</v>
      </c>
      <c r="AG16">
        <v>4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5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1</v>
      </c>
      <c r="AY16">
        <v>3</v>
      </c>
      <c r="AZ16">
        <v>1</v>
      </c>
      <c r="BA16">
        <v>802</v>
      </c>
    </row>
    <row r="17" spans="1:53" ht="15" x14ac:dyDescent="0.25">
      <c r="A17" s="1">
        <v>2053</v>
      </c>
      <c r="B17">
        <v>3</v>
      </c>
      <c r="C17">
        <v>1</v>
      </c>
      <c r="D17">
        <v>4</v>
      </c>
      <c r="E17">
        <v>3</v>
      </c>
      <c r="F17">
        <v>1</v>
      </c>
      <c r="G17">
        <v>1</v>
      </c>
      <c r="H17">
        <v>5</v>
      </c>
      <c r="I17">
        <v>3</v>
      </c>
      <c r="J17">
        <v>2</v>
      </c>
      <c r="K17">
        <v>1</v>
      </c>
      <c r="L17">
        <v>2</v>
      </c>
      <c r="M17">
        <v>4</v>
      </c>
      <c r="N17">
        <v>2</v>
      </c>
      <c r="O17">
        <v>1</v>
      </c>
      <c r="P17">
        <v>4</v>
      </c>
      <c r="Q17">
        <v>2</v>
      </c>
      <c r="R17">
        <v>4</v>
      </c>
      <c r="S17">
        <v>3</v>
      </c>
      <c r="T17">
        <v>2</v>
      </c>
      <c r="U17">
        <v>3</v>
      </c>
      <c r="V17"/>
      <c r="W17"/>
      <c r="X17"/>
      <c r="Y17"/>
      <c r="Z17"/>
      <c r="AA17"/>
      <c r="AB17">
        <v>2</v>
      </c>
      <c r="AC17">
        <v>2</v>
      </c>
      <c r="AD17">
        <v>4</v>
      </c>
      <c r="AE17">
        <v>3</v>
      </c>
      <c r="AF17">
        <v>4</v>
      </c>
      <c r="AG17">
        <v>1</v>
      </c>
      <c r="AH17">
        <v>4</v>
      </c>
      <c r="AI17">
        <v>4</v>
      </c>
      <c r="AJ17">
        <v>3</v>
      </c>
      <c r="AK17">
        <v>2</v>
      </c>
      <c r="AL17">
        <v>4</v>
      </c>
      <c r="AM17">
        <v>1</v>
      </c>
      <c r="AN17">
        <v>4</v>
      </c>
      <c r="AO17">
        <v>1</v>
      </c>
      <c r="AP17">
        <v>1</v>
      </c>
      <c r="AQ17">
        <v>1</v>
      </c>
      <c r="AR17">
        <v>2</v>
      </c>
      <c r="AS17">
        <v>4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4</v>
      </c>
      <c r="AZ17">
        <v>2</v>
      </c>
      <c r="BA17">
        <v>802</v>
      </c>
    </row>
    <row r="18" spans="1:53" ht="15" x14ac:dyDescent="0.25">
      <c r="A18" s="1">
        <v>2054</v>
      </c>
      <c r="B18">
        <v>3</v>
      </c>
      <c r="C18">
        <v>1</v>
      </c>
      <c r="D18">
        <v>3</v>
      </c>
      <c r="E18">
        <v>3</v>
      </c>
      <c r="F18">
        <v>2</v>
      </c>
      <c r="G18">
        <v>1</v>
      </c>
      <c r="H18">
        <v>5</v>
      </c>
      <c r="I18">
        <v>1</v>
      </c>
      <c r="J18">
        <v>2</v>
      </c>
      <c r="K18">
        <v>2</v>
      </c>
      <c r="L18">
        <v>1</v>
      </c>
      <c r="M18">
        <v>4</v>
      </c>
      <c r="N18">
        <v>2</v>
      </c>
      <c r="O18">
        <v>2</v>
      </c>
      <c r="P18">
        <v>2</v>
      </c>
      <c r="Q18">
        <v>2</v>
      </c>
      <c r="R18">
        <v>3</v>
      </c>
      <c r="S18">
        <v>1</v>
      </c>
      <c r="T18">
        <v>1</v>
      </c>
      <c r="U18">
        <v>2</v>
      </c>
      <c r="V18"/>
      <c r="W18"/>
      <c r="X18"/>
      <c r="Y18">
        <v>2</v>
      </c>
      <c r="Z18">
        <v>2</v>
      </c>
      <c r="AA18">
        <v>1</v>
      </c>
      <c r="AB18"/>
      <c r="AC18"/>
      <c r="AD18">
        <v>2</v>
      </c>
      <c r="AE18">
        <v>1</v>
      </c>
      <c r="AF18">
        <v>1</v>
      </c>
      <c r="AG18">
        <v>2</v>
      </c>
      <c r="AH18">
        <v>2</v>
      </c>
      <c r="AI18">
        <v>1</v>
      </c>
      <c r="AJ18">
        <v>1</v>
      </c>
      <c r="AK18">
        <v>1</v>
      </c>
      <c r="AL18">
        <v>2</v>
      </c>
      <c r="AM18">
        <v>2</v>
      </c>
      <c r="AN18">
        <v>1</v>
      </c>
      <c r="AO18">
        <v>1</v>
      </c>
      <c r="AP18">
        <v>2</v>
      </c>
      <c r="AQ18">
        <v>1</v>
      </c>
      <c r="AR18">
        <v>5</v>
      </c>
      <c r="AS18">
        <v>1</v>
      </c>
      <c r="AT18">
        <v>3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802</v>
      </c>
    </row>
    <row r="19" spans="1:53" ht="15" x14ac:dyDescent="0.25">
      <c r="A19" s="1">
        <v>2055</v>
      </c>
      <c r="B19">
        <v>4</v>
      </c>
      <c r="C19">
        <v>1</v>
      </c>
      <c r="D19">
        <v>3</v>
      </c>
      <c r="E19">
        <v>3</v>
      </c>
      <c r="F19">
        <v>2</v>
      </c>
      <c r="G19">
        <v>1</v>
      </c>
      <c r="H19">
        <v>5</v>
      </c>
      <c r="I19">
        <v>4</v>
      </c>
      <c r="J19">
        <v>1</v>
      </c>
      <c r="K19">
        <v>2</v>
      </c>
      <c r="L19">
        <v>1</v>
      </c>
      <c r="M19">
        <v>1</v>
      </c>
      <c r="N19">
        <v>1</v>
      </c>
      <c r="O19">
        <v>2</v>
      </c>
      <c r="P19">
        <v>1</v>
      </c>
      <c r="Q19">
        <v>1</v>
      </c>
      <c r="R19">
        <v>1</v>
      </c>
      <c r="S19">
        <v>2</v>
      </c>
      <c r="T19">
        <v>1</v>
      </c>
      <c r="U19">
        <v>3</v>
      </c>
      <c r="V19"/>
      <c r="W19"/>
      <c r="X19"/>
      <c r="Y19">
        <v>2</v>
      </c>
      <c r="Z19">
        <v>1</v>
      </c>
      <c r="AA19">
        <v>1</v>
      </c>
      <c r="AB19"/>
      <c r="AC19"/>
      <c r="AD19">
        <v>1</v>
      </c>
      <c r="AE19">
        <v>1</v>
      </c>
      <c r="AF19">
        <v>1</v>
      </c>
      <c r="AG19">
        <v>2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5</v>
      </c>
      <c r="AS19">
        <v>1</v>
      </c>
      <c r="AT19">
        <v>2</v>
      </c>
      <c r="AU19">
        <v>2</v>
      </c>
      <c r="AV19">
        <v>3</v>
      </c>
      <c r="AW19">
        <v>1</v>
      </c>
      <c r="AX19">
        <v>1</v>
      </c>
      <c r="AY19">
        <v>3</v>
      </c>
      <c r="AZ19">
        <v>1</v>
      </c>
      <c r="BA19">
        <v>802</v>
      </c>
    </row>
    <row r="20" spans="1:53" ht="15" x14ac:dyDescent="0.25">
      <c r="A20" s="1">
        <v>2056</v>
      </c>
      <c r="B20">
        <v>3</v>
      </c>
      <c r="C20">
        <v>1</v>
      </c>
      <c r="D20">
        <v>4</v>
      </c>
      <c r="E20">
        <v>4</v>
      </c>
      <c r="F20">
        <v>2</v>
      </c>
      <c r="G20">
        <v>1</v>
      </c>
      <c r="H20">
        <v>5</v>
      </c>
      <c r="I20">
        <v>1</v>
      </c>
      <c r="J20">
        <v>2</v>
      </c>
      <c r="K20">
        <v>2</v>
      </c>
      <c r="L20">
        <v>1</v>
      </c>
      <c r="M20">
        <v>1</v>
      </c>
      <c r="N20">
        <v>1</v>
      </c>
      <c r="O20">
        <v>3</v>
      </c>
      <c r="P20">
        <v>3</v>
      </c>
      <c r="Q20">
        <v>2</v>
      </c>
      <c r="R20">
        <v>3</v>
      </c>
      <c r="S20">
        <v>2</v>
      </c>
      <c r="T20">
        <v>1</v>
      </c>
      <c r="U20">
        <v>1</v>
      </c>
      <c r="V20"/>
      <c r="W20"/>
      <c r="X20"/>
      <c r="Y20">
        <v>3</v>
      </c>
      <c r="Z20">
        <v>2</v>
      </c>
      <c r="AA20">
        <v>1</v>
      </c>
      <c r="AB20"/>
      <c r="AC20"/>
      <c r="AD20">
        <v>1</v>
      </c>
      <c r="AE20">
        <v>2</v>
      </c>
      <c r="AF20">
        <v>1</v>
      </c>
      <c r="AG20">
        <v>2</v>
      </c>
      <c r="AH20">
        <v>2</v>
      </c>
      <c r="AI20">
        <v>1</v>
      </c>
      <c r="AJ20">
        <v>2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2</v>
      </c>
      <c r="AQ20">
        <v>1</v>
      </c>
      <c r="AR20">
        <v>5</v>
      </c>
      <c r="AS20">
        <v>1</v>
      </c>
      <c r="AT20">
        <v>1</v>
      </c>
      <c r="AU20">
        <v>2</v>
      </c>
      <c r="AV20">
        <v>1</v>
      </c>
      <c r="AW20">
        <v>1</v>
      </c>
      <c r="AX20">
        <v>2</v>
      </c>
      <c r="AY20">
        <v>4</v>
      </c>
      <c r="AZ20">
        <v>5</v>
      </c>
      <c r="BA20">
        <v>802</v>
      </c>
    </row>
    <row r="21" spans="1:53" ht="15" x14ac:dyDescent="0.25">
      <c r="A21" s="1">
        <v>2057</v>
      </c>
      <c r="B21">
        <v>2</v>
      </c>
      <c r="C21">
        <v>1</v>
      </c>
      <c r="D21">
        <v>1</v>
      </c>
      <c r="E21">
        <v>1</v>
      </c>
      <c r="F21">
        <v>2</v>
      </c>
      <c r="G21">
        <v>1</v>
      </c>
      <c r="H21">
        <v>5</v>
      </c>
      <c r="I21">
        <v>1</v>
      </c>
      <c r="J21">
        <v>1</v>
      </c>
      <c r="K21">
        <v>2</v>
      </c>
      <c r="L21">
        <v>1</v>
      </c>
      <c r="M21">
        <v>1</v>
      </c>
      <c r="N21">
        <v>1</v>
      </c>
      <c r="O21">
        <v>4</v>
      </c>
      <c r="P21">
        <v>3</v>
      </c>
      <c r="Q21">
        <v>2</v>
      </c>
      <c r="R21">
        <v>4</v>
      </c>
      <c r="S21">
        <v>3</v>
      </c>
      <c r="T21">
        <v>1</v>
      </c>
      <c r="U21">
        <v>3</v>
      </c>
      <c r="V21"/>
      <c r="W21"/>
      <c r="X21"/>
      <c r="Y21">
        <v>3</v>
      </c>
      <c r="Z21">
        <v>3</v>
      </c>
      <c r="AA21">
        <v>5</v>
      </c>
      <c r="AB21"/>
      <c r="AC21"/>
      <c r="AD21">
        <v>1</v>
      </c>
      <c r="AE21">
        <v>2</v>
      </c>
      <c r="AF21">
        <v>2</v>
      </c>
      <c r="AG21">
        <v>3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2</v>
      </c>
      <c r="AN21">
        <v>1</v>
      </c>
      <c r="AO21">
        <v>1</v>
      </c>
      <c r="AP21">
        <v>2</v>
      </c>
      <c r="AQ21">
        <v>1</v>
      </c>
      <c r="AR21">
        <v>4</v>
      </c>
      <c r="AS21">
        <v>2</v>
      </c>
      <c r="AT21">
        <v>2</v>
      </c>
      <c r="AU21">
        <v>2</v>
      </c>
      <c r="AV21">
        <v>1</v>
      </c>
      <c r="AW21">
        <v>1</v>
      </c>
      <c r="AX21">
        <v>2</v>
      </c>
      <c r="AY21">
        <v>4</v>
      </c>
      <c r="AZ21">
        <v>1</v>
      </c>
      <c r="BA21">
        <v>802</v>
      </c>
    </row>
    <row r="22" spans="1:53" ht="15" x14ac:dyDescent="0.25">
      <c r="A22" s="1">
        <v>2058</v>
      </c>
      <c r="B22">
        <v>2</v>
      </c>
      <c r="C22">
        <v>1</v>
      </c>
      <c r="D22">
        <v>2</v>
      </c>
      <c r="E22">
        <v>2</v>
      </c>
      <c r="F22">
        <v>2</v>
      </c>
      <c r="G22">
        <v>1</v>
      </c>
      <c r="H22">
        <v>4</v>
      </c>
      <c r="I22">
        <v>2</v>
      </c>
      <c r="J22">
        <v>1</v>
      </c>
      <c r="K22">
        <v>2</v>
      </c>
      <c r="L22">
        <v>1</v>
      </c>
      <c r="M22">
        <v>2</v>
      </c>
      <c r="N22">
        <v>1</v>
      </c>
      <c r="O22">
        <v>2</v>
      </c>
      <c r="P22">
        <v>2</v>
      </c>
      <c r="Q22">
        <v>1</v>
      </c>
      <c r="R22">
        <v>2</v>
      </c>
      <c r="S22">
        <v>1</v>
      </c>
      <c r="T22">
        <v>1</v>
      </c>
      <c r="U22">
        <v>2</v>
      </c>
      <c r="V22"/>
      <c r="W22"/>
      <c r="X22"/>
      <c r="Y22">
        <v>2</v>
      </c>
      <c r="Z22">
        <v>1</v>
      </c>
      <c r="AA22">
        <v>1</v>
      </c>
      <c r="AB22"/>
      <c r="AC22"/>
      <c r="AD22">
        <v>1</v>
      </c>
      <c r="AE22">
        <v>1</v>
      </c>
      <c r="AF22">
        <v>1</v>
      </c>
      <c r="AG22">
        <v>3</v>
      </c>
      <c r="AH22">
        <v>1</v>
      </c>
      <c r="AI22">
        <v>1</v>
      </c>
      <c r="AJ22">
        <v>2</v>
      </c>
      <c r="AK22">
        <v>1</v>
      </c>
      <c r="AL22">
        <v>1</v>
      </c>
      <c r="AM22">
        <v>2</v>
      </c>
      <c r="AN22">
        <v>1</v>
      </c>
      <c r="AO22">
        <v>1</v>
      </c>
      <c r="AP22">
        <v>1</v>
      </c>
      <c r="AQ22">
        <v>1</v>
      </c>
      <c r="AR22">
        <v>5</v>
      </c>
      <c r="AS22">
        <v>1</v>
      </c>
      <c r="AT22">
        <v>1</v>
      </c>
      <c r="AU22">
        <v>2</v>
      </c>
      <c r="AV22">
        <v>1</v>
      </c>
      <c r="AW22">
        <v>1</v>
      </c>
      <c r="AX22">
        <v>2</v>
      </c>
      <c r="AY22">
        <v>2</v>
      </c>
      <c r="AZ22">
        <v>1</v>
      </c>
      <c r="BA22">
        <v>802</v>
      </c>
    </row>
    <row r="23" spans="1:53" ht="15" x14ac:dyDescent="0.25">
      <c r="A23" s="1">
        <v>2059</v>
      </c>
      <c r="B23">
        <v>4</v>
      </c>
      <c r="C23">
        <v>1</v>
      </c>
      <c r="D23">
        <v>6</v>
      </c>
      <c r="E23">
        <v>5</v>
      </c>
      <c r="F23">
        <v>2</v>
      </c>
      <c r="G23">
        <v>1</v>
      </c>
      <c r="H23">
        <v>6</v>
      </c>
      <c r="I23">
        <v>1</v>
      </c>
      <c r="J23">
        <v>2</v>
      </c>
      <c r="K23">
        <v>2</v>
      </c>
      <c r="L23">
        <v>1</v>
      </c>
      <c r="M23">
        <v>1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1</v>
      </c>
      <c r="U23">
        <v>1</v>
      </c>
      <c r="V23"/>
      <c r="W23"/>
      <c r="X23"/>
      <c r="Y23">
        <v>2</v>
      </c>
      <c r="Z23">
        <v>2</v>
      </c>
      <c r="AA23">
        <v>1</v>
      </c>
      <c r="AB23"/>
      <c r="AC23"/>
      <c r="AD23">
        <v>1</v>
      </c>
      <c r="AE23">
        <v>1</v>
      </c>
      <c r="AF23">
        <v>1</v>
      </c>
      <c r="AG23">
        <v>2</v>
      </c>
      <c r="AH23">
        <v>2</v>
      </c>
      <c r="AI23">
        <v>2</v>
      </c>
      <c r="AJ23">
        <v>1</v>
      </c>
      <c r="AK23">
        <v>2</v>
      </c>
      <c r="AL23">
        <v>2</v>
      </c>
      <c r="AM23">
        <v>2</v>
      </c>
      <c r="AN23">
        <v>2</v>
      </c>
      <c r="AO23">
        <v>1</v>
      </c>
      <c r="AP23">
        <v>2</v>
      </c>
      <c r="AQ23">
        <v>1</v>
      </c>
      <c r="AR23">
        <v>5</v>
      </c>
      <c r="AS23">
        <v>1</v>
      </c>
      <c r="AT23">
        <v>1</v>
      </c>
      <c r="AU23">
        <v>2</v>
      </c>
      <c r="AV23">
        <v>1</v>
      </c>
      <c r="AW23">
        <v>2</v>
      </c>
      <c r="AX23">
        <v>2</v>
      </c>
      <c r="AY23">
        <v>4</v>
      </c>
      <c r="AZ23">
        <v>1</v>
      </c>
      <c r="BA23">
        <v>802</v>
      </c>
    </row>
    <row r="24" spans="1:53" ht="15" x14ac:dyDescent="0.25">
      <c r="A24" s="1">
        <v>2060</v>
      </c>
      <c r="B24">
        <v>2</v>
      </c>
      <c r="C24">
        <v>1</v>
      </c>
      <c r="D24">
        <v>2</v>
      </c>
      <c r="E24">
        <v>2</v>
      </c>
      <c r="F24">
        <v>2</v>
      </c>
      <c r="G24">
        <v>1</v>
      </c>
      <c r="H24">
        <v>5</v>
      </c>
      <c r="I24">
        <v>1</v>
      </c>
      <c r="J24">
        <v>1</v>
      </c>
      <c r="K24">
        <v>2</v>
      </c>
      <c r="L24">
        <v>1</v>
      </c>
      <c r="M24">
        <v>1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1</v>
      </c>
      <c r="U24">
        <v>1</v>
      </c>
      <c r="V24"/>
      <c r="W24"/>
      <c r="X24"/>
      <c r="Y24">
        <v>2</v>
      </c>
      <c r="Z24">
        <v>2</v>
      </c>
      <c r="AA24">
        <v>1</v>
      </c>
      <c r="AB24"/>
      <c r="AC24"/>
      <c r="AD24">
        <v>1</v>
      </c>
      <c r="AE24">
        <v>1</v>
      </c>
      <c r="AF24">
        <v>1</v>
      </c>
      <c r="AG24">
        <v>3</v>
      </c>
      <c r="AH24">
        <v>2</v>
      </c>
      <c r="AI24">
        <v>1</v>
      </c>
      <c r="AJ24">
        <v>1</v>
      </c>
      <c r="AK24">
        <v>1</v>
      </c>
      <c r="AL24">
        <v>1</v>
      </c>
      <c r="AM24">
        <v>2</v>
      </c>
      <c r="AN24">
        <v>2</v>
      </c>
      <c r="AO24">
        <v>1</v>
      </c>
      <c r="AP24">
        <v>2</v>
      </c>
      <c r="AQ24">
        <v>1</v>
      </c>
      <c r="AR24">
        <v>5</v>
      </c>
      <c r="AS24">
        <v>1</v>
      </c>
      <c r="AT24">
        <v>1</v>
      </c>
      <c r="AU24">
        <v>2</v>
      </c>
      <c r="AV24">
        <v>1</v>
      </c>
      <c r="AW24">
        <v>2</v>
      </c>
      <c r="AX24">
        <v>1</v>
      </c>
      <c r="AY24">
        <v>1</v>
      </c>
      <c r="AZ24">
        <v>1</v>
      </c>
      <c r="BA24">
        <v>802</v>
      </c>
    </row>
    <row r="25" spans="1:53" ht="15" x14ac:dyDescent="0.25">
      <c r="A25" s="1">
        <v>2061</v>
      </c>
      <c r="B25">
        <v>2</v>
      </c>
      <c r="C25">
        <v>1</v>
      </c>
      <c r="D25">
        <v>2</v>
      </c>
      <c r="E25">
        <v>2</v>
      </c>
      <c r="F25">
        <v>2</v>
      </c>
      <c r="G25">
        <v>2</v>
      </c>
      <c r="H25">
        <v>5</v>
      </c>
      <c r="I25">
        <v>1</v>
      </c>
      <c r="J25">
        <v>1</v>
      </c>
      <c r="K25">
        <v>2</v>
      </c>
      <c r="L25">
        <v>1</v>
      </c>
      <c r="M25">
        <v>1</v>
      </c>
      <c r="N25">
        <v>1</v>
      </c>
      <c r="O25">
        <v>1</v>
      </c>
      <c r="P25">
        <v>2</v>
      </c>
      <c r="Q25">
        <v>1</v>
      </c>
      <c r="R25">
        <v>4</v>
      </c>
      <c r="S25">
        <v>1</v>
      </c>
      <c r="T25">
        <v>1</v>
      </c>
      <c r="U25">
        <v>1</v>
      </c>
      <c r="V25"/>
      <c r="W25"/>
      <c r="X25"/>
      <c r="Y25">
        <v>1</v>
      </c>
      <c r="Z25">
        <v>2</v>
      </c>
      <c r="AA25">
        <v>1</v>
      </c>
      <c r="AB25"/>
      <c r="AC25"/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2</v>
      </c>
      <c r="AM25">
        <v>1</v>
      </c>
      <c r="AN25">
        <v>1</v>
      </c>
      <c r="AO25">
        <v>1</v>
      </c>
      <c r="AP25">
        <v>3</v>
      </c>
      <c r="AQ25">
        <v>1</v>
      </c>
      <c r="AR25">
        <v>5</v>
      </c>
      <c r="AS25">
        <v>1</v>
      </c>
      <c r="AT25">
        <v>2</v>
      </c>
      <c r="AU25">
        <v>1</v>
      </c>
      <c r="AV25">
        <v>1</v>
      </c>
      <c r="AW25">
        <v>1</v>
      </c>
      <c r="AX25">
        <v>2</v>
      </c>
      <c r="AY25">
        <v>1</v>
      </c>
      <c r="AZ25">
        <v>1</v>
      </c>
      <c r="BA25">
        <v>802</v>
      </c>
    </row>
    <row r="26" spans="1:53" ht="15" x14ac:dyDescent="0.25">
      <c r="A26" s="1">
        <v>2062</v>
      </c>
      <c r="B26">
        <v>1</v>
      </c>
      <c r="C26">
        <v>1</v>
      </c>
      <c r="D26">
        <v>3</v>
      </c>
      <c r="E26">
        <v>2</v>
      </c>
      <c r="F26">
        <v>1</v>
      </c>
      <c r="G26">
        <v>1</v>
      </c>
      <c r="H26">
        <v>5</v>
      </c>
      <c r="I26">
        <v>2</v>
      </c>
      <c r="J26">
        <v>2</v>
      </c>
      <c r="K26">
        <v>1</v>
      </c>
      <c r="L26">
        <v>1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3</v>
      </c>
      <c r="T26">
        <v>1</v>
      </c>
      <c r="U26">
        <v>1</v>
      </c>
      <c r="V26"/>
      <c r="W26"/>
      <c r="X26"/>
      <c r="Y26"/>
      <c r="Z26"/>
      <c r="AA26"/>
      <c r="AB26">
        <v>3</v>
      </c>
      <c r="AC26">
        <v>2</v>
      </c>
      <c r="AD26">
        <v>2</v>
      </c>
      <c r="AE26">
        <v>1</v>
      </c>
      <c r="AF26">
        <v>1</v>
      </c>
      <c r="AG26">
        <v>3</v>
      </c>
      <c r="AH26">
        <v>2</v>
      </c>
      <c r="AI26">
        <v>3</v>
      </c>
      <c r="AJ26">
        <v>2</v>
      </c>
      <c r="AK26">
        <v>2</v>
      </c>
      <c r="AL26">
        <v>2</v>
      </c>
      <c r="AM26">
        <v>3</v>
      </c>
      <c r="AN26">
        <v>1</v>
      </c>
      <c r="AO26">
        <v>1</v>
      </c>
      <c r="AP26">
        <v>2</v>
      </c>
      <c r="AQ26">
        <v>2</v>
      </c>
      <c r="AR26">
        <v>5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4</v>
      </c>
      <c r="AZ26">
        <v>1</v>
      </c>
      <c r="BA26">
        <v>802</v>
      </c>
    </row>
    <row r="27" spans="1:53" ht="15" x14ac:dyDescent="0.25">
      <c r="A27" s="1">
        <v>2063</v>
      </c>
      <c r="B27">
        <v>3</v>
      </c>
      <c r="C27">
        <v>2</v>
      </c>
      <c r="D27">
        <v>5</v>
      </c>
      <c r="E27">
        <v>2</v>
      </c>
      <c r="F27">
        <v>2</v>
      </c>
      <c r="G27">
        <v>1</v>
      </c>
      <c r="H27">
        <v>7</v>
      </c>
      <c r="I27">
        <v>1</v>
      </c>
      <c r="J27">
        <v>1</v>
      </c>
      <c r="K27">
        <v>2</v>
      </c>
      <c r="L27">
        <v>1</v>
      </c>
      <c r="M27">
        <v>1</v>
      </c>
      <c r="N27">
        <v>1</v>
      </c>
      <c r="O27">
        <v>2</v>
      </c>
      <c r="P27">
        <v>1</v>
      </c>
      <c r="Q27">
        <v>1</v>
      </c>
      <c r="R27">
        <v>1</v>
      </c>
      <c r="S27">
        <v>2</v>
      </c>
      <c r="T27">
        <v>1</v>
      </c>
      <c r="U27">
        <v>1</v>
      </c>
      <c r="V27"/>
      <c r="W27"/>
      <c r="X27"/>
      <c r="Y27">
        <v>2</v>
      </c>
      <c r="Z27">
        <v>1</v>
      </c>
      <c r="AA27">
        <v>1</v>
      </c>
      <c r="AB27"/>
      <c r="AC27"/>
      <c r="AD27">
        <v>2</v>
      </c>
      <c r="AE27">
        <v>2</v>
      </c>
      <c r="AF27">
        <v>1</v>
      </c>
      <c r="AG27">
        <v>3</v>
      </c>
      <c r="AH27">
        <v>2</v>
      </c>
      <c r="AI27">
        <v>1</v>
      </c>
      <c r="AJ27">
        <v>1</v>
      </c>
      <c r="AK27">
        <v>1</v>
      </c>
      <c r="AL27">
        <v>1</v>
      </c>
      <c r="AM27">
        <v>2</v>
      </c>
      <c r="AN27">
        <v>1</v>
      </c>
      <c r="AO27">
        <v>1</v>
      </c>
      <c r="AP27">
        <v>2</v>
      </c>
      <c r="AQ27">
        <v>1</v>
      </c>
      <c r="AR27">
        <v>4</v>
      </c>
      <c r="AS27">
        <v>2</v>
      </c>
      <c r="AT27">
        <v>1</v>
      </c>
      <c r="AU27">
        <v>2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802</v>
      </c>
    </row>
    <row r="28" spans="1:53" ht="15" x14ac:dyDescent="0.25">
      <c r="A28" s="1">
        <v>2064</v>
      </c>
      <c r="B28">
        <v>4</v>
      </c>
      <c r="C28">
        <v>1</v>
      </c>
      <c r="D28">
        <v>2</v>
      </c>
      <c r="E28">
        <v>2</v>
      </c>
      <c r="F28">
        <v>2</v>
      </c>
      <c r="G28">
        <v>1</v>
      </c>
      <c r="H28">
        <v>5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2</v>
      </c>
      <c r="S28">
        <v>1</v>
      </c>
      <c r="T28">
        <v>1</v>
      </c>
      <c r="U28">
        <v>1</v>
      </c>
      <c r="V28"/>
      <c r="W28"/>
      <c r="X28"/>
      <c r="Y28">
        <v>2</v>
      </c>
      <c r="Z28">
        <v>1</v>
      </c>
      <c r="AA28">
        <v>1</v>
      </c>
      <c r="AB28"/>
      <c r="AC28"/>
      <c r="AD28">
        <v>1</v>
      </c>
      <c r="AE28">
        <v>1</v>
      </c>
      <c r="AF28">
        <v>1</v>
      </c>
      <c r="AG28">
        <v>4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2</v>
      </c>
      <c r="AO28">
        <v>1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2</v>
      </c>
      <c r="AY28">
        <v>3</v>
      </c>
      <c r="AZ28">
        <v>1</v>
      </c>
      <c r="BA28">
        <v>802</v>
      </c>
    </row>
    <row r="29" spans="1:53" ht="15" x14ac:dyDescent="0.25">
      <c r="A29" s="1">
        <v>2065</v>
      </c>
      <c r="B29">
        <v>3</v>
      </c>
      <c r="C29">
        <v>1</v>
      </c>
      <c r="D29">
        <v>6</v>
      </c>
      <c r="E29">
        <v>6</v>
      </c>
      <c r="F29">
        <v>2</v>
      </c>
      <c r="G29">
        <v>1</v>
      </c>
      <c r="H29">
        <v>7</v>
      </c>
      <c r="I29">
        <v>2</v>
      </c>
      <c r="J29">
        <v>2</v>
      </c>
      <c r="K29">
        <v>1</v>
      </c>
      <c r="L29">
        <v>2</v>
      </c>
      <c r="M29">
        <v>4</v>
      </c>
      <c r="N29">
        <v>2</v>
      </c>
      <c r="O29">
        <v>3</v>
      </c>
      <c r="P29">
        <v>2</v>
      </c>
      <c r="Q29">
        <v>1</v>
      </c>
      <c r="R29">
        <v>2</v>
      </c>
      <c r="S29">
        <v>2</v>
      </c>
      <c r="T29">
        <v>1</v>
      </c>
      <c r="U29">
        <v>1</v>
      </c>
      <c r="V29"/>
      <c r="W29"/>
      <c r="X29"/>
      <c r="Y29">
        <v>3</v>
      </c>
      <c r="Z29">
        <v>3</v>
      </c>
      <c r="AA29">
        <v>1</v>
      </c>
      <c r="AB29"/>
      <c r="AC29"/>
      <c r="AD29">
        <v>2</v>
      </c>
      <c r="AE29">
        <v>2</v>
      </c>
      <c r="AF29">
        <v>2</v>
      </c>
      <c r="AG29">
        <v>2</v>
      </c>
      <c r="AH29">
        <v>2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2</v>
      </c>
      <c r="AP29">
        <v>2</v>
      </c>
      <c r="AQ29">
        <v>2</v>
      </c>
      <c r="AR29">
        <v>4</v>
      </c>
      <c r="AS29">
        <v>1</v>
      </c>
      <c r="AT29">
        <v>3</v>
      </c>
      <c r="AU29">
        <v>1</v>
      </c>
      <c r="AV29">
        <v>2</v>
      </c>
      <c r="AW29">
        <v>2</v>
      </c>
      <c r="AX29">
        <v>2</v>
      </c>
      <c r="AY29">
        <v>4</v>
      </c>
      <c r="AZ29">
        <v>2</v>
      </c>
      <c r="BA29">
        <v>802</v>
      </c>
    </row>
    <row r="30" spans="1:53" ht="15" x14ac:dyDescent="0.25">
      <c r="A30" s="1">
        <v>2066</v>
      </c>
      <c r="B30">
        <v>2</v>
      </c>
      <c r="C30">
        <v>1</v>
      </c>
      <c r="D30">
        <v>2</v>
      </c>
      <c r="E30">
        <v>2</v>
      </c>
      <c r="F30">
        <v>2</v>
      </c>
      <c r="G30">
        <v>1</v>
      </c>
      <c r="H30">
        <v>5</v>
      </c>
      <c r="I30">
        <v>1</v>
      </c>
      <c r="J30">
        <v>1</v>
      </c>
      <c r="K30">
        <v>2</v>
      </c>
      <c r="L30">
        <v>1</v>
      </c>
      <c r="M30">
        <v>2</v>
      </c>
      <c r="N30">
        <v>1</v>
      </c>
      <c r="O30">
        <v>1</v>
      </c>
      <c r="P30">
        <v>1</v>
      </c>
      <c r="Q30">
        <v>1</v>
      </c>
      <c r="R30">
        <v>2</v>
      </c>
      <c r="S30">
        <v>1</v>
      </c>
      <c r="T30">
        <v>1</v>
      </c>
      <c r="U30">
        <v>1</v>
      </c>
      <c r="V30"/>
      <c r="W30"/>
      <c r="X30"/>
      <c r="Y30">
        <v>1</v>
      </c>
      <c r="Z30">
        <v>1</v>
      </c>
      <c r="AA30">
        <v>1</v>
      </c>
      <c r="AB30"/>
      <c r="AC30"/>
      <c r="AD30">
        <v>1</v>
      </c>
      <c r="AE30">
        <v>1</v>
      </c>
      <c r="AF30">
        <v>1</v>
      </c>
      <c r="AG30">
        <v>3</v>
      </c>
      <c r="AH30">
        <v>2</v>
      </c>
      <c r="AI30">
        <v>1</v>
      </c>
      <c r="AJ30">
        <v>1</v>
      </c>
      <c r="AK30">
        <v>1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4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1</v>
      </c>
      <c r="AY30">
        <v>2</v>
      </c>
      <c r="AZ30">
        <v>1</v>
      </c>
      <c r="BA30">
        <v>802</v>
      </c>
    </row>
    <row r="31" spans="1:53" ht="15" x14ac:dyDescent="0.25">
      <c r="A31" s="1">
        <v>2067</v>
      </c>
      <c r="B31">
        <v>2</v>
      </c>
      <c r="C31">
        <v>1</v>
      </c>
      <c r="D31">
        <v>3</v>
      </c>
      <c r="E31">
        <v>3</v>
      </c>
      <c r="F31">
        <v>2</v>
      </c>
      <c r="G31">
        <v>2</v>
      </c>
      <c r="H31">
        <v>5</v>
      </c>
      <c r="I31">
        <v>2</v>
      </c>
      <c r="J31">
        <v>2</v>
      </c>
      <c r="K31">
        <v>1</v>
      </c>
      <c r="L31">
        <v>1</v>
      </c>
      <c r="M31">
        <v>1</v>
      </c>
      <c r="N31">
        <v>1</v>
      </c>
      <c r="O31">
        <v>1</v>
      </c>
      <c r="P31">
        <v>2</v>
      </c>
      <c r="Q31">
        <v>2</v>
      </c>
      <c r="R31">
        <v>3</v>
      </c>
      <c r="S31">
        <v>2</v>
      </c>
      <c r="T31">
        <v>1</v>
      </c>
      <c r="U31">
        <v>2</v>
      </c>
      <c r="V31"/>
      <c r="W31"/>
      <c r="X31"/>
      <c r="Y31">
        <v>3</v>
      </c>
      <c r="Z31">
        <v>2</v>
      </c>
      <c r="AA31">
        <v>1</v>
      </c>
      <c r="AB31"/>
      <c r="AC31"/>
      <c r="AD31">
        <v>2</v>
      </c>
      <c r="AE31">
        <v>1</v>
      </c>
      <c r="AF31">
        <v>2</v>
      </c>
      <c r="AG31">
        <v>2</v>
      </c>
      <c r="AH31">
        <v>2</v>
      </c>
      <c r="AI31">
        <v>1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3</v>
      </c>
      <c r="AQ31">
        <v>1</v>
      </c>
      <c r="AR31">
        <v>5</v>
      </c>
      <c r="AS31">
        <v>1</v>
      </c>
      <c r="AT31">
        <v>3</v>
      </c>
      <c r="AU31">
        <v>2</v>
      </c>
      <c r="AV31">
        <v>1</v>
      </c>
      <c r="AW31">
        <v>1</v>
      </c>
      <c r="AX31">
        <v>2</v>
      </c>
      <c r="AY31">
        <v>1</v>
      </c>
      <c r="AZ31">
        <v>1</v>
      </c>
      <c r="BA31">
        <v>802</v>
      </c>
    </row>
    <row r="32" spans="1:53" ht="15" x14ac:dyDescent="0.25">
      <c r="A32" s="1">
        <v>2068</v>
      </c>
      <c r="B32">
        <v>3</v>
      </c>
      <c r="C32">
        <v>1</v>
      </c>
      <c r="D32">
        <v>4</v>
      </c>
      <c r="E32">
        <v>2</v>
      </c>
      <c r="F32">
        <v>2</v>
      </c>
      <c r="G32">
        <v>1</v>
      </c>
      <c r="H32">
        <v>5</v>
      </c>
      <c r="I32">
        <v>2</v>
      </c>
      <c r="J32">
        <v>1</v>
      </c>
      <c r="K32">
        <v>2</v>
      </c>
      <c r="L32">
        <v>1</v>
      </c>
      <c r="M32">
        <v>1</v>
      </c>
      <c r="N32">
        <v>2</v>
      </c>
      <c r="O32">
        <v>3</v>
      </c>
      <c r="P32">
        <v>2</v>
      </c>
      <c r="Q32">
        <v>4</v>
      </c>
      <c r="R32">
        <v>4</v>
      </c>
      <c r="S32">
        <v>3</v>
      </c>
      <c r="T32">
        <v>1</v>
      </c>
      <c r="U32">
        <v>2</v>
      </c>
      <c r="V32"/>
      <c r="W32"/>
      <c r="X32"/>
      <c r="Y32">
        <v>4</v>
      </c>
      <c r="Z32">
        <v>3</v>
      </c>
      <c r="AA32">
        <v>2</v>
      </c>
      <c r="AB32"/>
      <c r="AC32"/>
      <c r="AD32">
        <v>1</v>
      </c>
      <c r="AE32">
        <v>1</v>
      </c>
      <c r="AF32">
        <v>1</v>
      </c>
      <c r="AG32">
        <v>3</v>
      </c>
      <c r="AH32">
        <v>1</v>
      </c>
      <c r="AI32">
        <v>2</v>
      </c>
      <c r="AJ32">
        <v>2</v>
      </c>
      <c r="AK32">
        <v>1</v>
      </c>
      <c r="AL32">
        <v>2</v>
      </c>
      <c r="AM32">
        <v>3</v>
      </c>
      <c r="AN32">
        <v>1</v>
      </c>
      <c r="AO32">
        <v>1</v>
      </c>
      <c r="AP32">
        <v>1</v>
      </c>
      <c r="AQ32">
        <v>1</v>
      </c>
      <c r="AR32">
        <v>5</v>
      </c>
      <c r="AS32">
        <v>1</v>
      </c>
      <c r="AT32">
        <v>1</v>
      </c>
      <c r="AU32">
        <v>2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802</v>
      </c>
    </row>
    <row r="33" spans="1:53" ht="15" x14ac:dyDescent="0.25">
      <c r="A33" s="1">
        <v>2069</v>
      </c>
      <c r="B33">
        <v>5</v>
      </c>
      <c r="C33">
        <v>2</v>
      </c>
      <c r="D33">
        <v>6</v>
      </c>
      <c r="E33">
        <v>6</v>
      </c>
      <c r="F33">
        <v>2</v>
      </c>
      <c r="G33">
        <v>1</v>
      </c>
      <c r="H33">
        <v>5</v>
      </c>
      <c r="I33">
        <v>1</v>
      </c>
      <c r="J33">
        <v>1</v>
      </c>
      <c r="K33">
        <v>2</v>
      </c>
      <c r="L33">
        <v>1</v>
      </c>
      <c r="M33">
        <v>4</v>
      </c>
      <c r="N33">
        <v>2</v>
      </c>
      <c r="O33">
        <v>2</v>
      </c>
      <c r="P33">
        <v>1</v>
      </c>
      <c r="Q33">
        <v>2</v>
      </c>
      <c r="R33">
        <v>3</v>
      </c>
      <c r="S33">
        <v>3</v>
      </c>
      <c r="T33">
        <v>1</v>
      </c>
      <c r="U33">
        <v>1</v>
      </c>
      <c r="V33"/>
      <c r="W33"/>
      <c r="X33"/>
      <c r="Y33">
        <v>3</v>
      </c>
      <c r="Z33">
        <v>2</v>
      </c>
      <c r="AA33">
        <v>1</v>
      </c>
      <c r="AB33"/>
      <c r="AC33"/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1</v>
      </c>
      <c r="AR33">
        <v>5</v>
      </c>
      <c r="AS33">
        <v>2</v>
      </c>
      <c r="AT33">
        <v>2</v>
      </c>
      <c r="AU33">
        <v>2</v>
      </c>
      <c r="AV33">
        <v>2</v>
      </c>
      <c r="AW33">
        <v>1</v>
      </c>
      <c r="AX33">
        <v>1</v>
      </c>
      <c r="AY33">
        <v>1</v>
      </c>
      <c r="AZ33">
        <v>2</v>
      </c>
      <c r="BA33">
        <v>802</v>
      </c>
    </row>
    <row r="34" spans="1:53" ht="15" x14ac:dyDescent="0.25">
      <c r="A34" s="1">
        <v>2070</v>
      </c>
      <c r="B34">
        <v>3</v>
      </c>
      <c r="C34">
        <v>2</v>
      </c>
      <c r="D34">
        <v>3</v>
      </c>
      <c r="E34">
        <v>3</v>
      </c>
      <c r="F34">
        <v>2</v>
      </c>
      <c r="G34">
        <v>1</v>
      </c>
      <c r="H34">
        <v>4</v>
      </c>
      <c r="I34">
        <v>2</v>
      </c>
      <c r="J34">
        <v>1</v>
      </c>
      <c r="K34">
        <v>2</v>
      </c>
      <c r="L34">
        <v>1</v>
      </c>
      <c r="M34">
        <v>4</v>
      </c>
      <c r="N34">
        <v>2</v>
      </c>
      <c r="O34">
        <v>2</v>
      </c>
      <c r="P34">
        <v>2</v>
      </c>
      <c r="Q34">
        <v>4</v>
      </c>
      <c r="R34">
        <v>4</v>
      </c>
      <c r="S34">
        <v>3</v>
      </c>
      <c r="T34">
        <v>1</v>
      </c>
      <c r="U34">
        <v>2</v>
      </c>
      <c r="V34"/>
      <c r="W34"/>
      <c r="X34"/>
      <c r="Y34">
        <v>3</v>
      </c>
      <c r="Z34">
        <v>2</v>
      </c>
      <c r="AA34">
        <v>1</v>
      </c>
      <c r="AB34"/>
      <c r="AC34"/>
      <c r="AD34">
        <v>1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1</v>
      </c>
      <c r="AM34">
        <v>2</v>
      </c>
      <c r="AN34">
        <v>1</v>
      </c>
      <c r="AO34">
        <v>1</v>
      </c>
      <c r="AP34">
        <v>2</v>
      </c>
      <c r="AQ34">
        <v>1</v>
      </c>
      <c r="AR34">
        <v>3</v>
      </c>
      <c r="AS34">
        <v>2</v>
      </c>
      <c r="AT34">
        <v>2</v>
      </c>
      <c r="AU34">
        <v>2</v>
      </c>
      <c r="AV34">
        <v>3</v>
      </c>
      <c r="AW34">
        <v>1</v>
      </c>
      <c r="AX34">
        <v>1</v>
      </c>
      <c r="AY34">
        <v>1</v>
      </c>
      <c r="AZ34">
        <v>1</v>
      </c>
      <c r="BA34">
        <v>802</v>
      </c>
    </row>
    <row r="35" spans="1:53" ht="15" x14ac:dyDescent="0.25">
      <c r="A35" s="1">
        <v>2071</v>
      </c>
      <c r="B35">
        <v>2</v>
      </c>
      <c r="C35">
        <v>2</v>
      </c>
      <c r="D35">
        <v>3</v>
      </c>
      <c r="E35">
        <v>3</v>
      </c>
      <c r="F35">
        <v>2</v>
      </c>
      <c r="G35">
        <v>1</v>
      </c>
      <c r="H35">
        <v>5</v>
      </c>
      <c r="I35">
        <v>1</v>
      </c>
      <c r="J35">
        <v>1</v>
      </c>
      <c r="K35">
        <v>2</v>
      </c>
      <c r="L35">
        <v>2</v>
      </c>
      <c r="M35">
        <v>3</v>
      </c>
      <c r="N35">
        <v>2</v>
      </c>
      <c r="O35">
        <v>3</v>
      </c>
      <c r="P35">
        <v>2</v>
      </c>
      <c r="Q35">
        <v>4</v>
      </c>
      <c r="R35">
        <v>3</v>
      </c>
      <c r="S35">
        <v>3</v>
      </c>
      <c r="T35">
        <v>1</v>
      </c>
      <c r="U35">
        <v>1</v>
      </c>
      <c r="V35"/>
      <c r="W35"/>
      <c r="X35"/>
      <c r="Y35">
        <v>3</v>
      </c>
      <c r="Z35">
        <v>2</v>
      </c>
      <c r="AA35">
        <v>1</v>
      </c>
      <c r="AB35"/>
      <c r="AC35"/>
      <c r="AD35">
        <v>1</v>
      </c>
      <c r="AE35">
        <v>1</v>
      </c>
      <c r="AF35">
        <v>1</v>
      </c>
      <c r="AG35">
        <v>4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5</v>
      </c>
      <c r="AS35">
        <v>1</v>
      </c>
      <c r="AT35">
        <v>1</v>
      </c>
      <c r="AU35">
        <v>2</v>
      </c>
      <c r="AV35">
        <v>1</v>
      </c>
      <c r="AW35">
        <v>1</v>
      </c>
      <c r="AX35">
        <v>2</v>
      </c>
      <c r="AY35">
        <v>4</v>
      </c>
      <c r="AZ35">
        <v>1</v>
      </c>
      <c r="BA35">
        <v>802</v>
      </c>
    </row>
    <row r="36" spans="1:53" ht="15" x14ac:dyDescent="0.25">
      <c r="A36" s="1">
        <v>2072</v>
      </c>
      <c r="B36">
        <v>3</v>
      </c>
      <c r="C36">
        <v>1</v>
      </c>
      <c r="D36">
        <v>5</v>
      </c>
      <c r="E36">
        <v>4</v>
      </c>
      <c r="F36">
        <v>2</v>
      </c>
      <c r="G36">
        <v>1</v>
      </c>
      <c r="H36">
        <v>5</v>
      </c>
      <c r="I36">
        <v>4</v>
      </c>
      <c r="J36">
        <v>2</v>
      </c>
      <c r="K36">
        <v>1</v>
      </c>
      <c r="L36">
        <v>2</v>
      </c>
      <c r="M36">
        <v>4</v>
      </c>
      <c r="N36">
        <v>3</v>
      </c>
      <c r="O36">
        <v>4</v>
      </c>
      <c r="P36">
        <v>3</v>
      </c>
      <c r="Q36">
        <v>3</v>
      </c>
      <c r="R36">
        <v>3</v>
      </c>
      <c r="S36">
        <v>3</v>
      </c>
      <c r="T36">
        <v>2</v>
      </c>
      <c r="U36">
        <v>3</v>
      </c>
      <c r="V36"/>
      <c r="W36"/>
      <c r="X36"/>
      <c r="Y36">
        <v>4</v>
      </c>
      <c r="Z36">
        <v>3</v>
      </c>
      <c r="AA36">
        <v>4</v>
      </c>
      <c r="AB36"/>
      <c r="AC36"/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1</v>
      </c>
      <c r="AN36">
        <v>2</v>
      </c>
      <c r="AO36">
        <v>2</v>
      </c>
      <c r="AP36">
        <v>2</v>
      </c>
      <c r="AQ36">
        <v>1</v>
      </c>
      <c r="AR36">
        <v>5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2</v>
      </c>
      <c r="AY36">
        <v>3</v>
      </c>
      <c r="AZ36">
        <v>2</v>
      </c>
      <c r="BA36">
        <v>802</v>
      </c>
    </row>
    <row r="37" spans="1:53" ht="15" x14ac:dyDescent="0.25">
      <c r="A37" s="1">
        <v>2073</v>
      </c>
      <c r="B37">
        <v>2</v>
      </c>
      <c r="C37">
        <v>1</v>
      </c>
      <c r="D37">
        <v>3</v>
      </c>
      <c r="E37">
        <v>2</v>
      </c>
      <c r="F37">
        <v>2</v>
      </c>
      <c r="G37">
        <v>1</v>
      </c>
      <c r="H37">
        <v>5</v>
      </c>
      <c r="I37">
        <v>1</v>
      </c>
      <c r="J37">
        <v>1</v>
      </c>
      <c r="K37">
        <v>2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3</v>
      </c>
      <c r="S37">
        <v>2</v>
      </c>
      <c r="T37">
        <v>1</v>
      </c>
      <c r="U37">
        <v>1</v>
      </c>
      <c r="V37"/>
      <c r="W37"/>
      <c r="X37"/>
      <c r="Y37">
        <v>3</v>
      </c>
      <c r="Z37">
        <v>2</v>
      </c>
      <c r="AA37">
        <v>1</v>
      </c>
      <c r="AB37"/>
      <c r="AC37"/>
      <c r="AD37">
        <v>2</v>
      </c>
      <c r="AE37">
        <v>1</v>
      </c>
      <c r="AF37">
        <v>1</v>
      </c>
      <c r="AG37">
        <v>3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2</v>
      </c>
      <c r="AN37">
        <v>1</v>
      </c>
      <c r="AO37">
        <v>1</v>
      </c>
      <c r="AP37">
        <v>1</v>
      </c>
      <c r="AQ37">
        <v>1</v>
      </c>
      <c r="AR37">
        <v>5</v>
      </c>
      <c r="AS37">
        <v>1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802</v>
      </c>
    </row>
    <row r="38" spans="1:53" ht="15" x14ac:dyDescent="0.25">
      <c r="A38" s="1">
        <v>2074</v>
      </c>
      <c r="B38">
        <v>2</v>
      </c>
      <c r="C38">
        <v>1</v>
      </c>
      <c r="D38">
        <v>3</v>
      </c>
      <c r="E38">
        <v>2</v>
      </c>
      <c r="F38">
        <v>2</v>
      </c>
      <c r="G38">
        <v>1</v>
      </c>
      <c r="H38">
        <v>4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1</v>
      </c>
      <c r="Q38">
        <v>2</v>
      </c>
      <c r="R38">
        <v>4</v>
      </c>
      <c r="S38">
        <v>2</v>
      </c>
      <c r="T38">
        <v>1</v>
      </c>
      <c r="U38">
        <v>1</v>
      </c>
      <c r="V38"/>
      <c r="W38"/>
      <c r="X38"/>
      <c r="Y38">
        <v>3</v>
      </c>
      <c r="Z38">
        <v>3</v>
      </c>
      <c r="AA38">
        <v>1</v>
      </c>
      <c r="AB38"/>
      <c r="AC38"/>
      <c r="AD38">
        <v>1</v>
      </c>
      <c r="AE38">
        <v>1</v>
      </c>
      <c r="AF38">
        <v>1</v>
      </c>
      <c r="AG38">
        <v>3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3</v>
      </c>
      <c r="AS38">
        <v>1</v>
      </c>
      <c r="AT38">
        <v>1</v>
      </c>
      <c r="AU38">
        <v>2</v>
      </c>
      <c r="AV38">
        <v>1</v>
      </c>
      <c r="AW38">
        <v>1</v>
      </c>
      <c r="AX38">
        <v>2</v>
      </c>
      <c r="AY38">
        <v>3</v>
      </c>
      <c r="AZ38">
        <v>1</v>
      </c>
      <c r="BA38">
        <v>802</v>
      </c>
    </row>
    <row r="39" spans="1:53" ht="15" x14ac:dyDescent="0.25">
      <c r="A39" s="1">
        <v>2075</v>
      </c>
      <c r="B39">
        <v>3</v>
      </c>
      <c r="C39">
        <v>1</v>
      </c>
      <c r="D39">
        <v>4</v>
      </c>
      <c r="E39">
        <v>3</v>
      </c>
      <c r="F39">
        <v>2</v>
      </c>
      <c r="G39">
        <v>1</v>
      </c>
      <c r="H39">
        <v>5</v>
      </c>
      <c r="I39">
        <v>2</v>
      </c>
      <c r="J39">
        <v>1</v>
      </c>
      <c r="K39">
        <v>2</v>
      </c>
      <c r="L39">
        <v>1</v>
      </c>
      <c r="M39">
        <v>2</v>
      </c>
      <c r="N39">
        <v>1</v>
      </c>
      <c r="O39">
        <v>3</v>
      </c>
      <c r="P39">
        <v>2</v>
      </c>
      <c r="Q39">
        <v>4</v>
      </c>
      <c r="R39">
        <v>4</v>
      </c>
      <c r="S39">
        <v>1</v>
      </c>
      <c r="T39">
        <v>1</v>
      </c>
      <c r="U39">
        <v>1</v>
      </c>
      <c r="V39"/>
      <c r="W39"/>
      <c r="X39"/>
      <c r="Y39">
        <v>3</v>
      </c>
      <c r="Z39">
        <v>3</v>
      </c>
      <c r="AA39">
        <v>1</v>
      </c>
      <c r="AB39"/>
      <c r="AC39"/>
      <c r="AD39">
        <v>1</v>
      </c>
      <c r="AE39">
        <v>1</v>
      </c>
      <c r="AF39">
        <v>1</v>
      </c>
      <c r="AG39">
        <v>2</v>
      </c>
      <c r="AH39">
        <v>2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2</v>
      </c>
      <c r="AQ39">
        <v>1</v>
      </c>
      <c r="AR39">
        <v>5</v>
      </c>
      <c r="AS39">
        <v>1</v>
      </c>
      <c r="AT39">
        <v>1</v>
      </c>
      <c r="AU39">
        <v>2</v>
      </c>
      <c r="AV39">
        <v>1</v>
      </c>
      <c r="AW39">
        <v>1</v>
      </c>
      <c r="AX39">
        <v>2</v>
      </c>
      <c r="AY39">
        <v>1</v>
      </c>
      <c r="AZ39">
        <v>2</v>
      </c>
      <c r="BA39">
        <v>802</v>
      </c>
    </row>
    <row r="40" spans="1:53" ht="15" x14ac:dyDescent="0.25">
      <c r="A40" s="1">
        <v>2076</v>
      </c>
      <c r="B40">
        <v>2</v>
      </c>
      <c r="C40">
        <v>2</v>
      </c>
      <c r="D40">
        <v>2</v>
      </c>
      <c r="E40">
        <v>2</v>
      </c>
      <c r="F40">
        <v>2</v>
      </c>
      <c r="G40">
        <v>1</v>
      </c>
      <c r="H40">
        <v>5</v>
      </c>
      <c r="I40">
        <v>1</v>
      </c>
      <c r="J40">
        <v>1</v>
      </c>
      <c r="K40">
        <v>2</v>
      </c>
      <c r="L40">
        <v>1</v>
      </c>
      <c r="M40">
        <v>2</v>
      </c>
      <c r="N40">
        <v>1</v>
      </c>
      <c r="O40">
        <v>1</v>
      </c>
      <c r="P40">
        <v>1</v>
      </c>
      <c r="Q40">
        <v>3</v>
      </c>
      <c r="R40">
        <v>1</v>
      </c>
      <c r="S40">
        <v>1</v>
      </c>
      <c r="T40">
        <v>1</v>
      </c>
      <c r="U40">
        <v>3</v>
      </c>
      <c r="V40"/>
      <c r="W40"/>
      <c r="X40"/>
      <c r="Y40">
        <v>3</v>
      </c>
      <c r="Z40">
        <v>2</v>
      </c>
      <c r="AA40">
        <v>1</v>
      </c>
      <c r="AB40"/>
      <c r="AC40"/>
      <c r="AD40">
        <v>2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4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2</v>
      </c>
      <c r="AY40">
        <v>4</v>
      </c>
      <c r="AZ40">
        <v>1</v>
      </c>
      <c r="BA40">
        <v>802</v>
      </c>
    </row>
    <row r="41" spans="1:53" ht="15" x14ac:dyDescent="0.25">
      <c r="A41" s="1">
        <v>2077</v>
      </c>
      <c r="B41">
        <v>3</v>
      </c>
      <c r="C41">
        <v>2</v>
      </c>
      <c r="D41">
        <v>2</v>
      </c>
      <c r="E41">
        <v>2</v>
      </c>
      <c r="F41">
        <v>2</v>
      </c>
      <c r="G41">
        <v>1</v>
      </c>
      <c r="H41">
        <v>4</v>
      </c>
      <c r="I41">
        <v>1</v>
      </c>
      <c r="J41">
        <v>1</v>
      </c>
      <c r="K41">
        <v>1</v>
      </c>
      <c r="L41">
        <v>1</v>
      </c>
      <c r="M41">
        <v>2</v>
      </c>
      <c r="N41">
        <v>1</v>
      </c>
      <c r="O41">
        <v>1</v>
      </c>
      <c r="P41">
        <v>1</v>
      </c>
      <c r="Q41">
        <v>3</v>
      </c>
      <c r="R41">
        <v>4</v>
      </c>
      <c r="S41">
        <v>3</v>
      </c>
      <c r="T41">
        <v>1</v>
      </c>
      <c r="U41">
        <v>2</v>
      </c>
      <c r="V41"/>
      <c r="W41"/>
      <c r="X41"/>
      <c r="Y41">
        <v>2</v>
      </c>
      <c r="Z41">
        <v>2</v>
      </c>
      <c r="AA41">
        <v>1</v>
      </c>
      <c r="AB41"/>
      <c r="AC41"/>
      <c r="AD41">
        <v>1</v>
      </c>
      <c r="AE41">
        <v>1</v>
      </c>
      <c r="AF41">
        <v>2</v>
      </c>
      <c r="AG41">
        <v>1</v>
      </c>
      <c r="AH41">
        <v>3</v>
      </c>
      <c r="AI41">
        <v>1</v>
      </c>
      <c r="AJ41">
        <v>1</v>
      </c>
      <c r="AK41">
        <v>1</v>
      </c>
      <c r="AL41">
        <v>1</v>
      </c>
      <c r="AM41">
        <v>3</v>
      </c>
      <c r="AN41">
        <v>1</v>
      </c>
      <c r="AO41">
        <v>1</v>
      </c>
      <c r="AP41">
        <v>2</v>
      </c>
      <c r="AQ41">
        <v>1</v>
      </c>
      <c r="AR41">
        <v>5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802</v>
      </c>
    </row>
    <row r="42" spans="1:53" ht="15" x14ac:dyDescent="0.25">
      <c r="A42" s="1">
        <v>2078</v>
      </c>
      <c r="B42">
        <v>5</v>
      </c>
      <c r="C42">
        <v>1</v>
      </c>
      <c r="D42">
        <v>6</v>
      </c>
      <c r="E42">
        <v>4</v>
      </c>
      <c r="F42">
        <v>2</v>
      </c>
      <c r="G42">
        <v>1</v>
      </c>
      <c r="H42">
        <v>7</v>
      </c>
      <c r="I42">
        <v>1</v>
      </c>
      <c r="J42">
        <v>1</v>
      </c>
      <c r="K42">
        <v>2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2</v>
      </c>
      <c r="S42">
        <v>2</v>
      </c>
      <c r="T42">
        <v>1</v>
      </c>
      <c r="U42">
        <v>1</v>
      </c>
      <c r="V42"/>
      <c r="W42"/>
      <c r="X42"/>
      <c r="Y42">
        <v>2</v>
      </c>
      <c r="Z42">
        <v>2</v>
      </c>
      <c r="AA42">
        <v>1</v>
      </c>
      <c r="AB42"/>
      <c r="AC42"/>
      <c r="AD42">
        <v>1</v>
      </c>
      <c r="AE42">
        <v>1</v>
      </c>
      <c r="AF42">
        <v>1</v>
      </c>
      <c r="AG42">
        <v>3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3</v>
      </c>
      <c r="AN42">
        <v>1</v>
      </c>
      <c r="AO42">
        <v>1</v>
      </c>
      <c r="AP42">
        <v>1</v>
      </c>
      <c r="AQ42">
        <v>1</v>
      </c>
      <c r="AR42">
        <v>5</v>
      </c>
      <c r="AS42">
        <v>1</v>
      </c>
      <c r="AT42">
        <v>1</v>
      </c>
      <c r="AU42">
        <v>2</v>
      </c>
      <c r="AV42">
        <v>1</v>
      </c>
      <c r="AW42">
        <v>1</v>
      </c>
      <c r="AX42">
        <v>1</v>
      </c>
      <c r="AY42">
        <v>3</v>
      </c>
      <c r="AZ42">
        <v>1</v>
      </c>
      <c r="BA42">
        <v>802</v>
      </c>
    </row>
    <row r="43" spans="1:53" ht="15" x14ac:dyDescent="0.25">
      <c r="A43" s="1">
        <v>2079</v>
      </c>
      <c r="B43">
        <v>1</v>
      </c>
      <c r="C43">
        <v>2</v>
      </c>
      <c r="D43">
        <v>3</v>
      </c>
      <c r="E43">
        <v>1</v>
      </c>
      <c r="F43">
        <v>2</v>
      </c>
      <c r="G43">
        <v>1</v>
      </c>
      <c r="H43">
        <v>5</v>
      </c>
      <c r="I43">
        <v>1</v>
      </c>
      <c r="J43">
        <v>1</v>
      </c>
      <c r="K43">
        <v>2</v>
      </c>
      <c r="L43">
        <v>1</v>
      </c>
      <c r="M43">
        <v>4</v>
      </c>
      <c r="N43">
        <v>1</v>
      </c>
      <c r="O43">
        <v>1</v>
      </c>
      <c r="P43">
        <v>1</v>
      </c>
      <c r="Q43">
        <v>3</v>
      </c>
      <c r="R43">
        <v>4</v>
      </c>
      <c r="S43">
        <v>3</v>
      </c>
      <c r="T43">
        <v>1</v>
      </c>
      <c r="U43">
        <v>1</v>
      </c>
      <c r="V43"/>
      <c r="W43"/>
      <c r="X43"/>
      <c r="Y43">
        <v>3</v>
      </c>
      <c r="Z43">
        <v>2</v>
      </c>
      <c r="AA43">
        <v>1</v>
      </c>
      <c r="AB43"/>
      <c r="AC43"/>
      <c r="AD43">
        <v>2</v>
      </c>
      <c r="AE43">
        <v>1</v>
      </c>
      <c r="AF43">
        <v>1</v>
      </c>
      <c r="AG43">
        <v>2</v>
      </c>
      <c r="AH43">
        <v>2</v>
      </c>
      <c r="AI43">
        <v>1</v>
      </c>
      <c r="AJ43">
        <v>1</v>
      </c>
      <c r="AK43">
        <v>1</v>
      </c>
      <c r="AL43">
        <v>2</v>
      </c>
      <c r="AM43">
        <v>2</v>
      </c>
      <c r="AN43">
        <v>1</v>
      </c>
      <c r="AO43">
        <v>1</v>
      </c>
      <c r="AP43">
        <v>1</v>
      </c>
      <c r="AQ43">
        <v>1</v>
      </c>
      <c r="AR43">
        <v>4</v>
      </c>
      <c r="AS43">
        <v>2</v>
      </c>
      <c r="AT43">
        <v>1</v>
      </c>
      <c r="AU43">
        <v>2</v>
      </c>
      <c r="AV43">
        <v>1</v>
      </c>
      <c r="AW43">
        <v>1</v>
      </c>
      <c r="AX43">
        <v>2</v>
      </c>
      <c r="AY43">
        <v>4</v>
      </c>
      <c r="AZ43">
        <v>1</v>
      </c>
      <c r="BA43">
        <v>802</v>
      </c>
    </row>
    <row r="44" spans="1:53" ht="15" x14ac:dyDescent="0.25">
      <c r="A44" s="1">
        <v>2080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4</v>
      </c>
      <c r="I44">
        <v>2</v>
      </c>
      <c r="J44">
        <v>1</v>
      </c>
      <c r="K44">
        <v>2</v>
      </c>
      <c r="L44">
        <v>1</v>
      </c>
      <c r="M44">
        <v>4</v>
      </c>
      <c r="N44">
        <v>2</v>
      </c>
      <c r="O44">
        <v>1</v>
      </c>
      <c r="P44">
        <v>1</v>
      </c>
      <c r="Q44">
        <v>2</v>
      </c>
      <c r="R44">
        <v>2</v>
      </c>
      <c r="S44">
        <v>2</v>
      </c>
      <c r="T44">
        <v>1</v>
      </c>
      <c r="U44">
        <v>1</v>
      </c>
      <c r="V44"/>
      <c r="W44"/>
      <c r="X44"/>
      <c r="Y44">
        <v>2</v>
      </c>
      <c r="Z44">
        <v>2</v>
      </c>
      <c r="AA44">
        <v>5</v>
      </c>
      <c r="AB44"/>
      <c r="AC44"/>
      <c r="AD44">
        <v>2</v>
      </c>
      <c r="AE44">
        <v>2</v>
      </c>
      <c r="AF44">
        <v>1</v>
      </c>
      <c r="AG44">
        <v>2</v>
      </c>
      <c r="AH44">
        <v>2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4</v>
      </c>
      <c r="AP44">
        <v>4</v>
      </c>
      <c r="AQ44">
        <v>1</v>
      </c>
      <c r="AR44">
        <v>3</v>
      </c>
      <c r="AS44">
        <v>1</v>
      </c>
      <c r="AT44">
        <v>3</v>
      </c>
      <c r="AU44">
        <v>2</v>
      </c>
      <c r="AV44">
        <v>1</v>
      </c>
      <c r="AW44">
        <v>2</v>
      </c>
      <c r="AX44">
        <v>2</v>
      </c>
      <c r="AY44">
        <v>4</v>
      </c>
      <c r="AZ44">
        <v>3</v>
      </c>
      <c r="BA44">
        <v>802</v>
      </c>
    </row>
    <row r="45" spans="1:53" ht="15" x14ac:dyDescent="0.25">
      <c r="A45" s="1">
        <v>2081</v>
      </c>
      <c r="B45">
        <v>2</v>
      </c>
      <c r="C45">
        <v>1</v>
      </c>
      <c r="D45">
        <v>3</v>
      </c>
      <c r="E45">
        <v>3</v>
      </c>
      <c r="F45">
        <v>2</v>
      </c>
      <c r="G45">
        <v>1</v>
      </c>
      <c r="H45">
        <v>5</v>
      </c>
      <c r="I45">
        <v>1</v>
      </c>
      <c r="J45">
        <v>1</v>
      </c>
      <c r="K45">
        <v>2</v>
      </c>
      <c r="L45">
        <v>1</v>
      </c>
      <c r="M45">
        <v>2</v>
      </c>
      <c r="N45">
        <v>1</v>
      </c>
      <c r="O45">
        <v>3</v>
      </c>
      <c r="P45">
        <v>3</v>
      </c>
      <c r="Q45">
        <v>3</v>
      </c>
      <c r="R45">
        <v>3</v>
      </c>
      <c r="S45">
        <v>2</v>
      </c>
      <c r="T45">
        <v>1</v>
      </c>
      <c r="U45">
        <v>1</v>
      </c>
      <c r="V45"/>
      <c r="W45"/>
      <c r="X45"/>
      <c r="Y45">
        <v>3</v>
      </c>
      <c r="Z45">
        <v>2</v>
      </c>
      <c r="AA45">
        <v>1</v>
      </c>
      <c r="AB45"/>
      <c r="AC45"/>
      <c r="AD45">
        <v>1</v>
      </c>
      <c r="AE45">
        <v>1</v>
      </c>
      <c r="AF45">
        <v>1</v>
      </c>
      <c r="AG45">
        <v>3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5</v>
      </c>
      <c r="AS45">
        <v>1</v>
      </c>
      <c r="AT45">
        <v>1</v>
      </c>
      <c r="AU45">
        <v>2</v>
      </c>
      <c r="AV45">
        <v>1</v>
      </c>
      <c r="AW45">
        <v>1</v>
      </c>
      <c r="AX45">
        <v>2</v>
      </c>
      <c r="AY45">
        <v>2</v>
      </c>
      <c r="AZ45">
        <v>1</v>
      </c>
      <c r="BA45">
        <v>802</v>
      </c>
    </row>
    <row r="46" spans="1:53" ht="15" x14ac:dyDescent="0.25">
      <c r="A46" s="1">
        <v>2082</v>
      </c>
      <c r="B46">
        <v>2</v>
      </c>
      <c r="C46">
        <v>1</v>
      </c>
      <c r="D46">
        <v>3</v>
      </c>
      <c r="E46">
        <v>3</v>
      </c>
      <c r="F46">
        <v>2</v>
      </c>
      <c r="G46">
        <v>1</v>
      </c>
      <c r="H46">
        <v>5</v>
      </c>
      <c r="I46">
        <v>1</v>
      </c>
      <c r="J46">
        <v>2</v>
      </c>
      <c r="K46">
        <v>2</v>
      </c>
      <c r="L46">
        <v>1</v>
      </c>
      <c r="M46">
        <v>1</v>
      </c>
      <c r="N46">
        <v>1</v>
      </c>
      <c r="O46">
        <v>2</v>
      </c>
      <c r="P46">
        <v>2</v>
      </c>
      <c r="Q46">
        <v>1</v>
      </c>
      <c r="R46">
        <v>2</v>
      </c>
      <c r="S46">
        <v>1</v>
      </c>
      <c r="T46">
        <v>1</v>
      </c>
      <c r="U46">
        <v>2</v>
      </c>
      <c r="V46"/>
      <c r="W46"/>
      <c r="X46"/>
      <c r="Y46">
        <v>3</v>
      </c>
      <c r="Z46">
        <v>2</v>
      </c>
      <c r="AA46">
        <v>1</v>
      </c>
      <c r="AB46"/>
      <c r="AC46"/>
      <c r="AD46">
        <v>1</v>
      </c>
      <c r="AE46">
        <v>1</v>
      </c>
      <c r="AF46">
        <v>1</v>
      </c>
      <c r="AG46">
        <v>4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5</v>
      </c>
      <c r="AS46">
        <v>1</v>
      </c>
      <c r="AT46">
        <v>1</v>
      </c>
      <c r="AU46">
        <v>2</v>
      </c>
      <c r="AV46">
        <v>1</v>
      </c>
      <c r="AW46">
        <v>1</v>
      </c>
      <c r="AX46">
        <v>2</v>
      </c>
      <c r="AY46">
        <v>4</v>
      </c>
      <c r="AZ46">
        <v>1</v>
      </c>
      <c r="BA46">
        <v>802</v>
      </c>
    </row>
    <row r="47" spans="1:53" ht="15" x14ac:dyDescent="0.25">
      <c r="A47" s="1">
        <v>2083</v>
      </c>
      <c r="B47">
        <v>2</v>
      </c>
      <c r="C47">
        <v>2</v>
      </c>
      <c r="D47">
        <v>2</v>
      </c>
      <c r="E47">
        <v>2</v>
      </c>
      <c r="F47">
        <v>2</v>
      </c>
      <c r="G47">
        <v>1</v>
      </c>
      <c r="H47">
        <v>5</v>
      </c>
      <c r="I47">
        <v>1</v>
      </c>
      <c r="J47">
        <v>2</v>
      </c>
      <c r="K47">
        <v>2</v>
      </c>
      <c r="L47">
        <v>1</v>
      </c>
      <c r="M47">
        <v>1</v>
      </c>
      <c r="N47">
        <v>2</v>
      </c>
      <c r="O47">
        <v>2</v>
      </c>
      <c r="P47">
        <v>1</v>
      </c>
      <c r="Q47">
        <v>3</v>
      </c>
      <c r="R47">
        <v>2</v>
      </c>
      <c r="S47">
        <v>2</v>
      </c>
      <c r="T47">
        <v>1</v>
      </c>
      <c r="U47">
        <v>2</v>
      </c>
      <c r="V47"/>
      <c r="W47"/>
      <c r="X47"/>
      <c r="Y47">
        <v>4</v>
      </c>
      <c r="Z47">
        <v>3</v>
      </c>
      <c r="AA47">
        <v>1</v>
      </c>
      <c r="AB47"/>
      <c r="AC47"/>
      <c r="AD47">
        <v>1</v>
      </c>
      <c r="AE47">
        <v>1</v>
      </c>
      <c r="AF47">
        <v>1</v>
      </c>
      <c r="AG47">
        <v>3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4</v>
      </c>
      <c r="AS47">
        <v>1</v>
      </c>
      <c r="AT47">
        <v>2</v>
      </c>
      <c r="AU47">
        <v>2</v>
      </c>
      <c r="AV47">
        <v>2</v>
      </c>
      <c r="AW47">
        <v>1</v>
      </c>
      <c r="AX47">
        <v>2</v>
      </c>
      <c r="AY47">
        <v>1</v>
      </c>
      <c r="AZ47">
        <v>1</v>
      </c>
      <c r="BA47">
        <v>802</v>
      </c>
    </row>
    <row r="48" spans="1:53" ht="15" x14ac:dyDescent="0.25">
      <c r="A48" s="1">
        <v>2084</v>
      </c>
      <c r="B48">
        <v>1</v>
      </c>
      <c r="C48">
        <v>1</v>
      </c>
      <c r="D48">
        <v>2</v>
      </c>
      <c r="E48">
        <v>2</v>
      </c>
      <c r="F48">
        <v>2</v>
      </c>
      <c r="G48">
        <v>1</v>
      </c>
      <c r="H48">
        <v>4</v>
      </c>
      <c r="I48">
        <v>3</v>
      </c>
      <c r="J48">
        <v>2</v>
      </c>
      <c r="K48">
        <v>2</v>
      </c>
      <c r="L48">
        <v>2</v>
      </c>
      <c r="M48">
        <v>1</v>
      </c>
      <c r="N48">
        <v>2</v>
      </c>
      <c r="O48">
        <v>2</v>
      </c>
      <c r="P48">
        <v>3</v>
      </c>
      <c r="Q48">
        <v>2</v>
      </c>
      <c r="R48">
        <v>4</v>
      </c>
      <c r="S48">
        <v>2</v>
      </c>
      <c r="T48">
        <v>1</v>
      </c>
      <c r="U48">
        <v>3</v>
      </c>
      <c r="V48"/>
      <c r="W48"/>
      <c r="X48"/>
      <c r="Y48">
        <v>2</v>
      </c>
      <c r="Z48">
        <v>1</v>
      </c>
      <c r="AA48">
        <v>1</v>
      </c>
      <c r="AB48"/>
      <c r="AC48"/>
      <c r="AD48">
        <v>2</v>
      </c>
      <c r="AE48">
        <v>3</v>
      </c>
      <c r="AF48">
        <v>3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  <c r="AQ48">
        <v>2</v>
      </c>
      <c r="AR48">
        <v>1</v>
      </c>
      <c r="AS48">
        <v>1</v>
      </c>
      <c r="AT48">
        <v>2</v>
      </c>
      <c r="AU48">
        <v>2</v>
      </c>
      <c r="AV48">
        <v>2</v>
      </c>
      <c r="AW48">
        <v>2</v>
      </c>
      <c r="AX48">
        <v>1</v>
      </c>
      <c r="AY48">
        <v>1</v>
      </c>
      <c r="AZ48">
        <v>1</v>
      </c>
      <c r="BA48">
        <v>802</v>
      </c>
    </row>
    <row r="49" spans="1:53" ht="15" x14ac:dyDescent="0.25">
      <c r="A49" s="1">
        <v>2085</v>
      </c>
      <c r="B49">
        <v>3</v>
      </c>
      <c r="C49">
        <v>1</v>
      </c>
      <c r="D49">
        <v>3</v>
      </c>
      <c r="E49">
        <v>3</v>
      </c>
      <c r="F49">
        <v>2</v>
      </c>
      <c r="G49">
        <v>1</v>
      </c>
      <c r="H49">
        <v>4</v>
      </c>
      <c r="I49">
        <v>1</v>
      </c>
      <c r="J49">
        <v>2</v>
      </c>
      <c r="K49">
        <v>1</v>
      </c>
      <c r="L49">
        <v>1</v>
      </c>
      <c r="M49">
        <v>3</v>
      </c>
      <c r="N49">
        <v>1</v>
      </c>
      <c r="O49">
        <v>1</v>
      </c>
      <c r="P49">
        <v>2</v>
      </c>
      <c r="Q49">
        <v>1</v>
      </c>
      <c r="R49">
        <v>3</v>
      </c>
      <c r="S49">
        <v>2</v>
      </c>
      <c r="T49">
        <v>2</v>
      </c>
      <c r="U49">
        <v>3</v>
      </c>
      <c r="V49"/>
      <c r="W49"/>
      <c r="X49"/>
      <c r="Y49">
        <v>3</v>
      </c>
      <c r="Z49">
        <v>2</v>
      </c>
      <c r="AA49">
        <v>1</v>
      </c>
      <c r="AB49"/>
      <c r="AC49"/>
      <c r="AD49">
        <v>1</v>
      </c>
      <c r="AE49">
        <v>1</v>
      </c>
      <c r="AF49">
        <v>1</v>
      </c>
      <c r="AG49">
        <v>3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5</v>
      </c>
      <c r="AS49">
        <v>1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4</v>
      </c>
      <c r="AZ49">
        <v>1</v>
      </c>
      <c r="BA49">
        <v>802</v>
      </c>
    </row>
    <row r="50" spans="1:53" ht="15" x14ac:dyDescent="0.25">
      <c r="A50" s="1">
        <v>2086</v>
      </c>
      <c r="B50">
        <v>4</v>
      </c>
      <c r="C50">
        <v>1</v>
      </c>
      <c r="D50">
        <v>5</v>
      </c>
      <c r="E50">
        <v>4</v>
      </c>
      <c r="F50">
        <v>2</v>
      </c>
      <c r="G50">
        <v>1</v>
      </c>
      <c r="H50">
        <v>7</v>
      </c>
      <c r="I50">
        <v>2</v>
      </c>
      <c r="J50">
        <v>2</v>
      </c>
      <c r="K50">
        <v>2</v>
      </c>
      <c r="L50">
        <v>1</v>
      </c>
      <c r="M50">
        <v>4</v>
      </c>
      <c r="N50">
        <v>2</v>
      </c>
      <c r="O50">
        <v>2</v>
      </c>
      <c r="P50">
        <v>2</v>
      </c>
      <c r="Q50">
        <v>2</v>
      </c>
      <c r="R50">
        <v>3</v>
      </c>
      <c r="S50">
        <v>3</v>
      </c>
      <c r="T50">
        <v>2</v>
      </c>
      <c r="U50">
        <v>2</v>
      </c>
      <c r="V50"/>
      <c r="W50"/>
      <c r="X50"/>
      <c r="Y50">
        <v>3</v>
      </c>
      <c r="Z50">
        <v>3</v>
      </c>
      <c r="AA50">
        <v>2</v>
      </c>
      <c r="AB50"/>
      <c r="AC50"/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1</v>
      </c>
      <c r="AR50">
        <v>5</v>
      </c>
      <c r="AS50">
        <v>1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4</v>
      </c>
      <c r="AZ50">
        <v>5</v>
      </c>
      <c r="BA50">
        <v>802</v>
      </c>
    </row>
    <row r="51" spans="1:53" ht="15" x14ac:dyDescent="0.25">
      <c r="A51" s="1">
        <v>2087</v>
      </c>
      <c r="B51">
        <v>4</v>
      </c>
      <c r="C51">
        <v>1</v>
      </c>
      <c r="D51">
        <v>6</v>
      </c>
      <c r="E51">
        <v>5</v>
      </c>
      <c r="F51">
        <v>4</v>
      </c>
      <c r="G51">
        <v>1</v>
      </c>
      <c r="H51">
        <v>6</v>
      </c>
      <c r="I51">
        <v>2</v>
      </c>
      <c r="J51">
        <v>1</v>
      </c>
      <c r="K51">
        <v>2</v>
      </c>
      <c r="L51">
        <v>1</v>
      </c>
      <c r="M51">
        <v>1</v>
      </c>
      <c r="N51">
        <v>2</v>
      </c>
      <c r="O51">
        <v>3</v>
      </c>
      <c r="P51">
        <v>2</v>
      </c>
      <c r="Q51">
        <v>3</v>
      </c>
      <c r="R51">
        <v>4</v>
      </c>
      <c r="S51">
        <v>2</v>
      </c>
      <c r="T51">
        <v>1</v>
      </c>
      <c r="U51">
        <v>1</v>
      </c>
      <c r="V51"/>
      <c r="W51"/>
      <c r="X51"/>
      <c r="Y51"/>
      <c r="Z51"/>
      <c r="AA51"/>
      <c r="AB51"/>
      <c r="AC51"/>
      <c r="AD51">
        <v>1</v>
      </c>
      <c r="AE51">
        <v>1</v>
      </c>
      <c r="AF51">
        <v>1</v>
      </c>
      <c r="AG51">
        <v>3</v>
      </c>
      <c r="AH51">
        <v>1</v>
      </c>
      <c r="AI51">
        <v>2</v>
      </c>
      <c r="AJ51">
        <v>2</v>
      </c>
      <c r="AK51">
        <v>1</v>
      </c>
      <c r="AL51">
        <v>1</v>
      </c>
      <c r="AM51">
        <v>3</v>
      </c>
      <c r="AN51">
        <v>2</v>
      </c>
      <c r="AO51">
        <v>1</v>
      </c>
      <c r="AP51">
        <v>1</v>
      </c>
      <c r="AQ51">
        <v>1</v>
      </c>
      <c r="AR51">
        <v>5</v>
      </c>
      <c r="AS51">
        <v>1</v>
      </c>
      <c r="AT51">
        <v>1</v>
      </c>
      <c r="AU51">
        <v>2</v>
      </c>
      <c r="AV51">
        <v>1</v>
      </c>
      <c r="AW51">
        <v>1</v>
      </c>
      <c r="AX51">
        <v>2</v>
      </c>
      <c r="AY51">
        <v>4</v>
      </c>
      <c r="AZ51">
        <v>1</v>
      </c>
      <c r="BA51">
        <v>802</v>
      </c>
    </row>
    <row r="52" spans="1:53" ht="15" x14ac:dyDescent="0.25">
      <c r="A52" s="1">
        <v>2088</v>
      </c>
      <c r="B52">
        <v>1</v>
      </c>
      <c r="C52">
        <v>1</v>
      </c>
      <c r="D52">
        <v>3</v>
      </c>
      <c r="E52">
        <v>3</v>
      </c>
      <c r="F52">
        <v>2</v>
      </c>
      <c r="G52">
        <v>1</v>
      </c>
      <c r="H52">
        <v>5</v>
      </c>
      <c r="I52">
        <v>2</v>
      </c>
      <c r="J52">
        <v>1</v>
      </c>
      <c r="K52">
        <v>2</v>
      </c>
      <c r="L52">
        <v>1</v>
      </c>
      <c r="M52">
        <v>1</v>
      </c>
      <c r="N52">
        <v>2</v>
      </c>
      <c r="O52">
        <v>2</v>
      </c>
      <c r="P52">
        <v>1</v>
      </c>
      <c r="Q52">
        <v>1</v>
      </c>
      <c r="R52">
        <v>1</v>
      </c>
      <c r="S52">
        <v>2</v>
      </c>
      <c r="T52">
        <v>1</v>
      </c>
      <c r="U52">
        <v>1</v>
      </c>
      <c r="V52"/>
      <c r="W52"/>
      <c r="X52"/>
      <c r="Y52">
        <v>2</v>
      </c>
      <c r="Z52">
        <v>2</v>
      </c>
      <c r="AA52">
        <v>5</v>
      </c>
      <c r="AB52"/>
      <c r="AC52"/>
      <c r="AD52">
        <v>1</v>
      </c>
      <c r="AE52">
        <v>1</v>
      </c>
      <c r="AF52">
        <v>1</v>
      </c>
      <c r="AG52">
        <v>4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1</v>
      </c>
      <c r="AW52">
        <v>1</v>
      </c>
      <c r="AX52">
        <v>2</v>
      </c>
      <c r="AY52">
        <v>4</v>
      </c>
      <c r="AZ52">
        <v>5</v>
      </c>
      <c r="BA52">
        <v>802</v>
      </c>
    </row>
    <row r="53" spans="1:53" ht="15" x14ac:dyDescent="0.25">
      <c r="A53" s="1">
        <v>2089</v>
      </c>
      <c r="B53">
        <v>4</v>
      </c>
      <c r="C53">
        <v>1</v>
      </c>
      <c r="D53">
        <v>6</v>
      </c>
      <c r="E53">
        <v>3</v>
      </c>
      <c r="F53">
        <v>2</v>
      </c>
      <c r="G53">
        <v>1</v>
      </c>
      <c r="H53">
        <v>7</v>
      </c>
      <c r="I53">
        <v>1</v>
      </c>
      <c r="J53">
        <v>2</v>
      </c>
      <c r="K53">
        <v>2</v>
      </c>
      <c r="L53">
        <v>1</v>
      </c>
      <c r="M53">
        <v>3</v>
      </c>
      <c r="N53">
        <v>1</v>
      </c>
      <c r="O53">
        <v>3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/>
      <c r="W53"/>
      <c r="X53"/>
      <c r="Y53">
        <v>2</v>
      </c>
      <c r="Z53">
        <v>2</v>
      </c>
      <c r="AA53">
        <v>1</v>
      </c>
      <c r="AB53"/>
      <c r="AC53"/>
      <c r="AD53">
        <v>1</v>
      </c>
      <c r="AE53">
        <v>1</v>
      </c>
      <c r="AF53">
        <v>1</v>
      </c>
      <c r="AG53">
        <v>4</v>
      </c>
      <c r="AH53">
        <v>1</v>
      </c>
      <c r="AI53">
        <v>1</v>
      </c>
      <c r="AJ53">
        <v>2</v>
      </c>
      <c r="AK53">
        <v>1</v>
      </c>
      <c r="AL53">
        <v>1</v>
      </c>
      <c r="AM53">
        <v>2</v>
      </c>
      <c r="AN53">
        <v>1</v>
      </c>
      <c r="AO53">
        <v>1</v>
      </c>
      <c r="AP53">
        <v>1</v>
      </c>
      <c r="AQ53">
        <v>1</v>
      </c>
      <c r="AR53">
        <v>5</v>
      </c>
      <c r="AS53">
        <v>1</v>
      </c>
      <c r="AT53">
        <v>1</v>
      </c>
      <c r="AU53">
        <v>2</v>
      </c>
      <c r="AV53">
        <v>1</v>
      </c>
      <c r="AW53">
        <v>1</v>
      </c>
      <c r="AX53">
        <v>2</v>
      </c>
      <c r="AY53">
        <v>1</v>
      </c>
      <c r="AZ53">
        <v>1</v>
      </c>
      <c r="BA53">
        <v>802</v>
      </c>
    </row>
  </sheetData>
  <autoFilter ref="A1:BA53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opLeftCell="S1" workbookViewId="0">
      <selection activeCell="AT21" sqref="AT21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2155</v>
      </c>
      <c r="B3" s="141">
        <v>3</v>
      </c>
      <c r="C3" s="141">
        <v>2</v>
      </c>
      <c r="D3" s="141">
        <v>3</v>
      </c>
      <c r="E3" s="141">
        <v>3</v>
      </c>
      <c r="F3" s="141">
        <v>2</v>
      </c>
      <c r="G3" s="141">
        <v>1</v>
      </c>
      <c r="H3" s="141">
        <v>5</v>
      </c>
      <c r="I3" s="141">
        <v>1</v>
      </c>
      <c r="J3" s="141">
        <v>1</v>
      </c>
      <c r="K3" s="141">
        <v>2</v>
      </c>
      <c r="L3" s="141">
        <v>1</v>
      </c>
      <c r="M3" s="141">
        <v>2</v>
      </c>
      <c r="N3" s="141">
        <v>2</v>
      </c>
      <c r="O3" s="141">
        <v>1</v>
      </c>
      <c r="P3" s="141">
        <v>1</v>
      </c>
      <c r="Q3" s="141">
        <v>1</v>
      </c>
      <c r="R3" s="141">
        <v>1</v>
      </c>
      <c r="S3" s="141">
        <v>1</v>
      </c>
      <c r="T3" s="141">
        <v>1</v>
      </c>
      <c r="U3" s="141">
        <v>1</v>
      </c>
      <c r="V3" s="141"/>
      <c r="W3" s="141"/>
      <c r="X3" s="141"/>
      <c r="Y3" s="141">
        <v>1</v>
      </c>
      <c r="Z3" s="141">
        <v>1</v>
      </c>
      <c r="AA3" s="141">
        <v>1</v>
      </c>
      <c r="AB3" s="141"/>
      <c r="AC3" s="141"/>
      <c r="AD3" s="141">
        <v>1</v>
      </c>
      <c r="AE3" s="141">
        <v>1</v>
      </c>
      <c r="AF3" s="141">
        <v>1</v>
      </c>
      <c r="AG3" s="141">
        <v>1</v>
      </c>
      <c r="AH3" s="141">
        <v>1</v>
      </c>
      <c r="AI3" s="141">
        <v>2</v>
      </c>
      <c r="AJ3" s="141">
        <v>1</v>
      </c>
      <c r="AK3" s="141">
        <v>1</v>
      </c>
      <c r="AL3" s="141">
        <v>1</v>
      </c>
      <c r="AM3" s="141">
        <v>2</v>
      </c>
      <c r="AN3" s="141">
        <v>1</v>
      </c>
      <c r="AO3" s="141">
        <v>1</v>
      </c>
      <c r="AP3" s="141">
        <v>1</v>
      </c>
      <c r="AQ3" s="141">
        <v>1</v>
      </c>
      <c r="AR3" s="141">
        <v>5</v>
      </c>
      <c r="AS3" s="141">
        <v>1</v>
      </c>
      <c r="AT3" s="141">
        <v>1</v>
      </c>
      <c r="AU3" s="141">
        <v>2</v>
      </c>
      <c r="AV3" s="141">
        <v>1</v>
      </c>
      <c r="AW3" s="141">
        <v>1</v>
      </c>
      <c r="AX3" s="141">
        <v>1</v>
      </c>
      <c r="AY3" s="141">
        <v>3</v>
      </c>
      <c r="AZ3" s="141">
        <v>1</v>
      </c>
      <c r="BA3" s="141">
        <v>829</v>
      </c>
    </row>
    <row r="4" spans="1:53" x14ac:dyDescent="0.2">
      <c r="A4" s="139">
        <v>2156</v>
      </c>
      <c r="B4" s="141">
        <v>2</v>
      </c>
      <c r="C4" s="141">
        <v>1</v>
      </c>
      <c r="D4" s="141">
        <v>2</v>
      </c>
      <c r="E4" s="141">
        <v>2</v>
      </c>
      <c r="F4" s="141">
        <v>2</v>
      </c>
      <c r="G4" s="141">
        <v>1</v>
      </c>
      <c r="H4" s="141">
        <v>5</v>
      </c>
      <c r="I4" s="141">
        <v>1</v>
      </c>
      <c r="J4" s="141">
        <v>1</v>
      </c>
      <c r="K4" s="141">
        <v>2</v>
      </c>
      <c r="L4" s="141">
        <v>1</v>
      </c>
      <c r="M4" s="141">
        <v>1</v>
      </c>
      <c r="N4" s="141">
        <v>1</v>
      </c>
      <c r="O4" s="141">
        <v>1</v>
      </c>
      <c r="P4" s="141">
        <v>1</v>
      </c>
      <c r="Q4" s="141">
        <v>1</v>
      </c>
      <c r="R4" s="141">
        <v>1</v>
      </c>
      <c r="S4" s="141">
        <v>1</v>
      </c>
      <c r="T4" s="141">
        <v>1</v>
      </c>
      <c r="U4" s="141">
        <v>1</v>
      </c>
      <c r="V4" s="141"/>
      <c r="W4" s="141"/>
      <c r="X4" s="141"/>
      <c r="Y4" s="141">
        <v>1</v>
      </c>
      <c r="Z4" s="141">
        <v>1</v>
      </c>
      <c r="AA4" s="141">
        <v>1</v>
      </c>
      <c r="AB4" s="141"/>
      <c r="AC4" s="141"/>
      <c r="AD4" s="141">
        <v>1</v>
      </c>
      <c r="AE4" s="141">
        <v>1</v>
      </c>
      <c r="AF4" s="141">
        <v>1</v>
      </c>
      <c r="AG4" s="141">
        <v>2</v>
      </c>
      <c r="AH4" s="141">
        <v>1</v>
      </c>
      <c r="AI4" s="141">
        <v>1</v>
      </c>
      <c r="AJ4" s="141">
        <v>1</v>
      </c>
      <c r="AK4" s="141">
        <v>1</v>
      </c>
      <c r="AL4" s="141">
        <v>1</v>
      </c>
      <c r="AM4" s="141">
        <v>2</v>
      </c>
      <c r="AN4" s="141">
        <v>1</v>
      </c>
      <c r="AO4" s="141">
        <v>1</v>
      </c>
      <c r="AP4" s="141">
        <v>1</v>
      </c>
      <c r="AQ4" s="141">
        <v>1</v>
      </c>
      <c r="AR4" s="141">
        <v>5</v>
      </c>
      <c r="AS4" s="141">
        <v>2</v>
      </c>
      <c r="AT4" s="141">
        <v>1</v>
      </c>
      <c r="AU4" s="141">
        <v>2</v>
      </c>
      <c r="AV4" s="141">
        <v>4</v>
      </c>
      <c r="AW4" s="141">
        <v>2</v>
      </c>
      <c r="AX4" s="141">
        <v>2</v>
      </c>
      <c r="AY4" s="141">
        <v>2</v>
      </c>
      <c r="AZ4" s="141">
        <v>1</v>
      </c>
      <c r="BA4" s="141">
        <v>829</v>
      </c>
    </row>
    <row r="5" spans="1:53" x14ac:dyDescent="0.2">
      <c r="A5" s="139">
        <v>2157</v>
      </c>
      <c r="B5" s="141">
        <v>4</v>
      </c>
      <c r="C5" s="141">
        <v>2</v>
      </c>
      <c r="D5" s="141">
        <v>5</v>
      </c>
      <c r="E5" s="141">
        <v>1</v>
      </c>
      <c r="F5" s="141">
        <v>2</v>
      </c>
      <c r="G5" s="141">
        <v>1</v>
      </c>
      <c r="H5" s="141">
        <v>5</v>
      </c>
      <c r="I5" s="141">
        <v>3</v>
      </c>
      <c r="J5" s="141">
        <v>2</v>
      </c>
      <c r="K5" s="141">
        <v>2</v>
      </c>
      <c r="L5" s="141">
        <v>1</v>
      </c>
      <c r="M5" s="141">
        <v>1</v>
      </c>
      <c r="N5" s="141">
        <v>2</v>
      </c>
      <c r="O5" s="141">
        <v>2</v>
      </c>
      <c r="P5" s="141">
        <v>1</v>
      </c>
      <c r="Q5" s="141">
        <v>2</v>
      </c>
      <c r="R5" s="141">
        <v>1</v>
      </c>
      <c r="S5" s="141">
        <v>2</v>
      </c>
      <c r="T5" s="141">
        <v>1</v>
      </c>
      <c r="U5" s="141">
        <v>1</v>
      </c>
      <c r="V5" s="141"/>
      <c r="W5" s="141"/>
      <c r="X5" s="141"/>
      <c r="Y5" s="141">
        <v>1</v>
      </c>
      <c r="Z5" s="141">
        <v>1</v>
      </c>
      <c r="AA5" s="141">
        <v>5</v>
      </c>
      <c r="AB5" s="141"/>
      <c r="AC5" s="141"/>
      <c r="AD5" s="141">
        <v>3</v>
      </c>
      <c r="AE5" s="141">
        <v>3</v>
      </c>
      <c r="AF5" s="141">
        <v>2</v>
      </c>
      <c r="AG5" s="141">
        <v>2</v>
      </c>
      <c r="AH5" s="141">
        <v>2</v>
      </c>
      <c r="AI5" s="141">
        <v>2</v>
      </c>
      <c r="AJ5" s="141">
        <v>4</v>
      </c>
      <c r="AK5" s="141">
        <v>2</v>
      </c>
      <c r="AL5" s="141">
        <v>4</v>
      </c>
      <c r="AM5" s="141">
        <v>2</v>
      </c>
      <c r="AN5" s="141">
        <v>4</v>
      </c>
      <c r="AO5" s="141">
        <v>4</v>
      </c>
      <c r="AP5" s="141">
        <v>4</v>
      </c>
      <c r="AQ5" s="141">
        <v>1</v>
      </c>
      <c r="AR5" s="141">
        <v>5</v>
      </c>
      <c r="AS5" s="141">
        <v>2</v>
      </c>
      <c r="AT5" s="141">
        <v>3</v>
      </c>
      <c r="AU5" s="141">
        <v>2</v>
      </c>
      <c r="AV5" s="141">
        <v>4</v>
      </c>
      <c r="AW5" s="141">
        <v>1</v>
      </c>
      <c r="AX5" s="141">
        <v>2</v>
      </c>
      <c r="AY5" s="141">
        <v>4</v>
      </c>
      <c r="AZ5" s="141">
        <v>5</v>
      </c>
      <c r="BA5" s="141">
        <v>829</v>
      </c>
    </row>
    <row r="6" spans="1:53" x14ac:dyDescent="0.2">
      <c r="A6" s="139">
        <v>2158</v>
      </c>
      <c r="B6" s="141">
        <v>4</v>
      </c>
      <c r="C6" s="141">
        <v>1</v>
      </c>
      <c r="D6" s="141">
        <v>2</v>
      </c>
      <c r="E6" s="141">
        <v>2</v>
      </c>
      <c r="F6" s="141">
        <v>2</v>
      </c>
      <c r="G6" s="141">
        <v>1</v>
      </c>
      <c r="H6" s="141">
        <v>5</v>
      </c>
      <c r="I6" s="141">
        <v>1</v>
      </c>
      <c r="J6" s="141">
        <v>1</v>
      </c>
      <c r="K6" s="141">
        <v>2</v>
      </c>
      <c r="L6" s="141">
        <v>1</v>
      </c>
      <c r="M6" s="141">
        <v>3</v>
      </c>
      <c r="N6" s="141">
        <v>1</v>
      </c>
      <c r="O6" s="141">
        <v>2</v>
      </c>
      <c r="P6" s="141">
        <v>2</v>
      </c>
      <c r="Q6" s="141">
        <v>1</v>
      </c>
      <c r="R6" s="141">
        <v>2</v>
      </c>
      <c r="S6" s="141">
        <v>1</v>
      </c>
      <c r="T6" s="141">
        <v>1</v>
      </c>
      <c r="U6" s="141">
        <v>2</v>
      </c>
      <c r="V6" s="141"/>
      <c r="W6" s="141"/>
      <c r="X6" s="141"/>
      <c r="Y6" s="141">
        <v>2</v>
      </c>
      <c r="Z6" s="141">
        <v>2</v>
      </c>
      <c r="AA6" s="141">
        <v>1</v>
      </c>
      <c r="AB6" s="141"/>
      <c r="AC6" s="141"/>
      <c r="AD6" s="141">
        <v>1</v>
      </c>
      <c r="AE6" s="141">
        <v>1</v>
      </c>
      <c r="AF6" s="141">
        <v>1</v>
      </c>
      <c r="AG6" s="141">
        <v>4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5</v>
      </c>
      <c r="AS6" s="141">
        <v>1</v>
      </c>
      <c r="AT6" s="141">
        <v>1</v>
      </c>
      <c r="AU6" s="141">
        <v>2</v>
      </c>
      <c r="AV6" s="141">
        <v>1</v>
      </c>
      <c r="AW6" s="141">
        <v>1</v>
      </c>
      <c r="AX6" s="141">
        <v>2</v>
      </c>
      <c r="AY6" s="141">
        <v>4</v>
      </c>
      <c r="AZ6" s="141">
        <v>1</v>
      </c>
      <c r="BA6" s="141">
        <v>829</v>
      </c>
    </row>
    <row r="7" spans="1:53" x14ac:dyDescent="0.2">
      <c r="A7" s="139">
        <v>2159</v>
      </c>
      <c r="B7" s="141">
        <v>2</v>
      </c>
      <c r="C7" s="141">
        <v>1</v>
      </c>
      <c r="D7" s="141">
        <v>2</v>
      </c>
      <c r="E7" s="141">
        <v>2</v>
      </c>
      <c r="F7" s="141">
        <v>2</v>
      </c>
      <c r="G7" s="141">
        <v>1</v>
      </c>
      <c r="H7" s="141">
        <v>5</v>
      </c>
      <c r="I7" s="141">
        <v>2</v>
      </c>
      <c r="J7" s="141">
        <v>1</v>
      </c>
      <c r="K7" s="141">
        <v>2</v>
      </c>
      <c r="L7" s="141">
        <v>1</v>
      </c>
      <c r="M7" s="141">
        <v>1</v>
      </c>
      <c r="N7" s="141">
        <v>2</v>
      </c>
      <c r="O7" s="141">
        <v>2</v>
      </c>
      <c r="P7" s="141">
        <v>1</v>
      </c>
      <c r="Q7" s="141">
        <v>2</v>
      </c>
      <c r="R7" s="141">
        <v>2</v>
      </c>
      <c r="S7" s="141">
        <v>2</v>
      </c>
      <c r="T7" s="141">
        <v>1</v>
      </c>
      <c r="U7" s="141">
        <v>1</v>
      </c>
      <c r="V7" s="141"/>
      <c r="W7" s="141"/>
      <c r="X7" s="141"/>
      <c r="Y7" s="141">
        <v>2</v>
      </c>
      <c r="Z7" s="141">
        <v>1</v>
      </c>
      <c r="AA7" s="141">
        <v>1</v>
      </c>
      <c r="AB7" s="141"/>
      <c r="AC7" s="141"/>
      <c r="AD7" s="141">
        <v>1</v>
      </c>
      <c r="AE7" s="141">
        <v>1</v>
      </c>
      <c r="AF7" s="141">
        <v>1</v>
      </c>
      <c r="AG7" s="141">
        <v>2</v>
      </c>
      <c r="AH7" s="141">
        <v>1</v>
      </c>
      <c r="AI7" s="141">
        <v>1</v>
      </c>
      <c r="AJ7" s="141">
        <v>1</v>
      </c>
      <c r="AK7" s="141">
        <v>1</v>
      </c>
      <c r="AL7" s="141">
        <v>1</v>
      </c>
      <c r="AM7" s="141">
        <v>2</v>
      </c>
      <c r="AN7" s="141">
        <v>2</v>
      </c>
      <c r="AO7" s="141">
        <v>1</v>
      </c>
      <c r="AP7" s="141">
        <v>1</v>
      </c>
      <c r="AQ7" s="141">
        <v>1</v>
      </c>
      <c r="AR7" s="141">
        <v>3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1</v>
      </c>
      <c r="AY7" s="141">
        <v>3</v>
      </c>
      <c r="AZ7" s="141">
        <v>1</v>
      </c>
      <c r="BA7" s="141">
        <v>829</v>
      </c>
    </row>
    <row r="8" spans="1:53" x14ac:dyDescent="0.2">
      <c r="A8" s="139">
        <v>2160</v>
      </c>
      <c r="B8" s="141">
        <v>3</v>
      </c>
      <c r="C8" s="141">
        <v>2</v>
      </c>
      <c r="D8" s="141">
        <v>4</v>
      </c>
      <c r="E8" s="141">
        <v>1</v>
      </c>
      <c r="F8" s="141">
        <v>2</v>
      </c>
      <c r="G8" s="141">
        <v>1</v>
      </c>
      <c r="H8" s="141">
        <v>4</v>
      </c>
      <c r="I8" s="141">
        <v>1</v>
      </c>
      <c r="J8" s="141">
        <v>2</v>
      </c>
      <c r="K8" s="141">
        <v>2</v>
      </c>
      <c r="L8" s="141">
        <v>1</v>
      </c>
      <c r="M8" s="141">
        <v>2</v>
      </c>
      <c r="N8" s="141">
        <v>1</v>
      </c>
      <c r="O8" s="141">
        <v>2</v>
      </c>
      <c r="P8" s="141">
        <v>1</v>
      </c>
      <c r="Q8" s="141">
        <v>1</v>
      </c>
      <c r="R8" s="141">
        <v>1</v>
      </c>
      <c r="S8" s="141">
        <v>1</v>
      </c>
      <c r="T8" s="141">
        <v>2</v>
      </c>
      <c r="U8" s="141">
        <v>3</v>
      </c>
      <c r="V8" s="141"/>
      <c r="W8" s="141"/>
      <c r="X8" s="141"/>
      <c r="Y8" s="141">
        <v>1</v>
      </c>
      <c r="Z8" s="141">
        <v>1</v>
      </c>
      <c r="AA8" s="141">
        <v>1</v>
      </c>
      <c r="AB8" s="141"/>
      <c r="AC8" s="141"/>
      <c r="AD8" s="141">
        <v>2</v>
      </c>
      <c r="AE8" s="141">
        <v>1</v>
      </c>
      <c r="AF8" s="141">
        <v>1</v>
      </c>
      <c r="AG8" s="141">
        <v>3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2</v>
      </c>
      <c r="AP8" s="141">
        <v>1</v>
      </c>
      <c r="AQ8" s="141">
        <v>1</v>
      </c>
      <c r="AR8" s="141">
        <v>5</v>
      </c>
      <c r="AS8" s="141">
        <v>2</v>
      </c>
      <c r="AT8" s="141">
        <v>3</v>
      </c>
      <c r="AU8" s="141">
        <v>2</v>
      </c>
      <c r="AV8" s="141">
        <v>2</v>
      </c>
      <c r="AW8" s="141">
        <v>1</v>
      </c>
      <c r="AX8" s="141">
        <v>2</v>
      </c>
      <c r="AY8" s="141">
        <v>4</v>
      </c>
      <c r="AZ8" s="141">
        <v>5</v>
      </c>
      <c r="BA8" s="141">
        <v>829</v>
      </c>
    </row>
    <row r="9" spans="1:53" x14ac:dyDescent="0.2">
      <c r="A9" s="139">
        <v>2161</v>
      </c>
      <c r="B9" s="141">
        <v>3</v>
      </c>
      <c r="C9" s="141">
        <v>1</v>
      </c>
      <c r="D9" s="141">
        <v>3</v>
      </c>
      <c r="E9" s="141">
        <v>3</v>
      </c>
      <c r="F9" s="141">
        <v>2</v>
      </c>
      <c r="G9" s="141">
        <v>1</v>
      </c>
      <c r="H9" s="141">
        <v>5</v>
      </c>
      <c r="I9" s="141">
        <v>2</v>
      </c>
      <c r="J9" s="141">
        <v>2</v>
      </c>
      <c r="K9" s="141">
        <v>2</v>
      </c>
      <c r="L9" s="141">
        <v>1</v>
      </c>
      <c r="M9" s="141">
        <v>1</v>
      </c>
      <c r="N9" s="141">
        <v>2</v>
      </c>
      <c r="O9" s="141">
        <v>2</v>
      </c>
      <c r="P9" s="141">
        <v>2</v>
      </c>
      <c r="Q9" s="141">
        <v>2</v>
      </c>
      <c r="R9" s="141">
        <v>3</v>
      </c>
      <c r="S9" s="141">
        <v>1</v>
      </c>
      <c r="T9" s="141">
        <v>2</v>
      </c>
      <c r="U9" s="141">
        <v>2</v>
      </c>
      <c r="V9" s="141"/>
      <c r="W9" s="141"/>
      <c r="X9" s="141"/>
      <c r="Y9" s="141">
        <v>2</v>
      </c>
      <c r="Z9" s="141">
        <v>1</v>
      </c>
      <c r="AA9" s="141">
        <v>1</v>
      </c>
      <c r="AB9" s="141"/>
      <c r="AC9" s="141"/>
      <c r="AD9" s="141">
        <v>2</v>
      </c>
      <c r="AE9" s="141">
        <v>2</v>
      </c>
      <c r="AF9" s="141">
        <v>2</v>
      </c>
      <c r="AG9" s="141">
        <v>2</v>
      </c>
      <c r="AH9" s="141">
        <v>2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2</v>
      </c>
      <c r="AP9" s="141">
        <v>2</v>
      </c>
      <c r="AQ9" s="141">
        <v>1</v>
      </c>
      <c r="AR9" s="141">
        <v>3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2</v>
      </c>
      <c r="AY9" s="141">
        <v>3</v>
      </c>
      <c r="AZ9" s="141">
        <v>1</v>
      </c>
      <c r="BA9" s="141">
        <v>829</v>
      </c>
    </row>
    <row r="10" spans="1:53" x14ac:dyDescent="0.2">
      <c r="A10" s="139">
        <v>2162</v>
      </c>
      <c r="B10" s="141">
        <v>2</v>
      </c>
      <c r="C10" s="141">
        <v>1</v>
      </c>
      <c r="D10" s="141">
        <v>3</v>
      </c>
      <c r="E10" s="141">
        <v>3</v>
      </c>
      <c r="F10" s="141">
        <v>2</v>
      </c>
      <c r="G10" s="141">
        <v>1</v>
      </c>
      <c r="H10" s="141">
        <v>5</v>
      </c>
      <c r="I10" s="141">
        <v>1</v>
      </c>
      <c r="J10" s="141">
        <v>1</v>
      </c>
      <c r="K10" s="141">
        <v>2</v>
      </c>
      <c r="L10" s="141">
        <v>1</v>
      </c>
      <c r="M10" s="141">
        <v>1</v>
      </c>
      <c r="N10" s="141">
        <v>1</v>
      </c>
      <c r="O10" s="141">
        <v>1</v>
      </c>
      <c r="P10" s="141">
        <v>2</v>
      </c>
      <c r="Q10" s="141">
        <v>2</v>
      </c>
      <c r="R10" s="141">
        <v>2</v>
      </c>
      <c r="S10" s="141">
        <v>1</v>
      </c>
      <c r="T10" s="141">
        <v>1</v>
      </c>
      <c r="U10" s="141">
        <v>1</v>
      </c>
      <c r="V10" s="141"/>
      <c r="W10" s="141"/>
      <c r="X10" s="141"/>
      <c r="Y10" s="141">
        <v>2</v>
      </c>
      <c r="Z10" s="141">
        <v>2</v>
      </c>
      <c r="AA10" s="141">
        <v>1</v>
      </c>
      <c r="AB10" s="141"/>
      <c r="AC10" s="141"/>
      <c r="AD10" s="141">
        <v>1</v>
      </c>
      <c r="AE10" s="141">
        <v>1</v>
      </c>
      <c r="AF10" s="141">
        <v>1</v>
      </c>
      <c r="AG10" s="141">
        <v>3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1</v>
      </c>
      <c r="AP10" s="141">
        <v>1</v>
      </c>
      <c r="AQ10" s="141">
        <v>1</v>
      </c>
      <c r="AR10" s="141">
        <v>5</v>
      </c>
      <c r="AS10" s="141">
        <v>2</v>
      </c>
      <c r="AT10" s="141">
        <v>1</v>
      </c>
      <c r="AU10" s="141">
        <v>2</v>
      </c>
      <c r="AV10" s="141">
        <v>1</v>
      </c>
      <c r="AW10" s="141">
        <v>1</v>
      </c>
      <c r="AX10" s="141">
        <v>2</v>
      </c>
      <c r="AY10" s="141">
        <v>1</v>
      </c>
      <c r="AZ10" s="141">
        <v>1</v>
      </c>
      <c r="BA10" s="141">
        <v>829</v>
      </c>
    </row>
    <row r="11" spans="1:53" x14ac:dyDescent="0.2">
      <c r="A11" s="139">
        <v>2163</v>
      </c>
      <c r="B11" s="141">
        <v>2</v>
      </c>
      <c r="C11" s="141">
        <v>1</v>
      </c>
      <c r="D11" s="141">
        <v>3</v>
      </c>
      <c r="E11" s="141">
        <v>3</v>
      </c>
      <c r="F11" s="141">
        <v>2</v>
      </c>
      <c r="G11" s="141">
        <v>1</v>
      </c>
      <c r="H11" s="141">
        <v>5</v>
      </c>
      <c r="I11" s="141">
        <v>1</v>
      </c>
      <c r="J11" s="141">
        <v>1</v>
      </c>
      <c r="K11" s="141">
        <v>3</v>
      </c>
      <c r="L11" s="141">
        <v>1</v>
      </c>
      <c r="M11" s="141">
        <v>1</v>
      </c>
      <c r="N11" s="141">
        <v>2</v>
      </c>
      <c r="O11" s="141">
        <v>1</v>
      </c>
      <c r="P11" s="141">
        <v>2</v>
      </c>
      <c r="Q11" s="141">
        <v>1</v>
      </c>
      <c r="R11" s="141">
        <v>3</v>
      </c>
      <c r="S11" s="141">
        <v>1</v>
      </c>
      <c r="T11" s="141">
        <v>1</v>
      </c>
      <c r="U11" s="141">
        <v>1</v>
      </c>
      <c r="V11" s="141"/>
      <c r="W11" s="141"/>
      <c r="X11" s="141"/>
      <c r="Y11" s="141">
        <v>2</v>
      </c>
      <c r="Z11" s="141">
        <v>1</v>
      </c>
      <c r="AA11" s="141">
        <v>1</v>
      </c>
      <c r="AB11" s="141"/>
      <c r="AC11" s="141"/>
      <c r="AD11" s="141">
        <v>1</v>
      </c>
      <c r="AE11" s="141">
        <v>1</v>
      </c>
      <c r="AF11" s="141">
        <v>1</v>
      </c>
      <c r="AG11" s="141">
        <v>2</v>
      </c>
      <c r="AH11" s="141">
        <v>1</v>
      </c>
      <c r="AI11" s="141">
        <v>1</v>
      </c>
      <c r="AJ11" s="141">
        <v>1</v>
      </c>
      <c r="AK11" s="141">
        <v>1</v>
      </c>
      <c r="AL11" s="141">
        <v>2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1</v>
      </c>
      <c r="AS11" s="141">
        <v>1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1</v>
      </c>
      <c r="AZ11" s="141">
        <v>1</v>
      </c>
      <c r="BA11" s="141">
        <v>829</v>
      </c>
    </row>
    <row r="12" spans="1:53" x14ac:dyDescent="0.2">
      <c r="A12" s="139">
        <v>2164</v>
      </c>
      <c r="B12" s="141">
        <v>2</v>
      </c>
      <c r="C12" s="141">
        <v>1</v>
      </c>
      <c r="D12" s="141">
        <v>3</v>
      </c>
      <c r="E12" s="141">
        <v>2</v>
      </c>
      <c r="F12" s="141">
        <v>2</v>
      </c>
      <c r="G12" s="141">
        <v>1</v>
      </c>
      <c r="H12" s="141">
        <v>5</v>
      </c>
      <c r="I12" s="141">
        <v>1</v>
      </c>
      <c r="J12" s="141">
        <v>2</v>
      </c>
      <c r="K12" s="141">
        <v>1</v>
      </c>
      <c r="L12" s="141">
        <v>1</v>
      </c>
      <c r="M12" s="141">
        <v>4</v>
      </c>
      <c r="N12" s="141">
        <v>1</v>
      </c>
      <c r="O12" s="141">
        <v>3</v>
      </c>
      <c r="P12" s="141">
        <v>3</v>
      </c>
      <c r="Q12" s="141">
        <v>3</v>
      </c>
      <c r="R12" s="141">
        <v>4</v>
      </c>
      <c r="S12" s="141">
        <v>2</v>
      </c>
      <c r="T12" s="141">
        <v>1</v>
      </c>
      <c r="U12" s="141">
        <v>2</v>
      </c>
      <c r="V12" s="141"/>
      <c r="W12" s="141"/>
      <c r="X12" s="141"/>
      <c r="Y12" s="141">
        <v>3</v>
      </c>
      <c r="Z12" s="141">
        <v>3</v>
      </c>
      <c r="AA12" s="141">
        <v>1</v>
      </c>
      <c r="AB12" s="141"/>
      <c r="AC12" s="141"/>
      <c r="AD12" s="141">
        <v>1</v>
      </c>
      <c r="AE12" s="141">
        <v>1</v>
      </c>
      <c r="AF12" s="141">
        <v>1</v>
      </c>
      <c r="AG12" s="141">
        <v>4</v>
      </c>
      <c r="AH12" s="141">
        <v>1</v>
      </c>
      <c r="AI12" s="141">
        <v>1</v>
      </c>
      <c r="AJ12" s="141">
        <v>2</v>
      </c>
      <c r="AK12" s="141">
        <v>1</v>
      </c>
      <c r="AL12" s="141">
        <v>1</v>
      </c>
      <c r="AM12" s="141">
        <v>1</v>
      </c>
      <c r="AN12" s="141">
        <v>1</v>
      </c>
      <c r="AO12" s="141">
        <v>1</v>
      </c>
      <c r="AP12" s="141">
        <v>1</v>
      </c>
      <c r="AQ12" s="141">
        <v>1</v>
      </c>
      <c r="AR12" s="141">
        <v>5</v>
      </c>
      <c r="AS12" s="141">
        <v>1</v>
      </c>
      <c r="AT12" s="141">
        <v>1</v>
      </c>
      <c r="AU12" s="141">
        <v>2</v>
      </c>
      <c r="AV12" s="141">
        <v>1</v>
      </c>
      <c r="AW12" s="141">
        <v>1</v>
      </c>
      <c r="AX12" s="141">
        <v>2</v>
      </c>
      <c r="AY12" s="141">
        <v>4</v>
      </c>
      <c r="AZ12" s="141">
        <v>1</v>
      </c>
      <c r="BA12" s="141">
        <v>829</v>
      </c>
    </row>
    <row r="13" spans="1:53" x14ac:dyDescent="0.2">
      <c r="A13" s="139">
        <v>2165</v>
      </c>
      <c r="B13" s="141">
        <v>2</v>
      </c>
      <c r="C13" s="141">
        <v>1</v>
      </c>
      <c r="D13" s="141">
        <v>3</v>
      </c>
      <c r="E13" s="141">
        <v>3</v>
      </c>
      <c r="F13" s="141">
        <v>2</v>
      </c>
      <c r="G13" s="141">
        <v>2</v>
      </c>
      <c r="H13" s="141">
        <v>5</v>
      </c>
      <c r="I13" s="141">
        <v>2</v>
      </c>
      <c r="J13" s="141">
        <v>2</v>
      </c>
      <c r="K13" s="141">
        <v>1</v>
      </c>
      <c r="L13" s="141">
        <v>1</v>
      </c>
      <c r="M13" s="141">
        <v>1</v>
      </c>
      <c r="N13" s="141">
        <v>2</v>
      </c>
      <c r="O13" s="141">
        <v>2</v>
      </c>
      <c r="P13" s="141">
        <v>2</v>
      </c>
      <c r="Q13" s="141">
        <v>3</v>
      </c>
      <c r="R13" s="141">
        <v>3</v>
      </c>
      <c r="S13" s="141">
        <v>2</v>
      </c>
      <c r="T13" s="141">
        <v>1</v>
      </c>
      <c r="U13" s="141">
        <v>1</v>
      </c>
      <c r="V13" s="141"/>
      <c r="W13" s="141"/>
      <c r="X13" s="141"/>
      <c r="Y13" s="141">
        <v>3</v>
      </c>
      <c r="Z13" s="141">
        <v>3</v>
      </c>
      <c r="AA13" s="141">
        <v>2</v>
      </c>
      <c r="AB13" s="141"/>
      <c r="AC13" s="141"/>
      <c r="AD13" s="141">
        <v>2</v>
      </c>
      <c r="AE13" s="141">
        <v>2</v>
      </c>
      <c r="AF13" s="141">
        <v>2</v>
      </c>
      <c r="AG13" s="141">
        <v>2</v>
      </c>
      <c r="AH13" s="141">
        <v>2</v>
      </c>
      <c r="AI13" s="141">
        <v>2</v>
      </c>
      <c r="AJ13" s="141">
        <v>2</v>
      </c>
      <c r="AK13" s="141">
        <v>1</v>
      </c>
      <c r="AL13" s="141">
        <v>2</v>
      </c>
      <c r="AM13" s="141">
        <v>2</v>
      </c>
      <c r="AN13" s="141">
        <v>1</v>
      </c>
      <c r="AO13" s="141">
        <v>2</v>
      </c>
      <c r="AP13" s="141">
        <v>2</v>
      </c>
      <c r="AQ13" s="141">
        <v>1</v>
      </c>
      <c r="AR13" s="141">
        <v>5</v>
      </c>
      <c r="AS13" s="141">
        <v>1</v>
      </c>
      <c r="AT13" s="141">
        <v>1</v>
      </c>
      <c r="AU13" s="141">
        <v>2</v>
      </c>
      <c r="AV13" s="141">
        <v>1</v>
      </c>
      <c r="AW13" s="141">
        <v>1</v>
      </c>
      <c r="AX13" s="141">
        <v>2</v>
      </c>
      <c r="AY13" s="141">
        <v>2</v>
      </c>
      <c r="AZ13" s="141">
        <v>1</v>
      </c>
      <c r="BA13" s="141">
        <v>829</v>
      </c>
    </row>
    <row r="14" spans="1:53" x14ac:dyDescent="0.2">
      <c r="A14" s="139">
        <v>2166</v>
      </c>
      <c r="B14" s="141">
        <v>2</v>
      </c>
      <c r="C14" s="141">
        <v>1</v>
      </c>
      <c r="D14" s="141">
        <v>3</v>
      </c>
      <c r="E14" s="141">
        <v>2</v>
      </c>
      <c r="F14" s="141">
        <v>2</v>
      </c>
      <c r="G14" s="141">
        <v>1</v>
      </c>
      <c r="H14" s="141">
        <v>5</v>
      </c>
      <c r="I14" s="141">
        <v>1</v>
      </c>
      <c r="J14" s="141">
        <v>1</v>
      </c>
      <c r="K14" s="141">
        <v>2</v>
      </c>
      <c r="L14" s="141">
        <v>1</v>
      </c>
      <c r="M14" s="141">
        <v>1</v>
      </c>
      <c r="N14" s="141">
        <v>1</v>
      </c>
      <c r="O14" s="141">
        <v>1</v>
      </c>
      <c r="P14" s="141">
        <v>2</v>
      </c>
      <c r="Q14" s="141">
        <v>1</v>
      </c>
      <c r="R14" s="141">
        <v>2</v>
      </c>
      <c r="S14" s="141">
        <v>1</v>
      </c>
      <c r="T14" s="141">
        <v>1</v>
      </c>
      <c r="U14" s="141">
        <v>2</v>
      </c>
      <c r="V14" s="141"/>
      <c r="W14" s="141"/>
      <c r="X14" s="141"/>
      <c r="Y14" s="141">
        <v>2</v>
      </c>
      <c r="Z14" s="141">
        <v>1</v>
      </c>
      <c r="AA14" s="141">
        <v>1</v>
      </c>
      <c r="AB14" s="141"/>
      <c r="AC14" s="141"/>
      <c r="AD14" s="141">
        <v>1</v>
      </c>
      <c r="AE14" s="141">
        <v>1</v>
      </c>
      <c r="AF14" s="141">
        <v>1</v>
      </c>
      <c r="AG14" s="141">
        <v>3</v>
      </c>
      <c r="AH14" s="141">
        <v>1</v>
      </c>
      <c r="AI14" s="141">
        <v>1</v>
      </c>
      <c r="AJ14" s="141">
        <v>1</v>
      </c>
      <c r="AK14" s="141">
        <v>1</v>
      </c>
      <c r="AL14" s="141">
        <v>1</v>
      </c>
      <c r="AM14" s="141">
        <v>2</v>
      </c>
      <c r="AN14" s="141">
        <v>1</v>
      </c>
      <c r="AO14" s="141">
        <v>1</v>
      </c>
      <c r="AP14" s="141">
        <v>1</v>
      </c>
      <c r="AQ14" s="141">
        <v>1</v>
      </c>
      <c r="AR14" s="141">
        <v>5</v>
      </c>
      <c r="AS14" s="141">
        <v>1</v>
      </c>
      <c r="AT14" s="141">
        <v>1</v>
      </c>
      <c r="AU14" s="141">
        <v>2</v>
      </c>
      <c r="AV14" s="141">
        <v>2</v>
      </c>
      <c r="AW14" s="141">
        <v>2</v>
      </c>
      <c r="AX14" s="141">
        <v>2</v>
      </c>
      <c r="AY14" s="141">
        <v>4</v>
      </c>
      <c r="AZ14" s="141">
        <v>5</v>
      </c>
      <c r="BA14" s="141">
        <v>829</v>
      </c>
    </row>
    <row r="15" spans="1:53" x14ac:dyDescent="0.2">
      <c r="A15" s="139">
        <v>2167</v>
      </c>
      <c r="B15" s="141">
        <v>2</v>
      </c>
      <c r="C15" s="141">
        <v>1</v>
      </c>
      <c r="D15" s="141">
        <v>3</v>
      </c>
      <c r="E15" s="141">
        <v>3</v>
      </c>
      <c r="F15" s="141">
        <v>2</v>
      </c>
      <c r="G15" s="141">
        <v>1</v>
      </c>
      <c r="H15" s="141">
        <v>4</v>
      </c>
      <c r="I15" s="141">
        <v>1</v>
      </c>
      <c r="J15" s="141">
        <v>1</v>
      </c>
      <c r="K15" s="141">
        <v>2</v>
      </c>
      <c r="L15" s="141">
        <v>1</v>
      </c>
      <c r="M15" s="141">
        <v>1</v>
      </c>
      <c r="N15" s="141">
        <v>2</v>
      </c>
      <c r="O15" s="141">
        <v>2</v>
      </c>
      <c r="P15" s="141">
        <v>2</v>
      </c>
      <c r="Q15" s="141">
        <v>2</v>
      </c>
      <c r="R15" s="141">
        <v>3</v>
      </c>
      <c r="S15" s="141">
        <v>2</v>
      </c>
      <c r="T15" s="141">
        <v>2</v>
      </c>
      <c r="U15" s="141">
        <v>3</v>
      </c>
      <c r="V15" s="141"/>
      <c r="W15" s="141"/>
      <c r="X15" s="141"/>
      <c r="Y15" s="141">
        <v>2</v>
      </c>
      <c r="Z15" s="141">
        <v>2</v>
      </c>
      <c r="AA15" s="141">
        <v>1</v>
      </c>
      <c r="AB15" s="141"/>
      <c r="AC15" s="141"/>
      <c r="AD15" s="141">
        <v>1</v>
      </c>
      <c r="AE15" s="141">
        <v>1</v>
      </c>
      <c r="AF15" s="141">
        <v>1</v>
      </c>
      <c r="AG15" s="141">
        <v>3</v>
      </c>
      <c r="AH15" s="141">
        <v>2</v>
      </c>
      <c r="AI15" s="141">
        <v>2</v>
      </c>
      <c r="AJ15" s="141">
        <v>2</v>
      </c>
      <c r="AK15" s="141">
        <v>1</v>
      </c>
      <c r="AL15" s="141">
        <v>2</v>
      </c>
      <c r="AM15" s="141">
        <v>2</v>
      </c>
      <c r="AN15" s="141">
        <v>1</v>
      </c>
      <c r="AO15" s="141">
        <v>1</v>
      </c>
      <c r="AP15" s="141">
        <v>1</v>
      </c>
      <c r="AQ15" s="141">
        <v>1</v>
      </c>
      <c r="AR15" s="141">
        <v>5</v>
      </c>
      <c r="AS15" s="141">
        <v>2</v>
      </c>
      <c r="AT15" s="141">
        <v>2</v>
      </c>
      <c r="AU15" s="141">
        <v>2</v>
      </c>
      <c r="AV15" s="141">
        <v>2</v>
      </c>
      <c r="AW15" s="141">
        <v>2</v>
      </c>
      <c r="AX15" s="141">
        <v>2</v>
      </c>
      <c r="AY15" s="141">
        <v>4</v>
      </c>
      <c r="AZ15" s="141">
        <v>1</v>
      </c>
      <c r="BA15" s="141">
        <v>829</v>
      </c>
    </row>
    <row r="16" spans="1:53" x14ac:dyDescent="0.2">
      <c r="A16" s="139">
        <v>2168</v>
      </c>
      <c r="B16" s="141">
        <v>3</v>
      </c>
      <c r="C16" s="141">
        <v>2</v>
      </c>
      <c r="D16" s="141">
        <v>4</v>
      </c>
      <c r="E16" s="141">
        <v>4</v>
      </c>
      <c r="F16" s="141">
        <v>2</v>
      </c>
      <c r="G16" s="141">
        <v>1</v>
      </c>
      <c r="H16" s="141">
        <v>5</v>
      </c>
      <c r="I16" s="141">
        <v>2</v>
      </c>
      <c r="J16" s="141">
        <v>1</v>
      </c>
      <c r="K16" s="141">
        <v>2</v>
      </c>
      <c r="L16" s="141">
        <v>1</v>
      </c>
      <c r="M16" s="141">
        <v>2</v>
      </c>
      <c r="N16" s="141">
        <v>1</v>
      </c>
      <c r="O16" s="141">
        <v>3</v>
      </c>
      <c r="P16" s="141">
        <v>3</v>
      </c>
      <c r="Q16" s="141">
        <v>3</v>
      </c>
      <c r="R16" s="141">
        <v>1</v>
      </c>
      <c r="S16" s="141">
        <v>3</v>
      </c>
      <c r="T16" s="141">
        <v>1</v>
      </c>
      <c r="U16" s="141">
        <v>3</v>
      </c>
      <c r="V16" s="141"/>
      <c r="W16" s="141"/>
      <c r="X16" s="141"/>
      <c r="Y16" s="141">
        <v>3</v>
      </c>
      <c r="Z16" s="141">
        <v>2</v>
      </c>
      <c r="AA16" s="141">
        <v>5</v>
      </c>
      <c r="AB16" s="141"/>
      <c r="AC16" s="141"/>
      <c r="AD16" s="141">
        <v>1</v>
      </c>
      <c r="AE16" s="141">
        <v>2</v>
      </c>
      <c r="AF16" s="141">
        <v>1</v>
      </c>
      <c r="AG16" s="141">
        <v>3</v>
      </c>
      <c r="AH16" s="141">
        <v>2</v>
      </c>
      <c r="AI16" s="141">
        <v>1</v>
      </c>
      <c r="AJ16" s="141">
        <v>1</v>
      </c>
      <c r="AK16" s="141">
        <v>2</v>
      </c>
      <c r="AL16" s="141">
        <v>1</v>
      </c>
      <c r="AM16" s="141">
        <v>1</v>
      </c>
      <c r="AN16" s="141">
        <v>1</v>
      </c>
      <c r="AO16" s="141">
        <v>1</v>
      </c>
      <c r="AP16" s="141">
        <v>2</v>
      </c>
      <c r="AQ16" s="141">
        <v>1</v>
      </c>
      <c r="AR16" s="141">
        <v>5</v>
      </c>
      <c r="AS16" s="141">
        <v>1</v>
      </c>
      <c r="AT16" s="141">
        <v>1</v>
      </c>
      <c r="AU16" s="141">
        <v>2</v>
      </c>
      <c r="AV16" s="141">
        <v>1</v>
      </c>
      <c r="AW16" s="141">
        <v>1</v>
      </c>
      <c r="AX16" s="141">
        <v>2</v>
      </c>
      <c r="AY16" s="141">
        <v>4</v>
      </c>
      <c r="AZ16" s="141">
        <v>1</v>
      </c>
      <c r="BA16" s="141">
        <v>829</v>
      </c>
    </row>
    <row r="17" spans="1:53" x14ac:dyDescent="0.2">
      <c r="A17" s="139">
        <v>2169</v>
      </c>
      <c r="B17" s="141">
        <v>4</v>
      </c>
      <c r="C17" s="141">
        <v>1</v>
      </c>
      <c r="D17" s="141">
        <v>5</v>
      </c>
      <c r="E17" s="141">
        <v>3</v>
      </c>
      <c r="F17" s="141">
        <v>2</v>
      </c>
      <c r="G17" s="141">
        <v>1</v>
      </c>
      <c r="H17" s="141">
        <v>6</v>
      </c>
      <c r="I17" s="141">
        <v>2</v>
      </c>
      <c r="J17" s="141">
        <v>2</v>
      </c>
      <c r="K17" s="141">
        <v>1</v>
      </c>
      <c r="L17" s="141">
        <v>1</v>
      </c>
      <c r="M17" s="141">
        <v>4</v>
      </c>
      <c r="N17" s="141">
        <v>3</v>
      </c>
      <c r="O17" s="141">
        <v>3</v>
      </c>
      <c r="P17" s="141">
        <v>4</v>
      </c>
      <c r="Q17" s="141">
        <v>3</v>
      </c>
      <c r="R17" s="141">
        <v>3</v>
      </c>
      <c r="S17" s="141">
        <v>3</v>
      </c>
      <c r="T17" s="141">
        <v>1</v>
      </c>
      <c r="U17" s="141">
        <v>2</v>
      </c>
      <c r="V17" s="141"/>
      <c r="W17" s="141"/>
      <c r="X17" s="141"/>
      <c r="Y17" s="141">
        <v>3</v>
      </c>
      <c r="Z17" s="141">
        <v>3</v>
      </c>
      <c r="AA17" s="141">
        <v>3</v>
      </c>
      <c r="AB17" s="141"/>
      <c r="AC17" s="141"/>
      <c r="AD17" s="141">
        <v>3</v>
      </c>
      <c r="AE17" s="141">
        <v>3</v>
      </c>
      <c r="AF17" s="141">
        <v>3</v>
      </c>
      <c r="AG17" s="141">
        <v>3</v>
      </c>
      <c r="AH17" s="141">
        <v>4</v>
      </c>
      <c r="AI17" s="141">
        <v>3</v>
      </c>
      <c r="AJ17" s="141">
        <v>3</v>
      </c>
      <c r="AK17" s="141">
        <v>3</v>
      </c>
      <c r="AL17" s="141">
        <v>3</v>
      </c>
      <c r="AM17" s="141">
        <v>2</v>
      </c>
      <c r="AN17" s="141">
        <v>3</v>
      </c>
      <c r="AO17" s="141">
        <v>3</v>
      </c>
      <c r="AP17" s="141">
        <v>3</v>
      </c>
      <c r="AQ17" s="141">
        <v>2</v>
      </c>
      <c r="AR17" s="141">
        <v>2</v>
      </c>
      <c r="AS17" s="141">
        <v>1</v>
      </c>
      <c r="AT17" s="141">
        <v>3</v>
      </c>
      <c r="AU17" s="141">
        <v>2</v>
      </c>
      <c r="AV17" s="141">
        <v>1</v>
      </c>
      <c r="AW17" s="141">
        <v>2</v>
      </c>
      <c r="AX17" s="141">
        <v>2</v>
      </c>
      <c r="AY17" s="141">
        <v>4</v>
      </c>
      <c r="AZ17" s="141">
        <v>5</v>
      </c>
      <c r="BA17" s="141">
        <v>829</v>
      </c>
    </row>
    <row r="18" spans="1:53" x14ac:dyDescent="0.2">
      <c r="A18" s="139">
        <v>2170</v>
      </c>
      <c r="B18" s="141">
        <v>3</v>
      </c>
      <c r="C18" s="141">
        <v>1</v>
      </c>
      <c r="D18" s="141">
        <v>4</v>
      </c>
      <c r="E18" s="141">
        <v>4</v>
      </c>
      <c r="F18" s="141">
        <v>1</v>
      </c>
      <c r="G18" s="141">
        <v>1</v>
      </c>
      <c r="H18" s="141">
        <v>5</v>
      </c>
      <c r="I18" s="141">
        <v>1</v>
      </c>
      <c r="J18" s="141">
        <v>1</v>
      </c>
      <c r="K18" s="141">
        <v>2</v>
      </c>
      <c r="L18" s="141">
        <v>1</v>
      </c>
      <c r="M18" s="141">
        <v>1</v>
      </c>
      <c r="N18" s="141">
        <v>1</v>
      </c>
      <c r="O18" s="141">
        <v>2</v>
      </c>
      <c r="P18" s="141">
        <v>3</v>
      </c>
      <c r="Q18" s="141">
        <v>2</v>
      </c>
      <c r="R18" s="141">
        <v>2</v>
      </c>
      <c r="S18" s="141">
        <v>2</v>
      </c>
      <c r="T18" s="141">
        <v>1</v>
      </c>
      <c r="U18" s="141">
        <v>1</v>
      </c>
      <c r="V18" s="141"/>
      <c r="W18" s="141"/>
      <c r="X18" s="141"/>
      <c r="Y18" s="141"/>
      <c r="Z18" s="141"/>
      <c r="AA18" s="141"/>
      <c r="AB18" s="141">
        <v>2</v>
      </c>
      <c r="AC18" s="141">
        <v>1</v>
      </c>
      <c r="AD18" s="141">
        <v>1</v>
      </c>
      <c r="AE18" s="141">
        <v>2</v>
      </c>
      <c r="AF18" s="141">
        <v>1</v>
      </c>
      <c r="AG18" s="141">
        <v>2</v>
      </c>
      <c r="AH18" s="141">
        <v>2</v>
      </c>
      <c r="AI18" s="141">
        <v>1</v>
      </c>
      <c r="AJ18" s="141">
        <v>1</v>
      </c>
      <c r="AK18" s="141">
        <v>1</v>
      </c>
      <c r="AL18" s="141">
        <v>1</v>
      </c>
      <c r="AM18" s="141">
        <v>2</v>
      </c>
      <c r="AN18" s="141">
        <v>1</v>
      </c>
      <c r="AO18" s="141">
        <v>1</v>
      </c>
      <c r="AP18" s="141">
        <v>2</v>
      </c>
      <c r="AQ18" s="141">
        <v>1</v>
      </c>
      <c r="AR18" s="141">
        <v>5</v>
      </c>
      <c r="AS18" s="141">
        <v>1</v>
      </c>
      <c r="AT18" s="141">
        <v>1</v>
      </c>
      <c r="AU18" s="141">
        <v>2</v>
      </c>
      <c r="AV18" s="141">
        <v>1</v>
      </c>
      <c r="AW18" s="141">
        <v>2</v>
      </c>
      <c r="AX18" s="141">
        <v>2</v>
      </c>
      <c r="AY18" s="141">
        <v>4</v>
      </c>
      <c r="AZ18" s="141">
        <v>1</v>
      </c>
      <c r="BA18" s="141">
        <v>829</v>
      </c>
    </row>
    <row r="19" spans="1:53" x14ac:dyDescent="0.2">
      <c r="A19" s="139">
        <v>2171</v>
      </c>
      <c r="B19" s="141">
        <v>2</v>
      </c>
      <c r="C19" s="141">
        <v>1</v>
      </c>
      <c r="D19" s="141">
        <v>2</v>
      </c>
      <c r="E19" s="141">
        <v>2</v>
      </c>
      <c r="F19" s="141">
        <v>1</v>
      </c>
      <c r="G19" s="141">
        <v>1</v>
      </c>
      <c r="H19" s="141">
        <v>5</v>
      </c>
      <c r="I19" s="141">
        <v>2</v>
      </c>
      <c r="J19" s="141">
        <v>2</v>
      </c>
      <c r="K19" s="141">
        <v>2</v>
      </c>
      <c r="L19" s="141">
        <v>1</v>
      </c>
      <c r="M19" s="141">
        <v>1</v>
      </c>
      <c r="N19" s="141">
        <v>1</v>
      </c>
      <c r="O19" s="141">
        <v>2</v>
      </c>
      <c r="P19" s="141">
        <v>2</v>
      </c>
      <c r="Q19" s="141">
        <v>2</v>
      </c>
      <c r="R19" s="141">
        <v>4</v>
      </c>
      <c r="S19" s="141">
        <v>4</v>
      </c>
      <c r="T19" s="141">
        <v>1</v>
      </c>
      <c r="U19" s="141">
        <v>2</v>
      </c>
      <c r="V19" s="141"/>
      <c r="W19" s="141"/>
      <c r="X19" s="141"/>
      <c r="Y19" s="141"/>
      <c r="Z19" s="141"/>
      <c r="AA19" s="141"/>
      <c r="AB19" s="141">
        <v>2</v>
      </c>
      <c r="AC19" s="141">
        <v>2</v>
      </c>
      <c r="AD19" s="141">
        <v>1</v>
      </c>
      <c r="AE19" s="141">
        <v>1</v>
      </c>
      <c r="AF19" s="141">
        <v>1</v>
      </c>
      <c r="AG19" s="141">
        <v>4</v>
      </c>
      <c r="AH19" s="141">
        <v>2</v>
      </c>
      <c r="AI19" s="141">
        <v>1</v>
      </c>
      <c r="AJ19" s="141">
        <v>1</v>
      </c>
      <c r="AK19" s="141">
        <v>1</v>
      </c>
      <c r="AL19" s="141">
        <v>1</v>
      </c>
      <c r="AM19" s="141">
        <v>2</v>
      </c>
      <c r="AN19" s="141">
        <v>1</v>
      </c>
      <c r="AO19" s="141">
        <v>1</v>
      </c>
      <c r="AP19" s="141">
        <v>1</v>
      </c>
      <c r="AQ19" s="141">
        <v>1</v>
      </c>
      <c r="AR19" s="141">
        <v>5</v>
      </c>
      <c r="AS19" s="141">
        <v>2</v>
      </c>
      <c r="AT19" s="141">
        <v>2</v>
      </c>
      <c r="AU19" s="141">
        <v>2</v>
      </c>
      <c r="AV19" s="141">
        <v>1</v>
      </c>
      <c r="AW19" s="141">
        <v>2</v>
      </c>
      <c r="AX19" s="141">
        <v>2</v>
      </c>
      <c r="AY19" s="141">
        <v>4</v>
      </c>
      <c r="AZ19" s="141">
        <v>1</v>
      </c>
      <c r="BA19" s="141">
        <v>829</v>
      </c>
    </row>
    <row r="20" spans="1:53" x14ac:dyDescent="0.2">
      <c r="A20" s="139">
        <v>2172</v>
      </c>
      <c r="B20" s="141">
        <v>2</v>
      </c>
      <c r="C20" s="141">
        <v>2</v>
      </c>
      <c r="D20" s="141">
        <v>3</v>
      </c>
      <c r="E20" s="141">
        <v>2</v>
      </c>
      <c r="F20" s="141">
        <v>2</v>
      </c>
      <c r="G20" s="141">
        <v>1</v>
      </c>
      <c r="H20" s="141">
        <v>5</v>
      </c>
      <c r="I20" s="141">
        <v>4</v>
      </c>
      <c r="J20" s="141">
        <v>1</v>
      </c>
      <c r="K20" s="141">
        <v>1</v>
      </c>
      <c r="L20" s="141">
        <v>1</v>
      </c>
      <c r="M20" s="141">
        <v>1</v>
      </c>
      <c r="N20" s="141">
        <v>2</v>
      </c>
      <c r="O20" s="141">
        <v>3</v>
      </c>
      <c r="P20" s="141">
        <v>2</v>
      </c>
      <c r="Q20" s="141">
        <v>4</v>
      </c>
      <c r="R20" s="141">
        <v>4</v>
      </c>
      <c r="S20" s="141">
        <v>3</v>
      </c>
      <c r="T20" s="141">
        <v>1</v>
      </c>
      <c r="U20" s="141">
        <v>1</v>
      </c>
      <c r="V20" s="141"/>
      <c r="W20" s="141"/>
      <c r="X20" s="141"/>
      <c r="Y20" s="141">
        <v>3</v>
      </c>
      <c r="Z20" s="141">
        <v>3</v>
      </c>
      <c r="AA20" s="141">
        <v>1</v>
      </c>
      <c r="AB20" s="141"/>
      <c r="AC20" s="141"/>
      <c r="AD20" s="141">
        <v>3</v>
      </c>
      <c r="AE20" s="141">
        <v>2</v>
      </c>
      <c r="AF20" s="141">
        <v>1</v>
      </c>
      <c r="AG20" s="141">
        <v>1</v>
      </c>
      <c r="AH20" s="141">
        <v>3</v>
      </c>
      <c r="AI20" s="141">
        <v>3</v>
      </c>
      <c r="AJ20" s="141">
        <v>3</v>
      </c>
      <c r="AK20" s="141">
        <v>2</v>
      </c>
      <c r="AL20" s="141">
        <v>2</v>
      </c>
      <c r="AM20" s="141">
        <v>3</v>
      </c>
      <c r="AN20" s="141">
        <v>4</v>
      </c>
      <c r="AO20" s="141">
        <v>2</v>
      </c>
      <c r="AP20" s="141">
        <v>3</v>
      </c>
      <c r="AQ20" s="141">
        <v>1</v>
      </c>
      <c r="AR20" s="141">
        <v>1</v>
      </c>
      <c r="AS20" s="141">
        <v>2</v>
      </c>
      <c r="AT20" s="141">
        <v>2</v>
      </c>
      <c r="AU20" s="141">
        <v>3</v>
      </c>
      <c r="AV20" s="141">
        <v>2</v>
      </c>
      <c r="AW20" s="141">
        <v>4</v>
      </c>
      <c r="AX20" s="141">
        <v>2</v>
      </c>
      <c r="AY20" s="141">
        <v>1</v>
      </c>
      <c r="AZ20" s="141">
        <v>1</v>
      </c>
      <c r="BA20" s="141">
        <v>829</v>
      </c>
    </row>
    <row r="21" spans="1:53" x14ac:dyDescent="0.2">
      <c r="A21" s="139">
        <v>2173</v>
      </c>
      <c r="B21" s="141">
        <v>3</v>
      </c>
      <c r="C21" s="141">
        <v>1</v>
      </c>
      <c r="D21" s="141">
        <v>2</v>
      </c>
      <c r="E21" s="141">
        <v>2</v>
      </c>
      <c r="F21" s="141">
        <v>2</v>
      </c>
      <c r="G21" s="141">
        <v>1</v>
      </c>
      <c r="H21" s="141">
        <v>5</v>
      </c>
      <c r="I21" s="141">
        <v>1</v>
      </c>
      <c r="J21" s="141">
        <v>1</v>
      </c>
      <c r="K21" s="141">
        <v>2</v>
      </c>
      <c r="L21" s="141">
        <v>1</v>
      </c>
      <c r="M21" s="141">
        <v>1</v>
      </c>
      <c r="N21" s="141">
        <v>1</v>
      </c>
      <c r="O21" s="141">
        <v>1</v>
      </c>
      <c r="P21" s="141">
        <v>1</v>
      </c>
      <c r="Q21" s="141">
        <v>1</v>
      </c>
      <c r="R21" s="141">
        <v>2</v>
      </c>
      <c r="S21" s="141">
        <v>1</v>
      </c>
      <c r="T21" s="141">
        <v>2</v>
      </c>
      <c r="U21" s="141">
        <v>3</v>
      </c>
      <c r="V21" s="141"/>
      <c r="W21" s="141"/>
      <c r="X21" s="141"/>
      <c r="Y21" s="141">
        <v>1</v>
      </c>
      <c r="Z21" s="141">
        <v>1</v>
      </c>
      <c r="AA21" s="141">
        <v>1</v>
      </c>
      <c r="AB21" s="141"/>
      <c r="AC21" s="141"/>
      <c r="AD21" s="141">
        <v>1</v>
      </c>
      <c r="AE21" s="141">
        <v>1</v>
      </c>
      <c r="AF21" s="141">
        <v>1</v>
      </c>
      <c r="AG21" s="141">
        <v>4</v>
      </c>
      <c r="AH21" s="141">
        <v>1</v>
      </c>
      <c r="AI21" s="141">
        <v>1</v>
      </c>
      <c r="AJ21" s="141">
        <v>1</v>
      </c>
      <c r="AK21" s="141">
        <v>1</v>
      </c>
      <c r="AL21" s="141">
        <v>1</v>
      </c>
      <c r="AM21" s="141">
        <v>1</v>
      </c>
      <c r="AN21" s="141">
        <v>1</v>
      </c>
      <c r="AO21" s="141">
        <v>1</v>
      </c>
      <c r="AP21" s="141">
        <v>1</v>
      </c>
      <c r="AQ21" s="141">
        <v>1</v>
      </c>
      <c r="AR21" s="141">
        <v>5</v>
      </c>
      <c r="AS21" s="141">
        <v>1</v>
      </c>
      <c r="AT21" s="141">
        <v>1</v>
      </c>
      <c r="AU21" s="141">
        <v>2</v>
      </c>
      <c r="AV21" s="141">
        <v>1</v>
      </c>
      <c r="AW21" s="141">
        <v>1</v>
      </c>
      <c r="AX21" s="141">
        <v>2</v>
      </c>
      <c r="AY21" s="141">
        <v>4</v>
      </c>
      <c r="AZ21" s="141">
        <v>1</v>
      </c>
      <c r="BA21" s="141">
        <v>829</v>
      </c>
    </row>
    <row r="22" spans="1:53" x14ac:dyDescent="0.2">
      <c r="A22" s="139">
        <v>2174</v>
      </c>
      <c r="B22" s="141">
        <v>3</v>
      </c>
      <c r="C22" s="141">
        <v>1</v>
      </c>
      <c r="D22" s="141">
        <v>4</v>
      </c>
      <c r="E22" s="141">
        <v>3</v>
      </c>
      <c r="F22" s="141">
        <v>2</v>
      </c>
      <c r="G22" s="141">
        <v>1</v>
      </c>
      <c r="H22" s="141">
        <v>5</v>
      </c>
      <c r="I22" s="141">
        <v>2</v>
      </c>
      <c r="J22" s="141">
        <v>2</v>
      </c>
      <c r="K22" s="141">
        <v>2</v>
      </c>
      <c r="L22" s="141">
        <v>1</v>
      </c>
      <c r="M22" s="141">
        <v>1</v>
      </c>
      <c r="N22" s="141">
        <v>2</v>
      </c>
      <c r="O22" s="141">
        <v>2</v>
      </c>
      <c r="P22" s="141">
        <v>2</v>
      </c>
      <c r="Q22" s="141">
        <v>3</v>
      </c>
      <c r="R22" s="141">
        <v>4</v>
      </c>
      <c r="S22" s="141">
        <v>3</v>
      </c>
      <c r="T22" s="141">
        <v>1</v>
      </c>
      <c r="U22" s="141">
        <v>1</v>
      </c>
      <c r="V22" s="141"/>
      <c r="W22" s="141"/>
      <c r="X22" s="141"/>
      <c r="Y22" s="141">
        <v>2</v>
      </c>
      <c r="Z22" s="141">
        <v>2</v>
      </c>
      <c r="AA22" s="141">
        <v>2</v>
      </c>
      <c r="AB22" s="141"/>
      <c r="AC22" s="141"/>
      <c r="AD22" s="141">
        <v>2</v>
      </c>
      <c r="AE22" s="141">
        <v>2</v>
      </c>
      <c r="AF22" s="141">
        <v>2</v>
      </c>
      <c r="AG22" s="141">
        <v>2</v>
      </c>
      <c r="AH22" s="141">
        <v>2</v>
      </c>
      <c r="AI22" s="141">
        <v>3</v>
      </c>
      <c r="AJ22" s="141">
        <v>2</v>
      </c>
      <c r="AK22" s="141">
        <v>2</v>
      </c>
      <c r="AL22" s="141">
        <v>2</v>
      </c>
      <c r="AM22" s="141">
        <v>2</v>
      </c>
      <c r="AN22" s="141">
        <v>2</v>
      </c>
      <c r="AO22" s="141">
        <v>2</v>
      </c>
      <c r="AP22" s="141">
        <v>2</v>
      </c>
      <c r="AQ22" s="141">
        <v>1</v>
      </c>
      <c r="AR22" s="141">
        <v>1</v>
      </c>
      <c r="AS22" s="141">
        <v>1</v>
      </c>
      <c r="AT22" s="141">
        <v>2</v>
      </c>
      <c r="AU22" s="141">
        <v>2</v>
      </c>
      <c r="AV22" s="141">
        <v>1</v>
      </c>
      <c r="AW22" s="141">
        <v>1</v>
      </c>
      <c r="AX22" s="141">
        <v>2</v>
      </c>
      <c r="AY22" s="141">
        <v>1</v>
      </c>
      <c r="AZ22" s="141">
        <v>1</v>
      </c>
      <c r="BA22" s="141">
        <v>829</v>
      </c>
    </row>
    <row r="23" spans="1:53" x14ac:dyDescent="0.2">
      <c r="A23" s="139">
        <v>2175</v>
      </c>
      <c r="B23" s="141">
        <v>4</v>
      </c>
      <c r="C23" s="141">
        <v>1</v>
      </c>
      <c r="D23" s="141">
        <v>4</v>
      </c>
      <c r="E23" s="141">
        <v>2</v>
      </c>
      <c r="F23" s="141">
        <v>4</v>
      </c>
      <c r="G23" s="141">
        <v>1</v>
      </c>
      <c r="H23" s="141">
        <v>5</v>
      </c>
      <c r="I23" s="141">
        <v>2</v>
      </c>
      <c r="J23" s="141">
        <v>1</v>
      </c>
      <c r="K23" s="141">
        <v>2</v>
      </c>
      <c r="L23" s="141">
        <v>1</v>
      </c>
      <c r="M23" s="141">
        <v>1</v>
      </c>
      <c r="N23" s="141">
        <v>1</v>
      </c>
      <c r="O23" s="141">
        <v>1</v>
      </c>
      <c r="P23" s="141">
        <v>1</v>
      </c>
      <c r="Q23" s="141">
        <v>1</v>
      </c>
      <c r="R23" s="141">
        <v>4</v>
      </c>
      <c r="S23" s="141">
        <v>1</v>
      </c>
      <c r="T23" s="141">
        <v>1</v>
      </c>
      <c r="U23" s="141">
        <v>1</v>
      </c>
      <c r="V23" s="141"/>
      <c r="W23" s="141"/>
      <c r="X23" s="141"/>
      <c r="Y23" s="141"/>
      <c r="Z23" s="141"/>
      <c r="AA23" s="141"/>
      <c r="AB23" s="141"/>
      <c r="AC23" s="141"/>
      <c r="AD23" s="141">
        <v>1</v>
      </c>
      <c r="AE23" s="141">
        <v>1</v>
      </c>
      <c r="AF23" s="141">
        <v>1</v>
      </c>
      <c r="AG23" s="141">
        <v>2</v>
      </c>
      <c r="AH23" s="141">
        <v>2</v>
      </c>
      <c r="AI23" s="141">
        <v>1</v>
      </c>
      <c r="AJ23" s="141">
        <v>1</v>
      </c>
      <c r="AK23" s="141">
        <v>1</v>
      </c>
      <c r="AL23" s="141">
        <v>1</v>
      </c>
      <c r="AM23" s="141">
        <v>2</v>
      </c>
      <c r="AN23" s="141">
        <v>1</v>
      </c>
      <c r="AO23" s="141">
        <v>1</v>
      </c>
      <c r="AP23" s="141">
        <v>1</v>
      </c>
      <c r="AQ23" s="141">
        <v>1</v>
      </c>
      <c r="AR23" s="141">
        <v>5</v>
      </c>
      <c r="AS23" s="141">
        <v>1</v>
      </c>
      <c r="AT23" s="141">
        <v>1</v>
      </c>
      <c r="AU23" s="141">
        <v>2</v>
      </c>
      <c r="AV23" s="141">
        <v>1</v>
      </c>
      <c r="AW23" s="141">
        <v>1</v>
      </c>
      <c r="AX23" s="141">
        <v>2</v>
      </c>
      <c r="AY23" s="141">
        <v>4</v>
      </c>
      <c r="AZ23" s="141">
        <v>1</v>
      </c>
      <c r="BA23" s="141">
        <v>829</v>
      </c>
    </row>
    <row r="24" spans="1:53" x14ac:dyDescent="0.2">
      <c r="A24" s="139">
        <v>2176</v>
      </c>
      <c r="B24" s="141">
        <v>4</v>
      </c>
      <c r="C24" s="141">
        <v>1</v>
      </c>
      <c r="D24" s="141">
        <v>4</v>
      </c>
      <c r="E24" s="141">
        <v>4</v>
      </c>
      <c r="F24" s="141">
        <v>1</v>
      </c>
      <c r="G24" s="141">
        <v>1</v>
      </c>
      <c r="H24" s="141">
        <v>5</v>
      </c>
      <c r="I24" s="141">
        <v>1</v>
      </c>
      <c r="J24" s="141">
        <v>1</v>
      </c>
      <c r="K24" s="141">
        <v>2</v>
      </c>
      <c r="L24" s="141">
        <v>1</v>
      </c>
      <c r="M24" s="141">
        <v>1</v>
      </c>
      <c r="N24" s="141">
        <v>1</v>
      </c>
      <c r="O24" s="141">
        <v>1</v>
      </c>
      <c r="P24" s="141">
        <v>1</v>
      </c>
      <c r="Q24" s="141">
        <v>1</v>
      </c>
      <c r="R24" s="141">
        <v>2</v>
      </c>
      <c r="S24" s="141">
        <v>2</v>
      </c>
      <c r="T24" s="141">
        <v>2</v>
      </c>
      <c r="U24" s="141">
        <v>3</v>
      </c>
      <c r="V24" s="141"/>
      <c r="W24" s="141"/>
      <c r="X24" s="141"/>
      <c r="Y24" s="141"/>
      <c r="Z24" s="141"/>
      <c r="AA24" s="141"/>
      <c r="AB24" s="141">
        <v>1</v>
      </c>
      <c r="AC24" s="141">
        <v>1</v>
      </c>
      <c r="AD24" s="141">
        <v>1</v>
      </c>
      <c r="AE24" s="141">
        <v>1</v>
      </c>
      <c r="AF24" s="141">
        <v>2</v>
      </c>
      <c r="AG24" s="141">
        <v>2</v>
      </c>
      <c r="AH24" s="141">
        <v>1</v>
      </c>
      <c r="AI24" s="141">
        <v>1</v>
      </c>
      <c r="AJ24" s="141">
        <v>1</v>
      </c>
      <c r="AK24" s="141">
        <v>1</v>
      </c>
      <c r="AL24" s="141">
        <v>2</v>
      </c>
      <c r="AM24" s="141">
        <v>2</v>
      </c>
      <c r="AN24" s="141">
        <v>1</v>
      </c>
      <c r="AO24" s="141">
        <v>2</v>
      </c>
      <c r="AP24" s="141">
        <v>3</v>
      </c>
      <c r="AQ24" s="141">
        <v>1</v>
      </c>
      <c r="AR24" s="141">
        <v>5</v>
      </c>
      <c r="AS24" s="141">
        <v>1</v>
      </c>
      <c r="AT24" s="141">
        <v>1</v>
      </c>
      <c r="AU24" s="141">
        <v>2</v>
      </c>
      <c r="AV24" s="141">
        <v>3</v>
      </c>
      <c r="AW24" s="141">
        <v>1</v>
      </c>
      <c r="AX24" s="141">
        <v>2</v>
      </c>
      <c r="AY24" s="141">
        <v>3</v>
      </c>
      <c r="AZ24" s="141">
        <v>1</v>
      </c>
      <c r="BA24" s="141">
        <v>829</v>
      </c>
    </row>
    <row r="25" spans="1:53" x14ac:dyDescent="0.2">
      <c r="A25" s="139">
        <v>2177</v>
      </c>
      <c r="B25" s="141">
        <v>2</v>
      </c>
      <c r="C25" s="141">
        <v>1</v>
      </c>
      <c r="D25" s="141">
        <v>3</v>
      </c>
      <c r="E25" s="141">
        <v>3</v>
      </c>
      <c r="F25" s="141">
        <v>1</v>
      </c>
      <c r="G25" s="141">
        <v>1</v>
      </c>
      <c r="H25" s="141">
        <v>5</v>
      </c>
      <c r="I25" s="141">
        <v>1</v>
      </c>
      <c r="J25" s="141">
        <v>1</v>
      </c>
      <c r="K25" s="141">
        <v>2</v>
      </c>
      <c r="L25" s="141">
        <v>1</v>
      </c>
      <c r="M25" s="141">
        <v>1</v>
      </c>
      <c r="N25" s="141">
        <v>1</v>
      </c>
      <c r="O25" s="141">
        <v>2</v>
      </c>
      <c r="P25" s="141">
        <v>2</v>
      </c>
      <c r="Q25" s="141">
        <v>3</v>
      </c>
      <c r="R25" s="141">
        <v>3</v>
      </c>
      <c r="S25" s="141">
        <v>2</v>
      </c>
      <c r="T25" s="141">
        <v>1</v>
      </c>
      <c r="U25" s="141">
        <v>1</v>
      </c>
      <c r="V25" s="141"/>
      <c r="W25" s="141"/>
      <c r="X25" s="141"/>
      <c r="Y25" s="141"/>
      <c r="Z25" s="141"/>
      <c r="AA25" s="141"/>
      <c r="AB25" s="141">
        <v>2</v>
      </c>
      <c r="AC25" s="141">
        <v>2</v>
      </c>
      <c r="AD25" s="141">
        <v>1</v>
      </c>
      <c r="AE25" s="141">
        <v>1</v>
      </c>
      <c r="AF25" s="141">
        <v>1</v>
      </c>
      <c r="AG25" s="141">
        <v>2</v>
      </c>
      <c r="AH25" s="141">
        <v>1</v>
      </c>
      <c r="AI25" s="141">
        <v>2</v>
      </c>
      <c r="AJ25" s="141">
        <v>2</v>
      </c>
      <c r="AK25" s="141">
        <v>2</v>
      </c>
      <c r="AL25" s="141">
        <v>1</v>
      </c>
      <c r="AM25" s="141">
        <v>1</v>
      </c>
      <c r="AN25" s="141">
        <v>1</v>
      </c>
      <c r="AO25" s="141">
        <v>1</v>
      </c>
      <c r="AP25" s="141">
        <v>1</v>
      </c>
      <c r="AQ25" s="141">
        <v>1</v>
      </c>
      <c r="AR25" s="141">
        <v>5</v>
      </c>
      <c r="AS25" s="141">
        <v>1</v>
      </c>
      <c r="AT25" s="141">
        <v>1</v>
      </c>
      <c r="AU25" s="141">
        <v>2</v>
      </c>
      <c r="AV25" s="141">
        <v>2</v>
      </c>
      <c r="AW25" s="141">
        <v>1</v>
      </c>
      <c r="AX25" s="141">
        <v>2</v>
      </c>
      <c r="AY25" s="141">
        <v>1</v>
      </c>
      <c r="AZ25" s="141">
        <v>1</v>
      </c>
      <c r="BA25" s="141">
        <v>829</v>
      </c>
    </row>
    <row r="26" spans="1:53" x14ac:dyDescent="0.2">
      <c r="A26" s="139">
        <v>2178</v>
      </c>
      <c r="B26" s="141">
        <v>3</v>
      </c>
      <c r="C26" s="141">
        <v>1</v>
      </c>
      <c r="D26" s="141">
        <v>5</v>
      </c>
      <c r="E26" s="141">
        <v>4</v>
      </c>
      <c r="F26" s="141">
        <v>2</v>
      </c>
      <c r="G26" s="141">
        <v>1</v>
      </c>
      <c r="H26" s="141">
        <v>5</v>
      </c>
      <c r="I26" s="141">
        <v>3</v>
      </c>
      <c r="J26" s="141">
        <v>1</v>
      </c>
      <c r="K26" s="141">
        <v>2</v>
      </c>
      <c r="L26" s="141">
        <v>1</v>
      </c>
      <c r="M26" s="141">
        <v>1</v>
      </c>
      <c r="N26" s="141">
        <v>1</v>
      </c>
      <c r="O26" s="141">
        <v>4</v>
      </c>
      <c r="P26" s="141">
        <v>2</v>
      </c>
      <c r="Q26" s="141">
        <v>2</v>
      </c>
      <c r="R26" s="141">
        <v>2</v>
      </c>
      <c r="S26" s="141">
        <v>2</v>
      </c>
      <c r="T26" s="141">
        <v>1</v>
      </c>
      <c r="U26" s="141">
        <v>1</v>
      </c>
      <c r="V26" s="141"/>
      <c r="W26" s="141"/>
      <c r="X26" s="141"/>
      <c r="Y26" s="141">
        <v>3</v>
      </c>
      <c r="Z26" s="141">
        <v>2</v>
      </c>
      <c r="AA26" s="141">
        <v>1</v>
      </c>
      <c r="AB26" s="141"/>
      <c r="AC26" s="141"/>
      <c r="AD26" s="141">
        <v>1</v>
      </c>
      <c r="AE26" s="141">
        <v>1</v>
      </c>
      <c r="AF26" s="141">
        <v>1</v>
      </c>
      <c r="AG26" s="141">
        <v>3</v>
      </c>
      <c r="AH26" s="141">
        <v>1</v>
      </c>
      <c r="AI26" s="141">
        <v>1</v>
      </c>
      <c r="AJ26" s="141">
        <v>1</v>
      </c>
      <c r="AK26" s="141">
        <v>1</v>
      </c>
      <c r="AL26" s="141">
        <v>1</v>
      </c>
      <c r="AM26" s="141">
        <v>2</v>
      </c>
      <c r="AN26" s="141">
        <v>1</v>
      </c>
      <c r="AO26" s="141">
        <v>1</v>
      </c>
      <c r="AP26" s="141">
        <v>1</v>
      </c>
      <c r="AQ26" s="141">
        <v>1</v>
      </c>
      <c r="AR26" s="141">
        <v>5</v>
      </c>
      <c r="AS26" s="141">
        <v>2</v>
      </c>
      <c r="AT26" s="141">
        <v>1</v>
      </c>
      <c r="AU26" s="141">
        <v>2</v>
      </c>
      <c r="AV26" s="141">
        <v>1</v>
      </c>
      <c r="AW26" s="141">
        <v>1</v>
      </c>
      <c r="AX26" s="141">
        <v>2</v>
      </c>
      <c r="AY26" s="141">
        <v>3</v>
      </c>
      <c r="AZ26" s="141">
        <v>1</v>
      </c>
      <c r="BA26" s="141">
        <v>829</v>
      </c>
    </row>
    <row r="27" spans="1:53" x14ac:dyDescent="0.2">
      <c r="A27" s="139">
        <v>2179</v>
      </c>
      <c r="B27" s="141">
        <v>3</v>
      </c>
      <c r="C27" s="141">
        <v>2</v>
      </c>
      <c r="D27" s="141">
        <v>3</v>
      </c>
      <c r="E27" s="141">
        <v>2</v>
      </c>
      <c r="F27" s="141">
        <v>2</v>
      </c>
      <c r="G27" s="141">
        <v>1</v>
      </c>
      <c r="H27" s="141">
        <v>4</v>
      </c>
      <c r="I27" s="141">
        <v>2</v>
      </c>
      <c r="J27" s="141">
        <v>1</v>
      </c>
      <c r="K27" s="141">
        <v>2</v>
      </c>
      <c r="L27" s="141">
        <v>1</v>
      </c>
      <c r="M27" s="141">
        <v>3</v>
      </c>
      <c r="N27" s="141">
        <v>2</v>
      </c>
      <c r="O27" s="141">
        <v>2</v>
      </c>
      <c r="P27" s="141">
        <v>2</v>
      </c>
      <c r="Q27" s="141">
        <v>4</v>
      </c>
      <c r="R27" s="141">
        <v>4</v>
      </c>
      <c r="S27" s="141">
        <v>2</v>
      </c>
      <c r="T27" s="141">
        <v>1</v>
      </c>
      <c r="U27" s="141">
        <v>2</v>
      </c>
      <c r="V27" s="141"/>
      <c r="W27" s="141"/>
      <c r="X27" s="141"/>
      <c r="Y27" s="141">
        <v>3</v>
      </c>
      <c r="Z27" s="141">
        <v>3</v>
      </c>
      <c r="AA27" s="141">
        <v>1</v>
      </c>
      <c r="AB27" s="141"/>
      <c r="AC27" s="141"/>
      <c r="AD27" s="141">
        <v>3</v>
      </c>
      <c r="AE27" s="141">
        <v>3</v>
      </c>
      <c r="AF27" s="141">
        <v>3</v>
      </c>
      <c r="AG27" s="141">
        <v>3</v>
      </c>
      <c r="AH27" s="141">
        <v>4</v>
      </c>
      <c r="AI27" s="141">
        <v>3</v>
      </c>
      <c r="AJ27" s="141">
        <v>3</v>
      </c>
      <c r="AK27" s="141">
        <v>2</v>
      </c>
      <c r="AL27" s="141">
        <v>2</v>
      </c>
      <c r="AM27" s="141">
        <v>2</v>
      </c>
      <c r="AN27" s="141">
        <v>2</v>
      </c>
      <c r="AO27" s="141">
        <v>2</v>
      </c>
      <c r="AP27" s="141">
        <v>3</v>
      </c>
      <c r="AQ27" s="141">
        <v>1</v>
      </c>
      <c r="AR27" s="141">
        <v>2</v>
      </c>
      <c r="AS27" s="141">
        <v>2</v>
      </c>
      <c r="AT27" s="141">
        <v>2</v>
      </c>
      <c r="AU27" s="141">
        <v>2</v>
      </c>
      <c r="AV27" s="141">
        <v>3</v>
      </c>
      <c r="AW27" s="141">
        <v>2</v>
      </c>
      <c r="AX27" s="141">
        <v>1</v>
      </c>
      <c r="AY27" s="141">
        <v>1</v>
      </c>
      <c r="AZ27" s="141">
        <v>2</v>
      </c>
      <c r="BA27" s="141">
        <v>829</v>
      </c>
    </row>
    <row r="28" spans="1:53" x14ac:dyDescent="0.2">
      <c r="A28" s="139">
        <v>2180</v>
      </c>
      <c r="B28" s="141">
        <v>2</v>
      </c>
      <c r="C28" s="141">
        <v>2</v>
      </c>
      <c r="D28" s="141">
        <v>2</v>
      </c>
      <c r="E28" s="141">
        <v>1</v>
      </c>
      <c r="F28" s="141">
        <v>2</v>
      </c>
      <c r="G28" s="141">
        <v>1</v>
      </c>
      <c r="H28" s="141">
        <v>4</v>
      </c>
      <c r="I28" s="141">
        <v>2</v>
      </c>
      <c r="J28" s="141">
        <v>1</v>
      </c>
      <c r="K28" s="141">
        <v>2</v>
      </c>
      <c r="L28" s="141">
        <v>1</v>
      </c>
      <c r="M28" s="141">
        <v>1</v>
      </c>
      <c r="N28" s="141">
        <v>2</v>
      </c>
      <c r="O28" s="141">
        <v>2</v>
      </c>
      <c r="P28" s="141">
        <v>3</v>
      </c>
      <c r="Q28" s="141">
        <v>3</v>
      </c>
      <c r="R28" s="141">
        <v>3</v>
      </c>
      <c r="S28" s="141">
        <v>2</v>
      </c>
      <c r="T28" s="141">
        <v>1</v>
      </c>
      <c r="U28" s="141">
        <v>3</v>
      </c>
      <c r="V28" s="141"/>
      <c r="W28" s="141"/>
      <c r="X28" s="141"/>
      <c r="Y28" s="141">
        <v>1</v>
      </c>
      <c r="Z28" s="141">
        <v>2</v>
      </c>
      <c r="AA28" s="141">
        <v>1</v>
      </c>
      <c r="AB28" s="141"/>
      <c r="AC28" s="141"/>
      <c r="AD28" s="141">
        <v>2</v>
      </c>
      <c r="AE28" s="141">
        <v>1</v>
      </c>
      <c r="AF28" s="141">
        <v>1</v>
      </c>
      <c r="AG28" s="141">
        <v>3</v>
      </c>
      <c r="AH28" s="141">
        <v>2</v>
      </c>
      <c r="AI28" s="141">
        <v>2</v>
      </c>
      <c r="AJ28" s="141">
        <v>1</v>
      </c>
      <c r="AK28" s="141">
        <v>1</v>
      </c>
      <c r="AL28" s="141">
        <v>1</v>
      </c>
      <c r="AM28" s="141">
        <v>2</v>
      </c>
      <c r="AN28" s="141">
        <v>1</v>
      </c>
      <c r="AO28" s="141">
        <v>2</v>
      </c>
      <c r="AP28" s="141">
        <v>2</v>
      </c>
      <c r="AQ28" s="141">
        <v>1</v>
      </c>
      <c r="AR28" s="141">
        <v>4</v>
      </c>
      <c r="AS28" s="141">
        <v>2</v>
      </c>
      <c r="AT28" s="141">
        <v>1</v>
      </c>
      <c r="AU28" s="141">
        <v>2</v>
      </c>
      <c r="AV28" s="141">
        <v>1</v>
      </c>
      <c r="AW28" s="141">
        <v>2</v>
      </c>
      <c r="AX28" s="141">
        <v>2</v>
      </c>
      <c r="AY28" s="141">
        <v>4</v>
      </c>
      <c r="AZ28" s="141">
        <v>5</v>
      </c>
      <c r="BA28" s="141">
        <v>829</v>
      </c>
    </row>
    <row r="29" spans="1:53" x14ac:dyDescent="0.2">
      <c r="A29" s="139">
        <v>2181</v>
      </c>
      <c r="B29" s="141">
        <v>3</v>
      </c>
      <c r="C29" s="141">
        <v>1</v>
      </c>
      <c r="D29" s="141">
        <v>4</v>
      </c>
      <c r="E29" s="141">
        <v>2</v>
      </c>
      <c r="F29" s="141">
        <v>2</v>
      </c>
      <c r="G29" s="141">
        <v>1</v>
      </c>
      <c r="H29" s="141">
        <v>5</v>
      </c>
      <c r="I29" s="141">
        <v>2</v>
      </c>
      <c r="J29" s="141">
        <v>1</v>
      </c>
      <c r="K29" s="141">
        <v>2</v>
      </c>
      <c r="L29" s="141">
        <v>1</v>
      </c>
      <c r="M29" s="141">
        <v>4</v>
      </c>
      <c r="N29" s="141">
        <v>2</v>
      </c>
      <c r="O29" s="141">
        <v>2</v>
      </c>
      <c r="P29" s="141">
        <v>2</v>
      </c>
      <c r="Q29" s="141">
        <v>2</v>
      </c>
      <c r="R29" s="141">
        <v>3</v>
      </c>
      <c r="S29" s="141">
        <v>2</v>
      </c>
      <c r="T29" s="141">
        <v>1</v>
      </c>
      <c r="U29" s="141">
        <v>3</v>
      </c>
      <c r="V29" s="141"/>
      <c r="W29" s="141"/>
      <c r="X29" s="141"/>
      <c r="Y29" s="141">
        <v>3</v>
      </c>
      <c r="Z29" s="141">
        <v>3</v>
      </c>
      <c r="AA29" s="141">
        <v>2</v>
      </c>
      <c r="AB29" s="141"/>
      <c r="AC29" s="141"/>
      <c r="AD29" s="141">
        <v>1</v>
      </c>
      <c r="AE29" s="141">
        <v>1</v>
      </c>
      <c r="AF29" s="141">
        <v>1</v>
      </c>
      <c r="AG29" s="141">
        <v>4</v>
      </c>
      <c r="AH29" s="141">
        <v>2</v>
      </c>
      <c r="AI29" s="141">
        <v>3</v>
      </c>
      <c r="AJ29" s="141">
        <v>3</v>
      </c>
      <c r="AK29" s="141">
        <v>1</v>
      </c>
      <c r="AL29" s="141">
        <v>1</v>
      </c>
      <c r="AM29" s="141">
        <v>2</v>
      </c>
      <c r="AN29" s="141">
        <v>4</v>
      </c>
      <c r="AO29" s="141">
        <v>1</v>
      </c>
      <c r="AP29" s="141">
        <v>4</v>
      </c>
      <c r="AQ29" s="141">
        <v>1</v>
      </c>
      <c r="AR29" s="141">
        <v>5</v>
      </c>
      <c r="AS29" s="141">
        <v>2</v>
      </c>
      <c r="AT29" s="141">
        <v>1</v>
      </c>
      <c r="AU29" s="141">
        <v>2</v>
      </c>
      <c r="AV29" s="141">
        <v>1</v>
      </c>
      <c r="AW29" s="141">
        <v>3</v>
      </c>
      <c r="AX29" s="141">
        <v>2</v>
      </c>
      <c r="AY29" s="141">
        <v>4</v>
      </c>
      <c r="AZ29" s="141">
        <v>1</v>
      </c>
      <c r="BA29" s="141">
        <v>829</v>
      </c>
    </row>
    <row r="30" spans="1:53" x14ac:dyDescent="0.2">
      <c r="A30" s="139">
        <v>2182</v>
      </c>
      <c r="B30" s="141">
        <v>4</v>
      </c>
      <c r="C30" s="141">
        <v>1</v>
      </c>
      <c r="D30" s="141">
        <v>6</v>
      </c>
      <c r="E30" s="141">
        <v>2</v>
      </c>
      <c r="F30" s="141">
        <v>2</v>
      </c>
      <c r="G30" s="141">
        <v>1</v>
      </c>
      <c r="H30" s="141">
        <v>7</v>
      </c>
      <c r="I30" s="141">
        <v>1</v>
      </c>
      <c r="J30" s="141">
        <v>1</v>
      </c>
      <c r="K30" s="141">
        <v>2</v>
      </c>
      <c r="L30" s="141">
        <v>1</v>
      </c>
      <c r="M30" s="141">
        <v>4</v>
      </c>
      <c r="N30" s="141">
        <v>2</v>
      </c>
      <c r="O30" s="141">
        <v>2</v>
      </c>
      <c r="P30" s="141">
        <v>2</v>
      </c>
      <c r="Q30" s="141">
        <v>1</v>
      </c>
      <c r="R30" s="141">
        <v>1</v>
      </c>
      <c r="S30" s="141">
        <v>2</v>
      </c>
      <c r="T30" s="141">
        <v>1</v>
      </c>
      <c r="U30" s="141">
        <v>1</v>
      </c>
      <c r="V30" s="141"/>
      <c r="W30" s="141"/>
      <c r="X30" s="141"/>
      <c r="Y30" s="141">
        <v>2</v>
      </c>
      <c r="Z30" s="141">
        <v>2</v>
      </c>
      <c r="AA30" s="141">
        <v>1</v>
      </c>
      <c r="AB30" s="141"/>
      <c r="AC30" s="141"/>
      <c r="AD30" s="141">
        <v>1</v>
      </c>
      <c r="AE30" s="141">
        <v>1</v>
      </c>
      <c r="AF30" s="141">
        <v>1</v>
      </c>
      <c r="AG30" s="141">
        <v>3</v>
      </c>
      <c r="AH30" s="141">
        <v>1</v>
      </c>
      <c r="AI30" s="141">
        <v>1</v>
      </c>
      <c r="AJ30" s="141">
        <v>2</v>
      </c>
      <c r="AK30" s="141">
        <v>1</v>
      </c>
      <c r="AL30" s="141">
        <v>1</v>
      </c>
      <c r="AM30" s="141">
        <v>1</v>
      </c>
      <c r="AN30" s="141">
        <v>1</v>
      </c>
      <c r="AO30" s="141">
        <v>1</v>
      </c>
      <c r="AP30" s="141">
        <v>1</v>
      </c>
      <c r="AQ30" s="141">
        <v>1</v>
      </c>
      <c r="AR30" s="141">
        <v>5</v>
      </c>
      <c r="AS30" s="141">
        <v>1</v>
      </c>
      <c r="AT30" s="141">
        <v>1</v>
      </c>
      <c r="AU30" s="141">
        <v>1</v>
      </c>
      <c r="AV30" s="141">
        <v>1</v>
      </c>
      <c r="AW30" s="141">
        <v>1</v>
      </c>
      <c r="AX30" s="141">
        <v>1</v>
      </c>
      <c r="AY30" s="141">
        <v>3</v>
      </c>
      <c r="AZ30" s="141">
        <v>1</v>
      </c>
      <c r="BA30" s="141">
        <v>829</v>
      </c>
    </row>
    <row r="31" spans="1:53" x14ac:dyDescent="0.2">
      <c r="A31" s="139">
        <v>2183</v>
      </c>
      <c r="B31" s="141">
        <v>2</v>
      </c>
      <c r="C31" s="141">
        <v>2</v>
      </c>
      <c r="D31" s="141">
        <v>4</v>
      </c>
      <c r="E31" s="141">
        <v>2</v>
      </c>
      <c r="F31" s="141">
        <v>2</v>
      </c>
      <c r="G31" s="141">
        <v>1</v>
      </c>
      <c r="H31" s="141">
        <v>5</v>
      </c>
      <c r="I31" s="141">
        <v>1</v>
      </c>
      <c r="J31" s="141">
        <v>2</v>
      </c>
      <c r="K31" s="141">
        <v>1</v>
      </c>
      <c r="L31" s="141">
        <v>1</v>
      </c>
      <c r="M31" s="141">
        <v>2</v>
      </c>
      <c r="N31" s="141">
        <v>2</v>
      </c>
      <c r="O31" s="141">
        <v>1</v>
      </c>
      <c r="P31" s="141">
        <v>1</v>
      </c>
      <c r="Q31" s="141">
        <v>2</v>
      </c>
      <c r="R31" s="141">
        <v>3</v>
      </c>
      <c r="S31" s="141">
        <v>2</v>
      </c>
      <c r="T31" s="141">
        <v>1</v>
      </c>
      <c r="U31" s="141">
        <v>2</v>
      </c>
      <c r="V31" s="141"/>
      <c r="W31" s="141"/>
      <c r="X31" s="141"/>
      <c r="Y31" s="141">
        <v>1</v>
      </c>
      <c r="Z31" s="141">
        <v>1</v>
      </c>
      <c r="AA31" s="141">
        <v>2</v>
      </c>
      <c r="AB31" s="141"/>
      <c r="AC31" s="141"/>
      <c r="AD31" s="141">
        <v>1</v>
      </c>
      <c r="AE31" s="141">
        <v>2</v>
      </c>
      <c r="AF31" s="141">
        <v>1</v>
      </c>
      <c r="AG31" s="141">
        <v>2</v>
      </c>
      <c r="AH31" s="141">
        <v>1</v>
      </c>
      <c r="AI31" s="141">
        <v>2</v>
      </c>
      <c r="AJ31" s="141">
        <v>2</v>
      </c>
      <c r="AK31" s="141">
        <v>1</v>
      </c>
      <c r="AL31" s="141">
        <v>1</v>
      </c>
      <c r="AM31" s="141">
        <v>2</v>
      </c>
      <c r="AN31" s="141">
        <v>1</v>
      </c>
      <c r="AO31" s="141">
        <v>1</v>
      </c>
      <c r="AP31" s="141">
        <v>1</v>
      </c>
      <c r="AQ31" s="141">
        <v>1</v>
      </c>
      <c r="AR31" s="141">
        <v>5</v>
      </c>
      <c r="AS31" s="141">
        <v>2</v>
      </c>
      <c r="AT31" s="141">
        <v>2</v>
      </c>
      <c r="AU31" s="141">
        <v>2</v>
      </c>
      <c r="AV31" s="141">
        <v>2</v>
      </c>
      <c r="AW31" s="141">
        <v>1</v>
      </c>
      <c r="AX31" s="141">
        <v>1</v>
      </c>
      <c r="AY31" s="141">
        <v>1</v>
      </c>
      <c r="AZ31" s="141">
        <v>1</v>
      </c>
      <c r="BA31" s="141">
        <v>829</v>
      </c>
    </row>
    <row r="32" spans="1:53" x14ac:dyDescent="0.2">
      <c r="A32" s="139">
        <v>2184</v>
      </c>
      <c r="B32" s="141">
        <v>3</v>
      </c>
      <c r="C32" s="141">
        <v>2</v>
      </c>
      <c r="D32" s="141">
        <v>5</v>
      </c>
      <c r="E32" s="141">
        <v>4</v>
      </c>
      <c r="F32" s="141">
        <v>2</v>
      </c>
      <c r="G32" s="141">
        <v>1</v>
      </c>
      <c r="H32" s="141">
        <v>5</v>
      </c>
      <c r="I32" s="141">
        <v>2</v>
      </c>
      <c r="J32" s="141">
        <v>2</v>
      </c>
      <c r="K32" s="141">
        <v>1</v>
      </c>
      <c r="L32" s="141">
        <v>1</v>
      </c>
      <c r="M32" s="141">
        <v>2</v>
      </c>
      <c r="N32" s="141">
        <v>2</v>
      </c>
      <c r="O32" s="141">
        <v>2</v>
      </c>
      <c r="P32" s="141">
        <v>2</v>
      </c>
      <c r="Q32" s="141">
        <v>3</v>
      </c>
      <c r="R32" s="141">
        <v>3</v>
      </c>
      <c r="S32" s="141">
        <v>2</v>
      </c>
      <c r="T32" s="141">
        <v>1</v>
      </c>
      <c r="U32" s="141">
        <v>2</v>
      </c>
      <c r="V32" s="141"/>
      <c r="W32" s="141"/>
      <c r="X32" s="141"/>
      <c r="Y32" s="141">
        <v>3</v>
      </c>
      <c r="Z32" s="141">
        <v>2</v>
      </c>
      <c r="AA32" s="141">
        <v>2</v>
      </c>
      <c r="AB32" s="141"/>
      <c r="AC32" s="141"/>
      <c r="AD32" s="141">
        <v>2</v>
      </c>
      <c r="AE32" s="141">
        <v>2</v>
      </c>
      <c r="AF32" s="141">
        <v>1</v>
      </c>
      <c r="AG32" s="141">
        <v>2</v>
      </c>
      <c r="AH32" s="141">
        <v>2</v>
      </c>
      <c r="AI32" s="141">
        <v>2</v>
      </c>
      <c r="AJ32" s="141">
        <v>2</v>
      </c>
      <c r="AK32" s="141">
        <v>2</v>
      </c>
      <c r="AL32" s="141">
        <v>2</v>
      </c>
      <c r="AM32" s="141">
        <v>2</v>
      </c>
      <c r="AN32" s="141">
        <v>2</v>
      </c>
      <c r="AO32" s="141">
        <v>2</v>
      </c>
      <c r="AP32" s="141">
        <v>2</v>
      </c>
      <c r="AQ32" s="141">
        <v>1</v>
      </c>
      <c r="AR32" s="141">
        <v>1</v>
      </c>
      <c r="AS32" s="141">
        <v>1</v>
      </c>
      <c r="AT32" s="141">
        <v>1</v>
      </c>
      <c r="AU32" s="141">
        <v>2</v>
      </c>
      <c r="AV32" s="141">
        <v>1</v>
      </c>
      <c r="AW32" s="141">
        <v>1</v>
      </c>
      <c r="AX32" s="141">
        <v>1</v>
      </c>
      <c r="AY32" s="141">
        <v>1</v>
      </c>
      <c r="AZ32" s="141">
        <v>1</v>
      </c>
      <c r="BA32" s="141">
        <v>829</v>
      </c>
    </row>
    <row r="33" spans="1:53" x14ac:dyDescent="0.2">
      <c r="A33" s="139">
        <v>2185</v>
      </c>
      <c r="B33" s="141">
        <v>3</v>
      </c>
      <c r="C33" s="141">
        <v>1</v>
      </c>
      <c r="D33" s="141">
        <v>4</v>
      </c>
      <c r="E33" s="141">
        <v>2</v>
      </c>
      <c r="F33" s="141">
        <v>2</v>
      </c>
      <c r="G33" s="141">
        <v>1</v>
      </c>
      <c r="H33" s="141">
        <v>5</v>
      </c>
      <c r="I33" s="141">
        <v>1</v>
      </c>
      <c r="J33" s="141">
        <v>1</v>
      </c>
      <c r="K33" s="141">
        <v>2</v>
      </c>
      <c r="L33" s="141">
        <v>1</v>
      </c>
      <c r="M33" s="141">
        <v>1</v>
      </c>
      <c r="N33" s="141">
        <v>1</v>
      </c>
      <c r="O33" s="141">
        <v>2</v>
      </c>
      <c r="P33" s="141">
        <v>3</v>
      </c>
      <c r="Q33" s="141">
        <v>1</v>
      </c>
      <c r="R33" s="141">
        <v>2</v>
      </c>
      <c r="S33" s="141">
        <v>1</v>
      </c>
      <c r="T33" s="141">
        <v>1</v>
      </c>
      <c r="U33" s="141">
        <v>1</v>
      </c>
      <c r="V33" s="141"/>
      <c r="W33" s="141"/>
      <c r="X33" s="141"/>
      <c r="Y33" s="141">
        <v>3</v>
      </c>
      <c r="Z33" s="141">
        <v>3</v>
      </c>
      <c r="AA33" s="141">
        <v>1</v>
      </c>
      <c r="AB33" s="141"/>
      <c r="AC33" s="141"/>
      <c r="AD33" s="141">
        <v>1</v>
      </c>
      <c r="AE33" s="141">
        <v>1</v>
      </c>
      <c r="AF33" s="141">
        <v>1</v>
      </c>
      <c r="AG33" s="141">
        <v>3</v>
      </c>
      <c r="AH33" s="141">
        <v>1</v>
      </c>
      <c r="AI33" s="141">
        <v>1</v>
      </c>
      <c r="AJ33" s="141">
        <v>1</v>
      </c>
      <c r="AK33" s="141">
        <v>1</v>
      </c>
      <c r="AL33" s="141">
        <v>1</v>
      </c>
      <c r="AM33" s="141">
        <v>1</v>
      </c>
      <c r="AN33" s="141">
        <v>1</v>
      </c>
      <c r="AO33" s="141">
        <v>1</v>
      </c>
      <c r="AP33" s="141">
        <v>1</v>
      </c>
      <c r="AQ33" s="141">
        <v>1</v>
      </c>
      <c r="AR33" s="141">
        <v>5</v>
      </c>
      <c r="AS33" s="141">
        <v>1</v>
      </c>
      <c r="AT33" s="141">
        <v>1</v>
      </c>
      <c r="AU33" s="141">
        <v>2</v>
      </c>
      <c r="AV33" s="141">
        <v>1</v>
      </c>
      <c r="AW33" s="141">
        <v>1</v>
      </c>
      <c r="AX33" s="141">
        <v>2</v>
      </c>
      <c r="AY33" s="141">
        <v>4</v>
      </c>
      <c r="AZ33" s="141">
        <v>1</v>
      </c>
      <c r="BA33" s="141">
        <v>829</v>
      </c>
    </row>
    <row r="34" spans="1:53" x14ac:dyDescent="0.2">
      <c r="A34" s="139">
        <v>2186</v>
      </c>
      <c r="B34" s="141">
        <v>5</v>
      </c>
      <c r="C34" s="141">
        <v>2</v>
      </c>
      <c r="D34" s="141">
        <v>6</v>
      </c>
      <c r="E34" s="141">
        <v>6</v>
      </c>
      <c r="F34" s="141">
        <v>2</v>
      </c>
      <c r="G34" s="141">
        <v>2</v>
      </c>
      <c r="H34" s="141">
        <v>4</v>
      </c>
      <c r="I34" s="141">
        <v>1</v>
      </c>
      <c r="J34" s="141">
        <v>1</v>
      </c>
      <c r="K34" s="141">
        <v>2</v>
      </c>
      <c r="L34" s="141">
        <v>1</v>
      </c>
      <c r="M34" s="141">
        <v>1</v>
      </c>
      <c r="N34" s="141">
        <v>1</v>
      </c>
      <c r="O34" s="141">
        <v>1</v>
      </c>
      <c r="P34" s="141">
        <v>1</v>
      </c>
      <c r="Q34" s="141">
        <v>1</v>
      </c>
      <c r="R34" s="141">
        <v>1</v>
      </c>
      <c r="S34" s="141">
        <v>1</v>
      </c>
      <c r="T34" s="141">
        <v>1</v>
      </c>
      <c r="U34" s="141">
        <v>1</v>
      </c>
      <c r="V34" s="141"/>
      <c r="W34" s="141"/>
      <c r="X34" s="141"/>
      <c r="Y34" s="141">
        <v>1</v>
      </c>
      <c r="Z34" s="141">
        <v>1</v>
      </c>
      <c r="AA34" s="141">
        <v>1</v>
      </c>
      <c r="AB34" s="141"/>
      <c r="AC34" s="141"/>
      <c r="AD34" s="141">
        <v>1</v>
      </c>
      <c r="AE34" s="141">
        <v>1</v>
      </c>
      <c r="AF34" s="141">
        <v>1</v>
      </c>
      <c r="AG34" s="141">
        <v>1</v>
      </c>
      <c r="AH34" s="141">
        <v>1</v>
      </c>
      <c r="AI34" s="141">
        <v>1</v>
      </c>
      <c r="AJ34" s="141">
        <v>1</v>
      </c>
      <c r="AK34" s="141">
        <v>1</v>
      </c>
      <c r="AL34" s="141">
        <v>1</v>
      </c>
      <c r="AM34" s="141">
        <v>2</v>
      </c>
      <c r="AN34" s="141">
        <v>1</v>
      </c>
      <c r="AO34" s="141">
        <v>1</v>
      </c>
      <c r="AP34" s="141">
        <v>1</v>
      </c>
      <c r="AQ34" s="141">
        <v>1</v>
      </c>
      <c r="AR34" s="141">
        <v>5</v>
      </c>
      <c r="AS34" s="141">
        <v>1</v>
      </c>
      <c r="AT34" s="141">
        <v>1</v>
      </c>
      <c r="AU34" s="141">
        <v>1</v>
      </c>
      <c r="AV34" s="141">
        <v>1</v>
      </c>
      <c r="AW34" s="141">
        <v>1</v>
      </c>
      <c r="AX34" s="141">
        <v>2</v>
      </c>
      <c r="AY34" s="141">
        <v>2</v>
      </c>
      <c r="AZ34" s="141">
        <v>1</v>
      </c>
      <c r="BA34" s="141">
        <v>829</v>
      </c>
    </row>
    <row r="35" spans="1:53" x14ac:dyDescent="0.2">
      <c r="A35" s="139">
        <v>2187</v>
      </c>
      <c r="B35" s="141">
        <v>3</v>
      </c>
      <c r="C35" s="141">
        <v>1</v>
      </c>
      <c r="D35" s="141">
        <v>3</v>
      </c>
      <c r="E35" s="141">
        <v>3</v>
      </c>
      <c r="F35" s="141">
        <v>2</v>
      </c>
      <c r="G35" s="141">
        <v>1</v>
      </c>
      <c r="H35" s="141">
        <v>4</v>
      </c>
      <c r="I35" s="141">
        <v>2</v>
      </c>
      <c r="J35" s="141">
        <v>2</v>
      </c>
      <c r="K35" s="141">
        <v>1</v>
      </c>
      <c r="L35" s="141">
        <v>1</v>
      </c>
      <c r="M35" s="141">
        <v>3</v>
      </c>
      <c r="N35" s="141">
        <v>1</v>
      </c>
      <c r="O35" s="141">
        <v>1</v>
      </c>
      <c r="P35" s="141">
        <v>3</v>
      </c>
      <c r="Q35" s="141">
        <v>1</v>
      </c>
      <c r="R35" s="141">
        <v>3</v>
      </c>
      <c r="S35" s="141">
        <v>1</v>
      </c>
      <c r="T35" s="141">
        <v>2</v>
      </c>
      <c r="U35" s="141">
        <v>3</v>
      </c>
      <c r="V35" s="141"/>
      <c r="W35" s="141"/>
      <c r="X35" s="141"/>
      <c r="Y35" s="141">
        <v>3</v>
      </c>
      <c r="Z35" s="141">
        <v>3</v>
      </c>
      <c r="AA35" s="141">
        <v>1</v>
      </c>
      <c r="AB35" s="141"/>
      <c r="AC35" s="141"/>
      <c r="AD35" s="141">
        <v>1</v>
      </c>
      <c r="AE35" s="141">
        <v>1</v>
      </c>
      <c r="AF35" s="141">
        <v>1</v>
      </c>
      <c r="AG35" s="141">
        <v>1</v>
      </c>
      <c r="AH35" s="141">
        <v>1</v>
      </c>
      <c r="AI35" s="141">
        <v>1</v>
      </c>
      <c r="AJ35" s="141">
        <v>1</v>
      </c>
      <c r="AK35" s="141">
        <v>1</v>
      </c>
      <c r="AL35" s="141">
        <v>1</v>
      </c>
      <c r="AM35" s="141">
        <v>1</v>
      </c>
      <c r="AN35" s="141">
        <v>1</v>
      </c>
      <c r="AO35" s="141">
        <v>1</v>
      </c>
      <c r="AP35" s="141">
        <v>1</v>
      </c>
      <c r="AQ35" s="141">
        <v>1</v>
      </c>
      <c r="AR35" s="141">
        <v>5</v>
      </c>
      <c r="AS35" s="141">
        <v>1</v>
      </c>
      <c r="AT35" s="141">
        <v>1</v>
      </c>
      <c r="AU35" s="141">
        <v>2</v>
      </c>
      <c r="AV35" s="141">
        <v>1</v>
      </c>
      <c r="AW35" s="141">
        <v>1</v>
      </c>
      <c r="AX35" s="141">
        <v>2</v>
      </c>
      <c r="AY35" s="141">
        <v>4</v>
      </c>
      <c r="AZ35" s="141">
        <v>1</v>
      </c>
      <c r="BA35" s="141">
        <v>829</v>
      </c>
    </row>
    <row r="36" spans="1:53" x14ac:dyDescent="0.2">
      <c r="A36" s="139">
        <v>2188</v>
      </c>
      <c r="B36" s="141">
        <v>2</v>
      </c>
      <c r="C36" s="141">
        <v>2</v>
      </c>
      <c r="D36" s="141">
        <v>4</v>
      </c>
      <c r="E36" s="141">
        <v>3</v>
      </c>
      <c r="F36" s="141">
        <v>2</v>
      </c>
      <c r="G36" s="141">
        <v>1</v>
      </c>
      <c r="H36" s="141">
        <v>5</v>
      </c>
      <c r="I36" s="141">
        <v>1</v>
      </c>
      <c r="J36" s="141">
        <v>2</v>
      </c>
      <c r="K36" s="141">
        <v>2</v>
      </c>
      <c r="L36" s="141">
        <v>1</v>
      </c>
      <c r="M36" s="141">
        <v>4</v>
      </c>
      <c r="N36" s="141">
        <v>3</v>
      </c>
      <c r="O36" s="141">
        <v>2</v>
      </c>
      <c r="P36" s="141">
        <v>1</v>
      </c>
      <c r="Q36" s="141">
        <v>1</v>
      </c>
      <c r="R36" s="141">
        <v>2</v>
      </c>
      <c r="S36" s="141">
        <v>2</v>
      </c>
      <c r="T36" s="141">
        <v>1</v>
      </c>
      <c r="U36" s="141">
        <v>1</v>
      </c>
      <c r="V36" s="141"/>
      <c r="W36" s="141"/>
      <c r="X36" s="141"/>
      <c r="Y36" s="141">
        <v>3</v>
      </c>
      <c r="Z36" s="141">
        <v>2</v>
      </c>
      <c r="AA36" s="141">
        <v>1</v>
      </c>
      <c r="AB36" s="141"/>
      <c r="AC36" s="141"/>
      <c r="AD36" s="141">
        <v>2</v>
      </c>
      <c r="AE36" s="141">
        <v>2</v>
      </c>
      <c r="AF36" s="141">
        <v>1</v>
      </c>
      <c r="AG36" s="141">
        <v>1</v>
      </c>
      <c r="AH36" s="141">
        <v>3</v>
      </c>
      <c r="AI36" s="141">
        <v>2</v>
      </c>
      <c r="AJ36" s="141">
        <v>1</v>
      </c>
      <c r="AK36" s="141">
        <v>1</v>
      </c>
      <c r="AL36" s="141">
        <v>1</v>
      </c>
      <c r="AM36" s="141">
        <v>2</v>
      </c>
      <c r="AN36" s="141">
        <v>1</v>
      </c>
      <c r="AO36" s="141">
        <v>1</v>
      </c>
      <c r="AP36" s="141">
        <v>1</v>
      </c>
      <c r="AQ36" s="141">
        <v>1</v>
      </c>
      <c r="AR36" s="141">
        <v>5</v>
      </c>
      <c r="AS36" s="141">
        <v>1</v>
      </c>
      <c r="AT36" s="141">
        <v>1</v>
      </c>
      <c r="AU36" s="141">
        <v>2</v>
      </c>
      <c r="AV36" s="141">
        <v>1</v>
      </c>
      <c r="AW36" s="141">
        <v>1</v>
      </c>
      <c r="AX36" s="141">
        <v>1</v>
      </c>
      <c r="AY36" s="141">
        <v>3</v>
      </c>
      <c r="AZ36" s="141">
        <v>1</v>
      </c>
      <c r="BA36" s="141">
        <v>829</v>
      </c>
    </row>
    <row r="37" spans="1:53" x14ac:dyDescent="0.2">
      <c r="A37" s="139">
        <v>2189</v>
      </c>
      <c r="B37" s="141">
        <v>1</v>
      </c>
      <c r="C37" s="141">
        <v>1</v>
      </c>
      <c r="D37" s="141">
        <v>2</v>
      </c>
      <c r="E37" s="141">
        <v>2</v>
      </c>
      <c r="F37" s="141">
        <v>1</v>
      </c>
      <c r="G37" s="141">
        <v>2</v>
      </c>
      <c r="H37" s="141">
        <v>5</v>
      </c>
      <c r="I37" s="141">
        <v>2</v>
      </c>
      <c r="J37" s="141">
        <v>2</v>
      </c>
      <c r="K37" s="141">
        <v>1</v>
      </c>
      <c r="L37" s="141">
        <v>1</v>
      </c>
      <c r="M37" s="141">
        <v>1</v>
      </c>
      <c r="N37" s="141">
        <v>3</v>
      </c>
      <c r="O37" s="141">
        <v>3</v>
      </c>
      <c r="P37" s="141">
        <v>2</v>
      </c>
      <c r="Q37" s="141">
        <v>2</v>
      </c>
      <c r="R37" s="141">
        <v>4</v>
      </c>
      <c r="S37" s="141">
        <v>2</v>
      </c>
      <c r="T37" s="141">
        <v>2</v>
      </c>
      <c r="U37" s="141">
        <v>3</v>
      </c>
      <c r="V37" s="141"/>
      <c r="W37" s="141"/>
      <c r="X37" s="141"/>
      <c r="Y37" s="141"/>
      <c r="Z37" s="141"/>
      <c r="AA37" s="141"/>
      <c r="AB37" s="141">
        <v>2</v>
      </c>
      <c r="AC37" s="141">
        <v>1</v>
      </c>
      <c r="AD37" s="141">
        <v>3</v>
      </c>
      <c r="AE37" s="141">
        <v>2</v>
      </c>
      <c r="AF37" s="141">
        <v>2</v>
      </c>
      <c r="AG37" s="141">
        <v>2</v>
      </c>
      <c r="AH37" s="141">
        <v>2</v>
      </c>
      <c r="AI37" s="141">
        <v>2</v>
      </c>
      <c r="AJ37" s="141">
        <v>2</v>
      </c>
      <c r="AK37" s="141">
        <v>3</v>
      </c>
      <c r="AL37" s="141">
        <v>3</v>
      </c>
      <c r="AM37" s="141">
        <v>2</v>
      </c>
      <c r="AN37" s="141">
        <v>2</v>
      </c>
      <c r="AO37" s="141">
        <v>3</v>
      </c>
      <c r="AP37" s="141">
        <v>3</v>
      </c>
      <c r="AQ37" s="141">
        <v>2</v>
      </c>
      <c r="AR37" s="141">
        <v>5</v>
      </c>
      <c r="AS37" s="141">
        <v>2</v>
      </c>
      <c r="AT37" s="141">
        <v>3</v>
      </c>
      <c r="AU37" s="141">
        <v>2</v>
      </c>
      <c r="AV37" s="141">
        <v>3</v>
      </c>
      <c r="AW37" s="141">
        <v>1</v>
      </c>
      <c r="AX37" s="141">
        <v>1</v>
      </c>
      <c r="AY37" s="141">
        <v>1</v>
      </c>
      <c r="AZ37" s="141">
        <v>2</v>
      </c>
      <c r="BA37" s="141">
        <v>829</v>
      </c>
    </row>
    <row r="38" spans="1:53" x14ac:dyDescent="0.2">
      <c r="A38" s="139">
        <v>2190</v>
      </c>
      <c r="B38" s="141">
        <v>2</v>
      </c>
      <c r="C38" s="141">
        <v>1</v>
      </c>
      <c r="D38" s="141">
        <v>3</v>
      </c>
      <c r="E38" s="141">
        <v>2</v>
      </c>
      <c r="F38" s="141">
        <v>2</v>
      </c>
      <c r="G38" s="141">
        <v>1</v>
      </c>
      <c r="H38" s="141">
        <v>4</v>
      </c>
      <c r="I38" s="141">
        <v>1</v>
      </c>
      <c r="J38" s="141">
        <v>1</v>
      </c>
      <c r="K38" s="141">
        <v>2</v>
      </c>
      <c r="L38" s="141">
        <v>1</v>
      </c>
      <c r="M38" s="141">
        <v>1</v>
      </c>
      <c r="N38" s="141">
        <v>1</v>
      </c>
      <c r="O38" s="141">
        <v>3</v>
      </c>
      <c r="P38" s="141">
        <v>1</v>
      </c>
      <c r="Q38" s="141">
        <v>2</v>
      </c>
      <c r="R38" s="141">
        <v>3</v>
      </c>
      <c r="S38" s="141">
        <v>1</v>
      </c>
      <c r="T38" s="141">
        <v>1</v>
      </c>
      <c r="U38" s="141">
        <v>1</v>
      </c>
      <c r="V38" s="141"/>
      <c r="W38" s="141"/>
      <c r="X38" s="141"/>
      <c r="Y38" s="141">
        <v>1</v>
      </c>
      <c r="Z38" s="141">
        <v>1</v>
      </c>
      <c r="AA38" s="141">
        <v>1</v>
      </c>
      <c r="AB38" s="141"/>
      <c r="AC38" s="141"/>
      <c r="AD38" s="141">
        <v>1</v>
      </c>
      <c r="AE38" s="141">
        <v>1</v>
      </c>
      <c r="AF38" s="141">
        <v>1</v>
      </c>
      <c r="AG38" s="141">
        <v>4</v>
      </c>
      <c r="AH38" s="141">
        <v>1</v>
      </c>
      <c r="AI38" s="141">
        <v>1</v>
      </c>
      <c r="AJ38" s="141">
        <v>1</v>
      </c>
      <c r="AK38" s="141">
        <v>1</v>
      </c>
      <c r="AL38" s="141">
        <v>1</v>
      </c>
      <c r="AM38" s="141">
        <v>2</v>
      </c>
      <c r="AN38" s="141">
        <v>1</v>
      </c>
      <c r="AO38" s="141">
        <v>1</v>
      </c>
      <c r="AP38" s="141">
        <v>1</v>
      </c>
      <c r="AQ38" s="141">
        <v>1</v>
      </c>
      <c r="AR38" s="141">
        <v>4</v>
      </c>
      <c r="AS38" s="141">
        <v>1</v>
      </c>
      <c r="AT38" s="141">
        <v>1</v>
      </c>
      <c r="AU38" s="141">
        <v>2</v>
      </c>
      <c r="AV38" s="141">
        <v>1</v>
      </c>
      <c r="AW38" s="141">
        <v>1</v>
      </c>
      <c r="AX38" s="141">
        <v>2</v>
      </c>
      <c r="AY38" s="141">
        <v>1</v>
      </c>
      <c r="AZ38" s="141">
        <v>1</v>
      </c>
      <c r="BA38" s="141">
        <v>829</v>
      </c>
    </row>
    <row r="39" spans="1:53" x14ac:dyDescent="0.2">
      <c r="A39" s="139">
        <v>2191</v>
      </c>
      <c r="B39" s="141">
        <v>4</v>
      </c>
      <c r="C39" s="141">
        <v>1</v>
      </c>
      <c r="D39" s="141">
        <v>6</v>
      </c>
      <c r="E39" s="141">
        <v>2</v>
      </c>
      <c r="F39" s="141">
        <v>4</v>
      </c>
      <c r="G39" s="141">
        <v>1</v>
      </c>
      <c r="H39" s="141">
        <v>6</v>
      </c>
      <c r="I39" s="141">
        <v>2</v>
      </c>
      <c r="J39" s="141">
        <v>1</v>
      </c>
      <c r="K39" s="141">
        <v>2</v>
      </c>
      <c r="L39" s="141">
        <v>1</v>
      </c>
      <c r="M39" s="141">
        <v>1</v>
      </c>
      <c r="N39" s="141">
        <v>1</v>
      </c>
      <c r="O39" s="141">
        <v>1</v>
      </c>
      <c r="P39" s="141">
        <v>1</v>
      </c>
      <c r="Q39" s="141">
        <v>1</v>
      </c>
      <c r="R39" s="141">
        <v>3</v>
      </c>
      <c r="S39" s="141">
        <v>1</v>
      </c>
      <c r="T39" s="141">
        <v>1</v>
      </c>
      <c r="U39" s="141">
        <v>1</v>
      </c>
      <c r="V39" s="141"/>
      <c r="W39" s="141"/>
      <c r="X39" s="141"/>
      <c r="Y39" s="141"/>
      <c r="Z39" s="141"/>
      <c r="AA39" s="141"/>
      <c r="AB39" s="141"/>
      <c r="AC39" s="141"/>
      <c r="AD39" s="141">
        <v>3</v>
      </c>
      <c r="AE39" s="141">
        <v>3</v>
      </c>
      <c r="AF39" s="141">
        <v>1</v>
      </c>
      <c r="AG39" s="141">
        <v>1</v>
      </c>
      <c r="AH39" s="141">
        <v>3</v>
      </c>
      <c r="AI39" s="141">
        <v>3</v>
      </c>
      <c r="AJ39" s="141">
        <v>2</v>
      </c>
      <c r="AK39" s="141">
        <v>2</v>
      </c>
      <c r="AL39" s="141">
        <v>3</v>
      </c>
      <c r="AM39" s="141">
        <v>2</v>
      </c>
      <c r="AN39" s="141">
        <v>3</v>
      </c>
      <c r="AO39" s="141">
        <v>2</v>
      </c>
      <c r="AP39" s="141">
        <v>2</v>
      </c>
      <c r="AQ39" s="141">
        <v>1</v>
      </c>
      <c r="AR39" s="141">
        <v>5</v>
      </c>
      <c r="AS39" s="141">
        <v>1</v>
      </c>
      <c r="AT39" s="141">
        <v>1</v>
      </c>
      <c r="AU39" s="141">
        <v>2</v>
      </c>
      <c r="AV39" s="141">
        <v>1</v>
      </c>
      <c r="AW39" s="141">
        <v>1</v>
      </c>
      <c r="AX39" s="141">
        <v>2</v>
      </c>
      <c r="AY39" s="141">
        <v>1</v>
      </c>
      <c r="AZ39" s="141">
        <v>1</v>
      </c>
      <c r="BA39" s="141">
        <v>829</v>
      </c>
    </row>
  </sheetData>
  <autoFilter ref="A1:BA3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0" workbookViewId="0">
      <selection activeCell="G27" sqref="G27:J27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36.594594594594597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12</v>
      </c>
      <c r="G6" s="181"/>
      <c r="H6" s="203" t="s">
        <v>7</v>
      </c>
      <c r="I6" s="203"/>
      <c r="J6" s="203"/>
      <c r="K6" s="181">
        <f>COUNTIF('BASE DE DATOS 2017'!C:C,'RESUMEN 2017'!A1)</f>
        <v>26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10.358974358974359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6.4864864864864868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5</v>
      </c>
      <c r="G9" s="181"/>
      <c r="H9" s="171" t="s">
        <v>148</v>
      </c>
      <c r="I9" s="171"/>
      <c r="J9" s="171"/>
      <c r="K9" s="181">
        <f>COUNTIF('BASE DE DATOS 2017'!F:F,B1)</f>
        <v>30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0</v>
      </c>
      <c r="G10" s="181"/>
      <c r="H10" s="171" t="s">
        <v>150</v>
      </c>
      <c r="I10" s="171"/>
      <c r="J10" s="171"/>
      <c r="K10" s="181">
        <f>COUNTIF('BASE DE DATOS 2017'!F:F,D1)</f>
        <v>2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34</v>
      </c>
      <c r="G11" s="180" t="s">
        <v>12</v>
      </c>
      <c r="H11" s="180"/>
      <c r="I11" s="54">
        <f>COUNTIF('BASE DE DATOS 2017'!G:G,B1)</f>
        <v>3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/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0.75331581581581586</v>
      </c>
      <c r="F14" s="215"/>
      <c r="G14" s="232" t="s">
        <v>36</v>
      </c>
      <c r="H14" s="233"/>
      <c r="I14" s="233"/>
      <c r="J14" s="233"/>
      <c r="K14" s="278">
        <f>AVERAGE(K15:L17)</f>
        <v>0.79129129129129117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0.85454204204204209</v>
      </c>
      <c r="F15" s="231"/>
      <c r="G15" s="216" t="s">
        <v>37</v>
      </c>
      <c r="H15" s="217"/>
      <c r="I15" s="217"/>
      <c r="J15" s="217"/>
      <c r="K15" s="212">
        <f>CONVIVENCIA!E16</f>
        <v>0.83333333333333326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0.85454204204204209</v>
      </c>
      <c r="F16" s="213"/>
      <c r="G16" s="216" t="s">
        <v>38</v>
      </c>
      <c r="H16" s="217"/>
      <c r="I16" s="217"/>
      <c r="J16" s="217"/>
      <c r="K16" s="212">
        <f>CONVIVENCIA!D25</f>
        <v>0.90990990990990983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0.64864864864864868</v>
      </c>
      <c r="F17" s="237"/>
      <c r="G17" s="204" t="s">
        <v>39</v>
      </c>
      <c r="H17" s="205"/>
      <c r="I17" s="205"/>
      <c r="J17" s="205"/>
      <c r="K17" s="206">
        <f>CONVIVENCIA!E42</f>
        <v>0.63063063063063063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0.7567567567567568</v>
      </c>
      <c r="F18" s="237"/>
      <c r="G18" s="282" t="s">
        <v>40</v>
      </c>
      <c r="H18" s="283"/>
      <c r="I18" s="283"/>
      <c r="J18" s="283"/>
      <c r="K18" s="274">
        <f>AVERAGE(K19:L22)</f>
        <v>0.83861204954954949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0.83483483483483478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0.76608751608751613</v>
      </c>
      <c r="F20" s="215"/>
      <c r="G20" s="242" t="s">
        <v>42</v>
      </c>
      <c r="H20" s="243"/>
      <c r="I20" s="243"/>
      <c r="J20" s="243"/>
      <c r="K20" s="254">
        <f>'MANDOS MEDIOS'!E41</f>
        <v>0.81531531531531531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0.76914414414414412</v>
      </c>
      <c r="F21" s="231"/>
      <c r="G21" s="242" t="s">
        <v>43</v>
      </c>
      <c r="H21" s="243"/>
      <c r="I21" s="243"/>
      <c r="J21" s="243"/>
      <c r="K21" s="254">
        <f>'MANDOS MEDIOS'!D51</f>
        <v>0.83783783783783783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1</v>
      </c>
      <c r="F22" s="213"/>
      <c r="G22" s="263" t="s">
        <v>44</v>
      </c>
      <c r="H22" s="264"/>
      <c r="I22" s="264"/>
      <c r="J22" s="264"/>
      <c r="K22" s="254">
        <f>'MANDOS MEDIOS'!E72</f>
        <v>0.86646021021021014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0.78378378378378377</v>
      </c>
      <c r="F23" s="213"/>
      <c r="G23" s="226" t="s">
        <v>45</v>
      </c>
      <c r="H23" s="227"/>
      <c r="I23" s="227"/>
      <c r="J23" s="227"/>
      <c r="K23" s="280">
        <f>AVERAGE(K25:L30)</f>
        <v>0.78997747747747749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0.81081081081081086</v>
      </c>
      <c r="F24" s="213"/>
      <c r="G24" s="228"/>
      <c r="H24" s="229"/>
      <c r="I24" s="229"/>
      <c r="J24" s="229"/>
      <c r="K24" s="284">
        <f>AVERAGE(K25:L29)</f>
        <v>0.8783783783783784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0.7072072072072072</v>
      </c>
      <c r="F25" s="213"/>
      <c r="G25" s="242" t="s">
        <v>46</v>
      </c>
      <c r="H25" s="243"/>
      <c r="I25" s="243"/>
      <c r="J25" s="243"/>
      <c r="K25" s="254">
        <f>PUESTO!E17</f>
        <v>0.85585585585585588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0.59009009009009006</v>
      </c>
      <c r="F26" s="213"/>
      <c r="G26" s="263" t="s">
        <v>47</v>
      </c>
      <c r="H26" s="264"/>
      <c r="I26" s="264"/>
      <c r="J26" s="264"/>
      <c r="K26" s="254">
        <f>PUESTO!E70</f>
        <v>0.86036036036036045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0.74774774774774766</v>
      </c>
      <c r="F27" s="260"/>
      <c r="G27" s="263" t="s">
        <v>48</v>
      </c>
      <c r="H27" s="264"/>
      <c r="I27" s="264"/>
      <c r="J27" s="264"/>
      <c r="K27" s="254">
        <f>PUESTO!D27</f>
        <v>0.88288288288288286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0.72297297297297303</v>
      </c>
      <c r="F28" s="213"/>
      <c r="G28" s="242" t="s">
        <v>49</v>
      </c>
      <c r="H28" s="243"/>
      <c r="I28" s="243"/>
      <c r="J28" s="243"/>
      <c r="K28" s="254">
        <f>PUESTO!D37</f>
        <v>0.87387387387387394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((E35*K9)+(E40*F9))/SUM(F9,F10,K9)</f>
        <v>0.76031746031746028</v>
      </c>
      <c r="F29" s="262"/>
      <c r="G29" s="242" t="s">
        <v>50</v>
      </c>
      <c r="H29" s="243"/>
      <c r="I29" s="243"/>
      <c r="J29" s="243"/>
      <c r="K29" s="254">
        <f>PUESTO!D52</f>
        <v>0.91891891891891897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((E36*K9)+(E40*F9))/SUM(F9,F10,K9)</f>
        <v>0.72380952380952379</v>
      </c>
      <c r="F30" s="287"/>
      <c r="G30" s="288" t="s">
        <v>51</v>
      </c>
      <c r="H30" s="289"/>
      <c r="I30" s="289"/>
      <c r="J30" s="289"/>
      <c r="K30" s="265">
        <f>PUESTO!E85</f>
        <v>0.34797297297297297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 t="s">
        <v>263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 t="s">
        <v>263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 t="s">
        <v>263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 t="s">
        <v>263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0.75370370370370365</v>
      </c>
      <c r="F35" s="247"/>
      <c r="G35" s="272" t="s">
        <v>52</v>
      </c>
      <c r="H35" s="273"/>
      <c r="I35" s="273"/>
      <c r="J35" s="273"/>
      <c r="K35" s="274">
        <f>AVERAGE(E14,E20,E29,K14,K18,K23)</f>
        <v>0.78326693508985168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0.71111111111111103</v>
      </c>
      <c r="F36" s="295"/>
      <c r="G36" s="252" t="s">
        <v>261</v>
      </c>
      <c r="H36" s="253"/>
      <c r="I36" s="253"/>
      <c r="J36" s="253"/>
      <c r="K36" s="296">
        <f>AVERAGE(K24,K18,K14,E30,E21,E15)</f>
        <v>0.80929623820248819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0.6333333333333333</v>
      </c>
      <c r="F37" s="260"/>
      <c r="G37" s="276" t="s">
        <v>161</v>
      </c>
      <c r="H37" s="277"/>
      <c r="I37" s="277"/>
      <c r="J37" s="277"/>
      <c r="K37" s="256">
        <f>COUNTA('BASE DE DATOS 2017'!A:A)</f>
        <v>37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0.71111111111111103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0.91666666666666663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0.79999999999999993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0.73333333333333328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0.86666666666666659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3" workbookViewId="0">
      <selection activeCell="I18" sqref="I18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15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262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0.81447811447811447</v>
      </c>
      <c r="E4" s="133">
        <f>AVERAGE(E5:E7)</f>
        <v>0.74805964052287577</v>
      </c>
      <c r="F4" s="111">
        <f>AVERAGE(F5:F7)</f>
        <v>0.75331581581581586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0.8797979797979798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0.87162990196078427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0.85454204204204209</v>
      </c>
      <c r="G5" s="161">
        <v>0.83088355269389946</v>
      </c>
      <c r="H5" s="152">
        <f>F5-E5</f>
        <v>-1.7087859918742176E-2</v>
      </c>
      <c r="K5" s="146" t="s">
        <v>246</v>
      </c>
      <c r="L5" s="142">
        <f>D4</f>
        <v>0.81447811447811447</v>
      </c>
      <c r="M5" s="142">
        <f t="shared" ref="M5:N5" si="0">E4</f>
        <v>0.74805964052287577</v>
      </c>
      <c r="N5" s="143">
        <f t="shared" si="0"/>
        <v>0.75331581581581586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0.70909090909090911</v>
      </c>
      <c r="E6" s="93">
        <f>(COUNTIF('BASE DE DATOS 2016'!J:J,1)*1)/(COUNTA('BASE DE DATOS 2016'!J:J)-2)</f>
        <v>0.58823529411764708</v>
      </c>
      <c r="F6" s="93">
        <f>(COUNTIF('BASE DE DATOS 2017'!J:J,1)*1)/(COUNTA('BASE DE DATOS 2017'!J:J)-2)</f>
        <v>0.64864864864864868</v>
      </c>
      <c r="G6" s="161">
        <v>0.54404381560931081</v>
      </c>
      <c r="H6" s="153">
        <f>F6-E6</f>
        <v>6.0413354531001606E-2</v>
      </c>
      <c r="K6" s="146" t="s">
        <v>247</v>
      </c>
      <c r="L6" s="142">
        <f>D8</f>
        <v>0.68441558441558448</v>
      </c>
      <c r="M6" s="142">
        <f t="shared" ref="M6:N6" si="1">E8</f>
        <v>0.74649859943977592</v>
      </c>
      <c r="N6" s="143">
        <f t="shared" si="1"/>
        <v>0.76608751608751613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0.8545454545454545</v>
      </c>
      <c r="E7" s="93">
        <f>((COUNTIF('BASE DE DATOS 2016'!K:K,2)*1)/(COUNTA('BASE DE DATOS 2016'!K:K)-2))</f>
        <v>0.78431372549019607</v>
      </c>
      <c r="F7" s="93">
        <f>((COUNTIF('BASE DE DATOS 2017'!K:K,2)*1)/(COUNTA('BASE DE DATOS 2017'!K:K)-2))</f>
        <v>0.7567567567567568</v>
      </c>
      <c r="G7" s="161">
        <v>0.78137836604290278</v>
      </c>
      <c r="H7" s="154">
        <f>F7-E7</f>
        <v>-2.7556968733439269E-2</v>
      </c>
      <c r="K7" s="146" t="s">
        <v>26</v>
      </c>
      <c r="L7" s="142">
        <f>D16</f>
        <v>0.6463675213675214</v>
      </c>
      <c r="M7" s="142">
        <f t="shared" ref="M7:N7" si="2">E16</f>
        <v>0.67148148148148135</v>
      </c>
      <c r="N7" s="143">
        <f t="shared" si="2"/>
        <v>0.76031746031746028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0.68441558441558448</v>
      </c>
      <c r="E8" s="133">
        <f>AVERAGE(E9:E15)</f>
        <v>0.74649859943977592</v>
      </c>
      <c r="F8" s="111">
        <f>AVERAGE(F9:F15)</f>
        <v>0.76608751608751613</v>
      </c>
      <c r="G8" s="160">
        <v>0.73606854882528083</v>
      </c>
      <c r="H8" s="130"/>
      <c r="K8" s="146" t="s">
        <v>36</v>
      </c>
      <c r="L8" s="142">
        <f>D28</f>
        <v>0.83232323232323235</v>
      </c>
      <c r="M8" s="142">
        <f t="shared" ref="M8:N8" si="3">E28</f>
        <v>0.81808278867102391</v>
      </c>
      <c r="N8" s="143">
        <f t="shared" si="3"/>
        <v>0.79129129129129128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0.8545454545454545</v>
      </c>
      <c r="E9" s="93">
        <f>(COUNTIF('BASE DE DATOS 2016'!L:L,1)*1)/(COUNTA('BASE DE DATOS 2016'!L:L)-2)</f>
        <v>0.88235294117647056</v>
      </c>
      <c r="F9" s="93">
        <f>(COUNTIF('BASE DE DATOS 2017'!L:L,1)*1)/(COUNTA('BASE DE DATOS 2017'!L:L)-2)</f>
        <v>1</v>
      </c>
      <c r="G9" s="161">
        <v>0.85623003194888181</v>
      </c>
      <c r="H9" s="152">
        <f t="shared" ref="H9:H15" si="4">F9-E9</f>
        <v>0.11764705882352944</v>
      </c>
      <c r="K9" s="146" t="s">
        <v>40</v>
      </c>
      <c r="L9" s="142">
        <f>D32</f>
        <v>0.85995568896512298</v>
      </c>
      <c r="M9" s="142">
        <f t="shared" ref="M9:N9" si="5">E32</f>
        <v>0.85807201131043442</v>
      </c>
      <c r="N9" s="143">
        <f t="shared" si="5"/>
        <v>0.83861204954954949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0.60909090909090913</v>
      </c>
      <c r="E10" s="93">
        <f>(((COUNTIF('BASE DE DATOS 2016'!M:M,1)*1)+(COUNTIF('BASE DE DATOS 2016'!M:M,2)*1/2)+(COUNTIF('BASE DE DATOS 2016'!M:M,4)*1/2)))/(COUNTA('BASE DE DATOS 2016'!M:M)-2)</f>
        <v>0.75490196078431371</v>
      </c>
      <c r="F10" s="93">
        <f>(COUNTIF('BASE DE DATOS 2017'!M:M,1)*1+(COUNTIF('BASE DE DATOS 2017'!M:M,2)*1/2)+(COUNTIF('BASE DE DATOS 2017'!M:M,4)*1/2))/(COUNTA('BASE DE DATOS 2017'!M:M)-2)</f>
        <v>0.78378378378378377</v>
      </c>
      <c r="G10" s="161">
        <v>0.63852122318575988</v>
      </c>
      <c r="H10" s="153">
        <f t="shared" si="4"/>
        <v>2.8881822999470064E-2</v>
      </c>
      <c r="K10" s="147" t="s">
        <v>45</v>
      </c>
      <c r="L10" s="144">
        <f>D37</f>
        <v>0.80113636363636365</v>
      </c>
      <c r="M10" s="144">
        <f t="shared" ref="M10:N10" si="6">E37</f>
        <v>0.81358932461873634</v>
      </c>
      <c r="N10" s="145">
        <f t="shared" si="6"/>
        <v>0.78997747747747749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0.76363636363636367</v>
      </c>
      <c r="E11" s="93">
        <f>((COUNTIF('BASE DE DATOS 2016'!N:N,1)*1)+(COUNTIF('BASE DE DATOS 2016'!N:N,2)*2/3)+(COUNTIF('BASE DE DATOS 2016'!N:N,3)*1/3))/(COUNTA('BASE DE DATOS 2016'!N:N)-2)</f>
        <v>0.84313725490196079</v>
      </c>
      <c r="F11" s="93">
        <f>((COUNTIF('BASE DE DATOS 2017'!N:N,1)*1)+(COUNTIF('BASE DE DATOS 2017'!N:N,2)*2/3)+(COUNTIF('BASE DE DATOS 2017'!N:N,3)*1/3))/(COUNTA('BASE DE DATOS 2017'!N:N)-2)</f>
        <v>0.81081081081081086</v>
      </c>
      <c r="G11" s="161">
        <v>0.81986916172219682</v>
      </c>
      <c r="H11" s="153">
        <f t="shared" si="4"/>
        <v>-3.2326444091149931E-2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0.59090909090909083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0.69934640522875824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0.70720720720720731</v>
      </c>
      <c r="G12" s="161">
        <v>0.8041229271261221</v>
      </c>
      <c r="H12" s="153">
        <f t="shared" si="4"/>
        <v>7.8608019784490724E-3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0.63636363636363646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0.565359477124183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0.59009009009009006</v>
      </c>
      <c r="G13" s="161">
        <v>0.77012018865053999</v>
      </c>
      <c r="H13" s="153">
        <f t="shared" si="4"/>
        <v>2.4730612965907062E-2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0.61818181818181817</v>
      </c>
      <c r="E14" s="93">
        <f>((COUNTIF('BASE DE DATOS 2016'!S:S,1)*1)+(COUNTIF('BASE DE DATOS 2016'!S:S,2)*2/3)+(COUNTIF('BASE DE DATOS 2016'!S:S,3)*1/3))/(COUNTA('BASE DE DATOS 2016'!S:S)-2)</f>
        <v>0.68627450980392157</v>
      </c>
      <c r="F14" s="93">
        <f>((COUNTIF('BASE DE DATOS 2017'!S:S,1)*1)+(COUNTIF('BASE DE DATOS 2017'!S:S,2)*2/3)+(COUNTIF('BASE DE DATOS 2017'!S:S,3)*1/3))/(COUNTA('BASE DE DATOS 2017'!S:S)-2)</f>
        <v>0.74774774774774777</v>
      </c>
      <c r="G14" s="161">
        <v>0.72721740453369843</v>
      </c>
      <c r="H14" s="153">
        <f t="shared" si="4"/>
        <v>6.1473237943826198E-2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0.71818181818181814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0.79411764705882359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0.72297297297297303</v>
      </c>
      <c r="G15" s="161">
        <v>0.53639890460976725</v>
      </c>
      <c r="H15" s="154">
        <f t="shared" si="4"/>
        <v>-7.1144674085850568E-2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((((D21*(COUNTA('BASE DE DATOS 2015'!Y:Y)-2))+(D25*(COUNTA('BASE DE DATOS 2015'!AB:AB)-2)))/(COUNTA('BASE DE DATOS 2015'!V:V)+COUNTA('BASE DE DATOS 2015'!Y:Y)+COUNTA('BASE DE DATOS 2015'!AB:AB)-6)))</f>
        <v>0.6463675213675214</v>
      </c>
      <c r="E16" s="114">
        <f>(((E21*(COUNTA('BASE DE DATOS 2016'!Y:Y)-2))+(E25*(COUNTA('BASE DE DATOS 2016'!AB:AB)-2)))/(COUNTA('BASE DE DATOS 2016'!V:V)+COUNTA('BASE DE DATOS 2016'!Y:Y)+COUNTA('BASE DE DATOS 2016'!AB:AB)-6))</f>
        <v>0.67148148148148135</v>
      </c>
      <c r="F16" s="115">
        <f>(((F21*(COUNTA('BASE DE DATOS 2017'!Y:Y)-2))+(F25*(COUNTA('BASE DE DATOS 2017'!AB:AB)-2)))/(COUNTA('BASE DE DATOS 2017'!V:V)+COUNTA('BASE DE DATOS 2017'!Y:Y)+COUNTA('BASE DE DATOS 2017'!AB:AB)-6))</f>
        <v>0.76031746031746028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 t="s">
        <v>263</v>
      </c>
      <c r="E17" s="117" t="s">
        <v>263</v>
      </c>
      <c r="F17" s="117" t="s">
        <v>263</v>
      </c>
      <c r="G17" s="160">
        <v>0.7994852858901198</v>
      </c>
      <c r="H17" s="155"/>
    </row>
    <row r="18" spans="1:8" ht="16.350000000000001" customHeight="1" x14ac:dyDescent="0.25">
      <c r="A18">
        <v>15</v>
      </c>
      <c r="B18" s="123" t="s">
        <v>28</v>
      </c>
      <c r="C18" s="122"/>
      <c r="D18" s="93" t="s">
        <v>263</v>
      </c>
      <c r="E18" s="93" t="s">
        <v>263</v>
      </c>
      <c r="F18" s="93" t="s">
        <v>263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 t="s">
        <v>263</v>
      </c>
      <c r="E19" s="93" t="s">
        <v>263</v>
      </c>
      <c r="F19" s="93" t="s">
        <v>263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 t="s">
        <v>263</v>
      </c>
      <c r="E20" s="93" t="s">
        <v>263</v>
      </c>
      <c r="F20" s="93" t="s">
        <v>263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0.64888888888888896</v>
      </c>
      <c r="E21" s="117">
        <f>AVERAGE(E22:E24)</f>
        <v>0.67515432098765427</v>
      </c>
      <c r="F21" s="117">
        <f>AVERAGE(F22:F24)</f>
        <v>0.75370370370370365</v>
      </c>
      <c r="G21" s="160">
        <v>0.8246340436967291</v>
      </c>
      <c r="H21" s="155">
        <f>F21-E21</f>
        <v>7.8549382716049387E-2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0.46666666666666673</v>
      </c>
      <c r="E22" s="93">
        <f>((COUNTIF('BASE DE DATOS 2016'!Y:Y,1)*1)+(COUNTIF('BASE DE DATOS 2016'!Y:Y,2)*2/3)+(COUNTIF('BASE DE DATOS 2016'!Y:Y,3)*1/3))/(COUNTA('BASE DE DATOS 2016'!Y:Y)-2)</f>
        <v>0.45833333333333331</v>
      </c>
      <c r="F22" s="112">
        <f>((COUNTIF('BASE DE DATOS 2017'!Y:Y,1)*1)+(COUNTIF('BASE DE DATOS 2017'!Y:Y,2)*2/3)+(COUNTIF('BASE DE DATOS 2017'!Y:Y,3)*1/3))/(COUNTA('BASE DE DATOS 2017'!Y:Y)-2)</f>
        <v>0.6333333333333333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0.55333333333333334</v>
      </c>
      <c r="E23" s="93">
        <f>((COUNTIF('BASE DE DATOS 2016'!Z:Z,1)*1)+(COUNTIF('BASE DE DATOS 2016'!Z:Z,2)*2/3)+(COUNTIF('BASE DE DATOS 2016'!Z:Z,3)*1/3))/(COUNTA('BASE DE DATOS 2016'!Z:Z)-2)</f>
        <v>0.60416666666666663</v>
      </c>
      <c r="F23" s="112">
        <f>((COUNTIF('BASE DE DATOS 2017'!Z:Z,1)*1)+(COUNTIF('BASE DE DATOS 2017'!Z:Z,2)*2/3)+(COUNTIF('BASE DE DATOS 2017'!Z:Z,3)*1/3))/(COUNTA('BASE DE DATOS 2017'!Z:Z)-2)</f>
        <v>0.71111111111111114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0.92666666666666675</v>
      </c>
      <c r="E24" s="93">
        <f>((COUNTIF('BASE DE DATOS 2016'!AA:AA,1)*1)+(COUNTIF('BASE DE DATOS 2016'!AA:AA,2)*2/3)+(COUNTIF('BASE DE DATOS 2016'!AA:AA,3)*1/3))/(COUNTA('BASE DE DATOS 2016'!AA:AA)-COUNTIF('BASE DE DATOS 2016'!AA:AA,5)-2)</f>
        <v>0.96296296296296302</v>
      </c>
      <c r="F24" s="112">
        <f>((COUNTIF('BASE DE DATOS 2017'!AA:AA,1)*1)+(COUNTIF('BASE DE DATOS 2017'!AA:AA,2)*2/3)+(COUNTIF('BASE DE DATOS 2017'!AA:AA,3)*1/3))/(COUNTA('BASE DE DATOS 2017'!AA:AA)-COUNTIF('BASE DE DATOS 2017'!AA:AA,5)-2)</f>
        <v>0.91666666666666663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0.58333333333333326</v>
      </c>
      <c r="E25" s="117">
        <f>AVERAGE(E26:E27)</f>
        <v>0.58333333333333326</v>
      </c>
      <c r="F25" s="117">
        <f>AVERAGE(F26:F27)</f>
        <v>0.79999999999999993</v>
      </c>
      <c r="G25" s="160">
        <v>0.79286694101508925</v>
      </c>
      <c r="H25" s="155">
        <f>F25-E25</f>
        <v>0.21666666666666667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0.5</v>
      </c>
      <c r="E26" s="93">
        <f>((COUNTIF('BASE DE DATOS 2016'!AB:AB,1)*1)+(COUNTIF('BASE DE DATOS 2016'!AB:AB,2)*2/3)+(COUNTIF('BASE DE DATOS 2016'!AB:AB,3)*1/3))/(COUNTA('BASE DE DATOS 2016'!AB:AB)-2)</f>
        <v>0.5</v>
      </c>
      <c r="F26" s="112">
        <f>((COUNTIF('BASE DE DATOS 2017'!AB:AB,1)*1)+(COUNTIF('BASE DE DATOS 2017'!AB:AB,2)*2/3)+(COUNTIF('BASE DE DATOS 2017'!AB:AB,3)*1/3))/(COUNTA('BASE DE DATOS 2017'!AB:AB)-2)</f>
        <v>0.73333333333333328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0.66666666666666663</v>
      </c>
      <c r="E27" s="93">
        <f>((COUNTIF('BASE DE DATOS 2016'!AC:AC,1)*1)+(COUNTIF('BASE DE DATOS 2016'!AC:AC,2)*2/3)+(COUNTIF('BASE DE DATOS 2016'!AC:AC,3)*1/3))/(COUNTA('BASE DE DATOS 2016'!AC:AC)-2)</f>
        <v>0.66666666666666663</v>
      </c>
      <c r="F27" s="112">
        <f>((COUNTIF('BASE DE DATOS 2017'!AC3:AC730,1)*1)+(COUNTIF('BASE DE DATOS 2017'!AC3:AC730,2)*2/3)+(COUNTIF('BASE DE DATOS 2017'!AC3:AC730,3)*1/3))/COUNTA('BASE DE DATOS 2017'!AC3:AC730)</f>
        <v>0.86666666666666659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0.83232323232323235</v>
      </c>
      <c r="E28" s="133">
        <f>AVERAGE(E29:E31)</f>
        <v>0.81808278867102391</v>
      </c>
      <c r="F28" s="111">
        <f>AVERAGE(F29:F31)</f>
        <v>0.79129129129129128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0.89090909090909087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0.87908496732026142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0.83333333333333337</v>
      </c>
      <c r="G29" s="161">
        <v>0.77993305948577518</v>
      </c>
      <c r="H29" s="152">
        <f>F29-E29</f>
        <v>-4.5751633986928053E-2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0.93939393939393934</v>
      </c>
      <c r="E30" s="93">
        <f>((COUNTIF('BASE DE DATOS 2016'!AF:AF,1)*1)+(COUNTIF('BASE DE DATOS 2016'!AF:AF,2)*2/3)+(COUNTIF('BASE DE DATOS 2016'!AF:AF,3)*1/3))/(COUNTA('BASE DE DATOS 2016'!AF:AF)-2)</f>
        <v>0.90849673202614378</v>
      </c>
      <c r="F30" s="93">
        <f>((COUNTIF('BASE DE DATOS 2017'!AF:AF,1)*1)+(COUNTIF('BASE DE DATOS 2017'!AF:AF,2)*2/3)+(COUNTIF('BASE DE DATOS 2017'!AF:AF,3)*1/3))/(COUNTA('BASE DE DATOS 2017'!AF:AF)-2)</f>
        <v>0.90990990990990983</v>
      </c>
      <c r="G30" s="161">
        <v>0.83447436482580251</v>
      </c>
      <c r="H30" s="153">
        <f>F30-E30</f>
        <v>1.413177883766048E-3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0.66666666666666674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0.66666666666666663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0.63063063063063063</v>
      </c>
      <c r="G31" s="161">
        <v>0.60444241594401338</v>
      </c>
      <c r="H31" s="154">
        <f>F31-E31</f>
        <v>-3.6036036036036001E-2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0.85995568896512298</v>
      </c>
      <c r="E32" s="133">
        <f>AVERAGE(E33:E36)</f>
        <v>0.85807201131043442</v>
      </c>
      <c r="F32" s="111">
        <f>AVERAGE(F33:F36)</f>
        <v>0.83861204954954949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0.89090909090909076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0.89978213507625282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0.83483483483483489</v>
      </c>
      <c r="G33" s="161">
        <v>0.8338151021857092</v>
      </c>
      <c r="H33" s="152">
        <f>F33-E33</f>
        <v>-6.4947300241417927E-2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0.75454545454545463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0.74509803921568629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0.81531531531531531</v>
      </c>
      <c r="G34" s="161">
        <v>0.69990871748060246</v>
      </c>
      <c r="H34" s="153">
        <f>F34-E34</f>
        <v>7.0217276099629022E-2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0.90303030303030307</v>
      </c>
      <c r="E35" s="93">
        <f>((COUNTIF('BASE DE DATOS 2016'!AN:AN,1)*1)+(COUNTIF('BASE DE DATOS 2016'!AN:AN,2)*2/3)+(COUNTIF('BASE DE DATOS 2016'!AN:AN,3)*1/3))/(COUNTA('BASE DE DATOS 2016'!AN:AN)-2)</f>
        <v>0.89542483660130723</v>
      </c>
      <c r="F35" s="93">
        <f>((COUNTIF('BASE DE DATOS 2017'!AN:AN,1)*1)+(COUNTIF('BASE DE DATOS 2017'!AN:AN,2)*2/3)+(COUNTIF('BASE DE DATOS 2017'!AN:AN,3)*1/3))/(COUNTA('BASE DE DATOS 2017'!AN:AN)-2)</f>
        <v>0.83783783783783783</v>
      </c>
      <c r="G35" s="161">
        <v>0.80054769511638524</v>
      </c>
      <c r="H35" s="153">
        <f>F35-E35</f>
        <v>-5.7586998763469399E-2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0.89133790737564322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0.89198303434849124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0.86646021021021014</v>
      </c>
      <c r="G36" s="161">
        <v>0.79135977263014612</v>
      </c>
      <c r="H36" s="154">
        <f>F36-E36</f>
        <v>-2.5522824138281108E-2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0.80113636363636365</v>
      </c>
      <c r="E37" s="133">
        <f>AVERAGE(E38:E43)</f>
        <v>0.81358932461873634</v>
      </c>
      <c r="F37" s="111">
        <f>AVERAGE(F38:F43)</f>
        <v>0.78997747747747749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0.77878787878787881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0.81372549019607843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0.85585585585585588</v>
      </c>
      <c r="G38" s="161">
        <v>0.81446827932450927</v>
      </c>
      <c r="H38" s="152">
        <f t="shared" ref="H38:H43" si="7">F38-E38</f>
        <v>4.2130365659777458E-2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0.87878787878787878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0.91503267973856195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0.86036036036036045</v>
      </c>
      <c r="G39" s="161">
        <v>0.88429940666362383</v>
      </c>
      <c r="H39" s="153">
        <f t="shared" si="7"/>
        <v>-5.4672319378201495E-2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0.89696969696969697</v>
      </c>
      <c r="E40" s="93">
        <f>((COUNTIF('BASE DE DATOS 2016'!AS:AS,1)*1)+(COUNTIF('BASE DE DATOS 2016'!AS:AS,2)*2/3)+(COUNTIF('BASE DE DATOS 2016'!AS:AS,3)*1/3))/(COUNTA('BASE DE DATOS 2016'!AS:AS)-2)</f>
        <v>0.91503267973856206</v>
      </c>
      <c r="F40" s="93">
        <f>((COUNTIF('BASE DE DATOS 2017'!AS3:AS45730,1)*1)+(COUNTIF('BASE DE DATOS 2017'!AS3:AS45730,2)*2/3)+(COUNTIF('BASE DE DATOS 2017'!AS3:AS45730,3)*1/3))/COUNTA('BASE DE DATOS 2017'!AS3:AS45730)</f>
        <v>0.88288288288288286</v>
      </c>
      <c r="G40" s="161">
        <v>0.85653430701354027</v>
      </c>
      <c r="H40" s="153">
        <f t="shared" si="7"/>
        <v>-3.2149796855679202E-2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0.87272727272727268</v>
      </c>
      <c r="E41" s="93">
        <f>((COUNTIF('BASE DE DATOS 2016'!AT:AT,1)*1)+(COUNTIF('BASE DE DATOS 2016'!AT:AT,2)*2/3)+(COUNTIF('BASE DE DATOS 2016'!AT:AT,3)*1/3))/(COUNTA('BASE DE DATOS 2016'!AT:AT)-2)</f>
        <v>0.86274509803921573</v>
      </c>
      <c r="F41" s="93">
        <f>((COUNTIF('BASE DE DATOS 2017'!AT3:AT45730,1)*1)+(COUNTIF('BASE DE DATOS 2017'!AT3:AT45730,2)*2/3)+(COUNTIF('BASE DE DATOS 2017'!AT3:AT45730,3)*1/3))/COUNTA('BASE DE DATOS 2017'!AT3:AT45730)</f>
        <v>0.87387387387387394</v>
      </c>
      <c r="G41" s="161">
        <v>0.82488970028906139</v>
      </c>
      <c r="H41" s="153">
        <f t="shared" si="7"/>
        <v>1.1128775834658211E-2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0.89090909090909087</v>
      </c>
      <c r="E42" s="93">
        <f>((COUNTIF('BASE DE DATOS 2016'!AU:AU,2)*1))/(COUNTA('BASE DE DATOS 2016'!AU:AU)-2)</f>
        <v>0.94117647058823528</v>
      </c>
      <c r="F42" s="93">
        <f>((COUNTIF('BASE DE DATOS 2017'!AU:AU,2)*1))/(COUNTA('BASE DE DATOS 2017'!AU:AU)-2)</f>
        <v>0.91891891891891897</v>
      </c>
      <c r="G42" s="161">
        <v>0.83158375171154719</v>
      </c>
      <c r="H42" s="153">
        <f t="shared" si="7"/>
        <v>-2.2257551669316311E-2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0.48863636363636365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0.43382352941176472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0.34797297297297297</v>
      </c>
      <c r="G43" s="161">
        <v>0.57000228206298487</v>
      </c>
      <c r="H43" s="154">
        <f t="shared" si="7"/>
        <v>-8.5850556438791747E-2</v>
      </c>
    </row>
    <row r="44" spans="1:8" ht="15.75" thickBot="1" x14ac:dyDescent="0.3">
      <c r="B44" s="128" t="s">
        <v>253</v>
      </c>
      <c r="C44" s="118"/>
      <c r="D44" s="119">
        <f>AVERAGE(D4,D8,D16,D28,D32,D37)</f>
        <v>0.77311275086432329</v>
      </c>
      <c r="E44" s="119">
        <f>AVERAGE(E4,E8,E16,E28,E32,E37)</f>
        <v>0.77596397434072129</v>
      </c>
      <c r="F44" s="120">
        <f>AVERAGE(F4,F8,F16,F28,F32,F37)</f>
        <v>0.78326693508985168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19</v>
      </c>
      <c r="E6" s="310">
        <f>SUM(D6:D8)</f>
        <v>36</v>
      </c>
      <c r="F6" s="16">
        <f>D6*A6</f>
        <v>19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15</v>
      </c>
      <c r="E7" s="310"/>
      <c r="F7" s="16">
        <f>D7*A7</f>
        <v>7.5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2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1</v>
      </c>
      <c r="E9" s="16"/>
      <c r="F9" s="16"/>
    </row>
    <row r="10" spans="1:6" x14ac:dyDescent="0.25">
      <c r="E10" s="14">
        <f>E6/SUM(D6:D9)</f>
        <v>0.97297297297297303</v>
      </c>
      <c r="F10" s="14">
        <f>(F6+F7)/E6</f>
        <v>0.73611111111111116</v>
      </c>
    </row>
    <row r="11" spans="1:6" x14ac:dyDescent="0.25">
      <c r="C11" s="302" t="s">
        <v>62</v>
      </c>
      <c r="D11" s="303"/>
      <c r="E11" s="311">
        <f>AVERAGE(E10:F10)</f>
        <v>0.85454204204204209</v>
      </c>
      <c r="F11" s="312"/>
    </row>
    <row r="12" spans="1:6" x14ac:dyDescent="0.25">
      <c r="C12" s="302" t="s">
        <v>63</v>
      </c>
      <c r="D12" s="303"/>
      <c r="E12" s="304">
        <f>E10-F10</f>
        <v>0.23686186186186187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24</v>
      </c>
      <c r="E18" s="21">
        <f>D18/SUM(D18:D19)</f>
        <v>0.64864864864864868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13</v>
      </c>
      <c r="E19" s="21">
        <f>D19/SUM(D18:D19)</f>
        <v>0.35135135135135137</v>
      </c>
      <c r="F19" s="16"/>
    </row>
    <row r="20" spans="1:6" x14ac:dyDescent="0.25">
      <c r="A20" s="97"/>
      <c r="B20" s="28"/>
      <c r="C20" s="16"/>
      <c r="D20" s="321">
        <f>((D18*A18)+(D19*A19))/(SUM(D18:D19)*A18)</f>
        <v>0.64864864864864868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8</v>
      </c>
      <c r="E26" s="21">
        <f>D26/(SUM(D$26:D$28))</f>
        <v>0.21621621621621623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28</v>
      </c>
      <c r="E27" s="21">
        <f>D27/(SUM(D$26:D$28))</f>
        <v>0.7567567567567568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1</v>
      </c>
      <c r="E28" s="21">
        <f>D28/(SUM(D$26:D$28))</f>
        <v>2.7027027027027029E-2</v>
      </c>
      <c r="F28" s="16"/>
    </row>
    <row r="29" spans="1:6" x14ac:dyDescent="0.25">
      <c r="D29" s="321">
        <f>((D26*A26)+(D27*A27)+(D28*A28))/(SUM(D26:D28)*A27)</f>
        <v>0.7567567567567568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37</v>
      </c>
      <c r="E5" s="29">
        <f>D5/SUM(D5:D6)</f>
        <v>1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0</v>
      </c>
      <c r="E6" s="29">
        <f>D6/SUM(D5:D6)</f>
        <v>0</v>
      </c>
      <c r="F6" s="16"/>
    </row>
    <row r="7" spans="1:6" x14ac:dyDescent="0.25">
      <c r="E7" s="311">
        <f>((D5*A5)+(D6*A6))/(SUM(D5:D6)*A5)</f>
        <v>1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24</v>
      </c>
      <c r="E12" s="30">
        <f>D12/SUM(D$12:D$15)</f>
        <v>0.64864864864864868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5</v>
      </c>
      <c r="E13" s="30">
        <f t="shared" ref="E13:E15" si="0">D13/SUM(D$12:D$15)</f>
        <v>0.13513513513513514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3</v>
      </c>
      <c r="E14" s="30">
        <f t="shared" si="0"/>
        <v>8.1081081081081086E-2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5</v>
      </c>
      <c r="E15" s="30">
        <f t="shared" si="0"/>
        <v>0.13513513513513514</v>
      </c>
      <c r="F15" s="16"/>
    </row>
    <row r="16" spans="1:6" x14ac:dyDescent="0.25">
      <c r="E16" s="311">
        <f>((D12*A12)+(D13*A13)+(D14*A14)+(D15*A15))/(SUM(D12:D15)*A12)</f>
        <v>0.78378378378378377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19</v>
      </c>
      <c r="E21" s="30">
        <f>D21/SUM(D21:D24)</f>
        <v>0.51351351351351349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15</v>
      </c>
      <c r="E22" s="30">
        <f>D22/SUM(D21:D24)</f>
        <v>0.40540540540540543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3</v>
      </c>
      <c r="E23" s="30">
        <f>D23/SUM(D21:D24)</f>
        <v>8.1081081081081086E-2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0.81081081081081086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12</v>
      </c>
      <c r="E31" s="30">
        <f>D31/SUM(D31:D34)</f>
        <v>0.32432432432432434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18</v>
      </c>
      <c r="E32" s="30">
        <f>D32/SUM(D31:D34)</f>
        <v>0.48648648648648651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6</v>
      </c>
      <c r="E33" s="30">
        <f>D33/SUM(D31:D34)</f>
        <v>0.16216216216216217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1</v>
      </c>
      <c r="E34" s="30">
        <f>D34/SUM(D31:D34)</f>
        <v>2.7027027027027029E-2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0.70270270270270274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13</v>
      </c>
      <c r="E38" s="30">
        <f>D38/SUM(D38:D41)</f>
        <v>0.35135135135135137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17</v>
      </c>
      <c r="E39" s="30">
        <f>D39/SUM(D38:D41)</f>
        <v>0.45945945945945948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6</v>
      </c>
      <c r="E40" s="30">
        <f>D40/SUM(D38:D41)</f>
        <v>0.16216216216216217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1</v>
      </c>
      <c r="E41" s="30">
        <f>D41/SUM(D38:D41)</f>
        <v>2.7027027027027029E-2</v>
      </c>
      <c r="F41" s="16"/>
    </row>
    <row r="42" spans="1:6" x14ac:dyDescent="0.25">
      <c r="D42" s="14">
        <f>((D38*A38)+(D39*A39)+(D40*A40)+(D41*A41))/(SUM(D38:D41)*A38)</f>
        <v>0.71171171171171166</v>
      </c>
      <c r="E42" s="16"/>
      <c r="F42" s="16"/>
    </row>
    <row r="43" spans="1:6" x14ac:dyDescent="0.25">
      <c r="E43" s="311">
        <f>AVERAGE(D35,D42)</f>
        <v>0.7072072072072072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15</v>
      </c>
      <c r="E48" s="30">
        <f>D48/SUM(D48:D51)</f>
        <v>0.40540540540540543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12</v>
      </c>
      <c r="E49" s="30">
        <f>D49/SUM(D48:D51)</f>
        <v>0.32432432432432434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8</v>
      </c>
      <c r="E50" s="30">
        <f>D50/SUM(D48:D51)</f>
        <v>0.21621621621621623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2</v>
      </c>
      <c r="E51" s="30">
        <f>D51/SUM(D48:D51)</f>
        <v>5.4054054054054057E-2</v>
      </c>
      <c r="F51" s="16"/>
    </row>
    <row r="52" spans="1:6" x14ac:dyDescent="0.25">
      <c r="D52" s="36">
        <f>((D48*A48)+(D49*A49)+(D50*A50)+(D51*A51))/(SUM(D48:D51)*A48)</f>
        <v>0.69369369369369371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7</v>
      </c>
      <c r="E55" s="30">
        <f>D55/SUM(D55:D58)</f>
        <v>0.1891891891891892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10</v>
      </c>
      <c r="E56" s="30">
        <f>D56/SUM(D55:D58)</f>
        <v>0.27027027027027029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13</v>
      </c>
      <c r="E57" s="30">
        <f>D57/SUM(D55:D58)</f>
        <v>0.35135135135135137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7</v>
      </c>
      <c r="E58" s="30">
        <f>D58/SUM(D55:D58)</f>
        <v>0.1891891891891892</v>
      </c>
      <c r="F58" s="16"/>
    </row>
    <row r="59" spans="1:6" x14ac:dyDescent="0.25">
      <c r="D59" s="36">
        <f>((D55*A55)+(D56*A56)+(D57*A57)+(D58*A58))/(SUM(D55:D58)*A55)</f>
        <v>0.48648648648648651</v>
      </c>
      <c r="E59" s="337"/>
      <c r="F59" s="337"/>
    </row>
    <row r="60" spans="1:6" x14ac:dyDescent="0.25">
      <c r="E60" s="311">
        <f>AVERAGE(D52,D59)</f>
        <v>0.59009009009009006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15</v>
      </c>
      <c r="E65" s="30">
        <f>D65/SUM(D65:D68)</f>
        <v>0.40540540540540543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17</v>
      </c>
      <c r="E66" s="30">
        <f>D66/SUM(D65:D68)</f>
        <v>0.45945945945945948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4</v>
      </c>
      <c r="E67" s="30">
        <f>D67/SUM(D65:D68)</f>
        <v>0.10810810810810811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1</v>
      </c>
      <c r="E68" s="30">
        <f>D68/SUM(D65:D68)</f>
        <v>2.7027027027027029E-2</v>
      </c>
      <c r="F68" s="16"/>
    </row>
    <row r="69" spans="1:6" x14ac:dyDescent="0.25">
      <c r="D69" s="78">
        <f>((D65*A65)+(D66*A66)+(D67*A67)+(D68*A68))/(SUM(D65:D68)*A65)</f>
        <v>0.74774774774774766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30</v>
      </c>
      <c r="E74" s="30">
        <f>D74/SUM(D74:D75)</f>
        <v>0.81081081081081086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7</v>
      </c>
      <c r="E75" s="30">
        <f>D75/SUM(D74:D75)</f>
        <v>0.1891891891891892</v>
      </c>
      <c r="F75" s="16"/>
    </row>
    <row r="76" spans="1:6" x14ac:dyDescent="0.25">
      <c r="D76" s="40">
        <f>((D74*A74)+(D75*A75))/(SUM(D74:D75)*A74)</f>
        <v>0.81081081081081086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19</v>
      </c>
      <c r="E79" s="30">
        <f>D79/SUM(D79:D81)</f>
        <v>0.51351351351351349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9</v>
      </c>
      <c r="E80" s="30">
        <f>D80/SUM(D79:D81)</f>
        <v>0.24324324324324326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9</v>
      </c>
      <c r="E81" s="30">
        <f>D81/SUM(D79:D81)</f>
        <v>0.24324324324324326</v>
      </c>
      <c r="F81" s="16"/>
    </row>
    <row r="82" spans="1:6" x14ac:dyDescent="0.25">
      <c r="D82" s="36">
        <f>((D79*A79)+(D80*A80))/SUM(D79:D81)</f>
        <v>0.63513513513513509</v>
      </c>
      <c r="E82" s="42"/>
      <c r="F82" s="43"/>
    </row>
    <row r="83" spans="1:6" x14ac:dyDescent="0.25">
      <c r="E83" s="332">
        <f>AVERAGE(D76,D82)</f>
        <v>0.72297297297297303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0</v>
      </c>
      <c r="E4" s="46" t="e">
        <f>D4/SUM(D4:D7)</f>
        <v>#DIV/0!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 t="e">
        <f>D5/SUM(D4:D7)</f>
        <v>#DIV/0!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 t="e">
        <f>D6/SUM(D4:D7)</f>
        <v>#DIV/0!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 t="e">
        <f>D7/SUM(D4:D7)</f>
        <v>#DIV/0!</v>
      </c>
      <c r="F7" s="16"/>
    </row>
    <row r="8" spans="1:6" x14ac:dyDescent="0.25">
      <c r="D8" s="14" t="e">
        <f>((D4*A4)+(D5*A5)+(D6*A6)+(D7*A7))/(SUM(D4:D7)*A4)</f>
        <v>#DIV/0!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0</v>
      </c>
      <c r="E13" s="46" t="e">
        <f>D13/SUM(D13:D16)</f>
        <v>#DIV/0!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 t="e">
        <f>D14/SUM(D13:D16)</f>
        <v>#DIV/0!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 t="e">
        <f>D15/SUM(D13:D16)</f>
        <v>#DIV/0!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 t="e">
        <f>D16/SUM(D13:D16)</f>
        <v>#DIV/0!</v>
      </c>
      <c r="F16" s="16"/>
    </row>
    <row r="17" spans="1:6" x14ac:dyDescent="0.25">
      <c r="D17" s="14" t="e">
        <f>((D13*A13)+(D14*A14)+(D15*A15)+(D16*A16))/(SUM(D13:D16)*A13)</f>
        <v>#DIV/0!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 t="e">
        <f>D22/SUM(D22:D26)</f>
        <v>#DIV/0!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0</v>
      </c>
      <c r="E23" s="46" t="e">
        <f>D23/SUM(D22:D26)</f>
        <v>#DIV/0!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 t="e">
        <f>D24/SUM(D22:D26)</f>
        <v>#DIV/0!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 t="e">
        <f>D25/SUM(D22:D26)</f>
        <v>#DIV/0!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 t="e">
        <f>D26/SUM(D22:D26)</f>
        <v>#DIV/0!</v>
      </c>
      <c r="F26" s="16"/>
    </row>
    <row r="27" spans="1:6" x14ac:dyDescent="0.25">
      <c r="D27" s="14" t="e">
        <f>((D22*A22)+(D23*A23)+(D24*A24)+(D25*A25)+(D26*A26))/(SUM(D22:D26)*A22)</f>
        <v>#DIV/0!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9</v>
      </c>
      <c r="E32" s="46">
        <f>D32/SUM(D32:D35)</f>
        <v>0.3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9</v>
      </c>
      <c r="E33" s="46">
        <f>D33/SUM(D32:D35)</f>
        <v>0.3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12</v>
      </c>
      <c r="E34" s="46">
        <f>D34/SUM(D32:D35)</f>
        <v>0.4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0.6333333333333333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12</v>
      </c>
      <c r="E41" s="46">
        <f>D41/SUM(D41:D44)</f>
        <v>0.4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10</v>
      </c>
      <c r="E42" s="46">
        <f>D42/SUM(D41:D44)</f>
        <v>0.33333333333333331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8</v>
      </c>
      <c r="E43" s="46">
        <f>D43/SUM(D41:D44)</f>
        <v>0.26666666666666666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0.71111111111111103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22</v>
      </c>
      <c r="E51" s="46">
        <f>D51/SUM(D51:D55)</f>
        <v>0.73333333333333328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5</v>
      </c>
      <c r="E52" s="46">
        <f>D52/SUM(D51:D55)</f>
        <v>0.16666666666666666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1</v>
      </c>
      <c r="E53" s="46">
        <f>D53/SUM(D51:D55)</f>
        <v>3.3333333333333333E-2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2</v>
      </c>
      <c r="E55" s="46">
        <f>D55/SUM(D51:D55)</f>
        <v>6.6666666666666666E-2</v>
      </c>
      <c r="F55" s="16"/>
    </row>
    <row r="56" spans="1:6" x14ac:dyDescent="0.25">
      <c r="D56" s="14">
        <f>((D51*A51)+(D52*A52)+(D53*A53)+(D54*A54))/(SUM(D51:D54)*A51)</f>
        <v>0.91666666666666663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1</v>
      </c>
      <c r="E61" s="46">
        <f>D61/SUM(D61:D64)</f>
        <v>0.2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4</v>
      </c>
      <c r="E62" s="46">
        <f>D62/SUM(D61:D64)</f>
        <v>0.8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0.73333333333333328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3</v>
      </c>
      <c r="E70" s="46">
        <f>D70/SUM(D70:D73)</f>
        <v>0.6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2</v>
      </c>
      <c r="E71" s="46">
        <f>D71/SUM(D70:D73)</f>
        <v>0.4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0.86666666666666659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Daniela</cp:lastModifiedBy>
  <cp:lastPrinted>2016-03-08T19:39:47Z</cp:lastPrinted>
  <dcterms:created xsi:type="dcterms:W3CDTF">2014-02-12T18:10:41Z</dcterms:created>
  <dcterms:modified xsi:type="dcterms:W3CDTF">2018-03-01T02:07:08Z</dcterms:modified>
</cp:coreProperties>
</file>