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2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2015'!$A$1:$BA$94</definedName>
    <definedName name="_xlnm._FilterDatabase" localSheetId="1" hidden="1">'BASE DE DATOS 2016'!$A$1:$BA$2431</definedName>
    <definedName name="_xlnm._FilterDatabase" localSheetId="2" hidden="1">'BASE DE DATOS 2017'!$A$1:$BA$249</definedName>
    <definedName name="TODAS_LAS_AREAS" localSheetId="2">'BASE DE DATOS 2017'!$B$3:$BA$11</definedName>
  </definedNames>
  <calcPr calcId="144525"/>
</workbook>
</file>

<file path=xl/calcChain.xml><?xml version="1.0" encoding="utf-8"?>
<calcChain xmlns="http://schemas.openxmlformats.org/spreadsheetml/2006/main">
  <c r="F16" i="12" l="1"/>
  <c r="E29" i="2"/>
  <c r="E30" i="2"/>
  <c r="M5" i="12" l="1"/>
  <c r="M10" i="12" l="1"/>
  <c r="M9" i="12"/>
  <c r="M8" i="12"/>
  <c r="M6" i="12"/>
  <c r="D12" i="2"/>
  <c r="L11" i="2"/>
  <c r="I11" i="2"/>
  <c r="F11" i="2"/>
  <c r="F10" i="2"/>
  <c r="K10" i="2"/>
  <c r="K9" i="2"/>
  <c r="F9" i="2"/>
  <c r="F8" i="2"/>
  <c r="F7" i="2"/>
  <c r="K6" i="2"/>
  <c r="F6" i="2"/>
  <c r="M7" i="12" l="1"/>
  <c r="D5" i="2"/>
  <c r="F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F42" i="12"/>
  <c r="F39" i="12"/>
  <c r="F38" i="12"/>
  <c r="E91" i="8" l="1"/>
  <c r="E95" i="8"/>
  <c r="E92" i="8"/>
  <c r="E93" i="8"/>
  <c r="E94" i="8"/>
  <c r="D96" i="8"/>
  <c r="D69" i="8"/>
  <c r="F31" i="12"/>
  <c r="F29" i="12" l="1"/>
  <c r="F5" i="12"/>
  <c r="F34" i="12" l="1"/>
  <c r="F33" i="12"/>
  <c r="F35" i="12" l="1"/>
  <c r="F26" i="12" l="1"/>
  <c r="F30" i="12"/>
  <c r="F24" i="12"/>
  <c r="F23" i="12"/>
  <c r="F22" i="12"/>
  <c r="F15" i="12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F14" i="12"/>
  <c r="F11" i="12"/>
  <c r="F10" i="12"/>
  <c r="F13" i="12"/>
  <c r="F9" i="12"/>
  <c r="F7" i="12"/>
  <c r="F6" i="12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F40" i="12"/>
  <c r="F27" i="12"/>
  <c r="F25" i="12" l="1"/>
  <c r="F32" i="12"/>
  <c r="N9" i="12" s="1"/>
  <c r="L9" i="12" l="1"/>
  <c r="F8" i="12"/>
  <c r="N6" i="12" s="1"/>
  <c r="F28" i="12" l="1"/>
  <c r="N8" i="12" s="1"/>
  <c r="L6" i="12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K24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D61" i="7" l="1"/>
  <c r="D17" i="5"/>
  <c r="D27" i="5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21" i="2" s="1"/>
  <c r="E60" i="4"/>
  <c r="E26" i="2" s="1"/>
  <c r="E41" i="7"/>
  <c r="K20" i="2" s="1"/>
  <c r="E24" i="7"/>
  <c r="K19" i="2" s="1"/>
  <c r="E35" i="2"/>
  <c r="E20" i="2" l="1"/>
  <c r="K18" i="2"/>
  <c r="K36" i="2" s="1"/>
  <c r="E12" i="3"/>
  <c r="E14" i="2"/>
  <c r="K35" i="2" l="1"/>
  <c r="L8" i="12"/>
  <c r="L5" i="12"/>
  <c r="F37" i="12"/>
  <c r="N10" i="12" s="1"/>
  <c r="F21" i="12"/>
  <c r="L10" i="12"/>
  <c r="L7" i="12"/>
  <c r="N7" i="12" l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<sst xmlns="http://schemas.openxmlformats.org/spreadsheetml/2006/main" count="682" uniqueCount="264">
  <si>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</si>
  <si>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</si>
  <si>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</si>
  <si>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</si>
  <si>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</si>
  <si>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</si>
  <si>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</si>
  <si>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</si>
  <si>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</si>
  <si>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</si>
  <si>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</si>
  <si>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</si>
  <si>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</si>
  <si>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</si>
  <si>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</si>
  <si>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</si>
  <si>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</si>
  <si>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</si>
  <si>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</si>
  <si>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</si>
  <si>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</si>
  <si>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</si>
  <si>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</si>
  <si>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</si>
  <si>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</si>
  <si>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</si>
  <si>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</si>
  <si>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</si>
  <si>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</si>
  <si>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</si>
  <si>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</si>
  <si>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</si>
  <si>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</si>
  <si>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</si>
  <si>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</si>
  <si>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</si>
  <si>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</si>
  <si>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</si>
  <si>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</si>
  <si>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</si>
  <si>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</si>
  <si>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</si>
  <si>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</si>
  <si>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</si>
  <si>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</si>
  <si>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</si>
  <si>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</si>
  <si>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</si>
  <si>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</si>
  <si>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</si>
  <si>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</si>
  <si>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</si>
  <si>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</si>
  <si>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</si>
  <si>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</si>
  <si>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</si>
  <si>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</si>
  <si>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</si>
  <si>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</si>
  <si>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</si>
  <si>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</si>
  <si>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</si>
  <si>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</si>
  <si>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</si>
  <si>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</si>
  <si>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</si>
  <si>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</si>
  <si>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</si>
  <si>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</si>
  <si>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</si>
  <si>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</si>
  <si>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</si>
  <si>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</si>
  <si>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</si>
  <si>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</si>
  <si>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</si>
  <si>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</si>
  <si>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</si>
  <si>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</si>
  <si>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</si>
  <si>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</si>
  <si>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</si>
  <si>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</si>
  <si>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</si>
  <si>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</si>
  <si>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</si>
  <si>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</si>
  <si>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</si>
  <si>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</si>
  <si>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</si>
  <si>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</si>
  <si>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</si>
  <si>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</si>
  <si>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</si>
  <si>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</si>
  <si>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</si>
  <si>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</si>
  <si>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</si>
  <si>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</si>
  <si>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</si>
  <si>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</si>
  <si>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</si>
  <si>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</si>
  <si>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</si>
  <si>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</si>
  <si>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</si>
  <si>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</si>
  <si>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</si>
  <si>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</si>
  <si>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</si>
  <si>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</si>
  <si>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</si>
  <si>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</si>
  <si>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</si>
  <si>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</si>
  <si>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</si>
  <si>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</si>
  <si>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</si>
  <si>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</si>
  <si>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</si>
  <si>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</si>
  <si>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</si>
  <si>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</si>
  <si>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</si>
  <si>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</si>
  <si>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</si>
  <si>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</si>
  <si>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</si>
  <si>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</si>
  <si>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</si>
  <si>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</si>
  <si>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</si>
  <si>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</si>
  <si>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</si>
  <si>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</si>
  <si>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</si>
  <si>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</si>
  <si>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</si>
  <si>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</si>
  <si>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</si>
  <si>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</si>
  <si>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</si>
  <si>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</si>
  <si>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</si>
  <si>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</si>
  <si>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</si>
  <si>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</si>
  <si>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</si>
  <si>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</si>
  <si>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</si>
  <si>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</si>
  <si>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</si>
  <si>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</si>
  <si>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</si>
  <si>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</si>
  <si>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</si>
  <si>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</si>
  <si>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</si>
  <si>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</si>
  <si>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</si>
  <si>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</si>
  <si>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</si>
  <si>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</si>
  <si>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</si>
  <si>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</si>
  <si>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</si>
  <si>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</si>
  <si>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</si>
  <si>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</si>
  <si>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</si>
  <si>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</si>
  <si>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</si>
  <si>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</si>
  <si>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</si>
  <si>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</si>
  <si>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</si>
  <si>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</si>
  <si>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</si>
  <si>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</si>
  <si>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</si>
  <si>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</si>
  <si>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</si>
  <si>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</si>
  <si>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</si>
  <si>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</si>
  <si>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</si>
  <si>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</si>
  <si>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</si>
  <si>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</si>
  <si>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</si>
  <si>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</si>
  <si>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</si>
  <si>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</si>
  <si>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</si>
  <si>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</si>
  <si>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</si>
  <si>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</si>
  <si>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</si>
  <si>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</si>
  <si>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</si>
  <si>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</si>
  <si>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</si>
  <si>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</si>
  <si>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</si>
  <si>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</si>
  <si>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</si>
  <si>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</si>
  <si>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</si>
  <si>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</si>
  <si>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</si>
  <si>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</si>
  <si>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</si>
  <si>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</si>
  <si>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</si>
  <si>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</si>
  <si>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</si>
  <si>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</si>
  <si>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</si>
  <si>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</si>
  <si>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</si>
  <si>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</si>
  <si>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</si>
  <si>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</si>
  <si>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</si>
  <si>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</si>
  <si>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</si>
  <si>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</si>
  <si>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</si>
  <si>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</si>
  <si>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</si>
  <si>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</si>
  <si>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</si>
  <si>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</si>
  <si>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</si>
  <si>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</si>
  <si>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</si>
  <si>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</si>
  <si>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</si>
  <si>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</si>
  <si>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</si>
  <si>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</si>
  <si>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</si>
  <si>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</si>
  <si>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</si>
  <si>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</si>
  <si>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</si>
  <si>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</si>
  <si>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</si>
  <si>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</si>
  <si>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</si>
  <si>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</si>
  <si>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</si>
  <si>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</si>
  <si>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</si>
  <si>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</si>
  <si>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</si>
  <si>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</si>
  <si>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</si>
  <si>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</si>
  <si>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</si>
  <si>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</si>
  <si>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</si>
  <si>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NA</t>
  </si>
  <si>
    <t>DIFERENCIA ENTRE
 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</si>
</sst>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0.96296296296296291</c:v>
                </c:pt>
                <c:pt idx="1">
                  <c:v>0.93783068783068779</c:v>
                </c:pt>
                <c:pt idx="2">
                  <c:v>1</c:v>
                </c:pt>
                <c:pt idx="3">
                  <c:v>0.99382716049382713</c:v>
                </c:pt>
                <c:pt idx="4">
                  <c:v>0.93788580246913578</c:v>
                </c:pt>
                <c:pt idx="5">
                  <c:v>0.81867283950617287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558528"/>
        <c:axId val="91197440"/>
        <c:axId val="0"/>
      </c:bar3DChart>
      <c:catAx>
        <c:axId val="5555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197440"/>
        <c:crosses val="autoZero"/>
        <c:auto val="1"/>
        <c:lblAlgn val="ctr"/>
        <c:lblOffset val="100"/>
        <c:noMultiLvlLbl val="0"/>
      </c:catAx>
      <c:valAx>
        <c:axId val="91197440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55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4"/>
  <sheetViews>
    <sheetView workbookViewId="0">
      <selection activeCell="S12" sqref="S1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2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</sheetData>
  <autoFilter ref="A1:BA9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9</v>
      </c>
      <c r="E4" s="46">
        <f>D4/SUM(D4:D7)</f>
        <v>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0</v>
      </c>
      <c r="E5" s="46">
        <f>D5/SUM(D4:D7)</f>
        <v>0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9</v>
      </c>
      <c r="E11" s="46">
        <f>D11/SUM(D11:D14)</f>
        <v>1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0</v>
      </c>
      <c r="E12" s="46">
        <f>D12/SUM(D11:D14)</f>
        <v>0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1</v>
      </c>
      <c r="E15" s="16"/>
      <c r="F15" s="16"/>
    </row>
    <row r="16" spans="1:6" x14ac:dyDescent="0.25">
      <c r="E16" s="341">
        <f>AVERAGE(D8,D15)</f>
        <v>1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9</v>
      </c>
      <c r="E21" s="46">
        <f>D21/SUM(D21:D24)</f>
        <v>1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0</v>
      </c>
      <c r="E22" s="46">
        <f>D22/SUM(D21:D24)</f>
        <v>0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0</v>
      </c>
      <c r="E23" s="46">
        <f>D23/SUM(D21:D24)</f>
        <v>0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1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0</v>
      </c>
      <c r="E30" s="46">
        <f>D30/SUM(D30:D33)</f>
        <v>0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0</v>
      </c>
      <c r="E31" s="46">
        <f>D31/SUM(D30:D33)</f>
        <v>0</v>
      </c>
      <c r="F31" s="33"/>
      <c r="G31">
        <f>((D30*A30)+(D31*A31)+(A32*D32)+(D33*A33))/SUM(D30:D33)</f>
        <v>0.96296296296296291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1</v>
      </c>
      <c r="E32" s="46">
        <f>D32/SUM(D30:D33)</f>
        <v>0.1111111111111111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8</v>
      </c>
      <c r="E33" s="46">
        <f>D33/SUM(D30:D33)</f>
        <v>0.88888888888888884</v>
      </c>
      <c r="F33" s="16"/>
    </row>
    <row r="34" spans="1:8" x14ac:dyDescent="0.25">
      <c r="D34" s="14">
        <f>((D30*A30)+(D31*A31)+(D32*A32)+(D33*A33))/(SUM(D30:D33)*A33)</f>
        <v>0.96296296296296291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0.9814814814814814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9</v>
      </c>
      <c r="E37" s="46">
        <f>D37/SUM(D37:D40)</f>
        <v>1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0</v>
      </c>
      <c r="E38" s="46">
        <f>D38/SUM(D37:D40)</f>
        <v>0</v>
      </c>
      <c r="F38" s="33"/>
      <c r="G38">
        <f>((D37*A37)+(D38*A38)+(A39*D39)+(D40*A40))/SUM(D37:D40)</f>
        <v>1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1</v>
      </c>
      <c r="E41" s="16"/>
      <c r="F41" s="16"/>
    </row>
    <row r="42" spans="1:8" x14ac:dyDescent="0.25">
      <c r="E42" s="341">
        <f>AVERAGE(D34,D41)</f>
        <v>0.9814814814814814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8</v>
      </c>
      <c r="E5" s="46">
        <f>D5/SUM(D5:D8)</f>
        <v>0.88888888888888884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1</v>
      </c>
      <c r="E6" s="46">
        <f>D6/SUM(D5:D8)</f>
        <v>0.1111111111111111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0.96296296296296291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9</v>
      </c>
      <c r="E12" s="46">
        <f>D12/SUM(D12:D15)</f>
        <v>1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0</v>
      </c>
      <c r="E13" s="46">
        <f>D13/SUM(D12:D15)</f>
        <v>0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0</v>
      </c>
      <c r="E14" s="46">
        <f>D14/SUM(D12:D15)</f>
        <v>0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1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9</v>
      </c>
      <c r="E19" s="46">
        <f>D19/SUM(D19:D22)</f>
        <v>1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0</v>
      </c>
      <c r="E20" s="46">
        <f>D20/SUM(D19:D22)</f>
        <v>0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1</v>
      </c>
      <c r="E23" s="16"/>
      <c r="F23" s="16"/>
    </row>
    <row r="24" spans="1:6" x14ac:dyDescent="0.25">
      <c r="E24" s="57">
        <f>AVERAGE(D23,D16,D9)</f>
        <v>0.98765432098765427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9</v>
      </c>
      <c r="E30" s="46">
        <f>D30/SUM(D30:D33)</f>
        <v>1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0</v>
      </c>
      <c r="E31" s="46">
        <f>D31/SUM(D30:D33)</f>
        <v>0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0</v>
      </c>
      <c r="E32" s="46">
        <f>D32/SUM(D30:D33)</f>
        <v>0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1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0</v>
      </c>
      <c r="E37" s="46">
        <f>D37/SUM(D37:D39)</f>
        <v>0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9</v>
      </c>
      <c r="E38" s="46">
        <f>D38/SUM(D37:D39)</f>
        <v>1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0</v>
      </c>
      <c r="E39" s="46">
        <f>D39/SUM(D37:D39)</f>
        <v>0</v>
      </c>
      <c r="F39" s="33"/>
    </row>
    <row r="40" spans="1:6" x14ac:dyDescent="0.25">
      <c r="D40" s="14">
        <f>((D37*A37)+(D38*A38)+(D39*A39))/(SUM(D37:D39)*A38)</f>
        <v>1</v>
      </c>
      <c r="E40" s="16"/>
      <c r="F40" s="16"/>
    </row>
    <row r="41" spans="1:6" x14ac:dyDescent="0.25">
      <c r="E41" s="59">
        <f>AVERAGE(D34,D40)</f>
        <v>1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2017'!AN$3:AN$1777,B47)</f>
        <v>8</v>
      </c>
      <c r="E47" s="46">
        <f>D47/SUM(D47:D50)</f>
        <v>0.88888888888888884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2017'!AN$3:AN$1777,B48)</f>
        <v>0</v>
      </c>
      <c r="E48" s="46">
        <f>D48/SUM(D47:D50)</f>
        <v>0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2017'!AN$3:AN$1777,B49)</f>
        <v>1</v>
      </c>
      <c r="E49" s="46">
        <f>D49/SUM(D47:D50)</f>
        <v>0.1111111111111111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2017'!AN$3:AN$1777,B50)</f>
        <v>0</v>
      </c>
      <c r="E50" s="46">
        <f>D50/SUM(D47:D50)</f>
        <v>0</v>
      </c>
      <c r="F50" s="16"/>
    </row>
    <row r="51" spans="1:6" x14ac:dyDescent="0.25">
      <c r="D51" s="14">
        <f>((D47*A47)+(D48*A48)+(D49*A49)+(D50*A50))/(SUM(D47:D50)*A47)</f>
        <v>0.92592592592592604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2017'!AO$3:AO$1777,B57)</f>
        <v>7</v>
      </c>
      <c r="E57" s="46">
        <f>D57/SUM(D57:D60)</f>
        <v>0.77777777777777779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2017'!AO$3:AO$1777,B58)</f>
        <v>2</v>
      </c>
      <c r="E58" s="46">
        <f>D58/SUM(D57:D60)</f>
        <v>0.22222222222222221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2017'!AO$3:AO$1777,B59)</f>
        <v>0</v>
      </c>
      <c r="E59" s="46">
        <f>D59/SUM(D57:D60)</f>
        <v>0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2017'!AO$3:AO$1777,B60)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0.92592592592592604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2017'!AP$3:AP$1777,B64)</f>
        <v>8</v>
      </c>
      <c r="E64" s="46">
        <f>D64/SUM(D64:D67)</f>
        <v>0.88888888888888884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2017'!AP$3:AP$1777,B65)</f>
        <v>1</v>
      </c>
      <c r="E65" s="46">
        <f>D65/SUM(D64:D67)</f>
        <v>0.1111111111111111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2017'!AP$3:AP$1777,B66)</f>
        <v>0</v>
      </c>
      <c r="E66" s="46">
        <f>D66/SUM(D64:D67)</f>
        <v>0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2017'!AP$3:AP$1777,B67)</f>
        <v>0</v>
      </c>
      <c r="E67" s="46">
        <f>D67/SUM(D64:D67)</f>
        <v>0</v>
      </c>
      <c r="F67" s="16"/>
    </row>
    <row r="68" spans="1:6" x14ac:dyDescent="0.25">
      <c r="D68" s="14">
        <f>((D64*A64)+(D65*A65)+(D66*A66)+(D67*A67))/(SUM(D64:D67)*A64)</f>
        <v>0.96296296296296291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0.625</v>
      </c>
    </row>
    <row r="72" spans="1:6" x14ac:dyDescent="0.25">
      <c r="E72" s="57">
        <f>AVERAGE(D61,D68,D71)</f>
        <v>0.83796296296296291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9</v>
      </c>
      <c r="E4" s="46">
        <f>D4/SUM(D4:D7)</f>
        <v>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0</v>
      </c>
      <c r="E5" s="46">
        <f>D5/SUM(D4:D7)</f>
        <v>0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2</v>
      </c>
      <c r="E14" s="46">
        <f>D14/SUM(D11:D15)</f>
        <v>0.22222222222222221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7</v>
      </c>
      <c r="E15" s="46">
        <f>D15/SUM(D11:D15)</f>
        <v>0.77777777777777779</v>
      </c>
      <c r="F15" s="16"/>
    </row>
    <row r="16" spans="1:6" x14ac:dyDescent="0.25">
      <c r="D16" s="14">
        <f>((D11*A11)+(D12*A12)+(D13*A13)+(D14*A14)+(D15*A15))/(SUM(D11:D15)*A15)</f>
        <v>0.77777777777777779</v>
      </c>
      <c r="E16" s="16"/>
      <c r="F16" s="16"/>
    </row>
    <row r="17" spans="1:6" x14ac:dyDescent="0.25">
      <c r="E17" s="341">
        <f>AVERAGE(D8,D16)</f>
        <v>0.88888888888888884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7</v>
      </c>
      <c r="E23" s="46">
        <f>D23/SUM(D23:D26)</f>
        <v>0.77777777777777779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2</v>
      </c>
      <c r="E24" s="46">
        <f>D24/SUM(D23:D26)</f>
        <v>0.22222222222222221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0.92592592592592604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9</v>
      </c>
      <c r="E33" s="46">
        <f>D33/SUM(D33:D36)</f>
        <v>1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0</v>
      </c>
      <c r="E34" s="46">
        <f>D34/SUM(D33:D36)</f>
        <v>0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0</v>
      </c>
      <c r="E35" s="46">
        <f>D35/SUM(D33:D36)</f>
        <v>0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1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1</v>
      </c>
      <c r="E49" s="46">
        <f>D49/SUM(D49:D51)</f>
        <v>0.1111111111111111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8</v>
      </c>
      <c r="E50" s="46">
        <f>D50/SUM(D49:D51)</f>
        <v>0.88888888888888884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0.88888888888888884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9</v>
      </c>
      <c r="E58" s="46">
        <f>D58/SUM(D58:D61)</f>
        <v>1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0</v>
      </c>
      <c r="E59" s="46">
        <f>D59/SUM(D58:D61)</f>
        <v>0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1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9</v>
      </c>
      <c r="E65" s="46">
        <f>D65/SUM(D65:D68)</f>
        <v>1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0</v>
      </c>
      <c r="E66" s="46">
        <f>D66/SUM(D65:D68)</f>
        <v>0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1</v>
      </c>
      <c r="E69" s="16"/>
      <c r="F69" s="16"/>
    </row>
    <row r="70" spans="1:6" x14ac:dyDescent="0.25">
      <c r="E70" s="341">
        <f>AVERAGE(D62,D69)</f>
        <v>1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2</v>
      </c>
      <c r="E75" s="46">
        <f>D75/SUM(D75:D76)</f>
        <v>0.22222222222222221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7</v>
      </c>
      <c r="E76" s="46">
        <f>D76/SUM(D75:D76)</f>
        <v>0.77777777777777779</v>
      </c>
      <c r="F76" s="33"/>
    </row>
    <row r="77" spans="1:6" x14ac:dyDescent="0.25">
      <c r="D77" s="14">
        <f>((D75*A75)+(D76*A76))/(SUM(D75:D76)*A75)</f>
        <v>0.22222222222222221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</v>
      </c>
      <c r="E80" s="46">
        <f>D80/SUM(D80:D83)</f>
        <v>0.1111111111111111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1</v>
      </c>
      <c r="E82" s="46">
        <f>D82/SUM(D80:D83)</f>
        <v>0.1111111111111111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7</v>
      </c>
      <c r="E83" s="46">
        <f>D83/SUM(D80:D83)</f>
        <v>0.77777777777777779</v>
      </c>
      <c r="F83" s="16"/>
    </row>
    <row r="84" spans="1:6" x14ac:dyDescent="0.25">
      <c r="D84" s="14">
        <f>((D80*A80)+(D81*A81)+(D82*A82)+(D83*A83))/(SUM(D80:D83)*A82)</f>
        <v>0.19444444444444445</v>
      </c>
      <c r="E84" s="16"/>
      <c r="F84" s="16"/>
    </row>
    <row r="85" spans="1:6" x14ac:dyDescent="0.25">
      <c r="E85" s="341">
        <f>AVERAGE(D77,D84)</f>
        <v>0.20833333333333331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2</v>
      </c>
      <c r="E91" s="46">
        <f>D91/SUM(D91:D95)</f>
        <v>0.22222222222222221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0</v>
      </c>
      <c r="E92" s="46">
        <f>D92/SUM(D91:D95)</f>
        <v>0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2</v>
      </c>
      <c r="E93" s="46">
        <f>D93/SUM(D91:D95)</f>
        <v>0.22222222222222221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5</v>
      </c>
      <c r="E95" s="46">
        <f>D95/SUM(D91:D95)</f>
        <v>0.55555555555555558</v>
      </c>
      <c r="F95" s="21"/>
    </row>
    <row r="96" spans="1:6" x14ac:dyDescent="0.25">
      <c r="D96" s="14">
        <f>((D91*A91)+(D92*A92)+(D93*A93)+(D94*A94))/(SUM(D91:D94)*A91)</f>
        <v>0.625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482"/>
  <sheetViews>
    <sheetView workbookViewId="0">
      <selection activeCell="U17" sqref="U17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2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2:53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2:53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2:53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2:53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2:53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  <row r="378" spans="2:53" ht="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</row>
    <row r="379" spans="2:53" ht="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</row>
    <row r="380" spans="2:53" ht="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</row>
    <row r="381" spans="2:53" ht="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</row>
    <row r="382" spans="2:53" ht="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</row>
    <row r="383" spans="2:53" ht="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</row>
    <row r="384" spans="2:53" ht="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</row>
    <row r="385" spans="2:53" ht="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</row>
    <row r="386" spans="2:53" ht="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</row>
    <row r="387" spans="2:53" ht="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</row>
    <row r="388" spans="2:53" ht="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</row>
    <row r="389" spans="2:53" ht="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</row>
    <row r="390" spans="2:53" ht="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</row>
    <row r="391" spans="2:53" ht="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</row>
    <row r="392" spans="2:53" ht="15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</row>
    <row r="393" spans="2:53" ht="15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</row>
    <row r="394" spans="2:53" ht="15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</row>
    <row r="395" spans="2:53" ht="15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</row>
    <row r="396" spans="2:53" ht="15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</row>
    <row r="397" spans="2:53" ht="15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</row>
    <row r="398" spans="2:53" ht="15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</row>
    <row r="399" spans="2:53" ht="15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</row>
    <row r="400" spans="2:53" ht="15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</row>
    <row r="401" spans="2:53" ht="15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</row>
    <row r="402" spans="2:53" ht="15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</row>
    <row r="403" spans="2:53" ht="15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</row>
    <row r="404" spans="2:53" ht="15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</row>
    <row r="405" spans="2:53" ht="15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</row>
    <row r="406" spans="2:53" ht="15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</row>
    <row r="407" spans="2:53" ht="15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</row>
    <row r="408" spans="2:53" ht="15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</row>
    <row r="409" spans="2:53" ht="15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</row>
    <row r="410" spans="2:53" ht="15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</row>
    <row r="411" spans="2:53" ht="15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</row>
    <row r="412" spans="2:53" ht="15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</row>
    <row r="413" spans="2:53" ht="15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</row>
    <row r="414" spans="2:53" ht="15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</row>
    <row r="415" spans="2:53" ht="15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</row>
    <row r="416" spans="2:53" ht="15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</row>
    <row r="417" spans="2:53" ht="15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</row>
    <row r="418" spans="2:53" ht="15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</row>
    <row r="419" spans="2:53" ht="15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</row>
    <row r="420" spans="2:53" ht="15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</row>
    <row r="421" spans="2:53" ht="15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</row>
    <row r="422" spans="2:53" ht="15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</row>
    <row r="423" spans="2:53" ht="15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</row>
    <row r="424" spans="2:53" ht="15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</row>
    <row r="425" spans="2:53" ht="15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</row>
    <row r="426" spans="2:53" ht="15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</row>
    <row r="427" spans="2:53" ht="15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</row>
    <row r="428" spans="2:53" ht="15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</row>
    <row r="429" spans="2:53" ht="15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</row>
    <row r="430" spans="2:53" ht="15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</row>
    <row r="431" spans="2:53" ht="15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</row>
    <row r="432" spans="2:53" ht="15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</row>
    <row r="433" spans="2:53" ht="15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</row>
    <row r="434" spans="2:53" ht="15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</row>
    <row r="435" spans="2:53" ht="15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</row>
    <row r="436" spans="2:53" ht="15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</row>
    <row r="437" spans="2:53" ht="15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</row>
    <row r="438" spans="2:53" ht="15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</row>
    <row r="439" spans="2:53" ht="15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</row>
    <row r="440" spans="2:53" ht="15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</row>
    <row r="441" spans="2:53" ht="15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</row>
    <row r="442" spans="2:53" ht="15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</row>
    <row r="443" spans="2:53" ht="15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</row>
    <row r="444" spans="2:53" ht="15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</row>
    <row r="445" spans="2:53" ht="15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</row>
    <row r="446" spans="2:53" ht="15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</row>
    <row r="447" spans="2:53" ht="15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</row>
    <row r="448" spans="2:53" ht="15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</row>
    <row r="449" spans="2:53" ht="15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</row>
    <row r="450" spans="2:53" ht="15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</row>
    <row r="451" spans="2:53" ht="15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</row>
    <row r="452" spans="2:53" ht="15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</row>
    <row r="453" spans="2:53" ht="15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</row>
    <row r="454" spans="2:53" ht="15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</row>
    <row r="455" spans="2:53" ht="15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</row>
    <row r="456" spans="2:53" ht="15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</row>
    <row r="457" spans="2:53" ht="15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</row>
    <row r="458" spans="2:53" ht="15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</row>
    <row r="459" spans="2:53" ht="15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</row>
    <row r="460" spans="2:53" ht="15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</row>
    <row r="461" spans="2:53" ht="15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</row>
    <row r="462" spans="2:53" ht="15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</row>
    <row r="463" spans="2:53" ht="15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</row>
    <row r="464" spans="2:53" ht="15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</row>
    <row r="465" spans="2:53" ht="15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</row>
    <row r="466" spans="2:53" ht="15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</row>
    <row r="467" spans="2:53" ht="15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</row>
    <row r="468" spans="2:53" ht="15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</row>
    <row r="469" spans="2:53" ht="15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</row>
    <row r="470" spans="2:53" ht="15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</row>
    <row r="471" spans="2:53" ht="15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</row>
    <row r="472" spans="2:53" ht="15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</row>
    <row r="473" spans="2:53" ht="15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</row>
    <row r="474" spans="2:53" ht="15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</row>
    <row r="475" spans="2:53" ht="15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</row>
    <row r="476" spans="2:53" ht="15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</row>
    <row r="477" spans="2:53" ht="15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</row>
    <row r="478" spans="2:53" ht="15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</row>
    <row r="479" spans="2:53" ht="15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</row>
    <row r="480" spans="2:53" ht="15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</row>
    <row r="481" spans="2:53" ht="15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</row>
    <row r="482" spans="2:53" ht="15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</row>
    <row r="483" spans="2:53" ht="15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</row>
    <row r="484" spans="2:53" ht="15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</row>
    <row r="485" spans="2:53" ht="15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</row>
    <row r="486" spans="2:53" ht="15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</row>
    <row r="487" spans="2:53" ht="15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</row>
    <row r="488" spans="2:53" ht="15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</row>
    <row r="489" spans="2:53" ht="15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</row>
    <row r="490" spans="2:53" ht="15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</row>
    <row r="491" spans="2:53" ht="15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</row>
    <row r="492" spans="2:53" ht="15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</row>
    <row r="493" spans="2:53" ht="15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</row>
    <row r="494" spans="2:53" ht="15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</row>
    <row r="495" spans="2:53" ht="15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</row>
    <row r="496" spans="2:53" ht="15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</row>
    <row r="497" spans="2:53" ht="15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</row>
    <row r="498" spans="2:53" ht="15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</row>
    <row r="499" spans="2:53" ht="15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</row>
    <row r="500" spans="2:53" ht="15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</row>
    <row r="501" spans="2:53" ht="15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</row>
    <row r="502" spans="2:53" ht="15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</row>
    <row r="503" spans="2:53" ht="15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</row>
    <row r="504" spans="2:53" ht="15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</row>
    <row r="505" spans="2:53" ht="15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</row>
    <row r="506" spans="2:53" ht="15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</row>
    <row r="507" spans="2:53" ht="15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</row>
    <row r="508" spans="2:53" ht="15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</row>
    <row r="509" spans="2:53" ht="15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</row>
    <row r="510" spans="2:53" ht="15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</row>
    <row r="511" spans="2:53" ht="15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</row>
    <row r="512" spans="2:53" ht="15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</row>
    <row r="513" spans="2:53" ht="15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</row>
    <row r="514" spans="2:53" ht="15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</row>
    <row r="515" spans="2:53" ht="15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</row>
    <row r="516" spans="2:53" ht="15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</row>
    <row r="517" spans="2:53" ht="15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</row>
    <row r="518" spans="2:53" ht="15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</row>
    <row r="519" spans="2:53" ht="15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</row>
    <row r="520" spans="2:53" ht="15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</row>
    <row r="521" spans="2:53" ht="15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</row>
    <row r="522" spans="2:53" ht="15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</row>
    <row r="523" spans="2:53" ht="15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</row>
    <row r="524" spans="2:53" ht="15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</row>
    <row r="525" spans="2:53" ht="15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</row>
    <row r="526" spans="2:53" ht="15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</row>
    <row r="527" spans="2:53" ht="15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</row>
    <row r="528" spans="2:53" ht="15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</row>
    <row r="529" spans="2:53" ht="15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</row>
    <row r="530" spans="2:53" ht="15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</row>
    <row r="531" spans="2:53" ht="15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</row>
    <row r="532" spans="2:53" ht="15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</row>
    <row r="533" spans="2:53" ht="15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</row>
    <row r="534" spans="2:53" ht="15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</row>
    <row r="535" spans="2:53" ht="15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</row>
    <row r="536" spans="2:53" ht="15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</row>
    <row r="537" spans="2:53" ht="15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</row>
    <row r="538" spans="2:53" ht="15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</row>
    <row r="539" spans="2:53" ht="15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</row>
    <row r="540" spans="2:53" ht="15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</row>
    <row r="541" spans="2:53" ht="15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</row>
    <row r="542" spans="2:53" ht="15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</row>
    <row r="543" spans="2:53" ht="15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</row>
    <row r="544" spans="2:53" ht="15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</row>
    <row r="545" spans="2:53" ht="15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</row>
    <row r="546" spans="2:53" ht="15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</row>
    <row r="547" spans="2:53" ht="15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</row>
    <row r="548" spans="2:53" ht="15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</row>
    <row r="549" spans="2:53" ht="15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</row>
    <row r="550" spans="2:53" ht="15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</row>
    <row r="551" spans="2:53" ht="15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</row>
    <row r="552" spans="2:53" ht="15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</row>
    <row r="553" spans="2:53" ht="15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</row>
    <row r="554" spans="2:53" ht="15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</row>
    <row r="555" spans="2:53" ht="15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</row>
    <row r="556" spans="2:53" ht="15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</row>
    <row r="557" spans="2:53" ht="15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</row>
    <row r="558" spans="2:53" ht="15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</row>
    <row r="559" spans="2:53" ht="15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</row>
    <row r="560" spans="2:53" ht="15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</row>
    <row r="561" spans="2:53" ht="15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</row>
    <row r="562" spans="2:53" ht="15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</row>
    <row r="563" spans="2:53" ht="15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</row>
    <row r="564" spans="2:53" ht="15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</row>
    <row r="565" spans="2:53" ht="15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</row>
    <row r="566" spans="2:53" ht="15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</row>
    <row r="567" spans="2:53" ht="15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</row>
    <row r="568" spans="2:53" ht="15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</row>
    <row r="569" spans="2:53" ht="15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</row>
    <row r="570" spans="2:53" ht="15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</row>
    <row r="571" spans="2:53" ht="15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</row>
    <row r="572" spans="2:53" ht="15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</row>
    <row r="573" spans="2:53" ht="15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</row>
    <row r="574" spans="2:53" ht="15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</row>
    <row r="575" spans="2:53" ht="15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</row>
    <row r="576" spans="2:53" ht="15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</row>
    <row r="577" spans="2:53" ht="15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</row>
    <row r="578" spans="2:53" ht="15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</row>
    <row r="579" spans="2:53" ht="15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</row>
    <row r="580" spans="2:53" ht="15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</row>
    <row r="581" spans="2:53" ht="15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</row>
    <row r="582" spans="2:53" ht="15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</row>
    <row r="583" spans="2:53" ht="15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</row>
    <row r="584" spans="2:53" ht="15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</row>
    <row r="585" spans="2:53" ht="15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</row>
    <row r="586" spans="2:53" ht="15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</row>
    <row r="587" spans="2:53" ht="15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</row>
    <row r="588" spans="2:53" ht="15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</row>
    <row r="589" spans="2:53" ht="15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</row>
    <row r="590" spans="2:53" ht="15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</row>
    <row r="591" spans="2:53" ht="15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</row>
    <row r="592" spans="2:53" ht="15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</row>
    <row r="593" spans="2:53" ht="15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</row>
    <row r="594" spans="2:53" ht="15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</row>
    <row r="595" spans="2:53" ht="15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</row>
    <row r="596" spans="2:53" ht="15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</row>
    <row r="597" spans="2:53" ht="15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</row>
    <row r="598" spans="2:53" ht="15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</row>
    <row r="599" spans="2:53" ht="15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</row>
    <row r="600" spans="2:53" ht="15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</row>
    <row r="601" spans="2:53" ht="15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</row>
    <row r="602" spans="2:53" ht="15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</row>
    <row r="603" spans="2:53" ht="15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</row>
    <row r="604" spans="2:53" ht="15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</row>
    <row r="605" spans="2:53" ht="15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</row>
    <row r="606" spans="2:53" ht="15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</row>
    <row r="607" spans="2:53" ht="15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</row>
    <row r="608" spans="2:53" ht="15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</row>
    <row r="609" spans="2:53" ht="15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</row>
    <row r="610" spans="2:53" ht="15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</row>
    <row r="611" spans="2:53" ht="15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</row>
    <row r="612" spans="2:53" ht="15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</row>
    <row r="613" spans="2:53" ht="15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</row>
    <row r="614" spans="2:53" ht="15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</row>
    <row r="615" spans="2:53" ht="15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</row>
    <row r="616" spans="2:53" ht="15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</row>
    <row r="617" spans="2:53" ht="15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</row>
    <row r="618" spans="2:53" ht="15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</row>
    <row r="619" spans="2:53" ht="15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</row>
    <row r="620" spans="2:53" ht="15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</row>
    <row r="621" spans="2:53" ht="15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</row>
    <row r="622" spans="2:53" ht="15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</row>
    <row r="623" spans="2:53" ht="15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</row>
    <row r="624" spans="2:53" ht="15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</row>
    <row r="625" spans="2:53" ht="15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</row>
    <row r="626" spans="2:53" ht="15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</row>
    <row r="627" spans="2:53" ht="15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</row>
    <row r="628" spans="2:53" ht="15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</row>
    <row r="629" spans="2:53" ht="15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</row>
    <row r="630" spans="2:53" ht="15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</row>
    <row r="631" spans="2:53" ht="15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</row>
    <row r="632" spans="2:53" ht="15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</row>
    <row r="633" spans="2:53" ht="15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</row>
    <row r="634" spans="2:53" ht="15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</row>
    <row r="635" spans="2:53" ht="15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</row>
    <row r="636" spans="2:53" ht="15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</row>
    <row r="637" spans="2:53" ht="15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</row>
    <row r="638" spans="2:53" ht="15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</row>
    <row r="639" spans="2:53" ht="15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</row>
    <row r="640" spans="2:53" ht="15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</row>
    <row r="641" spans="2:53" ht="15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</row>
    <row r="642" spans="2:53" ht="15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</row>
    <row r="643" spans="2:53" ht="15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</row>
    <row r="644" spans="2:53" ht="15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</row>
    <row r="645" spans="2:53" ht="15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</row>
    <row r="646" spans="2:53" ht="15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</row>
    <row r="647" spans="2:53" ht="15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</row>
    <row r="648" spans="2:53" ht="15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</row>
    <row r="649" spans="2:53" ht="15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</row>
    <row r="650" spans="2:53" ht="15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</row>
    <row r="651" spans="2:53" ht="15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</row>
    <row r="652" spans="2:53" ht="15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</row>
    <row r="653" spans="2:53" ht="15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</row>
    <row r="654" spans="2:53" ht="15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</row>
    <row r="655" spans="2:53" ht="15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</row>
    <row r="656" spans="2:53" ht="15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</row>
    <row r="657" spans="2:53" ht="15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</row>
    <row r="658" spans="2:53" ht="15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</row>
    <row r="659" spans="2:53" ht="15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</row>
    <row r="660" spans="2:53" ht="15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</row>
    <row r="661" spans="2:53" ht="15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</row>
    <row r="662" spans="2:53" ht="15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</row>
    <row r="663" spans="2:53" ht="15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</row>
    <row r="664" spans="2:53" ht="15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</row>
    <row r="665" spans="2:53" ht="15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</row>
    <row r="666" spans="2:53" ht="15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</row>
    <row r="667" spans="2:53" ht="15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</row>
    <row r="668" spans="2:53" ht="15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</row>
    <row r="669" spans="2:53" ht="15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</row>
    <row r="670" spans="2:53" ht="15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</row>
    <row r="671" spans="2:53" ht="15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</row>
    <row r="672" spans="2:53" ht="15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</row>
    <row r="673" spans="2:53" ht="15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</row>
    <row r="674" spans="2:53" ht="15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</row>
    <row r="675" spans="2:53" ht="15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</row>
    <row r="676" spans="2:53" ht="15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</row>
    <row r="677" spans="2:53" ht="15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</row>
    <row r="678" spans="2:53" ht="15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</row>
    <row r="679" spans="2:53" ht="15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</row>
    <row r="680" spans="2:53" ht="15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</row>
    <row r="681" spans="2:53" ht="15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</row>
    <row r="682" spans="2:53" ht="15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</row>
    <row r="683" spans="2:53" ht="15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</row>
    <row r="684" spans="2:53" ht="15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</row>
    <row r="685" spans="2:53" ht="15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</row>
    <row r="686" spans="2:53" ht="15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</row>
    <row r="687" spans="2:53" ht="15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</row>
    <row r="688" spans="2:53" ht="15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</row>
    <row r="689" spans="2:53" ht="15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</row>
    <row r="690" spans="2:53" ht="15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</row>
    <row r="691" spans="2:53" ht="15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</row>
    <row r="692" spans="2:53" ht="15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</row>
    <row r="693" spans="2:53" ht="15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</row>
    <row r="694" spans="2:53" ht="15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</row>
    <row r="695" spans="2:53" ht="15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</row>
    <row r="696" spans="2:53" ht="15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</row>
    <row r="697" spans="2:53" ht="15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</row>
    <row r="698" spans="2:53" ht="15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</row>
    <row r="699" spans="2:53" ht="15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</row>
    <row r="700" spans="2:53" ht="15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</row>
    <row r="701" spans="2:53" ht="15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</row>
    <row r="702" spans="2:53" ht="15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</row>
    <row r="703" spans="2:53" ht="15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</row>
    <row r="704" spans="2:53" ht="15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</row>
    <row r="705" spans="2:53" ht="15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</row>
    <row r="706" spans="2:53" ht="15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</row>
    <row r="707" spans="2:53" ht="15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</row>
    <row r="708" spans="2:53" ht="15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</row>
    <row r="709" spans="2:53" ht="15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</row>
    <row r="710" spans="2:53" ht="15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</row>
    <row r="711" spans="2:53" ht="15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</row>
    <row r="712" spans="2:53" ht="15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</row>
    <row r="713" spans="2:53" ht="15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</row>
    <row r="714" spans="2:53" ht="15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</row>
    <row r="715" spans="2:53" ht="15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</row>
    <row r="716" spans="2:53" ht="15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</row>
    <row r="717" spans="2:53" ht="15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</row>
    <row r="718" spans="2:53" ht="15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</row>
    <row r="719" spans="2:53" ht="15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</row>
    <row r="720" spans="2:53" ht="15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</row>
    <row r="721" spans="2:53" ht="15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</row>
    <row r="722" spans="2:53" ht="15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</row>
    <row r="723" spans="2:53" ht="15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</row>
    <row r="724" spans="2:53" ht="15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</row>
    <row r="725" spans="2:53" ht="15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</row>
    <row r="726" spans="2:53" ht="15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</row>
    <row r="727" spans="2:53" ht="15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</row>
    <row r="728" spans="2:53" ht="15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</row>
    <row r="729" spans="2:53" ht="15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</row>
    <row r="730" spans="2:53" ht="15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</row>
    <row r="731" spans="2:53" ht="15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</row>
    <row r="732" spans="2:53" ht="15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</row>
    <row r="733" spans="2:53" ht="15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</row>
    <row r="734" spans="2:53" ht="15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</row>
    <row r="735" spans="2:53" ht="15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</row>
    <row r="736" spans="2:53" ht="15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</row>
    <row r="737" spans="2:53" ht="15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</row>
    <row r="738" spans="2:53" ht="15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</row>
    <row r="739" spans="2:53" ht="15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</row>
    <row r="740" spans="2:53" ht="15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</row>
    <row r="741" spans="2:53" ht="15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</row>
    <row r="742" spans="2:53" ht="15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</row>
    <row r="743" spans="2:53" ht="15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</row>
    <row r="744" spans="2:53" ht="15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</row>
    <row r="745" spans="2:53" ht="15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</row>
    <row r="746" spans="2:53" ht="15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</row>
    <row r="747" spans="2:53" ht="15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</row>
    <row r="748" spans="2:53" ht="15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</row>
    <row r="749" spans="2:53" ht="15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</row>
    <row r="750" spans="2:53" ht="15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</row>
    <row r="751" spans="2:53" ht="15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</row>
    <row r="752" spans="2:53" ht="15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</row>
    <row r="753" spans="2:53" ht="15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</row>
    <row r="754" spans="2:53" ht="15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</row>
    <row r="755" spans="2:53" ht="15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</row>
    <row r="756" spans="2:53" ht="15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</row>
    <row r="757" spans="2:53" ht="15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</row>
    <row r="758" spans="2:53" ht="15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</row>
    <row r="759" spans="2:53" ht="15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</row>
    <row r="760" spans="2:53" ht="15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</row>
    <row r="761" spans="2:53" ht="15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</row>
    <row r="762" spans="2:53" ht="15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</row>
    <row r="763" spans="2:53" ht="15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</row>
    <row r="764" spans="2:53" ht="15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</row>
    <row r="765" spans="2:53" ht="15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</row>
    <row r="766" spans="2:53" ht="15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</row>
    <row r="767" spans="2:53" ht="15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</row>
    <row r="768" spans="2:53" ht="15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</row>
    <row r="769" spans="2:53" ht="15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</row>
    <row r="770" spans="2:53" ht="15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</row>
    <row r="771" spans="2:53" ht="15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</row>
    <row r="772" spans="2:53" ht="15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</row>
    <row r="773" spans="2:53" ht="15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</row>
    <row r="774" spans="2:53" ht="15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</row>
    <row r="775" spans="2:53" ht="15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</row>
    <row r="776" spans="2:53" ht="15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</row>
    <row r="777" spans="2:53" ht="15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</row>
    <row r="778" spans="2:53" ht="15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</row>
    <row r="779" spans="2:53" ht="15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</row>
    <row r="780" spans="2:53" ht="15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</row>
    <row r="781" spans="2:53" ht="15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</row>
    <row r="782" spans="2:53" ht="15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</row>
    <row r="783" spans="2:53" ht="15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</row>
    <row r="784" spans="2:53" ht="15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</row>
    <row r="785" spans="2:53" ht="15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</row>
    <row r="786" spans="2:53" ht="15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</row>
    <row r="787" spans="2:53" ht="15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</row>
    <row r="788" spans="2:53" ht="15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</row>
    <row r="789" spans="2:53" ht="15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</row>
    <row r="790" spans="2:53" ht="15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</row>
    <row r="791" spans="2:53" ht="15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</row>
    <row r="792" spans="2:53" ht="15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</row>
    <row r="793" spans="2:53" ht="15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</row>
    <row r="794" spans="2:53" ht="15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</row>
    <row r="795" spans="2:53" ht="15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</row>
    <row r="796" spans="2:53" ht="15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</row>
    <row r="797" spans="2:53" ht="15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</row>
    <row r="798" spans="2:53" ht="15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</row>
    <row r="799" spans="2:53" ht="15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</row>
    <row r="800" spans="2:53" ht="15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</row>
    <row r="801" spans="2:53" ht="15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</row>
    <row r="802" spans="2:53" ht="15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</row>
    <row r="803" spans="2:53" ht="15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</row>
    <row r="804" spans="2:53" ht="15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</row>
    <row r="805" spans="2:53" ht="15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</row>
    <row r="806" spans="2:53" ht="15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</row>
    <row r="807" spans="2:53" ht="15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</row>
    <row r="808" spans="2:53" ht="15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</row>
    <row r="809" spans="2:53" ht="15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</row>
    <row r="810" spans="2:53" ht="15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</row>
    <row r="811" spans="2:53" ht="15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</row>
    <row r="812" spans="2:53" ht="15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</row>
    <row r="813" spans="2:53" ht="15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</row>
    <row r="814" spans="2:53" ht="15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</row>
    <row r="815" spans="2:53" ht="15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</row>
    <row r="816" spans="2:53" ht="15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</row>
    <row r="817" spans="2:53" ht="15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</row>
    <row r="818" spans="2:53" ht="15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</row>
    <row r="819" spans="2:53" ht="15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</row>
    <row r="820" spans="2:53" ht="15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</row>
    <row r="821" spans="2:53" ht="15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</row>
    <row r="822" spans="2:53" ht="15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</row>
    <row r="823" spans="2:53" ht="15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</row>
    <row r="824" spans="2:53" ht="15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</row>
    <row r="825" spans="2:53" ht="15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</row>
    <row r="826" spans="2:53" ht="15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</row>
    <row r="827" spans="2:53" ht="15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</row>
    <row r="828" spans="2:53" ht="15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</row>
    <row r="829" spans="2:53" ht="15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</row>
    <row r="830" spans="2:53" ht="15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</row>
    <row r="831" spans="2:53" ht="15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</row>
    <row r="832" spans="2:53" ht="15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</row>
    <row r="833" spans="2:53" ht="15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</row>
    <row r="834" spans="2:53" ht="15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</row>
    <row r="835" spans="2:53" ht="15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</row>
    <row r="836" spans="2:53" ht="15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</row>
    <row r="837" spans="2:53" ht="15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</row>
    <row r="838" spans="2:53" ht="15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</row>
    <row r="839" spans="2:53" ht="15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</row>
    <row r="840" spans="2:53" ht="15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</row>
    <row r="841" spans="2:53" ht="15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</row>
    <row r="842" spans="2:53" ht="15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</row>
    <row r="843" spans="2:53" ht="15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</row>
    <row r="844" spans="2:53" ht="15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</row>
    <row r="845" spans="2:53" ht="15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</row>
    <row r="846" spans="2:53" ht="15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</row>
    <row r="847" spans="2:53" ht="15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</row>
    <row r="848" spans="2:53" ht="15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</row>
    <row r="849" spans="2:53" ht="15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</row>
    <row r="850" spans="2:53" ht="15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</row>
    <row r="851" spans="2:53" ht="15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</row>
    <row r="852" spans="2:53" ht="15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</row>
    <row r="853" spans="2:53" ht="15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</row>
    <row r="854" spans="2:53" ht="15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</row>
    <row r="855" spans="2:53" ht="15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</row>
    <row r="856" spans="2:53" ht="15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</row>
    <row r="857" spans="2:53" ht="15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</row>
    <row r="858" spans="2:53" ht="15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</row>
    <row r="859" spans="2:53" ht="15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</row>
    <row r="860" spans="2:53" ht="15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</row>
    <row r="861" spans="2:53" ht="15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</row>
    <row r="862" spans="2:53" ht="15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</row>
    <row r="863" spans="2:53" ht="15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</row>
    <row r="864" spans="2:53" ht="15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</row>
    <row r="865" spans="2:53" ht="15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</row>
    <row r="866" spans="2:53" ht="15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</row>
    <row r="867" spans="2:53" ht="15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</row>
    <row r="868" spans="2:53" ht="15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</row>
    <row r="869" spans="2:53" ht="15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</row>
    <row r="870" spans="2:53" ht="15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</row>
    <row r="871" spans="2:53" ht="15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</row>
    <row r="872" spans="2:53" ht="15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</row>
    <row r="873" spans="2:53" ht="15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</row>
    <row r="874" spans="2:53" ht="15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</row>
    <row r="875" spans="2:53" ht="15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</row>
    <row r="876" spans="2:53" ht="15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</row>
    <row r="877" spans="2:53" ht="15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</row>
    <row r="878" spans="2:53" ht="15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</row>
    <row r="879" spans="2:53" ht="15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</row>
    <row r="880" spans="2:53" ht="15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</row>
    <row r="881" spans="2:53" ht="15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</row>
    <row r="882" spans="2:53" ht="15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</row>
    <row r="883" spans="2:53" ht="15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</row>
    <row r="884" spans="2:53" ht="15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</row>
    <row r="885" spans="2:53" ht="15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</row>
    <row r="886" spans="2:53" ht="15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</row>
    <row r="887" spans="2:53" ht="15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</row>
    <row r="888" spans="2:53" ht="15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</row>
    <row r="889" spans="2:53" ht="15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</row>
    <row r="890" spans="2:53" ht="15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</row>
    <row r="891" spans="2:53" ht="15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</row>
    <row r="892" spans="2:53" ht="15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</row>
    <row r="893" spans="2:53" ht="15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</row>
    <row r="894" spans="2:53" ht="15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</row>
    <row r="895" spans="2:53" ht="15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</row>
    <row r="896" spans="2:53" ht="15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</row>
    <row r="897" spans="2:53" ht="15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</row>
    <row r="898" spans="2:53" ht="15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</row>
    <row r="899" spans="2:53" ht="15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</row>
    <row r="900" spans="2:53" ht="15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</row>
    <row r="901" spans="2:53" ht="15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</row>
    <row r="902" spans="2:53" ht="15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</row>
    <row r="903" spans="2:53" ht="15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</row>
    <row r="904" spans="2:53" ht="15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</row>
    <row r="905" spans="2:53" ht="15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</row>
    <row r="906" spans="2:53" ht="15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</row>
    <row r="907" spans="2:53" ht="15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</row>
    <row r="908" spans="2:53" ht="15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</row>
    <row r="909" spans="2:53" ht="15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</row>
    <row r="910" spans="2:53" ht="15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</row>
    <row r="911" spans="2:53" ht="15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</row>
    <row r="912" spans="2:53" ht="15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</row>
    <row r="913" spans="2:53" ht="15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</row>
    <row r="914" spans="2:53" ht="15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</row>
    <row r="915" spans="2:53" ht="15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</row>
    <row r="916" spans="2:53" ht="15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</row>
    <row r="917" spans="2:53" ht="15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</row>
    <row r="918" spans="2:53" ht="15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</row>
    <row r="919" spans="2:53" ht="15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</row>
    <row r="920" spans="2:53" ht="15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</row>
    <row r="921" spans="2:53" ht="15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</row>
    <row r="922" spans="2:53" ht="15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</row>
    <row r="923" spans="2:53" ht="15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</row>
    <row r="924" spans="2:53" ht="15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</row>
    <row r="925" spans="2:53" ht="15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</row>
    <row r="926" spans="2:53" ht="15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</row>
    <row r="927" spans="2:53" ht="15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</row>
    <row r="928" spans="2:53" ht="15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</row>
    <row r="929" spans="2:53" ht="15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</row>
    <row r="930" spans="2:53" ht="15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</row>
    <row r="931" spans="2:53" ht="15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</row>
    <row r="932" spans="2:53" ht="15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</row>
    <row r="933" spans="2:53" ht="15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</row>
    <row r="934" spans="2:53" ht="15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</row>
    <row r="935" spans="2:53" ht="15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</row>
    <row r="936" spans="2:53" ht="15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</row>
    <row r="937" spans="2:53" ht="15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</row>
    <row r="938" spans="2:53" ht="15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</row>
    <row r="939" spans="2:53" ht="15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</row>
    <row r="940" spans="2:53" ht="15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</row>
    <row r="941" spans="2:53" ht="15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</row>
    <row r="942" spans="2:53" ht="15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</row>
    <row r="943" spans="2:53" ht="15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</row>
    <row r="944" spans="2:53" ht="15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</row>
    <row r="945" spans="2:53" ht="15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</row>
    <row r="946" spans="2:53" ht="15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</row>
    <row r="947" spans="2:53" ht="15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</row>
    <row r="948" spans="2:53" ht="15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</row>
    <row r="949" spans="2:53" ht="15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</row>
    <row r="950" spans="2:53" ht="15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</row>
    <row r="951" spans="2:53" ht="15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</row>
    <row r="952" spans="2:53" ht="15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</row>
    <row r="953" spans="2:53" ht="15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</row>
    <row r="954" spans="2:53" ht="15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</row>
    <row r="955" spans="2:53" ht="15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</row>
    <row r="956" spans="2:53" ht="15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</row>
    <row r="957" spans="2:53" ht="15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</row>
    <row r="958" spans="2:53" ht="15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</row>
    <row r="959" spans="2:53" ht="15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</row>
    <row r="960" spans="2:53" ht="15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</row>
    <row r="961" spans="2:53" ht="15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</row>
    <row r="962" spans="2:53" ht="15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</row>
    <row r="963" spans="2:53" ht="15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</row>
    <row r="964" spans="2:53" ht="15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</row>
    <row r="965" spans="2:53" ht="15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</row>
    <row r="966" spans="2:53" ht="15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</row>
    <row r="967" spans="2:53" ht="15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</row>
    <row r="968" spans="2:53" ht="15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</row>
    <row r="969" spans="2:53" ht="15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</row>
    <row r="970" spans="2:53" ht="15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</row>
    <row r="971" spans="2:53" ht="15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</row>
    <row r="972" spans="2:53" ht="15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</row>
    <row r="973" spans="2:53" ht="15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</row>
    <row r="974" spans="2:53" ht="15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</row>
    <row r="975" spans="2:53" ht="15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</row>
    <row r="976" spans="2:53" ht="15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</row>
    <row r="977" spans="2:53" ht="15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</row>
    <row r="978" spans="2:53" ht="15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</row>
    <row r="979" spans="2:53" ht="15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</row>
    <row r="980" spans="2:53" ht="15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</row>
    <row r="981" spans="2:53" ht="15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</row>
    <row r="982" spans="2:53" ht="15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</row>
    <row r="983" spans="2:53" ht="15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</row>
    <row r="984" spans="2:53" ht="15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</row>
    <row r="985" spans="2:53" ht="15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</row>
    <row r="986" spans="2:53" ht="15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</row>
    <row r="987" spans="2:53" ht="15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</row>
    <row r="988" spans="2:53" ht="15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</row>
    <row r="989" spans="2:53" ht="15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</row>
    <row r="990" spans="2:53" ht="15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</row>
    <row r="991" spans="2:53" ht="15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</row>
    <row r="992" spans="2:53" ht="15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</row>
    <row r="993" spans="2:53" ht="15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</row>
    <row r="994" spans="2:53" ht="15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</row>
    <row r="995" spans="2:53" ht="15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</row>
    <row r="996" spans="2:53" ht="15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</row>
    <row r="997" spans="2:53" ht="15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</row>
    <row r="998" spans="2:53" ht="15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</row>
    <row r="999" spans="2:53" ht="15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</row>
    <row r="1000" spans="2:53" ht="15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</row>
    <row r="1001" spans="2:53" ht="15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</row>
    <row r="1002" spans="2:53" ht="15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</row>
    <row r="1003" spans="2:53" ht="15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</row>
    <row r="1004" spans="2:53" ht="15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</row>
    <row r="1005" spans="2:53" ht="15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</row>
    <row r="1006" spans="2:53" ht="15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</row>
    <row r="1007" spans="2:53" ht="15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</row>
    <row r="1008" spans="2:53" ht="15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</row>
    <row r="1009" spans="2:53" ht="15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</row>
    <row r="1010" spans="2:53" ht="15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</row>
    <row r="1011" spans="2:53" ht="15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</row>
    <row r="1012" spans="2:53" ht="15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</row>
    <row r="1013" spans="2:53" ht="15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</row>
    <row r="1014" spans="2:53" ht="15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</row>
    <row r="1015" spans="2:53" ht="15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</row>
    <row r="1016" spans="2:53" ht="15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</row>
    <row r="1017" spans="2:53" ht="15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</row>
    <row r="1018" spans="2:53" ht="15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</row>
    <row r="1019" spans="2:53" ht="15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</row>
    <row r="1020" spans="2:53" ht="15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</row>
    <row r="1021" spans="2:53" ht="15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</row>
    <row r="1022" spans="2:53" ht="15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</row>
    <row r="1023" spans="2:53" ht="15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</row>
    <row r="1024" spans="2:53" ht="15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</row>
    <row r="1025" spans="2:53" ht="15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</row>
    <row r="1026" spans="2:53" ht="15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</row>
    <row r="1027" spans="2:53" ht="15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</row>
    <row r="1028" spans="2:53" ht="15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</row>
    <row r="1029" spans="2:53" ht="15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</row>
    <row r="1030" spans="2:53" ht="15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</row>
    <row r="1031" spans="2:53" ht="15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</row>
    <row r="1032" spans="2:53" ht="15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</row>
    <row r="1033" spans="2:53" ht="15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</row>
    <row r="1034" spans="2:53" ht="15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</row>
    <row r="1035" spans="2:53" ht="15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</row>
    <row r="1036" spans="2:53" ht="15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</row>
    <row r="1037" spans="2:53" ht="15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</row>
    <row r="1038" spans="2:53" ht="15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</row>
    <row r="1039" spans="2:53" ht="15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</row>
    <row r="1040" spans="2:53" ht="15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</row>
    <row r="1041" spans="2:53" ht="15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</row>
    <row r="1042" spans="2:53" ht="15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</row>
    <row r="1043" spans="2:53" ht="15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</row>
    <row r="1044" spans="2:53" ht="15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</row>
    <row r="1045" spans="2:53" ht="15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</row>
    <row r="1046" spans="2:53" ht="15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</row>
    <row r="1047" spans="2:53" ht="15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</row>
    <row r="1048" spans="2:53" ht="15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</row>
    <row r="1049" spans="2:53" ht="15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</row>
    <row r="1050" spans="2:53" ht="15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</row>
    <row r="1051" spans="2:53" ht="15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</row>
    <row r="1052" spans="2:53" ht="15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</row>
    <row r="1053" spans="2:53" ht="15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</row>
    <row r="1054" spans="2:53" ht="15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</row>
    <row r="1055" spans="2:53" ht="15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</row>
    <row r="1056" spans="2:53" ht="15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</row>
    <row r="1057" spans="2:53" ht="15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</row>
    <row r="1058" spans="2:53" ht="15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</row>
    <row r="1059" spans="2:53" ht="15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</row>
    <row r="1060" spans="2:53" ht="15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</row>
    <row r="1061" spans="2:53" ht="15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</row>
    <row r="1062" spans="2:53" ht="15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</row>
    <row r="1063" spans="2:53" ht="15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</row>
    <row r="1064" spans="2:53" ht="15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</row>
    <row r="1065" spans="2:53" ht="15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</row>
    <row r="1066" spans="2:53" ht="15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</row>
    <row r="1067" spans="2:53" ht="15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</row>
    <row r="1068" spans="2:53" ht="15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</row>
    <row r="1069" spans="2:53" ht="15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</row>
    <row r="1070" spans="2:53" ht="15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</row>
    <row r="1071" spans="2:53" ht="15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</row>
    <row r="1072" spans="2:53" ht="15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</row>
    <row r="1073" spans="2:53" ht="15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</row>
    <row r="1074" spans="2:53" ht="15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</row>
    <row r="1075" spans="2:53" ht="15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</row>
    <row r="1076" spans="2:53" ht="15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</row>
    <row r="1077" spans="2:53" ht="15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</row>
    <row r="1078" spans="2:53" ht="15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</row>
    <row r="1079" spans="2:53" ht="15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</row>
    <row r="1080" spans="2:53" ht="15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</row>
    <row r="1081" spans="2:53" ht="15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</row>
    <row r="1082" spans="2:53" ht="15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</row>
    <row r="1083" spans="2:53" ht="15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</row>
    <row r="1084" spans="2:53" ht="15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</row>
    <row r="1085" spans="2:53" ht="15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</row>
    <row r="1086" spans="2:53" ht="15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</row>
    <row r="1087" spans="2:53" ht="15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</row>
    <row r="1088" spans="2:53" ht="15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</row>
    <row r="1089" spans="2:53" ht="15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</row>
    <row r="1090" spans="2:53" ht="15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</row>
    <row r="1091" spans="2:53" ht="15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</row>
    <row r="1092" spans="2:53" ht="15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</row>
    <row r="1093" spans="2:53" ht="15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</row>
    <row r="1094" spans="2:53" ht="15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</row>
    <row r="1095" spans="2:53" ht="15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</row>
    <row r="1096" spans="2:53" ht="15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</row>
    <row r="1097" spans="2:53" ht="15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</row>
    <row r="1098" spans="2:53" ht="15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</row>
    <row r="1099" spans="2:53" ht="15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</row>
    <row r="1100" spans="2:53" ht="15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</row>
    <row r="1101" spans="2:53" ht="15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</row>
    <row r="1102" spans="2:53" ht="15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</row>
    <row r="1103" spans="2:53" ht="15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</row>
    <row r="1104" spans="2:53" ht="15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</row>
    <row r="1105" spans="2:53" ht="15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</row>
    <row r="1106" spans="2:53" ht="15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</row>
    <row r="1107" spans="2:53" ht="15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</row>
    <row r="1108" spans="2:53" ht="15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</row>
    <row r="1109" spans="2:53" ht="15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</row>
    <row r="1110" spans="2:53" ht="15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</row>
    <row r="1111" spans="2:53" ht="15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</row>
    <row r="1112" spans="2:53" ht="15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</row>
    <row r="1113" spans="2:53" ht="15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</row>
    <row r="1114" spans="2:53" ht="15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</row>
    <row r="1115" spans="2:53" ht="15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</row>
    <row r="1116" spans="2:53" ht="15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</row>
    <row r="1117" spans="2:53" ht="15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</row>
    <row r="1118" spans="2:53" ht="15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</row>
    <row r="1119" spans="2:53" ht="15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</row>
    <row r="1120" spans="2:53" ht="15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</row>
    <row r="1121" spans="2:53" ht="15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</row>
    <row r="1122" spans="2:53" ht="15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</row>
    <row r="1123" spans="2:53" ht="15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</row>
    <row r="1124" spans="2:53" ht="15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</row>
    <row r="1125" spans="2:53" ht="15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</row>
    <row r="1126" spans="2:53" ht="15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</row>
    <row r="1127" spans="2:53" ht="15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</row>
    <row r="1128" spans="2:53" ht="15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</row>
    <row r="1129" spans="2:53" ht="15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</row>
    <row r="1130" spans="2:53" ht="15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</row>
    <row r="1131" spans="2:53" ht="15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</row>
    <row r="1132" spans="2:53" ht="15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</row>
    <row r="1133" spans="2:53" ht="15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</row>
    <row r="1134" spans="2:53" ht="15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</row>
    <row r="1135" spans="2:53" ht="15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</row>
    <row r="1136" spans="2:53" ht="15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</row>
    <row r="1137" spans="2:53" ht="15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</row>
    <row r="1138" spans="2:53" ht="15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</row>
    <row r="1139" spans="2:53" ht="15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</row>
    <row r="1140" spans="2:53" ht="15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</row>
    <row r="1141" spans="2:53" ht="15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</row>
    <row r="1142" spans="2:53" ht="15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</row>
    <row r="1143" spans="2:53" ht="15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</row>
    <row r="1144" spans="2:53" ht="15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</row>
    <row r="1145" spans="2:53" ht="15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</row>
    <row r="1146" spans="2:53" ht="15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</row>
    <row r="1147" spans="2:53" ht="15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</row>
    <row r="1148" spans="2:53" ht="15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</row>
    <row r="1149" spans="2:53" ht="15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</row>
    <row r="1150" spans="2:53" ht="15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</row>
    <row r="1151" spans="2:53" ht="15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</row>
    <row r="1152" spans="2:53" ht="15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</row>
    <row r="1153" spans="2:53" ht="15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</row>
    <row r="1154" spans="2:53" ht="15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</row>
    <row r="1155" spans="2:53" ht="15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</row>
    <row r="1156" spans="2:53" ht="15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</row>
    <row r="1157" spans="2:53" ht="15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</row>
    <row r="1158" spans="2:53" ht="15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</row>
    <row r="1159" spans="2:53" ht="15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</row>
    <row r="1160" spans="2:53" ht="15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</row>
    <row r="1161" spans="2:53" ht="15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</row>
    <row r="1162" spans="2:53" ht="15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</row>
    <row r="1163" spans="2:53" ht="15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</row>
    <row r="1164" spans="2:53" ht="15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</row>
    <row r="1165" spans="2:53" ht="15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</row>
    <row r="1166" spans="2:53" ht="15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</row>
    <row r="1167" spans="2:53" ht="15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</row>
    <row r="1168" spans="2:53" ht="15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</row>
    <row r="1169" spans="2:53" ht="15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</row>
    <row r="1170" spans="2:53" ht="15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</row>
    <row r="1171" spans="2:53" ht="15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</row>
    <row r="1172" spans="2:53" ht="15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</row>
    <row r="1173" spans="2:53" ht="15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</row>
    <row r="1174" spans="2:53" ht="15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</row>
    <row r="1175" spans="2:53" ht="15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</row>
    <row r="1176" spans="2:53" ht="15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</row>
    <row r="1177" spans="2:53" ht="15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</row>
    <row r="1178" spans="2:53" ht="15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</row>
    <row r="1179" spans="2:53" ht="15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</row>
    <row r="1180" spans="2:53" ht="15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</row>
    <row r="1181" spans="2:53" ht="15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</row>
    <row r="1182" spans="2:53" ht="15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</row>
    <row r="1183" spans="2:53" ht="15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</row>
    <row r="1184" spans="2:53" ht="15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</row>
    <row r="1185" spans="2:53" ht="15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</row>
    <row r="1186" spans="2:53" ht="15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</row>
    <row r="1187" spans="2:53" ht="15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</row>
    <row r="1188" spans="2:53" ht="15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</row>
    <row r="1189" spans="2:53" ht="15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</row>
    <row r="1190" spans="2:53" ht="15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</row>
    <row r="1191" spans="2:53" ht="15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</row>
    <row r="1192" spans="2:53" ht="15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</row>
    <row r="1193" spans="2:53" ht="15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</row>
    <row r="1194" spans="2:53" ht="15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</row>
    <row r="1195" spans="2:53" ht="15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</row>
    <row r="1196" spans="2:53" ht="15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</row>
    <row r="1197" spans="2:53" ht="15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</row>
    <row r="1198" spans="2:53" ht="15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</row>
    <row r="1199" spans="2:53" ht="15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</row>
    <row r="1200" spans="2:53" ht="15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</row>
    <row r="1201" spans="2:53" ht="15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</row>
    <row r="1202" spans="2:53" ht="15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</row>
    <row r="1203" spans="2:53" ht="15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</row>
    <row r="1204" spans="2:53" ht="15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</row>
    <row r="1205" spans="2:53" ht="15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</row>
    <row r="1206" spans="2:53" ht="15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</row>
    <row r="1207" spans="2:53" ht="15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</row>
    <row r="1208" spans="2:53" ht="15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</row>
    <row r="1209" spans="2:53" ht="15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</row>
    <row r="1210" spans="2:53" ht="15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</row>
    <row r="1211" spans="2:53" ht="15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</row>
    <row r="1212" spans="2:53" ht="15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</row>
    <row r="1213" spans="2:53" ht="15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</row>
    <row r="1214" spans="2:53" ht="15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</row>
    <row r="1215" spans="2:53" ht="15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</row>
    <row r="1216" spans="2:53" ht="15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</row>
    <row r="1217" spans="2:53" ht="15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</row>
    <row r="1218" spans="2:53" ht="15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</row>
    <row r="1219" spans="2:53" ht="15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</row>
    <row r="1220" spans="2:53" ht="15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</row>
    <row r="1221" spans="2:53" ht="15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</row>
    <row r="1222" spans="2:53" ht="15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</row>
    <row r="1223" spans="2:53" ht="15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</row>
    <row r="1224" spans="2:53" ht="15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</row>
    <row r="1225" spans="2:53" ht="15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</row>
    <row r="1226" spans="2:53" ht="15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</row>
    <row r="1227" spans="2:53" ht="15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</row>
    <row r="1228" spans="2:53" ht="15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</row>
    <row r="1229" spans="2:53" ht="15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</row>
    <row r="1230" spans="2:53" ht="15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</row>
    <row r="1231" spans="2:53" ht="15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</row>
    <row r="1232" spans="2:53" ht="15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</row>
    <row r="1233" spans="2:53" ht="15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</row>
    <row r="1234" spans="2:53" ht="15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</row>
    <row r="1235" spans="2:53" ht="15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</row>
    <row r="1236" spans="2:53" ht="15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</row>
    <row r="1237" spans="2:53" ht="15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</row>
    <row r="1238" spans="2:53" ht="15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</row>
    <row r="1239" spans="2:53" ht="15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</row>
    <row r="1240" spans="2:53" ht="15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</row>
    <row r="1241" spans="2:53" ht="15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</row>
    <row r="1242" spans="2:53" ht="15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</row>
    <row r="1243" spans="2:53" ht="15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</row>
    <row r="1244" spans="2:53" ht="15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</row>
    <row r="1245" spans="2:53" ht="15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</row>
    <row r="1246" spans="2:53" ht="15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</row>
    <row r="1247" spans="2:53" ht="15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</row>
    <row r="1248" spans="2:53" ht="15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</row>
    <row r="1249" spans="2:53" ht="15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</row>
    <row r="1250" spans="2:53" ht="15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</row>
    <row r="1251" spans="2:53" ht="15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</row>
    <row r="1252" spans="2:53" ht="15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</row>
    <row r="1253" spans="2:53" ht="15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</row>
    <row r="1254" spans="2:53" ht="15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</row>
    <row r="1255" spans="2:53" ht="15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</row>
    <row r="1256" spans="2:53" ht="15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</row>
    <row r="1257" spans="2:53" ht="15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</row>
    <row r="1258" spans="2:53" ht="15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</row>
    <row r="1259" spans="2:53" ht="15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</row>
    <row r="1260" spans="2:53" ht="15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</row>
    <row r="1261" spans="2:53" ht="15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</row>
    <row r="1262" spans="2:53" ht="15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</row>
    <row r="1263" spans="2:53" ht="15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</row>
    <row r="1264" spans="2:53" ht="15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</row>
    <row r="1265" spans="2:53" ht="15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</row>
    <row r="1266" spans="2:53" ht="15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</row>
    <row r="1267" spans="2:53" ht="15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</row>
    <row r="1268" spans="2:53" ht="15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</row>
    <row r="1269" spans="2:53" ht="15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</row>
    <row r="1270" spans="2:53" ht="15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</row>
    <row r="1271" spans="2:53" ht="15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</row>
    <row r="1272" spans="2:53" ht="15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</row>
    <row r="1273" spans="2:53" ht="15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</row>
    <row r="1274" spans="2:53" ht="15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</row>
    <row r="1275" spans="2:53" ht="15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</row>
    <row r="1276" spans="2:53" ht="15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</row>
    <row r="1277" spans="2:53" ht="15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</row>
    <row r="1278" spans="2:53" ht="15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</row>
    <row r="1279" spans="2:53" ht="15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</row>
    <row r="1280" spans="2:53" ht="15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</row>
    <row r="1281" spans="2:53" ht="15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</row>
    <row r="1282" spans="2:53" ht="15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</row>
    <row r="1283" spans="2:53" ht="15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</row>
    <row r="1284" spans="2:53" ht="15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</row>
    <row r="1285" spans="2:53" ht="15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</row>
    <row r="1286" spans="2:53" ht="15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</row>
    <row r="1287" spans="2:53" ht="15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</row>
    <row r="1288" spans="2:53" ht="15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</row>
    <row r="1289" spans="2:53" ht="15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</row>
    <row r="1290" spans="2:53" ht="15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</row>
    <row r="1291" spans="2:53" ht="15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</row>
    <row r="1292" spans="2:53" ht="15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</row>
    <row r="1293" spans="2:53" ht="15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</row>
    <row r="1294" spans="2:53" ht="15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</row>
    <row r="1295" spans="2:53" ht="15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</row>
    <row r="1296" spans="2:53" ht="15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</row>
    <row r="1297" spans="2:53" ht="15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</row>
    <row r="1298" spans="2:53" ht="15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</row>
    <row r="1299" spans="2:53" ht="15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</row>
    <row r="1300" spans="2:53" ht="15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</row>
    <row r="1301" spans="2:53" ht="15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</row>
    <row r="1302" spans="2:53" ht="15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</row>
    <row r="1303" spans="2:53" ht="15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</row>
    <row r="1304" spans="2:53" ht="15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</row>
    <row r="1305" spans="2:53" ht="15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</row>
    <row r="1306" spans="2:53" ht="15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</row>
    <row r="1307" spans="2:53" ht="15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</row>
    <row r="1308" spans="2:53" ht="15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</row>
    <row r="1309" spans="2:53" ht="15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</row>
    <row r="1310" spans="2:53" ht="15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</row>
    <row r="1311" spans="2:53" ht="15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</row>
    <row r="1312" spans="2:53" ht="15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</row>
    <row r="1313" spans="2:53" ht="15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</row>
    <row r="1314" spans="2:53" ht="15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</row>
    <row r="1315" spans="2:53" ht="15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</row>
    <row r="1316" spans="2:53" ht="15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</row>
    <row r="1317" spans="2:53" ht="15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</row>
    <row r="1318" spans="2:53" ht="15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</row>
    <row r="1319" spans="2:53" ht="15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</row>
    <row r="1320" spans="2:53" ht="15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</row>
    <row r="1321" spans="2:53" ht="15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</row>
    <row r="1322" spans="2:53" ht="15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</row>
    <row r="1323" spans="2:53" ht="15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</row>
    <row r="1324" spans="2:53" ht="15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</row>
    <row r="1325" spans="2:53" ht="15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</row>
    <row r="1326" spans="2:53" ht="15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</row>
    <row r="1327" spans="2:53" ht="15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</row>
    <row r="1328" spans="2:53" ht="15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</row>
    <row r="1329" spans="2:53" ht="15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</row>
    <row r="1330" spans="2:53" ht="15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</row>
    <row r="1331" spans="2:53" ht="15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</row>
    <row r="1332" spans="2:53" ht="15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</row>
    <row r="1333" spans="2:53" ht="15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</row>
    <row r="1334" spans="2:53" ht="15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</row>
    <row r="1335" spans="2:53" ht="15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</row>
    <row r="1336" spans="2:53" ht="15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</row>
    <row r="1337" spans="2:53" ht="15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</row>
    <row r="1338" spans="2:53" ht="15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</row>
    <row r="1339" spans="2:53" ht="15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</row>
    <row r="1340" spans="2:53" ht="15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</row>
    <row r="1341" spans="2:53" ht="15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</row>
    <row r="1342" spans="2:53" ht="15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</row>
    <row r="1343" spans="2:53" ht="15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</row>
    <row r="1344" spans="2:53" ht="15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</row>
    <row r="1345" spans="2:53" ht="15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</row>
    <row r="1346" spans="2:53" ht="15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</row>
    <row r="1347" spans="2:53" ht="15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</row>
    <row r="1348" spans="2:53" ht="15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</row>
    <row r="1349" spans="2:53" ht="15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</row>
    <row r="1350" spans="2:53" ht="15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</row>
    <row r="1351" spans="2:53" ht="15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</row>
    <row r="1352" spans="2:53" ht="15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</row>
    <row r="1353" spans="2:53" ht="15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</row>
    <row r="1354" spans="2:53" ht="15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</row>
    <row r="1355" spans="2:53" ht="15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</row>
    <row r="1356" spans="2:53" ht="15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</row>
    <row r="1357" spans="2:53" ht="15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</row>
    <row r="1358" spans="2:53" ht="15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</row>
    <row r="1359" spans="2:53" ht="15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</row>
    <row r="1360" spans="2:53" ht="15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</row>
    <row r="1361" spans="2:53" ht="15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</row>
    <row r="1362" spans="2:53" ht="15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</row>
    <row r="1363" spans="2:53" ht="15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</row>
    <row r="1364" spans="2:53" ht="15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</row>
    <row r="1365" spans="2:53" ht="15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</row>
    <row r="1366" spans="2:53" ht="15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</row>
    <row r="1367" spans="2:53" ht="15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</row>
    <row r="1368" spans="2:53" ht="15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</row>
    <row r="1369" spans="2:53" ht="15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</row>
    <row r="1370" spans="2:53" ht="15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</row>
    <row r="1371" spans="2:53" ht="15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</row>
    <row r="1372" spans="2:53" ht="15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</row>
    <row r="1373" spans="2:53" ht="15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</row>
    <row r="1374" spans="2:53" ht="15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</row>
    <row r="1375" spans="2:53" ht="15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</row>
    <row r="1376" spans="2:53" ht="15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</row>
    <row r="1377" spans="2:53" ht="15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</row>
    <row r="1378" spans="2:53" ht="15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</row>
    <row r="1379" spans="2:53" ht="15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</row>
    <row r="1380" spans="2:53" ht="15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</row>
    <row r="1381" spans="2:53" ht="15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</row>
    <row r="1382" spans="2:53" ht="15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</row>
    <row r="1383" spans="2:53" ht="15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</row>
    <row r="1384" spans="2:53" ht="15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</row>
    <row r="1385" spans="2:53" ht="15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</row>
    <row r="1386" spans="2:53" ht="15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</row>
    <row r="1387" spans="2:53" ht="15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</row>
    <row r="1388" spans="2:53" ht="15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</row>
    <row r="1389" spans="2:53" ht="15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</row>
    <row r="1390" spans="2:53" ht="15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</row>
    <row r="1391" spans="2:53" ht="15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</row>
    <row r="1392" spans="2:53" ht="15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</row>
    <row r="1393" spans="2:53" ht="15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</row>
    <row r="1394" spans="2:53" ht="15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</row>
    <row r="1395" spans="2:53" ht="15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</row>
    <row r="1396" spans="2:53" ht="15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</row>
    <row r="1397" spans="2:53" ht="15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</row>
    <row r="1398" spans="2:53" ht="15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</row>
    <row r="1399" spans="2:53" ht="15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</row>
    <row r="1400" spans="2:53" ht="15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</row>
    <row r="1401" spans="2:53" ht="15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</row>
    <row r="1402" spans="2:53" ht="15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</row>
    <row r="1403" spans="2:53" ht="15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</row>
    <row r="1404" spans="2:53" ht="15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</row>
    <row r="1405" spans="2:53" ht="15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</row>
    <row r="1406" spans="2:53" ht="15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</row>
    <row r="1407" spans="2:53" ht="15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</row>
    <row r="1408" spans="2:53" ht="15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</row>
    <row r="1409" spans="2:53" ht="15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</row>
    <row r="1410" spans="2:53" ht="15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</row>
    <row r="1411" spans="2:53" ht="15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</row>
    <row r="1412" spans="2:53" ht="15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</row>
    <row r="1413" spans="2:53" ht="15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</row>
    <row r="1414" spans="2:53" ht="15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</row>
    <row r="1415" spans="2:53" ht="15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</row>
    <row r="1416" spans="2:53" ht="15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</row>
    <row r="1417" spans="2:53" ht="15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</row>
    <row r="1418" spans="2:53" ht="15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</row>
    <row r="1419" spans="2:53" ht="15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</row>
    <row r="1420" spans="2:53" ht="15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</row>
    <row r="1421" spans="2:53" ht="15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</row>
    <row r="1422" spans="2:53" ht="15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</row>
    <row r="1423" spans="2:53" ht="15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</row>
    <row r="1424" spans="2:53" ht="15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</row>
    <row r="1425" spans="2:53" ht="15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</row>
    <row r="1426" spans="2:53" ht="15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</row>
    <row r="1427" spans="2:53" ht="15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</row>
    <row r="1428" spans="2:53" ht="15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</row>
    <row r="1429" spans="2:53" ht="15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</row>
    <row r="1430" spans="2:53" ht="15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</row>
    <row r="1431" spans="2:53" ht="15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</row>
    <row r="1432" spans="2:53" ht="15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</row>
    <row r="1433" spans="2:53" ht="15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</row>
    <row r="1434" spans="2:53" ht="15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</row>
    <row r="1435" spans="2:53" ht="15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</row>
    <row r="1436" spans="2:53" ht="15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</row>
    <row r="1437" spans="2:53" ht="15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</row>
    <row r="1438" spans="2:53" ht="15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</row>
    <row r="1439" spans="2:53" ht="15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</row>
    <row r="1440" spans="2:53" ht="15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</row>
    <row r="1441" spans="2:53" ht="15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</row>
    <row r="1442" spans="2:53" ht="15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</row>
    <row r="1443" spans="2:53" ht="15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</row>
    <row r="1444" spans="2:53" ht="15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</row>
    <row r="1445" spans="2:53" ht="15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</row>
    <row r="1446" spans="2:53" ht="15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</row>
    <row r="1447" spans="2:53" ht="15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</row>
    <row r="1448" spans="2:53" ht="15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</row>
    <row r="1449" spans="2:53" ht="15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</row>
    <row r="1450" spans="2:53" ht="15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</row>
    <row r="1451" spans="2:53" ht="15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</row>
    <row r="1452" spans="2:53" ht="15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</row>
    <row r="1453" spans="2:53" ht="15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</row>
    <row r="1454" spans="2:53" ht="15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</row>
    <row r="1455" spans="2:53" ht="15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</row>
    <row r="1456" spans="2:53" ht="15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</row>
    <row r="1457" spans="2:53" ht="15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</row>
    <row r="1458" spans="2:53" ht="15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</row>
    <row r="1459" spans="2:53" ht="15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</row>
    <row r="1460" spans="2:53" ht="15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</row>
    <row r="1461" spans="2:53" ht="15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</row>
    <row r="1462" spans="2:53" ht="15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</row>
    <row r="1463" spans="2:53" ht="15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</row>
    <row r="1464" spans="2:53" ht="15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</row>
    <row r="1465" spans="2:53" ht="15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</row>
    <row r="1466" spans="2:53" ht="15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</row>
    <row r="1467" spans="2:53" ht="15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</row>
    <row r="1468" spans="2:53" ht="15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</row>
    <row r="1469" spans="2:53" ht="15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</row>
    <row r="1470" spans="2:53" ht="15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</row>
    <row r="1471" spans="2:53" ht="15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</row>
    <row r="1472" spans="2:53" ht="15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</row>
    <row r="1473" spans="2:53" ht="15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</row>
    <row r="1474" spans="2:53" ht="15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</row>
    <row r="1475" spans="2:53" ht="15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</row>
    <row r="1476" spans="2:53" ht="15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</row>
    <row r="1477" spans="2:53" ht="15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</row>
    <row r="1478" spans="2:53" ht="15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</row>
    <row r="1479" spans="2:53" ht="15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</row>
    <row r="1480" spans="2:53" ht="15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</row>
    <row r="1481" spans="2:53" ht="15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</row>
    <row r="1482" spans="2:53" ht="15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</row>
    <row r="1483" spans="2:53" ht="15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</row>
    <row r="1484" spans="2:53" ht="15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</row>
    <row r="1485" spans="2:53" ht="15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</row>
    <row r="1486" spans="2:53" ht="15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</row>
    <row r="1487" spans="2:53" ht="15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</row>
    <row r="1488" spans="2:53" ht="15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</row>
    <row r="1489" spans="2:53" ht="15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</row>
    <row r="1490" spans="2:53" ht="15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</row>
    <row r="1491" spans="2:53" ht="15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</row>
    <row r="1492" spans="2:53" ht="15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</row>
    <row r="1493" spans="2:53" ht="15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</row>
    <row r="1494" spans="2:53" ht="15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</row>
    <row r="1495" spans="2:53" ht="15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</row>
    <row r="1496" spans="2:53" ht="15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</row>
    <row r="1497" spans="2:53" ht="15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</row>
    <row r="1498" spans="2:53" ht="15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</row>
    <row r="1499" spans="2:53" ht="15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</row>
    <row r="1500" spans="2:53" ht="15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</row>
    <row r="1501" spans="2:53" ht="15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</row>
    <row r="1502" spans="2:53" ht="15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</row>
    <row r="1503" spans="2:53" ht="15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</row>
    <row r="1504" spans="2:53" ht="15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</row>
    <row r="1505" spans="2:53" ht="15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</row>
    <row r="1506" spans="2:53" ht="15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</row>
    <row r="1507" spans="2:53" ht="15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</row>
    <row r="1508" spans="2:53" ht="15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</row>
    <row r="1509" spans="2:53" ht="15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</row>
    <row r="1510" spans="2:53" ht="15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</row>
    <row r="1511" spans="2:53" ht="15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</row>
    <row r="1512" spans="2:53" ht="15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</row>
    <row r="1513" spans="2:53" ht="15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</row>
    <row r="1514" spans="2:53" ht="15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</row>
    <row r="1515" spans="2:53" ht="15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</row>
    <row r="1516" spans="2:53" ht="15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</row>
    <row r="1517" spans="2:53" ht="15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</row>
    <row r="1518" spans="2:53" ht="15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</row>
    <row r="1519" spans="2:53" ht="15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</row>
    <row r="1520" spans="2:53" ht="15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</row>
    <row r="1521" spans="2:53" ht="15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</row>
    <row r="1522" spans="2:53" ht="15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</row>
    <row r="1523" spans="2:53" ht="15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</row>
    <row r="1524" spans="2:53" ht="15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</row>
    <row r="1525" spans="2:53" ht="15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</row>
    <row r="1526" spans="2:53" ht="15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</row>
    <row r="1527" spans="2:53" ht="15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</row>
    <row r="1528" spans="2:53" ht="15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</row>
    <row r="1529" spans="2:53" ht="15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</row>
    <row r="1530" spans="2:53" ht="15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</row>
    <row r="1531" spans="2:53" ht="15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</row>
    <row r="1532" spans="2:53" ht="15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</row>
    <row r="1533" spans="2:53" ht="15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</row>
    <row r="1534" spans="2:53" ht="15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</row>
    <row r="1535" spans="2:53" ht="15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</row>
    <row r="1536" spans="2:53" ht="15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</row>
    <row r="1537" spans="2:53" ht="15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</row>
    <row r="1538" spans="2:53" ht="15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</row>
    <row r="1539" spans="2:53" ht="15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</row>
    <row r="1540" spans="2:53" ht="15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</row>
    <row r="1541" spans="2:53" ht="15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</row>
    <row r="1542" spans="2:53" ht="15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</row>
    <row r="1543" spans="2:53" ht="15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</row>
    <row r="1544" spans="2:53" ht="15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</row>
    <row r="1545" spans="2:53" ht="15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</row>
    <row r="1546" spans="2:53" ht="15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</row>
    <row r="1547" spans="2:53" ht="15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</row>
    <row r="1548" spans="2:53" ht="15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</row>
    <row r="1549" spans="2:53" ht="15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</row>
    <row r="1550" spans="2:53" ht="15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</row>
    <row r="1551" spans="2:53" ht="15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</row>
    <row r="1552" spans="2:53" ht="15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</row>
    <row r="1553" spans="2:53" ht="15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</row>
    <row r="1554" spans="2:53" ht="15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</row>
    <row r="1555" spans="2:53" ht="15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</row>
    <row r="1556" spans="2:53" ht="15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</row>
    <row r="1557" spans="2:53" ht="15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</row>
    <row r="1558" spans="2:53" ht="15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</row>
    <row r="1559" spans="2:53" ht="15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</row>
    <row r="1560" spans="2:53" ht="15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</row>
    <row r="1561" spans="2:53" ht="15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</row>
    <row r="1562" spans="2:53" ht="15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</row>
    <row r="1563" spans="2:53" ht="15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</row>
    <row r="1564" spans="2:53" ht="15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</row>
    <row r="1565" spans="2:53" ht="15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</row>
    <row r="1566" spans="2:53" ht="15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</row>
    <row r="1567" spans="2:53" ht="15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</row>
    <row r="1568" spans="2:53" ht="15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</row>
    <row r="1569" spans="2:53" ht="15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</row>
    <row r="1570" spans="2:53" ht="15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</row>
    <row r="1571" spans="2:53" ht="15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</row>
    <row r="1572" spans="2:53" ht="15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</row>
    <row r="1573" spans="2:53" ht="15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</row>
    <row r="1574" spans="2:53" ht="15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</row>
    <row r="1575" spans="2:53" ht="15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</row>
    <row r="1576" spans="2:53" ht="15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</row>
    <row r="1577" spans="2:53" ht="15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</row>
    <row r="1578" spans="2:53" ht="15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</row>
    <row r="1579" spans="2:53" ht="15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</row>
    <row r="1580" spans="2:53" ht="15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</row>
    <row r="1581" spans="2:53" ht="15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</row>
    <row r="1582" spans="2:53" ht="15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</row>
    <row r="1583" spans="2:53" ht="15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</row>
    <row r="1584" spans="2:53" ht="15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</row>
    <row r="1585" spans="2:53" ht="15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</row>
    <row r="1586" spans="2:53" ht="15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</row>
    <row r="1587" spans="2:53" ht="15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</row>
    <row r="1588" spans="2:53" ht="15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</row>
    <row r="1589" spans="2:53" ht="15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</row>
    <row r="1590" spans="2:53" ht="15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</row>
    <row r="1591" spans="2:53" ht="15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</row>
    <row r="1592" spans="2:53" ht="15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</row>
    <row r="1593" spans="2:53" ht="15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</row>
    <row r="1594" spans="2:53" ht="15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</row>
    <row r="1595" spans="2:53" ht="15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</row>
    <row r="1596" spans="2:53" ht="15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</row>
    <row r="1597" spans="2:53" ht="15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</row>
    <row r="1598" spans="2:53" ht="15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</row>
    <row r="1599" spans="2:53" ht="15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</row>
    <row r="1600" spans="2:53" ht="15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</row>
    <row r="1601" spans="2:53" ht="15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</row>
    <row r="1602" spans="2:53" ht="15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</row>
    <row r="1603" spans="2:53" ht="15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</row>
    <row r="1604" spans="2:53" ht="15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</row>
    <row r="1605" spans="2:53" ht="15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</row>
    <row r="1606" spans="2:53" ht="15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</row>
    <row r="1607" spans="2:53" ht="15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</row>
    <row r="1608" spans="2:53" ht="15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</row>
    <row r="1609" spans="2:53" ht="15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</row>
    <row r="1610" spans="2:53" ht="15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</row>
    <row r="1611" spans="2:53" ht="15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</row>
    <row r="1612" spans="2:53" ht="15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</row>
    <row r="1613" spans="2:53" ht="15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</row>
    <row r="1614" spans="2:53" ht="15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</row>
    <row r="1615" spans="2:53" ht="15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</row>
    <row r="1616" spans="2:53" ht="15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</row>
    <row r="1617" spans="2:53" ht="15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</row>
    <row r="1618" spans="2:53" ht="15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</row>
    <row r="1619" spans="2:53" ht="15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</row>
    <row r="1620" spans="2:53" ht="15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</row>
    <row r="1621" spans="2:53" ht="15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</row>
    <row r="1622" spans="2:53" ht="15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</row>
    <row r="1623" spans="2:53" ht="15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</row>
    <row r="1624" spans="2:53" ht="15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</row>
    <row r="1625" spans="2:53" ht="15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</row>
    <row r="1626" spans="2:53" ht="15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</row>
    <row r="1627" spans="2:53" ht="15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</row>
    <row r="1628" spans="2:53" ht="15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</row>
    <row r="1629" spans="2:53" ht="15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</row>
    <row r="1630" spans="2:53" ht="15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</row>
    <row r="1631" spans="2:53" ht="15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</row>
    <row r="1632" spans="2:53" ht="15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</row>
    <row r="1633" spans="2:53" ht="15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</row>
    <row r="1634" spans="2:53" ht="15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</row>
    <row r="1635" spans="2:53" ht="15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</row>
    <row r="1636" spans="2:53" ht="15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</row>
    <row r="1637" spans="2:53" ht="15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</row>
    <row r="1638" spans="2:53" ht="15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</row>
    <row r="1639" spans="2:53" ht="15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</row>
    <row r="1640" spans="2:53" ht="15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</row>
    <row r="1641" spans="2:53" ht="15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</row>
    <row r="1642" spans="2:53" ht="15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</row>
    <row r="1643" spans="2:53" ht="15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</row>
    <row r="1644" spans="2:53" ht="15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</row>
    <row r="1645" spans="2:53" ht="15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</row>
    <row r="1646" spans="2:53" ht="15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</row>
    <row r="1647" spans="2:53" ht="15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</row>
    <row r="1648" spans="2:53" ht="15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</row>
    <row r="1649" spans="2:53" ht="15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</row>
    <row r="1650" spans="2:53" ht="15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</row>
    <row r="1651" spans="2:53" ht="15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</row>
    <row r="1652" spans="2:53" ht="15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</row>
    <row r="1653" spans="2:53" ht="15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</row>
    <row r="1654" spans="2:53" ht="15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</row>
    <row r="1655" spans="2:53" ht="15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</row>
    <row r="1656" spans="2:53" ht="15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</row>
    <row r="1657" spans="2:53" ht="15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</row>
    <row r="1658" spans="2:53" ht="15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</row>
    <row r="1659" spans="2:53" ht="15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</row>
    <row r="1660" spans="2:53" ht="15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</row>
    <row r="1661" spans="2:53" ht="15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</row>
    <row r="1662" spans="2:53" ht="15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</row>
    <row r="1663" spans="2:53" ht="15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</row>
    <row r="1664" spans="2:53" ht="15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</row>
    <row r="1665" spans="2:53" ht="15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</row>
    <row r="1666" spans="2:53" ht="15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</row>
    <row r="1667" spans="2:53" ht="15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</row>
    <row r="1668" spans="2:53" ht="15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</row>
    <row r="1669" spans="2:53" ht="15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</row>
    <row r="1670" spans="2:53" ht="15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</row>
    <row r="1671" spans="2:53" ht="15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</row>
    <row r="1672" spans="2:53" ht="15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</row>
    <row r="1673" spans="2:53" ht="15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</row>
    <row r="1674" spans="2:53" ht="15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</row>
    <row r="1675" spans="2:53" ht="15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</row>
    <row r="1676" spans="2:53" ht="15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</row>
    <row r="1677" spans="2:53" ht="15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</row>
    <row r="1678" spans="2:53" ht="15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</row>
    <row r="1679" spans="2:53" ht="15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</row>
    <row r="1680" spans="2:53" ht="15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</row>
    <row r="1681" spans="2:53" ht="15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</row>
    <row r="1682" spans="2:53" ht="15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</row>
    <row r="1683" spans="2:53" ht="15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</row>
    <row r="1684" spans="2:53" ht="15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</row>
    <row r="1685" spans="2:53" ht="15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</row>
    <row r="1686" spans="2:53" ht="15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</row>
    <row r="1687" spans="2:53" ht="15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</row>
    <row r="1688" spans="2:53" ht="15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</row>
    <row r="1689" spans="2:53" ht="15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</row>
    <row r="1690" spans="2:53" ht="15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</row>
    <row r="1691" spans="2:53" ht="15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</row>
    <row r="1692" spans="2:53" ht="15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</row>
    <row r="1693" spans="2:53" ht="15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</row>
    <row r="1694" spans="2:53" ht="15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</row>
    <row r="1695" spans="2:53" ht="15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</row>
    <row r="1696" spans="2:53" ht="15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</row>
    <row r="1697" spans="2:53" ht="15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</row>
    <row r="1698" spans="2:53" ht="15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</row>
    <row r="1699" spans="2:53" ht="15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</row>
    <row r="1700" spans="2:53" ht="15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</row>
    <row r="1701" spans="2:53" ht="15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</row>
    <row r="1702" spans="2:53" ht="15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</row>
    <row r="1703" spans="2:53" ht="15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</row>
    <row r="1704" spans="2:53" ht="15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</row>
    <row r="1705" spans="2:53" ht="15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</row>
    <row r="1706" spans="2:53" ht="15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</row>
    <row r="1707" spans="2:53" ht="15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</row>
    <row r="1708" spans="2:53" ht="15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</row>
    <row r="1709" spans="2:53" ht="15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</row>
    <row r="1710" spans="2:53" ht="15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</row>
    <row r="1711" spans="2:53" ht="15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</row>
    <row r="1712" spans="2:53" ht="15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</row>
    <row r="1713" spans="2:53" ht="15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</row>
    <row r="1714" spans="2:53" ht="15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</row>
    <row r="1715" spans="2:53" ht="15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</row>
    <row r="1716" spans="2:53" ht="15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</row>
    <row r="1717" spans="2:53" ht="15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</row>
    <row r="1718" spans="2:53" ht="15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</row>
    <row r="1719" spans="2:53" ht="15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</row>
    <row r="1720" spans="2:53" ht="15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</row>
    <row r="1721" spans="2:53" ht="15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</row>
    <row r="1722" spans="2:53" ht="15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</row>
    <row r="1723" spans="2:53" ht="15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</row>
    <row r="1724" spans="2:53" ht="15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</row>
    <row r="1725" spans="2:53" ht="15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</row>
    <row r="1726" spans="2:53" ht="15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</row>
    <row r="1727" spans="2:53" ht="15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</row>
    <row r="1728" spans="2:53" ht="15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</row>
    <row r="1729" spans="2:53" ht="15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</row>
    <row r="1730" spans="2:53" ht="15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</row>
    <row r="1731" spans="2:53" ht="15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</row>
    <row r="1732" spans="2:53" ht="15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</row>
    <row r="1733" spans="2:53" ht="15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</row>
    <row r="1734" spans="2:53" ht="15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</row>
    <row r="1735" spans="2:53" ht="15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</row>
    <row r="1736" spans="2:53" ht="15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</row>
    <row r="1737" spans="2:53" ht="15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</row>
    <row r="1738" spans="2:53" ht="15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</row>
    <row r="1739" spans="2:53" ht="15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</row>
    <row r="1740" spans="2:53" ht="15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</row>
    <row r="1741" spans="2:53" ht="15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</row>
    <row r="1742" spans="2:53" ht="15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</row>
    <row r="1743" spans="2:53" ht="15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</row>
    <row r="1744" spans="2:53" ht="15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</row>
    <row r="1745" spans="2:53" ht="15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</row>
    <row r="1746" spans="2:53" ht="15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</row>
    <row r="1747" spans="2:53" ht="15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</row>
    <row r="1748" spans="2:53" ht="15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</row>
    <row r="1749" spans="2:53" ht="15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</row>
    <row r="1750" spans="2:53" ht="15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</row>
    <row r="1751" spans="2:53" ht="15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</row>
    <row r="1752" spans="2:53" ht="15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</row>
    <row r="1753" spans="2:53" ht="15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</row>
    <row r="1754" spans="2:53" ht="15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</row>
    <row r="1755" spans="2:53" ht="15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</row>
    <row r="1756" spans="2:53" ht="15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</row>
    <row r="1757" spans="2:53" ht="15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</row>
    <row r="1758" spans="2:53" ht="15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</row>
    <row r="1759" spans="2:53" ht="15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</row>
    <row r="1760" spans="2:53" ht="15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</row>
    <row r="1761" spans="2:53" ht="15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</row>
    <row r="1762" spans="2:53" ht="15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</row>
    <row r="1763" spans="2:53" ht="15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</row>
    <row r="1764" spans="2:53" ht="15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</row>
    <row r="1765" spans="2:53" ht="15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</row>
    <row r="1766" spans="2:53" ht="15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</row>
    <row r="1767" spans="2:53" ht="15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</row>
    <row r="1768" spans="2:53" ht="15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</row>
    <row r="1769" spans="2:53" ht="15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</row>
    <row r="1770" spans="2:53" ht="15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</row>
    <row r="1771" spans="2:53" ht="15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</row>
    <row r="1772" spans="2:53" ht="15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</row>
    <row r="1773" spans="2:53" ht="15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</row>
    <row r="1774" spans="2:53" ht="15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</row>
    <row r="1775" spans="2:53" ht="15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</row>
    <row r="1776" spans="2:53" ht="15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</row>
    <row r="1777" spans="2:53" ht="15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</row>
    <row r="1778" spans="2:53" ht="15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</row>
    <row r="1779" spans="2:53" ht="15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</row>
    <row r="1780" spans="2:53" ht="15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</row>
    <row r="1781" spans="2:53" ht="15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</row>
    <row r="1782" spans="2:53" ht="15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</row>
    <row r="1783" spans="2:53" ht="15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</row>
    <row r="1784" spans="2:53" ht="15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</row>
    <row r="1785" spans="2:53" ht="15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</row>
    <row r="1786" spans="2:53" ht="15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</row>
    <row r="1787" spans="2:53" ht="15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</row>
    <row r="1788" spans="2:53" ht="15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</row>
    <row r="1789" spans="2:53" ht="15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</row>
    <row r="1790" spans="2:53" ht="15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</row>
    <row r="1791" spans="2:53" ht="15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</row>
    <row r="1792" spans="2:53" ht="15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</row>
    <row r="1793" spans="2:53" ht="15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</row>
    <row r="1794" spans="2:53" ht="15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</row>
    <row r="1795" spans="2:53" ht="15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</row>
    <row r="1796" spans="2:53" ht="15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</row>
    <row r="1797" spans="2:53" ht="15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</row>
    <row r="1798" spans="2:53" ht="15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</row>
    <row r="1799" spans="2:53" ht="15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</row>
    <row r="1800" spans="2:53" ht="15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</row>
    <row r="1801" spans="2:53" ht="15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</row>
    <row r="1802" spans="2:53" ht="15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</row>
    <row r="1803" spans="2:53" ht="15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</row>
    <row r="1804" spans="2:53" ht="15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</row>
    <row r="1805" spans="2:53" ht="15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</row>
    <row r="1806" spans="2:53" ht="15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</row>
    <row r="1807" spans="2:53" ht="15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</row>
    <row r="1808" spans="2:53" ht="15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</row>
    <row r="1809" spans="2:53" ht="15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</row>
    <row r="1810" spans="2:53" ht="15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</row>
    <row r="1811" spans="2:53" ht="15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</row>
    <row r="1812" spans="2:53" ht="15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</row>
    <row r="1813" spans="2:53" ht="15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</row>
    <row r="1814" spans="2:53" ht="15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</row>
    <row r="1815" spans="2:53" ht="15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</row>
    <row r="1816" spans="2:53" ht="15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</row>
    <row r="1817" spans="2:53" ht="15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</row>
    <row r="1818" spans="2:53" ht="15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</row>
    <row r="1819" spans="2:53" ht="15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</row>
    <row r="1820" spans="2:53" ht="15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</row>
    <row r="1821" spans="2:53" ht="15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</row>
    <row r="1822" spans="2:53" ht="15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</row>
    <row r="1823" spans="2:53" ht="15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</row>
    <row r="1824" spans="2:53" ht="15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</row>
    <row r="1825" spans="2:53" ht="15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</row>
    <row r="1826" spans="2:53" ht="15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</row>
    <row r="1827" spans="2:53" ht="15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</row>
    <row r="1828" spans="2:53" ht="15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</row>
    <row r="1829" spans="2:53" ht="15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</row>
    <row r="1830" spans="2:53" ht="15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</row>
    <row r="1831" spans="2:53" ht="15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</row>
    <row r="1832" spans="2:53" ht="15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</row>
    <row r="1833" spans="2:53" ht="15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</row>
    <row r="1834" spans="2:53" ht="15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</row>
    <row r="1835" spans="2:53" ht="15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</row>
    <row r="1836" spans="2:53" ht="15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</row>
    <row r="1837" spans="2:53" ht="15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</row>
    <row r="1838" spans="2:53" ht="15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</row>
    <row r="1839" spans="2:53" ht="15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</row>
    <row r="1840" spans="2:53" ht="15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</row>
    <row r="1841" spans="2:53" ht="15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</row>
    <row r="1842" spans="2:53" ht="15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</row>
    <row r="1843" spans="2:53" ht="15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</row>
    <row r="1844" spans="2:53" ht="15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</row>
    <row r="1845" spans="2:53" ht="15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</row>
    <row r="1846" spans="2:53" ht="15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</row>
    <row r="1847" spans="2:53" ht="15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</row>
    <row r="1848" spans="2:53" ht="15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</row>
    <row r="1849" spans="2:53" ht="15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</row>
    <row r="1850" spans="2:53" ht="15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</row>
    <row r="1851" spans="2:53" ht="15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</row>
    <row r="1852" spans="2:53" ht="15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</row>
    <row r="1853" spans="2:53" ht="15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</row>
    <row r="1854" spans="2:53" ht="15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</row>
    <row r="1855" spans="2:53" ht="15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</row>
    <row r="1856" spans="2:53" ht="15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</row>
    <row r="1857" spans="2:53" ht="15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</row>
    <row r="1858" spans="2:53" ht="15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</row>
    <row r="1859" spans="2:53" ht="15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</row>
    <row r="1860" spans="2:53" ht="15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</row>
    <row r="1861" spans="2:53" ht="15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</row>
    <row r="1862" spans="2:53" ht="15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</row>
    <row r="1863" spans="2:53" ht="15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</row>
    <row r="1864" spans="2:53" ht="15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</row>
    <row r="1865" spans="2:53" ht="15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</row>
    <row r="1866" spans="2:53" ht="15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</row>
    <row r="1867" spans="2:53" ht="15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</row>
    <row r="1868" spans="2:53" ht="15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</row>
    <row r="1869" spans="2:53" ht="15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</row>
    <row r="1870" spans="2:53" ht="15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</row>
    <row r="1871" spans="2:53" ht="15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</row>
    <row r="1872" spans="2:53" ht="15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</row>
    <row r="1873" spans="2:53" ht="15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</row>
    <row r="1874" spans="2:53" ht="15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</row>
    <row r="1875" spans="2:53" ht="15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</row>
    <row r="1876" spans="2:53" ht="15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</row>
    <row r="1877" spans="2:53" ht="15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</row>
    <row r="1878" spans="2:53" ht="15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</row>
    <row r="1879" spans="2:53" ht="15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</row>
    <row r="1880" spans="2:53" ht="15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</row>
    <row r="1881" spans="2:53" ht="15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</row>
    <row r="1882" spans="2:53" ht="15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</row>
    <row r="1883" spans="2:53" ht="15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</row>
    <row r="1884" spans="2:53" ht="15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</row>
    <row r="1885" spans="2:53" ht="15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</row>
    <row r="1886" spans="2:53" ht="15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</row>
    <row r="1887" spans="2:53" ht="15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</row>
    <row r="1888" spans="2:53" ht="15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</row>
    <row r="1889" spans="2:53" ht="15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</row>
    <row r="1890" spans="2:53" ht="15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</row>
    <row r="1891" spans="2:53" ht="15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</row>
    <row r="1892" spans="2:53" ht="15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</row>
    <row r="1893" spans="2:53" ht="15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</row>
    <row r="1894" spans="2:53" ht="15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</row>
    <row r="1895" spans="2:53" ht="15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</row>
    <row r="1896" spans="2:53" ht="15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</row>
    <row r="1897" spans="2:53" ht="15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</row>
    <row r="1898" spans="2:53" ht="15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</row>
    <row r="1899" spans="2:53" ht="15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</row>
    <row r="1900" spans="2:53" ht="15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</row>
    <row r="1901" spans="2:53" ht="15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</row>
    <row r="1902" spans="2:53" ht="15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</row>
    <row r="1903" spans="2:53" ht="15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</row>
    <row r="1904" spans="2:53" ht="15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</row>
    <row r="1905" spans="2:53" ht="15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</row>
    <row r="1906" spans="2:53" ht="15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</row>
    <row r="1907" spans="2:53" ht="15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</row>
    <row r="1908" spans="2:53" ht="15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</row>
    <row r="1909" spans="2:53" ht="15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</row>
    <row r="1910" spans="2:53" ht="15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</row>
    <row r="1911" spans="2:53" ht="15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</row>
    <row r="1912" spans="2:53" ht="15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</row>
    <row r="1913" spans="2:53" ht="15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</row>
    <row r="1914" spans="2:53" ht="15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</row>
    <row r="1915" spans="2:53" ht="15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</row>
    <row r="1916" spans="2:53" ht="15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</row>
    <row r="1917" spans="2:53" ht="15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</row>
    <row r="1918" spans="2:53" ht="15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</row>
    <row r="1919" spans="2:53" ht="15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</row>
    <row r="1920" spans="2:53" ht="15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</row>
    <row r="1921" spans="2:53" ht="15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</row>
    <row r="1922" spans="2:53" ht="15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</row>
    <row r="1923" spans="2:53" ht="15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</row>
    <row r="1924" spans="2:53" ht="15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</row>
    <row r="1925" spans="2:53" ht="15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</row>
    <row r="1926" spans="2:53" ht="15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</row>
    <row r="1927" spans="2:53" ht="15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</row>
    <row r="1928" spans="2:53" ht="15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</row>
    <row r="1929" spans="2:53" ht="15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</row>
    <row r="1930" spans="2:53" ht="15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</row>
    <row r="1931" spans="2:53" ht="15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</row>
    <row r="1932" spans="2:53" ht="15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</row>
    <row r="1933" spans="2:53" ht="15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</row>
    <row r="1934" spans="2:53" ht="15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</row>
    <row r="1935" spans="2:53" ht="15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</row>
    <row r="1936" spans="2:53" ht="15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</row>
    <row r="1937" spans="2:53" ht="15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</row>
    <row r="1938" spans="2:53" ht="15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</row>
    <row r="1939" spans="2:53" ht="15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</row>
    <row r="1940" spans="2:53" ht="15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</row>
    <row r="1941" spans="2:53" ht="15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</row>
    <row r="1942" spans="2:53" ht="15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</row>
    <row r="1943" spans="2:53" ht="15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</row>
    <row r="1944" spans="2:53" ht="15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</row>
    <row r="1945" spans="2:53" ht="15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</row>
    <row r="1946" spans="2:53" ht="15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</row>
    <row r="1947" spans="2:53" ht="15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</row>
    <row r="1948" spans="2:53" ht="15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</row>
    <row r="1949" spans="2:53" ht="15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</row>
    <row r="1950" spans="2:53" ht="15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</row>
    <row r="1951" spans="2:53" ht="15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</row>
    <row r="1952" spans="2:53" ht="15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</row>
    <row r="1953" spans="2:53" ht="15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</row>
    <row r="1954" spans="2:53" ht="15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</row>
    <row r="1955" spans="2:53" ht="15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</row>
    <row r="1956" spans="2:53" ht="15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</row>
    <row r="1957" spans="2:53" ht="15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</row>
    <row r="1958" spans="2:53" ht="15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</row>
    <row r="1959" spans="2:53" ht="15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</row>
    <row r="1960" spans="2:53" ht="15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</row>
    <row r="1961" spans="2:53" ht="15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</row>
    <row r="1962" spans="2:53" ht="15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</row>
    <row r="1963" spans="2:53" ht="15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</row>
    <row r="1964" spans="2:53" ht="15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</row>
    <row r="1965" spans="2:53" ht="15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</row>
    <row r="1966" spans="2:53" ht="15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</row>
    <row r="1967" spans="2:53" ht="15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</row>
    <row r="1968" spans="2:53" ht="15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</row>
    <row r="1969" spans="2:53" ht="15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</row>
    <row r="1970" spans="2:53" ht="15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</row>
    <row r="1971" spans="2:53" ht="15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</row>
    <row r="1972" spans="2:53" ht="15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</row>
    <row r="1973" spans="2:53" ht="15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</row>
    <row r="1974" spans="2:53" ht="15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</row>
    <row r="1975" spans="2:53" ht="15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</row>
    <row r="1976" spans="2:53" ht="15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</row>
    <row r="1977" spans="2:53" ht="15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</row>
    <row r="1978" spans="2:53" ht="15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</row>
    <row r="1979" spans="2:53" ht="15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</row>
    <row r="1980" spans="2:53" ht="15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</row>
    <row r="1981" spans="2:53" ht="15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</row>
    <row r="1982" spans="2:53" ht="15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</row>
    <row r="1983" spans="2:53" ht="15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</row>
    <row r="1984" spans="2:53" ht="15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</row>
    <row r="1985" spans="2:53" ht="15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</row>
    <row r="1986" spans="2:53" ht="15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</row>
    <row r="1987" spans="2:53" ht="15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</row>
    <row r="1988" spans="2:53" ht="15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</row>
    <row r="1989" spans="2:53" ht="15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</row>
    <row r="1990" spans="2:53" ht="15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</row>
    <row r="1991" spans="2:53" ht="15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</row>
    <row r="1992" spans="2:53" ht="15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</row>
    <row r="1993" spans="2:53" ht="15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</row>
    <row r="1994" spans="2:53" ht="15" x14ac:dyDescent="0.25"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</row>
    <row r="1995" spans="2:53" ht="15" x14ac:dyDescent="0.25"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</row>
    <row r="1996" spans="2:53" ht="15" x14ac:dyDescent="0.25"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</row>
    <row r="1997" spans="2:53" ht="15" x14ac:dyDescent="0.25"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</row>
    <row r="1998" spans="2:53" ht="15" x14ac:dyDescent="0.25"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</row>
    <row r="1999" spans="2:53" ht="15" x14ac:dyDescent="0.25"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</row>
    <row r="2000" spans="2:53" ht="15" x14ac:dyDescent="0.25"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</row>
    <row r="2001" spans="2:53" ht="15" x14ac:dyDescent="0.25"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</row>
    <row r="2002" spans="2:53" ht="15" x14ac:dyDescent="0.25"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</row>
    <row r="2003" spans="2:53" ht="15" x14ac:dyDescent="0.25"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</row>
    <row r="2004" spans="2:53" ht="15" x14ac:dyDescent="0.25"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</row>
    <row r="2005" spans="2:53" ht="15" x14ac:dyDescent="0.25"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</row>
    <row r="2006" spans="2:53" ht="15" x14ac:dyDescent="0.25"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</row>
    <row r="2007" spans="2:53" ht="15" x14ac:dyDescent="0.25"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</row>
    <row r="2008" spans="2:53" ht="15" x14ac:dyDescent="0.25"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</row>
    <row r="2009" spans="2:53" ht="15" x14ac:dyDescent="0.25"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</row>
    <row r="2010" spans="2:53" ht="15" x14ac:dyDescent="0.25"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</row>
    <row r="2011" spans="2:53" ht="15" x14ac:dyDescent="0.25"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</row>
    <row r="2012" spans="2:53" ht="15" x14ac:dyDescent="0.25"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</row>
    <row r="2013" spans="2:53" ht="15" x14ac:dyDescent="0.25"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</row>
    <row r="2014" spans="2:53" ht="15" x14ac:dyDescent="0.25"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</row>
    <row r="2015" spans="2:53" ht="15" x14ac:dyDescent="0.25"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</row>
    <row r="2016" spans="2:53" ht="15" x14ac:dyDescent="0.25"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</row>
    <row r="2017" spans="2:53" ht="15" x14ac:dyDescent="0.25"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</row>
    <row r="2018" spans="2:53" ht="15" x14ac:dyDescent="0.25"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</row>
    <row r="2019" spans="2:53" ht="15" x14ac:dyDescent="0.25"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</row>
    <row r="2020" spans="2:53" ht="15" x14ac:dyDescent="0.25"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</row>
    <row r="2021" spans="2:53" ht="15" x14ac:dyDescent="0.25"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</row>
    <row r="2022" spans="2:53" ht="15" x14ac:dyDescent="0.25"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</row>
    <row r="2023" spans="2:53" ht="15" x14ac:dyDescent="0.25"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</row>
    <row r="2024" spans="2:53" ht="15" x14ac:dyDescent="0.25"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</row>
    <row r="2025" spans="2:53" ht="15" x14ac:dyDescent="0.25"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</row>
    <row r="2026" spans="2:53" ht="15" x14ac:dyDescent="0.25"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</row>
    <row r="2027" spans="2:53" ht="15" x14ac:dyDescent="0.25"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</row>
    <row r="2028" spans="2:53" ht="15" x14ac:dyDescent="0.25"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</row>
    <row r="2029" spans="2:53" ht="15" x14ac:dyDescent="0.25"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</row>
    <row r="2030" spans="2:53" ht="15" x14ac:dyDescent="0.25"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</row>
    <row r="2031" spans="2:53" ht="15" x14ac:dyDescent="0.25"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</row>
    <row r="2032" spans="2:53" ht="15" x14ac:dyDescent="0.25"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</row>
    <row r="2033" spans="2:53" ht="15" x14ac:dyDescent="0.25"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</row>
    <row r="2034" spans="2:53" ht="15" x14ac:dyDescent="0.25"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</row>
    <row r="2035" spans="2:53" ht="15" x14ac:dyDescent="0.25"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</row>
    <row r="2036" spans="2:53" ht="15" x14ac:dyDescent="0.25"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</row>
    <row r="2037" spans="2:53" ht="15" x14ac:dyDescent="0.25"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</row>
    <row r="2038" spans="2:53" ht="15" x14ac:dyDescent="0.25"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</row>
    <row r="2039" spans="2:53" ht="15" x14ac:dyDescent="0.25"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</row>
    <row r="2040" spans="2:53" ht="15" x14ac:dyDescent="0.25"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</row>
    <row r="2041" spans="2:53" ht="15" x14ac:dyDescent="0.25"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</row>
    <row r="2042" spans="2:53" ht="15" x14ac:dyDescent="0.25"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</row>
    <row r="2043" spans="2:53" ht="15" x14ac:dyDescent="0.25"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</row>
    <row r="2044" spans="2:53" ht="15" x14ac:dyDescent="0.25"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</row>
    <row r="2045" spans="2:53" ht="15" x14ac:dyDescent="0.25"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</row>
    <row r="2046" spans="2:53" ht="15" x14ac:dyDescent="0.25"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</row>
    <row r="2047" spans="2:53" ht="15" x14ac:dyDescent="0.25"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</row>
    <row r="2048" spans="2:53" ht="15" x14ac:dyDescent="0.25"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</row>
    <row r="2049" spans="2:53" ht="15" x14ac:dyDescent="0.25"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</row>
    <row r="2050" spans="2:53" ht="15" x14ac:dyDescent="0.25"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</row>
    <row r="2051" spans="2:53" ht="15" x14ac:dyDescent="0.25"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</row>
    <row r="2052" spans="2:53" ht="15" x14ac:dyDescent="0.25"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</row>
    <row r="2053" spans="2:53" ht="15" x14ac:dyDescent="0.25"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</row>
    <row r="2054" spans="2:53" ht="15" x14ac:dyDescent="0.25"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</row>
    <row r="2055" spans="2:53" ht="15" x14ac:dyDescent="0.25"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</row>
    <row r="2056" spans="2:53" ht="15" x14ac:dyDescent="0.25"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</row>
    <row r="2057" spans="2:53" ht="15" x14ac:dyDescent="0.25"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</row>
    <row r="2058" spans="2:53" ht="15" x14ac:dyDescent="0.25"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</row>
    <row r="2059" spans="2:53" ht="15" x14ac:dyDescent="0.25"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</row>
    <row r="2060" spans="2:53" ht="15" x14ac:dyDescent="0.25"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</row>
    <row r="2061" spans="2:53" ht="15" x14ac:dyDescent="0.25"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</row>
    <row r="2062" spans="2:53" ht="15" x14ac:dyDescent="0.25"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</row>
    <row r="2063" spans="2:53" ht="15" x14ac:dyDescent="0.25"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</row>
    <row r="2064" spans="2:53" ht="15" x14ac:dyDescent="0.25"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</row>
    <row r="2065" spans="2:53" ht="15" x14ac:dyDescent="0.25"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</row>
    <row r="2066" spans="2:53" ht="15" x14ac:dyDescent="0.25"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</row>
    <row r="2067" spans="2:53" ht="15" x14ac:dyDescent="0.25"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</row>
    <row r="2068" spans="2:53" ht="15" x14ac:dyDescent="0.25"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</row>
    <row r="2069" spans="2:53" ht="15" x14ac:dyDescent="0.25"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</row>
    <row r="2070" spans="2:53" ht="15" x14ac:dyDescent="0.25"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</row>
    <row r="2071" spans="2:53" ht="15" x14ac:dyDescent="0.25"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</row>
    <row r="2072" spans="2:53" ht="15" x14ac:dyDescent="0.25"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</row>
    <row r="2073" spans="2:53" ht="15" x14ac:dyDescent="0.25"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</row>
    <row r="2074" spans="2:53" ht="15" x14ac:dyDescent="0.25"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</row>
    <row r="2075" spans="2:53" ht="15" x14ac:dyDescent="0.25"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</row>
    <row r="2076" spans="2:53" ht="15" x14ac:dyDescent="0.25"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</row>
    <row r="2077" spans="2:53" ht="15" x14ac:dyDescent="0.25"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</row>
    <row r="2078" spans="2:53" ht="15" x14ac:dyDescent="0.25"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</row>
    <row r="2079" spans="2:53" ht="15" x14ac:dyDescent="0.25"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</row>
    <row r="2080" spans="2:53" ht="15" x14ac:dyDescent="0.25"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</row>
    <row r="2081" spans="2:53" ht="15" x14ac:dyDescent="0.25"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</row>
    <row r="2082" spans="2:53" ht="15" x14ac:dyDescent="0.25"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</row>
    <row r="2083" spans="2:53" ht="15" x14ac:dyDescent="0.25"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</row>
    <row r="2084" spans="2:53" ht="15" x14ac:dyDescent="0.25"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</row>
    <row r="2085" spans="2:53" ht="15" x14ac:dyDescent="0.25"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</row>
    <row r="2086" spans="2:53" ht="15" x14ac:dyDescent="0.25"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</row>
    <row r="2087" spans="2:53" ht="15" x14ac:dyDescent="0.25"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</row>
    <row r="2088" spans="2:53" ht="15" x14ac:dyDescent="0.25"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</row>
    <row r="2089" spans="2:53" ht="15" x14ac:dyDescent="0.25"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</row>
    <row r="2090" spans="2:53" ht="15" x14ac:dyDescent="0.25"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</row>
    <row r="2091" spans="2:53" ht="15" x14ac:dyDescent="0.25"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</row>
    <row r="2092" spans="2:53" ht="15" x14ac:dyDescent="0.25"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</row>
    <row r="2093" spans="2:53" ht="15" x14ac:dyDescent="0.25"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</row>
    <row r="2094" spans="2:53" ht="15" x14ac:dyDescent="0.25"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</row>
    <row r="2095" spans="2:53" ht="15" x14ac:dyDescent="0.25"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</row>
    <row r="2096" spans="2:53" ht="15" x14ac:dyDescent="0.25"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</row>
    <row r="2097" spans="2:53" ht="15" x14ac:dyDescent="0.25"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</row>
    <row r="2098" spans="2:53" ht="15" x14ac:dyDescent="0.25"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</row>
    <row r="2099" spans="2:53" ht="15" x14ac:dyDescent="0.25"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</row>
    <row r="2100" spans="2:53" ht="15" x14ac:dyDescent="0.25"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</row>
    <row r="2101" spans="2:53" ht="15" x14ac:dyDescent="0.25"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</row>
    <row r="2102" spans="2:53" ht="15" x14ac:dyDescent="0.25"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</row>
    <row r="2103" spans="2:53" ht="15" x14ac:dyDescent="0.25"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</row>
    <row r="2104" spans="2:53" ht="15" x14ac:dyDescent="0.25"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</row>
    <row r="2105" spans="2:53" ht="15" x14ac:dyDescent="0.25"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</row>
    <row r="2106" spans="2:53" ht="15" x14ac:dyDescent="0.25"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</row>
    <row r="2107" spans="2:53" ht="15" x14ac:dyDescent="0.25"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</row>
    <row r="2108" spans="2:53" ht="15" x14ac:dyDescent="0.25"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</row>
    <row r="2109" spans="2:53" ht="15" x14ac:dyDescent="0.25"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</row>
    <row r="2110" spans="2:53" ht="15" x14ac:dyDescent="0.25"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</row>
    <row r="2111" spans="2:53" ht="15" x14ac:dyDescent="0.25"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</row>
    <row r="2112" spans="2:53" ht="15" x14ac:dyDescent="0.25"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</row>
    <row r="2113" spans="2:53" ht="15" x14ac:dyDescent="0.25"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</row>
    <row r="2114" spans="2:53" ht="15" x14ac:dyDescent="0.25"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</row>
    <row r="2115" spans="2:53" ht="15" x14ac:dyDescent="0.25"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</row>
    <row r="2116" spans="2:53" ht="15" x14ac:dyDescent="0.25"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</row>
    <row r="2117" spans="2:53" ht="15" x14ac:dyDescent="0.25"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</row>
    <row r="2118" spans="2:53" ht="15" x14ac:dyDescent="0.25"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</row>
    <row r="2119" spans="2:53" ht="15" x14ac:dyDescent="0.25"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</row>
    <row r="2120" spans="2:53" ht="15" x14ac:dyDescent="0.25"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</row>
    <row r="2121" spans="2:53" ht="15" x14ac:dyDescent="0.25"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</row>
    <row r="2122" spans="2:53" ht="15" x14ac:dyDescent="0.25"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</row>
    <row r="2123" spans="2:53" ht="15" x14ac:dyDescent="0.25"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</row>
    <row r="2124" spans="2:53" ht="15" x14ac:dyDescent="0.25"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</row>
    <row r="2125" spans="2:53" ht="15" x14ac:dyDescent="0.25"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</row>
    <row r="2126" spans="2:53" ht="15" x14ac:dyDescent="0.25"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</row>
    <row r="2127" spans="2:53" ht="15" x14ac:dyDescent="0.25"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</row>
    <row r="2128" spans="2:53" ht="15" x14ac:dyDescent="0.25"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</row>
    <row r="2129" spans="2:53" ht="15" x14ac:dyDescent="0.25"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</row>
    <row r="2130" spans="2:53" ht="15" x14ac:dyDescent="0.25"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</row>
    <row r="2131" spans="2:53" ht="15" x14ac:dyDescent="0.25"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</row>
    <row r="2132" spans="2:53" ht="15" x14ac:dyDescent="0.25"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</row>
    <row r="2133" spans="2:53" ht="15" x14ac:dyDescent="0.25"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</row>
    <row r="2134" spans="2:53" ht="15" x14ac:dyDescent="0.25"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</row>
    <row r="2135" spans="2:53" ht="15" x14ac:dyDescent="0.25"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</row>
    <row r="2136" spans="2:53" ht="15" x14ac:dyDescent="0.25"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</row>
    <row r="2137" spans="2:53" ht="15" x14ac:dyDescent="0.25"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</row>
    <row r="2138" spans="2:53" ht="15" x14ac:dyDescent="0.25"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</row>
    <row r="2139" spans="2:53" ht="15" x14ac:dyDescent="0.25"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</row>
    <row r="2140" spans="2:53" ht="15" x14ac:dyDescent="0.25"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</row>
    <row r="2141" spans="2:53" ht="15" x14ac:dyDescent="0.25"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</row>
    <row r="2142" spans="2:53" ht="15" x14ac:dyDescent="0.25"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</row>
    <row r="2143" spans="2:53" ht="15" x14ac:dyDescent="0.25"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</row>
    <row r="2144" spans="2:53" ht="15" x14ac:dyDescent="0.25"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</row>
    <row r="2145" spans="2:53" ht="15" x14ac:dyDescent="0.25"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</row>
    <row r="2146" spans="2:53" ht="15" x14ac:dyDescent="0.25"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</row>
    <row r="2147" spans="2:53" ht="15" x14ac:dyDescent="0.25"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</row>
    <row r="2148" spans="2:53" ht="15" x14ac:dyDescent="0.25"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</row>
    <row r="2149" spans="2:53" ht="15" x14ac:dyDescent="0.25"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  <c r="AT2149"/>
      <c r="AU2149"/>
      <c r="AV2149"/>
      <c r="AW2149"/>
      <c r="AX2149"/>
      <c r="AY2149"/>
      <c r="AZ2149"/>
      <c r="BA2149"/>
    </row>
    <row r="2150" spans="2:53" ht="15" x14ac:dyDescent="0.25"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  <c r="AP2150"/>
      <c r="AQ2150"/>
      <c r="AR2150"/>
      <c r="AS2150"/>
      <c r="AT2150"/>
      <c r="AU2150"/>
      <c r="AV2150"/>
      <c r="AW2150"/>
      <c r="AX2150"/>
      <c r="AY2150"/>
      <c r="AZ2150"/>
      <c r="BA2150"/>
    </row>
    <row r="2151" spans="2:53" ht="15" x14ac:dyDescent="0.25"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  <c r="AT2151"/>
      <c r="AU2151"/>
      <c r="AV2151"/>
      <c r="AW2151"/>
      <c r="AX2151"/>
      <c r="AY2151"/>
      <c r="AZ2151"/>
      <c r="BA2151"/>
    </row>
    <row r="2152" spans="2:53" ht="15" x14ac:dyDescent="0.25"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  <c r="AP2152"/>
      <c r="AQ2152"/>
      <c r="AR2152"/>
      <c r="AS2152"/>
      <c r="AT2152"/>
      <c r="AU2152"/>
      <c r="AV2152"/>
      <c r="AW2152"/>
      <c r="AX2152"/>
      <c r="AY2152"/>
      <c r="AZ2152"/>
      <c r="BA2152"/>
    </row>
    <row r="2153" spans="2:53" ht="15" x14ac:dyDescent="0.25"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  <c r="AP2153"/>
      <c r="AQ2153"/>
      <c r="AR2153"/>
      <c r="AS2153"/>
      <c r="AT2153"/>
      <c r="AU2153"/>
      <c r="AV2153"/>
      <c r="AW2153"/>
      <c r="AX2153"/>
      <c r="AY2153"/>
      <c r="AZ2153"/>
      <c r="BA2153"/>
    </row>
    <row r="2154" spans="2:53" ht="15" x14ac:dyDescent="0.25"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  <c r="AP2154"/>
      <c r="AQ2154"/>
      <c r="AR2154"/>
      <c r="AS2154"/>
      <c r="AT2154"/>
      <c r="AU2154"/>
      <c r="AV2154"/>
      <c r="AW2154"/>
      <c r="AX2154"/>
      <c r="AY2154"/>
      <c r="AZ2154"/>
      <c r="BA2154"/>
    </row>
    <row r="2155" spans="2:53" ht="15" x14ac:dyDescent="0.25"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  <c r="AP2155"/>
      <c r="AQ2155"/>
      <c r="AR2155"/>
      <c r="AS2155"/>
      <c r="AT2155"/>
      <c r="AU2155"/>
      <c r="AV2155"/>
      <c r="AW2155"/>
      <c r="AX2155"/>
      <c r="AY2155"/>
      <c r="AZ2155"/>
      <c r="BA2155"/>
    </row>
    <row r="2156" spans="2:53" ht="15" x14ac:dyDescent="0.25"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  <c r="AP2156"/>
      <c r="AQ2156"/>
      <c r="AR2156"/>
      <c r="AS2156"/>
      <c r="AT2156"/>
      <c r="AU2156"/>
      <c r="AV2156"/>
      <c r="AW2156"/>
      <c r="AX2156"/>
      <c r="AY2156"/>
      <c r="AZ2156"/>
      <c r="BA2156"/>
    </row>
    <row r="2157" spans="2:53" ht="15" x14ac:dyDescent="0.25"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</row>
    <row r="2158" spans="2:53" ht="15" x14ac:dyDescent="0.25"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  <c r="AT2158"/>
      <c r="AU2158"/>
      <c r="AV2158"/>
      <c r="AW2158"/>
      <c r="AX2158"/>
      <c r="AY2158"/>
      <c r="AZ2158"/>
      <c r="BA2158"/>
    </row>
    <row r="2159" spans="2:53" ht="15" x14ac:dyDescent="0.25"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  <c r="AT2159"/>
      <c r="AU2159"/>
      <c r="AV2159"/>
      <c r="AW2159"/>
      <c r="AX2159"/>
      <c r="AY2159"/>
      <c r="AZ2159"/>
      <c r="BA2159"/>
    </row>
    <row r="2160" spans="2:53" ht="15" x14ac:dyDescent="0.25"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  <c r="AT2160"/>
      <c r="AU2160"/>
      <c r="AV2160"/>
      <c r="AW2160"/>
      <c r="AX2160"/>
      <c r="AY2160"/>
      <c r="AZ2160"/>
      <c r="BA2160"/>
    </row>
    <row r="2161" spans="2:53" ht="15" x14ac:dyDescent="0.25"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</row>
    <row r="2162" spans="2:53" ht="15" x14ac:dyDescent="0.25"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  <c r="AP2162"/>
      <c r="AQ2162"/>
      <c r="AR2162"/>
      <c r="AS2162"/>
      <c r="AT2162"/>
      <c r="AU2162"/>
      <c r="AV2162"/>
      <c r="AW2162"/>
      <c r="AX2162"/>
      <c r="AY2162"/>
      <c r="AZ2162"/>
      <c r="BA2162"/>
    </row>
    <row r="2163" spans="2:53" ht="15" x14ac:dyDescent="0.25"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  <c r="AP2163"/>
      <c r="AQ2163"/>
      <c r="AR2163"/>
      <c r="AS2163"/>
      <c r="AT2163"/>
      <c r="AU2163"/>
      <c r="AV2163"/>
      <c r="AW2163"/>
      <c r="AX2163"/>
      <c r="AY2163"/>
      <c r="AZ2163"/>
      <c r="BA2163"/>
    </row>
    <row r="2164" spans="2:53" ht="15" x14ac:dyDescent="0.25"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  <c r="AP2164"/>
      <c r="AQ2164"/>
      <c r="AR2164"/>
      <c r="AS2164"/>
      <c r="AT2164"/>
      <c r="AU2164"/>
      <c r="AV2164"/>
      <c r="AW2164"/>
      <c r="AX2164"/>
      <c r="AY2164"/>
      <c r="AZ2164"/>
      <c r="BA2164"/>
    </row>
    <row r="2165" spans="2:53" ht="15" x14ac:dyDescent="0.25"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  <c r="AP2165"/>
      <c r="AQ2165"/>
      <c r="AR2165"/>
      <c r="AS2165"/>
      <c r="AT2165"/>
      <c r="AU2165"/>
      <c r="AV2165"/>
      <c r="AW2165"/>
      <c r="AX2165"/>
      <c r="AY2165"/>
      <c r="AZ2165"/>
      <c r="BA2165"/>
    </row>
    <row r="2166" spans="2:53" ht="15" x14ac:dyDescent="0.25"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  <c r="AT2166"/>
      <c r="AU2166"/>
      <c r="AV2166"/>
      <c r="AW2166"/>
      <c r="AX2166"/>
      <c r="AY2166"/>
      <c r="AZ2166"/>
      <c r="BA2166"/>
    </row>
    <row r="2167" spans="2:53" ht="15" x14ac:dyDescent="0.25"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  <c r="AP2167"/>
      <c r="AQ2167"/>
      <c r="AR2167"/>
      <c r="AS2167"/>
      <c r="AT2167"/>
      <c r="AU2167"/>
      <c r="AV2167"/>
      <c r="AW2167"/>
      <c r="AX2167"/>
      <c r="AY2167"/>
      <c r="AZ2167"/>
      <c r="BA2167"/>
    </row>
    <row r="2168" spans="2:53" ht="15" x14ac:dyDescent="0.25"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  <c r="AT2168"/>
      <c r="AU2168"/>
      <c r="AV2168"/>
      <c r="AW2168"/>
      <c r="AX2168"/>
      <c r="AY2168"/>
      <c r="AZ2168"/>
      <c r="BA2168"/>
    </row>
    <row r="2169" spans="2:53" ht="15" x14ac:dyDescent="0.25"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  <c r="AT2169"/>
      <c r="AU2169"/>
      <c r="AV2169"/>
      <c r="AW2169"/>
      <c r="AX2169"/>
      <c r="AY2169"/>
      <c r="AZ2169"/>
      <c r="BA2169"/>
    </row>
    <row r="2170" spans="2:53" ht="15" x14ac:dyDescent="0.25"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  <c r="AT2170"/>
      <c r="AU2170"/>
      <c r="AV2170"/>
      <c r="AW2170"/>
      <c r="AX2170"/>
      <c r="AY2170"/>
      <c r="AZ2170"/>
      <c r="BA2170"/>
    </row>
    <row r="2171" spans="2:53" ht="15" x14ac:dyDescent="0.25"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  <c r="AT2171"/>
      <c r="AU2171"/>
      <c r="AV2171"/>
      <c r="AW2171"/>
      <c r="AX2171"/>
      <c r="AY2171"/>
      <c r="AZ2171"/>
      <c r="BA2171"/>
    </row>
    <row r="2172" spans="2:53" ht="15" x14ac:dyDescent="0.25"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  <c r="AP2172"/>
      <c r="AQ2172"/>
      <c r="AR2172"/>
      <c r="AS2172"/>
      <c r="AT2172"/>
      <c r="AU2172"/>
      <c r="AV2172"/>
      <c r="AW2172"/>
      <c r="AX2172"/>
      <c r="AY2172"/>
      <c r="AZ2172"/>
      <c r="BA2172"/>
    </row>
    <row r="2173" spans="2:53" ht="15" x14ac:dyDescent="0.25"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  <c r="AP2173"/>
      <c r="AQ2173"/>
      <c r="AR2173"/>
      <c r="AS2173"/>
      <c r="AT2173"/>
      <c r="AU2173"/>
      <c r="AV2173"/>
      <c r="AW2173"/>
      <c r="AX2173"/>
      <c r="AY2173"/>
      <c r="AZ2173"/>
      <c r="BA2173"/>
    </row>
    <row r="2174" spans="2:53" ht="15" x14ac:dyDescent="0.25"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  <c r="AP2174"/>
      <c r="AQ2174"/>
      <c r="AR2174"/>
      <c r="AS2174"/>
      <c r="AT2174"/>
      <c r="AU2174"/>
      <c r="AV2174"/>
      <c r="AW2174"/>
      <c r="AX2174"/>
      <c r="AY2174"/>
      <c r="AZ2174"/>
      <c r="BA2174"/>
    </row>
    <row r="2175" spans="2:53" ht="15" x14ac:dyDescent="0.25"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  <c r="AP2175"/>
      <c r="AQ2175"/>
      <c r="AR2175"/>
      <c r="AS2175"/>
      <c r="AT2175"/>
      <c r="AU2175"/>
      <c r="AV2175"/>
      <c r="AW2175"/>
      <c r="AX2175"/>
      <c r="AY2175"/>
      <c r="AZ2175"/>
      <c r="BA2175"/>
    </row>
    <row r="2176" spans="2:53" ht="15" x14ac:dyDescent="0.25"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  <c r="AP2176"/>
      <c r="AQ2176"/>
      <c r="AR2176"/>
      <c r="AS2176"/>
      <c r="AT2176"/>
      <c r="AU2176"/>
      <c r="AV2176"/>
      <c r="AW2176"/>
      <c r="AX2176"/>
      <c r="AY2176"/>
      <c r="AZ2176"/>
      <c r="BA2176"/>
    </row>
    <row r="2177" spans="2:53" ht="15" x14ac:dyDescent="0.25"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  <c r="AP2177"/>
      <c r="AQ2177"/>
      <c r="AR2177"/>
      <c r="AS2177"/>
      <c r="AT2177"/>
      <c r="AU2177"/>
      <c r="AV2177"/>
      <c r="AW2177"/>
      <c r="AX2177"/>
      <c r="AY2177"/>
      <c r="AZ2177"/>
      <c r="BA2177"/>
    </row>
    <row r="2178" spans="2:53" ht="15" x14ac:dyDescent="0.25"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  <c r="AP2178"/>
      <c r="AQ2178"/>
      <c r="AR2178"/>
      <c r="AS2178"/>
      <c r="AT2178"/>
      <c r="AU2178"/>
      <c r="AV2178"/>
      <c r="AW2178"/>
      <c r="AX2178"/>
      <c r="AY2178"/>
      <c r="AZ2178"/>
      <c r="BA2178"/>
    </row>
    <row r="2179" spans="2:53" ht="15" x14ac:dyDescent="0.25"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  <c r="AT2179"/>
      <c r="AU2179"/>
      <c r="AV2179"/>
      <c r="AW2179"/>
      <c r="AX2179"/>
      <c r="AY2179"/>
      <c r="AZ2179"/>
      <c r="BA2179"/>
    </row>
    <row r="2180" spans="2:53" ht="15" x14ac:dyDescent="0.25"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  <c r="AT2180"/>
      <c r="AU2180"/>
      <c r="AV2180"/>
      <c r="AW2180"/>
      <c r="AX2180"/>
      <c r="AY2180"/>
      <c r="AZ2180"/>
      <c r="BA2180"/>
    </row>
    <row r="2181" spans="2:53" ht="15" x14ac:dyDescent="0.25"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  <c r="AP2181"/>
      <c r="AQ2181"/>
      <c r="AR2181"/>
      <c r="AS2181"/>
      <c r="AT2181"/>
      <c r="AU2181"/>
      <c r="AV2181"/>
      <c r="AW2181"/>
      <c r="AX2181"/>
      <c r="AY2181"/>
      <c r="AZ2181"/>
      <c r="BA2181"/>
    </row>
    <row r="2182" spans="2:53" ht="15" x14ac:dyDescent="0.25"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  <c r="AP2182"/>
      <c r="AQ2182"/>
      <c r="AR2182"/>
      <c r="AS2182"/>
      <c r="AT2182"/>
      <c r="AU2182"/>
      <c r="AV2182"/>
      <c r="AW2182"/>
      <c r="AX2182"/>
      <c r="AY2182"/>
      <c r="AZ2182"/>
      <c r="BA2182"/>
    </row>
    <row r="2183" spans="2:53" ht="15" x14ac:dyDescent="0.25"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  <c r="AP2183"/>
      <c r="AQ2183"/>
      <c r="AR2183"/>
      <c r="AS2183"/>
      <c r="AT2183"/>
      <c r="AU2183"/>
      <c r="AV2183"/>
      <c r="AW2183"/>
      <c r="AX2183"/>
      <c r="AY2183"/>
      <c r="AZ2183"/>
      <c r="BA2183"/>
    </row>
    <row r="2184" spans="2:53" ht="15" x14ac:dyDescent="0.25"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  <c r="AP2184"/>
      <c r="AQ2184"/>
      <c r="AR2184"/>
      <c r="AS2184"/>
      <c r="AT2184"/>
      <c r="AU2184"/>
      <c r="AV2184"/>
      <c r="AW2184"/>
      <c r="AX2184"/>
      <c r="AY2184"/>
      <c r="AZ2184"/>
      <c r="BA2184"/>
    </row>
    <row r="2185" spans="2:53" ht="15" x14ac:dyDescent="0.25"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  <c r="AP2185"/>
      <c r="AQ2185"/>
      <c r="AR2185"/>
      <c r="AS2185"/>
      <c r="AT2185"/>
      <c r="AU2185"/>
      <c r="AV2185"/>
      <c r="AW2185"/>
      <c r="AX2185"/>
      <c r="AY2185"/>
      <c r="AZ2185"/>
      <c r="BA2185"/>
    </row>
    <row r="2186" spans="2:53" ht="15" x14ac:dyDescent="0.25"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  <c r="AP2186"/>
      <c r="AQ2186"/>
      <c r="AR2186"/>
      <c r="AS2186"/>
      <c r="AT2186"/>
      <c r="AU2186"/>
      <c r="AV2186"/>
      <c r="AW2186"/>
      <c r="AX2186"/>
      <c r="AY2186"/>
      <c r="AZ2186"/>
      <c r="BA2186"/>
    </row>
    <row r="2187" spans="2:53" ht="15" x14ac:dyDescent="0.25"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  <c r="AP2187"/>
      <c r="AQ2187"/>
      <c r="AR2187"/>
      <c r="AS2187"/>
      <c r="AT2187"/>
      <c r="AU2187"/>
      <c r="AV2187"/>
      <c r="AW2187"/>
      <c r="AX2187"/>
      <c r="AY2187"/>
      <c r="AZ2187"/>
      <c r="BA2187"/>
    </row>
    <row r="2188" spans="2:53" ht="15" x14ac:dyDescent="0.25"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  <c r="AP2188"/>
      <c r="AQ2188"/>
      <c r="AR2188"/>
      <c r="AS2188"/>
      <c r="AT2188"/>
      <c r="AU2188"/>
      <c r="AV2188"/>
      <c r="AW2188"/>
      <c r="AX2188"/>
      <c r="AY2188"/>
      <c r="AZ2188"/>
      <c r="BA2188"/>
    </row>
    <row r="2189" spans="2:53" ht="15" x14ac:dyDescent="0.25"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  <c r="AP2189"/>
      <c r="AQ2189"/>
      <c r="AR2189"/>
      <c r="AS2189"/>
      <c r="AT2189"/>
      <c r="AU2189"/>
      <c r="AV2189"/>
      <c r="AW2189"/>
      <c r="AX2189"/>
      <c r="AY2189"/>
      <c r="AZ2189"/>
      <c r="BA2189"/>
    </row>
    <row r="2190" spans="2:53" ht="15" x14ac:dyDescent="0.25"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  <c r="AP2190"/>
      <c r="AQ2190"/>
      <c r="AR2190"/>
      <c r="AS2190"/>
      <c r="AT2190"/>
      <c r="AU2190"/>
      <c r="AV2190"/>
      <c r="AW2190"/>
      <c r="AX2190"/>
      <c r="AY2190"/>
      <c r="AZ2190"/>
      <c r="BA2190"/>
    </row>
    <row r="2191" spans="2:53" ht="15" x14ac:dyDescent="0.25"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  <c r="AP2191"/>
      <c r="AQ2191"/>
      <c r="AR2191"/>
      <c r="AS2191"/>
      <c r="AT2191"/>
      <c r="AU2191"/>
      <c r="AV2191"/>
      <c r="AW2191"/>
      <c r="AX2191"/>
      <c r="AY2191"/>
      <c r="AZ2191"/>
      <c r="BA2191"/>
    </row>
    <row r="2192" spans="2:53" ht="15" x14ac:dyDescent="0.25"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  <c r="AP2192"/>
      <c r="AQ2192"/>
      <c r="AR2192"/>
      <c r="AS2192"/>
      <c r="AT2192"/>
      <c r="AU2192"/>
      <c r="AV2192"/>
      <c r="AW2192"/>
      <c r="AX2192"/>
      <c r="AY2192"/>
      <c r="AZ2192"/>
      <c r="BA2192"/>
    </row>
    <row r="2193" spans="2:53" ht="15" x14ac:dyDescent="0.25"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  <c r="AP2193"/>
      <c r="AQ2193"/>
      <c r="AR2193"/>
      <c r="AS2193"/>
      <c r="AT2193"/>
      <c r="AU2193"/>
      <c r="AV2193"/>
      <c r="AW2193"/>
      <c r="AX2193"/>
      <c r="AY2193"/>
      <c r="AZ2193"/>
      <c r="BA2193"/>
    </row>
    <row r="2194" spans="2:53" ht="15" x14ac:dyDescent="0.25"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  <c r="AT2194"/>
      <c r="AU2194"/>
      <c r="AV2194"/>
      <c r="AW2194"/>
      <c r="AX2194"/>
      <c r="AY2194"/>
      <c r="AZ2194"/>
      <c r="BA2194"/>
    </row>
    <row r="2195" spans="2:53" ht="15" x14ac:dyDescent="0.25"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  <c r="AP2195"/>
      <c r="AQ2195"/>
      <c r="AR2195"/>
      <c r="AS2195"/>
      <c r="AT2195"/>
      <c r="AU2195"/>
      <c r="AV2195"/>
      <c r="AW2195"/>
      <c r="AX2195"/>
      <c r="AY2195"/>
      <c r="AZ2195"/>
      <c r="BA2195"/>
    </row>
    <row r="2196" spans="2:53" ht="15" x14ac:dyDescent="0.25"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  <c r="AP2196"/>
      <c r="AQ2196"/>
      <c r="AR2196"/>
      <c r="AS2196"/>
      <c r="AT2196"/>
      <c r="AU2196"/>
      <c r="AV2196"/>
      <c r="AW2196"/>
      <c r="AX2196"/>
      <c r="AY2196"/>
      <c r="AZ2196"/>
      <c r="BA2196"/>
    </row>
    <row r="2197" spans="2:53" ht="15" x14ac:dyDescent="0.25"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  <c r="AP2197"/>
      <c r="AQ2197"/>
      <c r="AR2197"/>
      <c r="AS2197"/>
      <c r="AT2197"/>
      <c r="AU2197"/>
      <c r="AV2197"/>
      <c r="AW2197"/>
      <c r="AX2197"/>
      <c r="AY2197"/>
      <c r="AZ2197"/>
      <c r="BA2197"/>
    </row>
    <row r="2198" spans="2:53" ht="15" x14ac:dyDescent="0.25"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  <c r="AP2198"/>
      <c r="AQ2198"/>
      <c r="AR2198"/>
      <c r="AS2198"/>
      <c r="AT2198"/>
      <c r="AU2198"/>
      <c r="AV2198"/>
      <c r="AW2198"/>
      <c r="AX2198"/>
      <c r="AY2198"/>
      <c r="AZ2198"/>
      <c r="BA2198"/>
    </row>
    <row r="2199" spans="2:53" ht="15" x14ac:dyDescent="0.25"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  <c r="AP2199"/>
      <c r="AQ2199"/>
      <c r="AR2199"/>
      <c r="AS2199"/>
      <c r="AT2199"/>
      <c r="AU2199"/>
      <c r="AV2199"/>
      <c r="AW2199"/>
      <c r="AX2199"/>
      <c r="AY2199"/>
      <c r="AZ2199"/>
      <c r="BA2199"/>
    </row>
    <row r="2200" spans="2:53" ht="15" x14ac:dyDescent="0.25"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  <c r="AP2200"/>
      <c r="AQ2200"/>
      <c r="AR2200"/>
      <c r="AS2200"/>
      <c r="AT2200"/>
      <c r="AU2200"/>
      <c r="AV2200"/>
      <c r="AW2200"/>
      <c r="AX2200"/>
      <c r="AY2200"/>
      <c r="AZ2200"/>
      <c r="BA2200"/>
    </row>
    <row r="2201" spans="2:53" ht="15" x14ac:dyDescent="0.25"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  <c r="AP2201"/>
      <c r="AQ2201"/>
      <c r="AR2201"/>
      <c r="AS2201"/>
      <c r="AT2201"/>
      <c r="AU2201"/>
      <c r="AV2201"/>
      <c r="AW2201"/>
      <c r="AX2201"/>
      <c r="AY2201"/>
      <c r="AZ2201"/>
      <c r="BA2201"/>
    </row>
    <row r="2202" spans="2:53" ht="15" x14ac:dyDescent="0.25"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  <c r="AP2202"/>
      <c r="AQ2202"/>
      <c r="AR2202"/>
      <c r="AS2202"/>
      <c r="AT2202"/>
      <c r="AU2202"/>
      <c r="AV2202"/>
      <c r="AW2202"/>
      <c r="AX2202"/>
      <c r="AY2202"/>
      <c r="AZ2202"/>
      <c r="BA2202"/>
    </row>
    <row r="2203" spans="2:53" ht="15" x14ac:dyDescent="0.25"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  <c r="AP2203"/>
      <c r="AQ2203"/>
      <c r="AR2203"/>
      <c r="AS2203"/>
      <c r="AT2203"/>
      <c r="AU2203"/>
      <c r="AV2203"/>
      <c r="AW2203"/>
      <c r="AX2203"/>
      <c r="AY2203"/>
      <c r="AZ2203"/>
      <c r="BA2203"/>
    </row>
    <row r="2204" spans="2:53" ht="15" x14ac:dyDescent="0.25"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  <c r="AT2204"/>
      <c r="AU2204"/>
      <c r="AV2204"/>
      <c r="AW2204"/>
      <c r="AX2204"/>
      <c r="AY2204"/>
      <c r="AZ2204"/>
      <c r="BA2204"/>
    </row>
    <row r="2205" spans="2:53" ht="15" x14ac:dyDescent="0.25"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  <c r="AT2205"/>
      <c r="AU2205"/>
      <c r="AV2205"/>
      <c r="AW2205"/>
      <c r="AX2205"/>
      <c r="AY2205"/>
      <c r="AZ2205"/>
      <c r="BA2205"/>
    </row>
    <row r="2206" spans="2:53" ht="15" x14ac:dyDescent="0.25"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  <c r="AT2206"/>
      <c r="AU2206"/>
      <c r="AV2206"/>
      <c r="AW2206"/>
      <c r="AX2206"/>
      <c r="AY2206"/>
      <c r="AZ2206"/>
      <c r="BA2206"/>
    </row>
    <row r="2207" spans="2:53" ht="15" x14ac:dyDescent="0.25"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  <c r="AT2207"/>
      <c r="AU2207"/>
      <c r="AV2207"/>
      <c r="AW2207"/>
      <c r="AX2207"/>
      <c r="AY2207"/>
      <c r="AZ2207"/>
      <c r="BA2207"/>
    </row>
    <row r="2208" spans="2:53" ht="15" x14ac:dyDescent="0.25"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  <c r="AT2208"/>
      <c r="AU2208"/>
      <c r="AV2208"/>
      <c r="AW2208"/>
      <c r="AX2208"/>
      <c r="AY2208"/>
      <c r="AZ2208"/>
      <c r="BA2208"/>
    </row>
    <row r="2209" spans="2:53" ht="15" x14ac:dyDescent="0.25"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  <c r="AT2209"/>
      <c r="AU2209"/>
      <c r="AV2209"/>
      <c r="AW2209"/>
      <c r="AX2209"/>
      <c r="AY2209"/>
      <c r="AZ2209"/>
      <c r="BA2209"/>
    </row>
    <row r="2210" spans="2:53" ht="15" x14ac:dyDescent="0.25"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  <c r="AT2210"/>
      <c r="AU2210"/>
      <c r="AV2210"/>
      <c r="AW2210"/>
      <c r="AX2210"/>
      <c r="AY2210"/>
      <c r="AZ2210"/>
      <c r="BA2210"/>
    </row>
    <row r="2211" spans="2:53" ht="15" x14ac:dyDescent="0.25"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  <c r="AT2211"/>
      <c r="AU2211"/>
      <c r="AV2211"/>
      <c r="AW2211"/>
      <c r="AX2211"/>
      <c r="AY2211"/>
      <c r="AZ2211"/>
      <c r="BA2211"/>
    </row>
    <row r="2212" spans="2:53" ht="15" x14ac:dyDescent="0.25"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  <c r="AP2212"/>
      <c r="AQ2212"/>
      <c r="AR2212"/>
      <c r="AS2212"/>
      <c r="AT2212"/>
      <c r="AU2212"/>
      <c r="AV2212"/>
      <c r="AW2212"/>
      <c r="AX2212"/>
      <c r="AY2212"/>
      <c r="AZ2212"/>
      <c r="BA2212"/>
    </row>
    <row r="2213" spans="2:53" ht="15" x14ac:dyDescent="0.25"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  <c r="AP2213"/>
      <c r="AQ2213"/>
      <c r="AR2213"/>
      <c r="AS2213"/>
      <c r="AT2213"/>
      <c r="AU2213"/>
      <c r="AV2213"/>
      <c r="AW2213"/>
      <c r="AX2213"/>
      <c r="AY2213"/>
      <c r="AZ2213"/>
      <c r="BA2213"/>
    </row>
    <row r="2214" spans="2:53" ht="15" x14ac:dyDescent="0.25"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  <c r="AP2214"/>
      <c r="AQ2214"/>
      <c r="AR2214"/>
      <c r="AS2214"/>
      <c r="AT2214"/>
      <c r="AU2214"/>
      <c r="AV2214"/>
      <c r="AW2214"/>
      <c r="AX2214"/>
      <c r="AY2214"/>
      <c r="AZ2214"/>
      <c r="BA2214"/>
    </row>
    <row r="2215" spans="2:53" ht="15" x14ac:dyDescent="0.25"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  <c r="AP2215"/>
      <c r="AQ2215"/>
      <c r="AR2215"/>
      <c r="AS2215"/>
      <c r="AT2215"/>
      <c r="AU2215"/>
      <c r="AV2215"/>
      <c r="AW2215"/>
      <c r="AX2215"/>
      <c r="AY2215"/>
      <c r="AZ2215"/>
      <c r="BA2215"/>
    </row>
    <row r="2216" spans="2:53" ht="15" x14ac:dyDescent="0.25"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  <c r="AP2216"/>
      <c r="AQ2216"/>
      <c r="AR2216"/>
      <c r="AS2216"/>
      <c r="AT2216"/>
      <c r="AU2216"/>
      <c r="AV2216"/>
      <c r="AW2216"/>
      <c r="AX2216"/>
      <c r="AY2216"/>
      <c r="AZ2216"/>
      <c r="BA2216"/>
    </row>
    <row r="2217" spans="2:53" ht="15" x14ac:dyDescent="0.25"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  <c r="AP2217"/>
      <c r="AQ2217"/>
      <c r="AR2217"/>
      <c r="AS2217"/>
      <c r="AT2217"/>
      <c r="AU2217"/>
      <c r="AV2217"/>
      <c r="AW2217"/>
      <c r="AX2217"/>
      <c r="AY2217"/>
      <c r="AZ2217"/>
      <c r="BA2217"/>
    </row>
    <row r="2218" spans="2:53" ht="15" x14ac:dyDescent="0.25"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  <c r="AP2218"/>
      <c r="AQ2218"/>
      <c r="AR2218"/>
      <c r="AS2218"/>
      <c r="AT2218"/>
      <c r="AU2218"/>
      <c r="AV2218"/>
      <c r="AW2218"/>
      <c r="AX2218"/>
      <c r="AY2218"/>
      <c r="AZ2218"/>
      <c r="BA2218"/>
    </row>
    <row r="2219" spans="2:53" ht="15" x14ac:dyDescent="0.25"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  <c r="AP2219"/>
      <c r="AQ2219"/>
      <c r="AR2219"/>
      <c r="AS2219"/>
      <c r="AT2219"/>
      <c r="AU2219"/>
      <c r="AV2219"/>
      <c r="AW2219"/>
      <c r="AX2219"/>
      <c r="AY2219"/>
      <c r="AZ2219"/>
      <c r="BA2219"/>
    </row>
    <row r="2220" spans="2:53" ht="15" x14ac:dyDescent="0.25"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  <c r="AP2220"/>
      <c r="AQ2220"/>
      <c r="AR2220"/>
      <c r="AS2220"/>
      <c r="AT2220"/>
      <c r="AU2220"/>
      <c r="AV2220"/>
      <c r="AW2220"/>
      <c r="AX2220"/>
      <c r="AY2220"/>
      <c r="AZ2220"/>
      <c r="BA2220"/>
    </row>
    <row r="2221" spans="2:53" ht="15" x14ac:dyDescent="0.25"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  <c r="AP2221"/>
      <c r="AQ2221"/>
      <c r="AR2221"/>
      <c r="AS2221"/>
      <c r="AT2221"/>
      <c r="AU2221"/>
      <c r="AV2221"/>
      <c r="AW2221"/>
      <c r="AX2221"/>
      <c r="AY2221"/>
      <c r="AZ2221"/>
      <c r="BA2221"/>
    </row>
    <row r="2222" spans="2:53" ht="15" x14ac:dyDescent="0.25"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  <c r="AP2222"/>
      <c r="AQ2222"/>
      <c r="AR2222"/>
      <c r="AS2222"/>
      <c r="AT2222"/>
      <c r="AU2222"/>
      <c r="AV2222"/>
      <c r="AW2222"/>
      <c r="AX2222"/>
      <c r="AY2222"/>
      <c r="AZ2222"/>
      <c r="BA2222"/>
    </row>
    <row r="2223" spans="2:53" ht="15" x14ac:dyDescent="0.25"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  <c r="AP2223"/>
      <c r="AQ2223"/>
      <c r="AR2223"/>
      <c r="AS2223"/>
      <c r="AT2223"/>
      <c r="AU2223"/>
      <c r="AV2223"/>
      <c r="AW2223"/>
      <c r="AX2223"/>
      <c r="AY2223"/>
      <c r="AZ2223"/>
      <c r="BA2223"/>
    </row>
    <row r="2224" spans="2:53" ht="15" x14ac:dyDescent="0.25"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  <c r="AP2224"/>
      <c r="AQ2224"/>
      <c r="AR2224"/>
      <c r="AS2224"/>
      <c r="AT2224"/>
      <c r="AU2224"/>
      <c r="AV2224"/>
      <c r="AW2224"/>
      <c r="AX2224"/>
      <c r="AY2224"/>
      <c r="AZ2224"/>
      <c r="BA2224"/>
    </row>
    <row r="2225" spans="2:53" ht="15" x14ac:dyDescent="0.25"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  <c r="AP2225"/>
      <c r="AQ2225"/>
      <c r="AR2225"/>
      <c r="AS2225"/>
      <c r="AT2225"/>
      <c r="AU2225"/>
      <c r="AV2225"/>
      <c r="AW2225"/>
      <c r="AX2225"/>
      <c r="AY2225"/>
      <c r="AZ2225"/>
      <c r="BA2225"/>
    </row>
    <row r="2226" spans="2:53" ht="15" x14ac:dyDescent="0.25"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  <c r="AP2226"/>
      <c r="AQ2226"/>
      <c r="AR2226"/>
      <c r="AS2226"/>
      <c r="AT2226"/>
      <c r="AU2226"/>
      <c r="AV2226"/>
      <c r="AW2226"/>
      <c r="AX2226"/>
      <c r="AY2226"/>
      <c r="AZ2226"/>
      <c r="BA2226"/>
    </row>
    <row r="2227" spans="2:53" ht="15" x14ac:dyDescent="0.25"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  <c r="AP2227"/>
      <c r="AQ2227"/>
      <c r="AR2227"/>
      <c r="AS2227"/>
      <c r="AT2227"/>
      <c r="AU2227"/>
      <c r="AV2227"/>
      <c r="AW2227"/>
      <c r="AX2227"/>
      <c r="AY2227"/>
      <c r="AZ2227"/>
      <c r="BA2227"/>
    </row>
    <row r="2228" spans="2:53" ht="15" x14ac:dyDescent="0.25"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  <c r="AP2228"/>
      <c r="AQ2228"/>
      <c r="AR2228"/>
      <c r="AS2228"/>
      <c r="AT2228"/>
      <c r="AU2228"/>
      <c r="AV2228"/>
      <c r="AW2228"/>
      <c r="AX2228"/>
      <c r="AY2228"/>
      <c r="AZ2228"/>
      <c r="BA2228"/>
    </row>
    <row r="2229" spans="2:53" ht="15" x14ac:dyDescent="0.25"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  <c r="AP2229"/>
      <c r="AQ2229"/>
      <c r="AR2229"/>
      <c r="AS2229"/>
      <c r="AT2229"/>
      <c r="AU2229"/>
      <c r="AV2229"/>
      <c r="AW2229"/>
      <c r="AX2229"/>
      <c r="AY2229"/>
      <c r="AZ2229"/>
      <c r="BA2229"/>
    </row>
    <row r="2230" spans="2:53" ht="15" x14ac:dyDescent="0.25"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  <c r="AP2230"/>
      <c r="AQ2230"/>
      <c r="AR2230"/>
      <c r="AS2230"/>
      <c r="AT2230"/>
      <c r="AU2230"/>
      <c r="AV2230"/>
      <c r="AW2230"/>
      <c r="AX2230"/>
      <c r="AY2230"/>
      <c r="AZ2230"/>
      <c r="BA2230"/>
    </row>
    <row r="2231" spans="2:53" ht="15" x14ac:dyDescent="0.25"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  <c r="AP2231"/>
      <c r="AQ2231"/>
      <c r="AR2231"/>
      <c r="AS2231"/>
      <c r="AT2231"/>
      <c r="AU2231"/>
      <c r="AV2231"/>
      <c r="AW2231"/>
      <c r="AX2231"/>
      <c r="AY2231"/>
      <c r="AZ2231"/>
      <c r="BA2231"/>
    </row>
    <row r="2232" spans="2:53" ht="15" x14ac:dyDescent="0.25"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  <c r="AT2232"/>
      <c r="AU2232"/>
      <c r="AV2232"/>
      <c r="AW2232"/>
      <c r="AX2232"/>
      <c r="AY2232"/>
      <c r="AZ2232"/>
      <c r="BA2232"/>
    </row>
    <row r="2233" spans="2:53" ht="15" x14ac:dyDescent="0.25"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  <c r="AT2233"/>
      <c r="AU2233"/>
      <c r="AV2233"/>
      <c r="AW2233"/>
      <c r="AX2233"/>
      <c r="AY2233"/>
      <c r="AZ2233"/>
      <c r="BA2233"/>
    </row>
    <row r="2234" spans="2:53" ht="15" x14ac:dyDescent="0.25"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  <c r="AT2234"/>
      <c r="AU2234"/>
      <c r="AV2234"/>
      <c r="AW2234"/>
      <c r="AX2234"/>
      <c r="AY2234"/>
      <c r="AZ2234"/>
      <c r="BA2234"/>
    </row>
    <row r="2235" spans="2:53" ht="15" x14ac:dyDescent="0.25"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  <c r="AP2235"/>
      <c r="AQ2235"/>
      <c r="AR2235"/>
      <c r="AS2235"/>
      <c r="AT2235"/>
      <c r="AU2235"/>
      <c r="AV2235"/>
      <c r="AW2235"/>
      <c r="AX2235"/>
      <c r="AY2235"/>
      <c r="AZ2235"/>
      <c r="BA2235"/>
    </row>
    <row r="2236" spans="2:53" ht="15" x14ac:dyDescent="0.25"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  <c r="AP2236"/>
      <c r="AQ2236"/>
      <c r="AR2236"/>
      <c r="AS2236"/>
      <c r="AT2236"/>
      <c r="AU2236"/>
      <c r="AV2236"/>
      <c r="AW2236"/>
      <c r="AX2236"/>
      <c r="AY2236"/>
      <c r="AZ2236"/>
      <c r="BA2236"/>
    </row>
    <row r="2237" spans="2:53" ht="15" x14ac:dyDescent="0.25"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  <c r="AP2237"/>
      <c r="AQ2237"/>
      <c r="AR2237"/>
      <c r="AS2237"/>
      <c r="AT2237"/>
      <c r="AU2237"/>
      <c r="AV2237"/>
      <c r="AW2237"/>
      <c r="AX2237"/>
      <c r="AY2237"/>
      <c r="AZ2237"/>
      <c r="BA2237"/>
    </row>
    <row r="2238" spans="2:53" ht="15" x14ac:dyDescent="0.25"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  <c r="AP2238"/>
      <c r="AQ2238"/>
      <c r="AR2238"/>
      <c r="AS2238"/>
      <c r="AT2238"/>
      <c r="AU2238"/>
      <c r="AV2238"/>
      <c r="AW2238"/>
      <c r="AX2238"/>
      <c r="AY2238"/>
      <c r="AZ2238"/>
      <c r="BA2238"/>
    </row>
    <row r="2239" spans="2:53" ht="15" x14ac:dyDescent="0.25"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  <c r="AP2239"/>
      <c r="AQ2239"/>
      <c r="AR2239"/>
      <c r="AS2239"/>
      <c r="AT2239"/>
      <c r="AU2239"/>
      <c r="AV2239"/>
      <c r="AW2239"/>
      <c r="AX2239"/>
      <c r="AY2239"/>
      <c r="AZ2239"/>
      <c r="BA2239"/>
    </row>
    <row r="2240" spans="2:53" ht="15" x14ac:dyDescent="0.25"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  <c r="AP2240"/>
      <c r="AQ2240"/>
      <c r="AR2240"/>
      <c r="AS2240"/>
      <c r="AT2240"/>
      <c r="AU2240"/>
      <c r="AV2240"/>
      <c r="AW2240"/>
      <c r="AX2240"/>
      <c r="AY2240"/>
      <c r="AZ2240"/>
      <c r="BA2240"/>
    </row>
    <row r="2241" spans="2:53" ht="15" x14ac:dyDescent="0.25"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  <c r="AP2241"/>
      <c r="AQ2241"/>
      <c r="AR2241"/>
      <c r="AS2241"/>
      <c r="AT2241"/>
      <c r="AU2241"/>
      <c r="AV2241"/>
      <c r="AW2241"/>
      <c r="AX2241"/>
      <c r="AY2241"/>
      <c r="AZ2241"/>
      <c r="BA2241"/>
    </row>
    <row r="2242" spans="2:53" ht="15" x14ac:dyDescent="0.25"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  <c r="AP2242"/>
      <c r="AQ2242"/>
      <c r="AR2242"/>
      <c r="AS2242"/>
      <c r="AT2242"/>
      <c r="AU2242"/>
      <c r="AV2242"/>
      <c r="AW2242"/>
      <c r="AX2242"/>
      <c r="AY2242"/>
      <c r="AZ2242"/>
      <c r="BA2242"/>
    </row>
    <row r="2243" spans="2:53" ht="15" x14ac:dyDescent="0.25"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  <c r="AT2243"/>
      <c r="AU2243"/>
      <c r="AV2243"/>
      <c r="AW2243"/>
      <c r="AX2243"/>
      <c r="AY2243"/>
      <c r="AZ2243"/>
      <c r="BA2243"/>
    </row>
    <row r="2244" spans="2:53" ht="15" x14ac:dyDescent="0.25"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  <c r="AP2244"/>
      <c r="AQ2244"/>
      <c r="AR2244"/>
      <c r="AS2244"/>
      <c r="AT2244"/>
      <c r="AU2244"/>
      <c r="AV2244"/>
      <c r="AW2244"/>
      <c r="AX2244"/>
      <c r="AY2244"/>
      <c r="AZ2244"/>
      <c r="BA2244"/>
    </row>
    <row r="2245" spans="2:53" ht="15" x14ac:dyDescent="0.25"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  <c r="AT2245"/>
      <c r="AU2245"/>
      <c r="AV2245"/>
      <c r="AW2245"/>
      <c r="AX2245"/>
      <c r="AY2245"/>
      <c r="AZ2245"/>
      <c r="BA2245"/>
    </row>
    <row r="2246" spans="2:53" ht="15" x14ac:dyDescent="0.25"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  <c r="AP2246"/>
      <c r="AQ2246"/>
      <c r="AR2246"/>
      <c r="AS2246"/>
      <c r="AT2246"/>
      <c r="AU2246"/>
      <c r="AV2246"/>
      <c r="AW2246"/>
      <c r="AX2246"/>
      <c r="AY2246"/>
      <c r="AZ2246"/>
      <c r="BA2246"/>
    </row>
    <row r="2247" spans="2:53" ht="15" x14ac:dyDescent="0.25"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  <c r="AT2247"/>
      <c r="AU2247"/>
      <c r="AV2247"/>
      <c r="AW2247"/>
      <c r="AX2247"/>
      <c r="AY2247"/>
      <c r="AZ2247"/>
      <c r="BA2247"/>
    </row>
    <row r="2248" spans="2:53" ht="15" x14ac:dyDescent="0.25"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  <c r="AP2248"/>
      <c r="AQ2248"/>
      <c r="AR2248"/>
      <c r="AS2248"/>
      <c r="AT2248"/>
      <c r="AU2248"/>
      <c r="AV2248"/>
      <c r="AW2248"/>
      <c r="AX2248"/>
      <c r="AY2248"/>
      <c r="AZ2248"/>
      <c r="BA2248"/>
    </row>
    <row r="2249" spans="2:53" ht="15" x14ac:dyDescent="0.25"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  <c r="AP2249"/>
      <c r="AQ2249"/>
      <c r="AR2249"/>
      <c r="AS2249"/>
      <c r="AT2249"/>
      <c r="AU2249"/>
      <c r="AV2249"/>
      <c r="AW2249"/>
      <c r="AX2249"/>
      <c r="AY2249"/>
      <c r="AZ2249"/>
      <c r="BA2249"/>
    </row>
    <row r="2250" spans="2:53" ht="15" x14ac:dyDescent="0.25"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  <c r="AT2250"/>
      <c r="AU2250"/>
      <c r="AV2250"/>
      <c r="AW2250"/>
      <c r="AX2250"/>
      <c r="AY2250"/>
      <c r="AZ2250"/>
      <c r="BA2250"/>
    </row>
    <row r="2251" spans="2:53" ht="15" x14ac:dyDescent="0.25"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</row>
    <row r="2252" spans="2:53" ht="15" x14ac:dyDescent="0.25"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  <c r="AT2252"/>
      <c r="AU2252"/>
      <c r="AV2252"/>
      <c r="AW2252"/>
      <c r="AX2252"/>
      <c r="AY2252"/>
      <c r="AZ2252"/>
      <c r="BA2252"/>
    </row>
    <row r="2253" spans="2:53" ht="15" x14ac:dyDescent="0.25"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  <c r="AT2253"/>
      <c r="AU2253"/>
      <c r="AV2253"/>
      <c r="AW2253"/>
      <c r="AX2253"/>
      <c r="AY2253"/>
      <c r="AZ2253"/>
      <c r="BA2253"/>
    </row>
    <row r="2254" spans="2:53" ht="15" x14ac:dyDescent="0.25"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  <c r="AT2254"/>
      <c r="AU2254"/>
      <c r="AV2254"/>
      <c r="AW2254"/>
      <c r="AX2254"/>
      <c r="AY2254"/>
      <c r="AZ2254"/>
      <c r="BA2254"/>
    </row>
    <row r="2255" spans="2:53" ht="15" x14ac:dyDescent="0.25"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  <c r="AT2255"/>
      <c r="AU2255"/>
      <c r="AV2255"/>
      <c r="AW2255"/>
      <c r="AX2255"/>
      <c r="AY2255"/>
      <c r="AZ2255"/>
      <c r="BA2255"/>
    </row>
    <row r="2256" spans="2:53" ht="15" x14ac:dyDescent="0.25"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  <c r="AT2256"/>
      <c r="AU2256"/>
      <c r="AV2256"/>
      <c r="AW2256"/>
      <c r="AX2256"/>
      <c r="AY2256"/>
      <c r="AZ2256"/>
      <c r="BA2256"/>
    </row>
    <row r="2257" spans="2:53" ht="15" x14ac:dyDescent="0.25"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  <c r="AT2257"/>
      <c r="AU2257"/>
      <c r="AV2257"/>
      <c r="AW2257"/>
      <c r="AX2257"/>
      <c r="AY2257"/>
      <c r="AZ2257"/>
      <c r="BA2257"/>
    </row>
    <row r="2258" spans="2:53" ht="15" x14ac:dyDescent="0.25"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</row>
    <row r="2259" spans="2:53" ht="15" x14ac:dyDescent="0.25"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  <c r="AT2259"/>
      <c r="AU2259"/>
      <c r="AV2259"/>
      <c r="AW2259"/>
      <c r="AX2259"/>
      <c r="AY2259"/>
      <c r="AZ2259"/>
      <c r="BA2259"/>
    </row>
    <row r="2260" spans="2:53" ht="15" x14ac:dyDescent="0.25"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  <c r="AT2260"/>
      <c r="AU2260"/>
      <c r="AV2260"/>
      <c r="AW2260"/>
      <c r="AX2260"/>
      <c r="AY2260"/>
      <c r="AZ2260"/>
      <c r="BA2260"/>
    </row>
    <row r="2261" spans="2:53" ht="15" x14ac:dyDescent="0.25"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  <c r="AT2261"/>
      <c r="AU2261"/>
      <c r="AV2261"/>
      <c r="AW2261"/>
      <c r="AX2261"/>
      <c r="AY2261"/>
      <c r="AZ2261"/>
      <c r="BA2261"/>
    </row>
    <row r="2262" spans="2:53" ht="15" x14ac:dyDescent="0.25"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  <c r="AT2262"/>
      <c r="AU2262"/>
      <c r="AV2262"/>
      <c r="AW2262"/>
      <c r="AX2262"/>
      <c r="AY2262"/>
      <c r="AZ2262"/>
      <c r="BA2262"/>
    </row>
    <row r="2263" spans="2:53" ht="15" x14ac:dyDescent="0.25"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  <c r="AW2263"/>
      <c r="AX2263"/>
      <c r="AY2263"/>
      <c r="AZ2263"/>
      <c r="BA2263"/>
    </row>
    <row r="2264" spans="2:53" ht="15" x14ac:dyDescent="0.25"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  <c r="AT2264"/>
      <c r="AU2264"/>
      <c r="AV2264"/>
      <c r="AW2264"/>
      <c r="AX2264"/>
      <c r="AY2264"/>
      <c r="AZ2264"/>
      <c r="BA2264"/>
    </row>
    <row r="2265" spans="2:53" ht="15" x14ac:dyDescent="0.25"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  <c r="AT2265"/>
      <c r="AU2265"/>
      <c r="AV2265"/>
      <c r="AW2265"/>
      <c r="AX2265"/>
      <c r="AY2265"/>
      <c r="AZ2265"/>
      <c r="BA2265"/>
    </row>
    <row r="2266" spans="2:53" ht="15" x14ac:dyDescent="0.25"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  <c r="AT2266"/>
      <c r="AU2266"/>
      <c r="AV2266"/>
      <c r="AW2266"/>
      <c r="AX2266"/>
      <c r="AY2266"/>
      <c r="AZ2266"/>
      <c r="BA2266"/>
    </row>
    <row r="2267" spans="2:53" ht="15" x14ac:dyDescent="0.25"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  <c r="AT2267"/>
      <c r="AU2267"/>
      <c r="AV2267"/>
      <c r="AW2267"/>
      <c r="AX2267"/>
      <c r="AY2267"/>
      <c r="AZ2267"/>
      <c r="BA2267"/>
    </row>
    <row r="2268" spans="2:53" ht="15" x14ac:dyDescent="0.25"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  <c r="AT2268"/>
      <c r="AU2268"/>
      <c r="AV2268"/>
      <c r="AW2268"/>
      <c r="AX2268"/>
      <c r="AY2268"/>
      <c r="AZ2268"/>
      <c r="BA2268"/>
    </row>
    <row r="2269" spans="2:53" ht="15" x14ac:dyDescent="0.25"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  <c r="AT2269"/>
      <c r="AU2269"/>
      <c r="AV2269"/>
      <c r="AW2269"/>
      <c r="AX2269"/>
      <c r="AY2269"/>
      <c r="AZ2269"/>
      <c r="BA2269"/>
    </row>
    <row r="2270" spans="2:53" ht="15" x14ac:dyDescent="0.25"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  <c r="AT2270"/>
      <c r="AU2270"/>
      <c r="AV2270"/>
      <c r="AW2270"/>
      <c r="AX2270"/>
      <c r="AY2270"/>
      <c r="AZ2270"/>
      <c r="BA2270"/>
    </row>
    <row r="2271" spans="2:53" ht="15" x14ac:dyDescent="0.25"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  <c r="AT2271"/>
      <c r="AU2271"/>
      <c r="AV2271"/>
      <c r="AW2271"/>
      <c r="AX2271"/>
      <c r="AY2271"/>
      <c r="AZ2271"/>
      <c r="BA2271"/>
    </row>
    <row r="2272" spans="2:53" ht="15" x14ac:dyDescent="0.25"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  <c r="AT2272"/>
      <c r="AU2272"/>
      <c r="AV2272"/>
      <c r="AW2272"/>
      <c r="AX2272"/>
      <c r="AY2272"/>
      <c r="AZ2272"/>
      <c r="BA2272"/>
    </row>
    <row r="2273" spans="2:53" ht="15" x14ac:dyDescent="0.25"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  <c r="AT2273"/>
      <c r="AU2273"/>
      <c r="AV2273"/>
      <c r="AW2273"/>
      <c r="AX2273"/>
      <c r="AY2273"/>
      <c r="AZ2273"/>
      <c r="BA2273"/>
    </row>
    <row r="2274" spans="2:53" ht="15" x14ac:dyDescent="0.25"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  <c r="AT2274"/>
      <c r="AU2274"/>
      <c r="AV2274"/>
      <c r="AW2274"/>
      <c r="AX2274"/>
      <c r="AY2274"/>
      <c r="AZ2274"/>
      <c r="BA2274"/>
    </row>
    <row r="2275" spans="2:53" ht="15" x14ac:dyDescent="0.25"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  <c r="AT2275"/>
      <c r="AU2275"/>
      <c r="AV2275"/>
      <c r="AW2275"/>
      <c r="AX2275"/>
      <c r="AY2275"/>
      <c r="AZ2275"/>
      <c r="BA2275"/>
    </row>
    <row r="2276" spans="2:53" ht="15" x14ac:dyDescent="0.25"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  <c r="AT2276"/>
      <c r="AU2276"/>
      <c r="AV2276"/>
      <c r="AW2276"/>
      <c r="AX2276"/>
      <c r="AY2276"/>
      <c r="AZ2276"/>
      <c r="BA2276"/>
    </row>
    <row r="2277" spans="2:53" ht="15" x14ac:dyDescent="0.25"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  <c r="AT2277"/>
      <c r="AU2277"/>
      <c r="AV2277"/>
      <c r="AW2277"/>
      <c r="AX2277"/>
      <c r="AY2277"/>
      <c r="AZ2277"/>
      <c r="BA2277"/>
    </row>
    <row r="2278" spans="2:53" ht="15" x14ac:dyDescent="0.25"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  <c r="AW2278"/>
      <c r="AX2278"/>
      <c r="AY2278"/>
      <c r="AZ2278"/>
      <c r="BA2278"/>
    </row>
    <row r="2279" spans="2:53" ht="15" x14ac:dyDescent="0.25"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  <c r="AW2279"/>
      <c r="AX2279"/>
      <c r="AY2279"/>
      <c r="AZ2279"/>
      <c r="BA2279"/>
    </row>
    <row r="2280" spans="2:53" ht="15" x14ac:dyDescent="0.25"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  <c r="AP2280"/>
      <c r="AQ2280"/>
      <c r="AR2280"/>
      <c r="AS2280"/>
      <c r="AT2280"/>
      <c r="AU2280"/>
      <c r="AV2280"/>
      <c r="AW2280"/>
      <c r="AX2280"/>
      <c r="AY2280"/>
      <c r="AZ2280"/>
      <c r="BA2280"/>
    </row>
    <row r="2281" spans="2:53" ht="15" x14ac:dyDescent="0.25"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  <c r="AP2281"/>
      <c r="AQ2281"/>
      <c r="AR2281"/>
      <c r="AS2281"/>
      <c r="AT2281"/>
      <c r="AU2281"/>
      <c r="AV2281"/>
      <c r="AW2281"/>
      <c r="AX2281"/>
      <c r="AY2281"/>
      <c r="AZ2281"/>
      <c r="BA2281"/>
    </row>
    <row r="2282" spans="2:53" ht="15" x14ac:dyDescent="0.25"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  <c r="AP2282"/>
      <c r="AQ2282"/>
      <c r="AR2282"/>
      <c r="AS2282"/>
      <c r="AT2282"/>
      <c r="AU2282"/>
      <c r="AV2282"/>
      <c r="AW2282"/>
      <c r="AX2282"/>
      <c r="AY2282"/>
      <c r="AZ2282"/>
      <c r="BA2282"/>
    </row>
    <row r="2283" spans="2:53" ht="15" x14ac:dyDescent="0.25"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  <c r="AP2283"/>
      <c r="AQ2283"/>
      <c r="AR2283"/>
      <c r="AS2283"/>
      <c r="AT2283"/>
      <c r="AU2283"/>
      <c r="AV2283"/>
      <c r="AW2283"/>
      <c r="AX2283"/>
      <c r="AY2283"/>
      <c r="AZ2283"/>
      <c r="BA2283"/>
    </row>
    <row r="2284" spans="2:53" ht="15" x14ac:dyDescent="0.25"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  <c r="AT2284"/>
      <c r="AU2284"/>
      <c r="AV2284"/>
      <c r="AW2284"/>
      <c r="AX2284"/>
      <c r="AY2284"/>
      <c r="AZ2284"/>
      <c r="BA2284"/>
    </row>
    <row r="2285" spans="2:53" ht="15" x14ac:dyDescent="0.25"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  <c r="AP2285"/>
      <c r="AQ2285"/>
      <c r="AR2285"/>
      <c r="AS2285"/>
      <c r="AT2285"/>
      <c r="AU2285"/>
      <c r="AV2285"/>
      <c r="AW2285"/>
      <c r="AX2285"/>
      <c r="AY2285"/>
      <c r="AZ2285"/>
      <c r="BA2285"/>
    </row>
    <row r="2286" spans="2:53" ht="15" x14ac:dyDescent="0.25"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  <c r="AP2286"/>
      <c r="AQ2286"/>
      <c r="AR2286"/>
      <c r="AS2286"/>
      <c r="AT2286"/>
      <c r="AU2286"/>
      <c r="AV2286"/>
      <c r="AW2286"/>
      <c r="AX2286"/>
      <c r="AY2286"/>
      <c r="AZ2286"/>
      <c r="BA2286"/>
    </row>
    <row r="2287" spans="2:53" ht="15" x14ac:dyDescent="0.25"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  <c r="AP2287"/>
      <c r="AQ2287"/>
      <c r="AR2287"/>
      <c r="AS2287"/>
      <c r="AT2287"/>
      <c r="AU2287"/>
      <c r="AV2287"/>
      <c r="AW2287"/>
      <c r="AX2287"/>
      <c r="AY2287"/>
      <c r="AZ2287"/>
      <c r="BA2287"/>
    </row>
    <row r="2288" spans="2:53" ht="15" x14ac:dyDescent="0.25"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  <c r="AP2288"/>
      <c r="AQ2288"/>
      <c r="AR2288"/>
      <c r="AS2288"/>
      <c r="AT2288"/>
      <c r="AU2288"/>
      <c r="AV2288"/>
      <c r="AW2288"/>
      <c r="AX2288"/>
      <c r="AY2288"/>
      <c r="AZ2288"/>
      <c r="BA2288"/>
    </row>
    <row r="2289" spans="2:53" ht="15" x14ac:dyDescent="0.25"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  <c r="AP2289"/>
      <c r="AQ2289"/>
      <c r="AR2289"/>
      <c r="AS2289"/>
      <c r="AT2289"/>
      <c r="AU2289"/>
      <c r="AV2289"/>
      <c r="AW2289"/>
      <c r="AX2289"/>
      <c r="AY2289"/>
      <c r="AZ2289"/>
      <c r="BA2289"/>
    </row>
    <row r="2290" spans="2:53" ht="15" x14ac:dyDescent="0.25"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  <c r="AT2290"/>
      <c r="AU2290"/>
      <c r="AV2290"/>
      <c r="AW2290"/>
      <c r="AX2290"/>
      <c r="AY2290"/>
      <c r="AZ2290"/>
      <c r="BA2290"/>
    </row>
    <row r="2291" spans="2:53" ht="15" x14ac:dyDescent="0.25"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  <c r="AP2291"/>
      <c r="AQ2291"/>
      <c r="AR2291"/>
      <c r="AS2291"/>
      <c r="AT2291"/>
      <c r="AU2291"/>
      <c r="AV2291"/>
      <c r="AW2291"/>
      <c r="AX2291"/>
      <c r="AY2291"/>
      <c r="AZ2291"/>
      <c r="BA2291"/>
    </row>
    <row r="2292" spans="2:53" ht="15" x14ac:dyDescent="0.25"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  <c r="AP2292"/>
      <c r="AQ2292"/>
      <c r="AR2292"/>
      <c r="AS2292"/>
      <c r="AT2292"/>
      <c r="AU2292"/>
      <c r="AV2292"/>
      <c r="AW2292"/>
      <c r="AX2292"/>
      <c r="AY2292"/>
      <c r="AZ2292"/>
      <c r="BA2292"/>
    </row>
    <row r="2293" spans="2:53" ht="15" x14ac:dyDescent="0.25"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  <c r="AP2293"/>
      <c r="AQ2293"/>
      <c r="AR2293"/>
      <c r="AS2293"/>
      <c r="AT2293"/>
      <c r="AU2293"/>
      <c r="AV2293"/>
      <c r="AW2293"/>
      <c r="AX2293"/>
      <c r="AY2293"/>
      <c r="AZ2293"/>
      <c r="BA2293"/>
    </row>
    <row r="2294" spans="2:53" ht="15" x14ac:dyDescent="0.25"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  <c r="AP2294"/>
      <c r="AQ2294"/>
      <c r="AR2294"/>
      <c r="AS2294"/>
      <c r="AT2294"/>
      <c r="AU2294"/>
      <c r="AV2294"/>
      <c r="AW2294"/>
      <c r="AX2294"/>
      <c r="AY2294"/>
      <c r="AZ2294"/>
      <c r="BA2294"/>
    </row>
    <row r="2295" spans="2:53" ht="15" x14ac:dyDescent="0.25"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  <c r="AP2295"/>
      <c r="AQ2295"/>
      <c r="AR2295"/>
      <c r="AS2295"/>
      <c r="AT2295"/>
      <c r="AU2295"/>
      <c r="AV2295"/>
      <c r="AW2295"/>
      <c r="AX2295"/>
      <c r="AY2295"/>
      <c r="AZ2295"/>
      <c r="BA2295"/>
    </row>
    <row r="2296" spans="2:53" ht="15" x14ac:dyDescent="0.25"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  <c r="AP2296"/>
      <c r="AQ2296"/>
      <c r="AR2296"/>
      <c r="AS2296"/>
      <c r="AT2296"/>
      <c r="AU2296"/>
      <c r="AV2296"/>
      <c r="AW2296"/>
      <c r="AX2296"/>
      <c r="AY2296"/>
      <c r="AZ2296"/>
      <c r="BA2296"/>
    </row>
    <row r="2297" spans="2:53" ht="15" x14ac:dyDescent="0.25"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  <c r="AP2297"/>
      <c r="AQ2297"/>
      <c r="AR2297"/>
      <c r="AS2297"/>
      <c r="AT2297"/>
      <c r="AU2297"/>
      <c r="AV2297"/>
      <c r="AW2297"/>
      <c r="AX2297"/>
      <c r="AY2297"/>
      <c r="AZ2297"/>
      <c r="BA2297"/>
    </row>
    <row r="2298" spans="2:53" ht="15" x14ac:dyDescent="0.25"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  <c r="AP2298"/>
      <c r="AQ2298"/>
      <c r="AR2298"/>
      <c r="AS2298"/>
      <c r="AT2298"/>
      <c r="AU2298"/>
      <c r="AV2298"/>
      <c r="AW2298"/>
      <c r="AX2298"/>
      <c r="AY2298"/>
      <c r="AZ2298"/>
      <c r="BA2298"/>
    </row>
    <row r="2299" spans="2:53" ht="15" x14ac:dyDescent="0.25"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  <c r="AP2299"/>
      <c r="AQ2299"/>
      <c r="AR2299"/>
      <c r="AS2299"/>
      <c r="AT2299"/>
      <c r="AU2299"/>
      <c r="AV2299"/>
      <c r="AW2299"/>
      <c r="AX2299"/>
      <c r="AY2299"/>
      <c r="AZ2299"/>
      <c r="BA2299"/>
    </row>
    <row r="2300" spans="2:53" ht="15" x14ac:dyDescent="0.25"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  <c r="AT2300"/>
      <c r="AU2300"/>
      <c r="AV2300"/>
      <c r="AW2300"/>
      <c r="AX2300"/>
      <c r="AY2300"/>
      <c r="AZ2300"/>
      <c r="BA2300"/>
    </row>
    <row r="2301" spans="2:53" ht="15" x14ac:dyDescent="0.25"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  <c r="AT2301"/>
      <c r="AU2301"/>
      <c r="AV2301"/>
      <c r="AW2301"/>
      <c r="AX2301"/>
      <c r="AY2301"/>
      <c r="AZ2301"/>
      <c r="BA2301"/>
    </row>
    <row r="2302" spans="2:53" ht="15" x14ac:dyDescent="0.25"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  <c r="AT2302"/>
      <c r="AU2302"/>
      <c r="AV2302"/>
      <c r="AW2302"/>
      <c r="AX2302"/>
      <c r="AY2302"/>
      <c r="AZ2302"/>
      <c r="BA2302"/>
    </row>
    <row r="2303" spans="2:53" ht="15" x14ac:dyDescent="0.25"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  <c r="AT2303"/>
      <c r="AU2303"/>
      <c r="AV2303"/>
      <c r="AW2303"/>
      <c r="AX2303"/>
      <c r="AY2303"/>
      <c r="AZ2303"/>
      <c r="BA2303"/>
    </row>
    <row r="2304" spans="2:53" ht="15" x14ac:dyDescent="0.25"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  <c r="AP2304"/>
      <c r="AQ2304"/>
      <c r="AR2304"/>
      <c r="AS2304"/>
      <c r="AT2304"/>
      <c r="AU2304"/>
      <c r="AV2304"/>
      <c r="AW2304"/>
      <c r="AX2304"/>
      <c r="AY2304"/>
      <c r="AZ2304"/>
      <c r="BA2304"/>
    </row>
    <row r="2305" spans="2:53" ht="15" x14ac:dyDescent="0.25"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  <c r="AP2305"/>
      <c r="AQ2305"/>
      <c r="AR2305"/>
      <c r="AS2305"/>
      <c r="AT2305"/>
      <c r="AU2305"/>
      <c r="AV2305"/>
      <c r="AW2305"/>
      <c r="AX2305"/>
      <c r="AY2305"/>
      <c r="AZ2305"/>
      <c r="BA2305"/>
    </row>
    <row r="2306" spans="2:53" ht="15" x14ac:dyDescent="0.25"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  <c r="AP2306"/>
      <c r="AQ2306"/>
      <c r="AR2306"/>
      <c r="AS2306"/>
      <c r="AT2306"/>
      <c r="AU2306"/>
      <c r="AV2306"/>
      <c r="AW2306"/>
      <c r="AX2306"/>
      <c r="AY2306"/>
      <c r="AZ2306"/>
      <c r="BA2306"/>
    </row>
    <row r="2307" spans="2:53" ht="15" x14ac:dyDescent="0.25"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  <c r="AP2307"/>
      <c r="AQ2307"/>
      <c r="AR2307"/>
      <c r="AS2307"/>
      <c r="AT2307"/>
      <c r="AU2307"/>
      <c r="AV2307"/>
      <c r="AW2307"/>
      <c r="AX2307"/>
      <c r="AY2307"/>
      <c r="AZ2307"/>
      <c r="BA2307"/>
    </row>
    <row r="2308" spans="2:53" ht="15" x14ac:dyDescent="0.25"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  <c r="AT2308"/>
      <c r="AU2308"/>
      <c r="AV2308"/>
      <c r="AW2308"/>
      <c r="AX2308"/>
      <c r="AY2308"/>
      <c r="AZ2308"/>
      <c r="BA2308"/>
    </row>
    <row r="2309" spans="2:53" ht="15" x14ac:dyDescent="0.25"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  <c r="AT2309"/>
      <c r="AU2309"/>
      <c r="AV2309"/>
      <c r="AW2309"/>
      <c r="AX2309"/>
      <c r="AY2309"/>
      <c r="AZ2309"/>
      <c r="BA2309"/>
    </row>
    <row r="2310" spans="2:53" ht="15" x14ac:dyDescent="0.25"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</row>
    <row r="2311" spans="2:53" ht="15" x14ac:dyDescent="0.25"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</row>
    <row r="2312" spans="2:53" ht="15" x14ac:dyDescent="0.25"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</row>
    <row r="2313" spans="2:53" ht="15" x14ac:dyDescent="0.25"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</row>
    <row r="2314" spans="2:53" ht="15" x14ac:dyDescent="0.25"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</row>
    <row r="2315" spans="2:53" ht="15" x14ac:dyDescent="0.25"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</row>
    <row r="2316" spans="2:53" ht="15" x14ac:dyDescent="0.25"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</row>
    <row r="2317" spans="2:53" ht="15" x14ac:dyDescent="0.25"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</row>
    <row r="2318" spans="2:53" ht="15" x14ac:dyDescent="0.25"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</row>
    <row r="2319" spans="2:53" ht="15" x14ac:dyDescent="0.25"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</row>
    <row r="2320" spans="2:53" ht="15" x14ac:dyDescent="0.25"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</row>
    <row r="2321" spans="2:53" ht="15" x14ac:dyDescent="0.25"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</row>
    <row r="2322" spans="2:53" ht="15" x14ac:dyDescent="0.25"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</row>
    <row r="2323" spans="2:53" ht="15" x14ac:dyDescent="0.25"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</row>
    <row r="2324" spans="2:53" ht="15" x14ac:dyDescent="0.25"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</row>
    <row r="2325" spans="2:53" ht="15" x14ac:dyDescent="0.25"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</row>
    <row r="2326" spans="2:53" ht="15" x14ac:dyDescent="0.25"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</row>
    <row r="2327" spans="2:53" ht="15" x14ac:dyDescent="0.25"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</row>
    <row r="2328" spans="2:53" ht="15" x14ac:dyDescent="0.25"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</row>
    <row r="2329" spans="2:53" ht="15" x14ac:dyDescent="0.25"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</row>
    <row r="2330" spans="2:53" ht="15" x14ac:dyDescent="0.25"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</row>
    <row r="2331" spans="2:53" ht="15" x14ac:dyDescent="0.25"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</row>
    <row r="2332" spans="2:53" ht="15" x14ac:dyDescent="0.25"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</row>
    <row r="2333" spans="2:53" ht="15" x14ac:dyDescent="0.25"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  <c r="BA2333"/>
    </row>
    <row r="2334" spans="2:53" ht="15" x14ac:dyDescent="0.25"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  <c r="BA2334"/>
    </row>
    <row r="2335" spans="2:53" ht="15" x14ac:dyDescent="0.25"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  <c r="BA2335"/>
    </row>
    <row r="2336" spans="2:53" ht="15" x14ac:dyDescent="0.25"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  <c r="AX2336"/>
      <c r="AY2336"/>
      <c r="AZ2336"/>
      <c r="BA2336"/>
    </row>
    <row r="2337" spans="2:53" ht="15" x14ac:dyDescent="0.25"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  <c r="AX2337"/>
      <c r="AY2337"/>
      <c r="AZ2337"/>
      <c r="BA2337"/>
    </row>
    <row r="2338" spans="2:53" ht="15" x14ac:dyDescent="0.25"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  <c r="AX2338"/>
      <c r="AY2338"/>
      <c r="AZ2338"/>
      <c r="BA2338"/>
    </row>
    <row r="2339" spans="2:53" ht="15" x14ac:dyDescent="0.25"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  <c r="AT2339"/>
      <c r="AU2339"/>
      <c r="AV2339"/>
      <c r="AW2339"/>
      <c r="AX2339"/>
      <c r="AY2339"/>
      <c r="AZ2339"/>
      <c r="BA2339"/>
    </row>
    <row r="2340" spans="2:53" ht="15" x14ac:dyDescent="0.25"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  <c r="AT2340"/>
      <c r="AU2340"/>
      <c r="AV2340"/>
      <c r="AW2340"/>
      <c r="AX2340"/>
      <c r="AY2340"/>
      <c r="AZ2340"/>
      <c r="BA2340"/>
    </row>
    <row r="2341" spans="2:53" ht="15" x14ac:dyDescent="0.25"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  <c r="AW2341"/>
      <c r="AX2341"/>
      <c r="AY2341"/>
      <c r="AZ2341"/>
      <c r="BA2341"/>
    </row>
    <row r="2342" spans="2:53" ht="15" x14ac:dyDescent="0.25"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  <c r="AT2342"/>
      <c r="AU2342"/>
      <c r="AV2342"/>
      <c r="AW2342"/>
      <c r="AX2342"/>
      <c r="AY2342"/>
      <c r="AZ2342"/>
      <c r="BA2342"/>
    </row>
    <row r="2343" spans="2:53" ht="15" x14ac:dyDescent="0.25"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  <c r="AT2343"/>
      <c r="AU2343"/>
      <c r="AV2343"/>
      <c r="AW2343"/>
      <c r="AX2343"/>
      <c r="AY2343"/>
      <c r="AZ2343"/>
      <c r="BA2343"/>
    </row>
    <row r="2344" spans="2:53" ht="15" x14ac:dyDescent="0.25"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  <c r="AT2344"/>
      <c r="AU2344"/>
      <c r="AV2344"/>
      <c r="AW2344"/>
      <c r="AX2344"/>
      <c r="AY2344"/>
      <c r="AZ2344"/>
      <c r="BA2344"/>
    </row>
    <row r="2345" spans="2:53" ht="15" x14ac:dyDescent="0.25"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  <c r="AT2345"/>
      <c r="AU2345"/>
      <c r="AV2345"/>
      <c r="AW2345"/>
      <c r="AX2345"/>
      <c r="AY2345"/>
      <c r="AZ2345"/>
      <c r="BA2345"/>
    </row>
    <row r="2346" spans="2:53" ht="15" x14ac:dyDescent="0.25"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  <c r="AP2346"/>
      <c r="AQ2346"/>
      <c r="AR2346"/>
      <c r="AS2346"/>
      <c r="AT2346"/>
      <c r="AU2346"/>
      <c r="AV2346"/>
      <c r="AW2346"/>
      <c r="AX2346"/>
      <c r="AY2346"/>
      <c r="AZ2346"/>
      <c r="BA2346"/>
    </row>
    <row r="2347" spans="2:53" ht="15" x14ac:dyDescent="0.25"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  <c r="AP2347"/>
      <c r="AQ2347"/>
      <c r="AR2347"/>
      <c r="AS2347"/>
      <c r="AT2347"/>
      <c r="AU2347"/>
      <c r="AV2347"/>
      <c r="AW2347"/>
      <c r="AX2347"/>
      <c r="AY2347"/>
      <c r="AZ2347"/>
      <c r="BA2347"/>
    </row>
    <row r="2348" spans="2:53" ht="15" x14ac:dyDescent="0.25"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  <c r="AP2348"/>
      <c r="AQ2348"/>
      <c r="AR2348"/>
      <c r="AS2348"/>
      <c r="AT2348"/>
      <c r="AU2348"/>
      <c r="AV2348"/>
      <c r="AW2348"/>
      <c r="AX2348"/>
      <c r="AY2348"/>
      <c r="AZ2348"/>
      <c r="BA2348"/>
    </row>
    <row r="2349" spans="2:53" ht="15" x14ac:dyDescent="0.25"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  <c r="AP2349"/>
      <c r="AQ2349"/>
      <c r="AR2349"/>
      <c r="AS2349"/>
      <c r="AT2349"/>
      <c r="AU2349"/>
      <c r="AV2349"/>
      <c r="AW2349"/>
      <c r="AX2349"/>
      <c r="AY2349"/>
      <c r="AZ2349"/>
      <c r="BA2349"/>
    </row>
    <row r="2350" spans="2:53" ht="15" x14ac:dyDescent="0.25"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  <c r="AP2350"/>
      <c r="AQ2350"/>
      <c r="AR2350"/>
      <c r="AS2350"/>
      <c r="AT2350"/>
      <c r="AU2350"/>
      <c r="AV2350"/>
      <c r="AW2350"/>
      <c r="AX2350"/>
      <c r="AY2350"/>
      <c r="AZ2350"/>
      <c r="BA2350"/>
    </row>
    <row r="2351" spans="2:53" ht="15" x14ac:dyDescent="0.25"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  <c r="AP2351"/>
      <c r="AQ2351"/>
      <c r="AR2351"/>
      <c r="AS2351"/>
      <c r="AT2351"/>
      <c r="AU2351"/>
      <c r="AV2351"/>
      <c r="AW2351"/>
      <c r="AX2351"/>
      <c r="AY2351"/>
      <c r="AZ2351"/>
      <c r="BA2351"/>
    </row>
    <row r="2352" spans="2:53" ht="15" x14ac:dyDescent="0.25"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  <c r="AP2352"/>
      <c r="AQ2352"/>
      <c r="AR2352"/>
      <c r="AS2352"/>
      <c r="AT2352"/>
      <c r="AU2352"/>
      <c r="AV2352"/>
      <c r="AW2352"/>
      <c r="AX2352"/>
      <c r="AY2352"/>
      <c r="AZ2352"/>
      <c r="BA2352"/>
    </row>
    <row r="2353" spans="2:53" ht="15" x14ac:dyDescent="0.25"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  <c r="AP2353"/>
      <c r="AQ2353"/>
      <c r="AR2353"/>
      <c r="AS2353"/>
      <c r="AT2353"/>
      <c r="AU2353"/>
      <c r="AV2353"/>
      <c r="AW2353"/>
      <c r="AX2353"/>
      <c r="AY2353"/>
      <c r="AZ2353"/>
      <c r="BA2353"/>
    </row>
    <row r="2354" spans="2:53" ht="15" x14ac:dyDescent="0.25"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  <c r="AP2354"/>
      <c r="AQ2354"/>
      <c r="AR2354"/>
      <c r="AS2354"/>
      <c r="AT2354"/>
      <c r="AU2354"/>
      <c r="AV2354"/>
      <c r="AW2354"/>
      <c r="AX2354"/>
      <c r="AY2354"/>
      <c r="AZ2354"/>
      <c r="BA2354"/>
    </row>
    <row r="2355" spans="2:53" ht="15" x14ac:dyDescent="0.25"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  <c r="AP2355"/>
      <c r="AQ2355"/>
      <c r="AR2355"/>
      <c r="AS2355"/>
      <c r="AT2355"/>
      <c r="AU2355"/>
      <c r="AV2355"/>
      <c r="AW2355"/>
      <c r="AX2355"/>
      <c r="AY2355"/>
      <c r="AZ2355"/>
      <c r="BA2355"/>
    </row>
    <row r="2356" spans="2:53" ht="15" x14ac:dyDescent="0.25"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  <c r="AP2356"/>
      <c r="AQ2356"/>
      <c r="AR2356"/>
      <c r="AS2356"/>
      <c r="AT2356"/>
      <c r="AU2356"/>
      <c r="AV2356"/>
      <c r="AW2356"/>
      <c r="AX2356"/>
      <c r="AY2356"/>
      <c r="AZ2356"/>
      <c r="BA2356"/>
    </row>
    <row r="2357" spans="2:53" ht="15" x14ac:dyDescent="0.25"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  <c r="AP2357"/>
      <c r="AQ2357"/>
      <c r="AR2357"/>
      <c r="AS2357"/>
      <c r="AT2357"/>
      <c r="AU2357"/>
      <c r="AV2357"/>
      <c r="AW2357"/>
      <c r="AX2357"/>
      <c r="AY2357"/>
      <c r="AZ2357"/>
      <c r="BA2357"/>
    </row>
    <row r="2358" spans="2:53" ht="15" x14ac:dyDescent="0.25"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  <c r="AT2358"/>
      <c r="AU2358"/>
      <c r="AV2358"/>
      <c r="AW2358"/>
      <c r="AX2358"/>
      <c r="AY2358"/>
      <c r="AZ2358"/>
      <c r="BA2358"/>
    </row>
    <row r="2359" spans="2:53" ht="15" x14ac:dyDescent="0.25"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  <c r="AP2359"/>
      <c r="AQ2359"/>
      <c r="AR2359"/>
      <c r="AS2359"/>
      <c r="AT2359"/>
      <c r="AU2359"/>
      <c r="AV2359"/>
      <c r="AW2359"/>
      <c r="AX2359"/>
      <c r="AY2359"/>
      <c r="AZ2359"/>
      <c r="BA2359"/>
    </row>
    <row r="2360" spans="2:53" ht="15" x14ac:dyDescent="0.25"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  <c r="AT2360"/>
      <c r="AU2360"/>
      <c r="AV2360"/>
      <c r="AW2360"/>
      <c r="AX2360"/>
      <c r="AY2360"/>
      <c r="AZ2360"/>
      <c r="BA2360"/>
    </row>
    <row r="2361" spans="2:53" ht="15" x14ac:dyDescent="0.25"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  <c r="AP2361"/>
      <c r="AQ2361"/>
      <c r="AR2361"/>
      <c r="AS2361"/>
      <c r="AT2361"/>
      <c r="AU2361"/>
      <c r="AV2361"/>
      <c r="AW2361"/>
      <c r="AX2361"/>
      <c r="AY2361"/>
      <c r="AZ2361"/>
      <c r="BA2361"/>
    </row>
    <row r="2362" spans="2:53" ht="15" x14ac:dyDescent="0.25"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  <c r="AP2362"/>
      <c r="AQ2362"/>
      <c r="AR2362"/>
      <c r="AS2362"/>
      <c r="AT2362"/>
      <c r="AU2362"/>
      <c r="AV2362"/>
      <c r="AW2362"/>
      <c r="AX2362"/>
      <c r="AY2362"/>
      <c r="AZ2362"/>
      <c r="BA2362"/>
    </row>
    <row r="2363" spans="2:53" ht="15" x14ac:dyDescent="0.25"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  <c r="AP2363"/>
      <c r="AQ2363"/>
      <c r="AR2363"/>
      <c r="AS2363"/>
      <c r="AT2363"/>
      <c r="AU2363"/>
      <c r="AV2363"/>
      <c r="AW2363"/>
      <c r="AX2363"/>
      <c r="AY2363"/>
      <c r="AZ2363"/>
      <c r="BA2363"/>
    </row>
    <row r="2364" spans="2:53" ht="15" x14ac:dyDescent="0.25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  <c r="AT2364"/>
      <c r="AU2364"/>
      <c r="AV2364"/>
      <c r="AW2364"/>
      <c r="AX2364"/>
      <c r="AY2364"/>
      <c r="AZ2364"/>
      <c r="BA2364"/>
    </row>
    <row r="2365" spans="2:53" ht="15" x14ac:dyDescent="0.25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  <c r="AP2365"/>
      <c r="AQ2365"/>
      <c r="AR2365"/>
      <c r="AS2365"/>
      <c r="AT2365"/>
      <c r="AU2365"/>
      <c r="AV2365"/>
      <c r="AW2365"/>
      <c r="AX2365"/>
      <c r="AY2365"/>
      <c r="AZ2365"/>
      <c r="BA2365"/>
    </row>
    <row r="2366" spans="2:53" ht="15" x14ac:dyDescent="0.25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  <c r="AT2366"/>
      <c r="AU2366"/>
      <c r="AV2366"/>
      <c r="AW2366"/>
      <c r="AX2366"/>
      <c r="AY2366"/>
      <c r="AZ2366"/>
      <c r="BA2366"/>
    </row>
    <row r="2367" spans="2:53" ht="15" x14ac:dyDescent="0.25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  <c r="AP2367"/>
      <c r="AQ2367"/>
      <c r="AR2367"/>
      <c r="AS2367"/>
      <c r="AT2367"/>
      <c r="AU2367"/>
      <c r="AV2367"/>
      <c r="AW2367"/>
      <c r="AX2367"/>
      <c r="AY2367"/>
      <c r="AZ2367"/>
      <c r="BA2367"/>
    </row>
    <row r="2368" spans="2:53" ht="15" x14ac:dyDescent="0.25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  <c r="AP2368"/>
      <c r="AQ2368"/>
      <c r="AR2368"/>
      <c r="AS2368"/>
      <c r="AT2368"/>
      <c r="AU2368"/>
      <c r="AV2368"/>
      <c r="AW2368"/>
      <c r="AX2368"/>
      <c r="AY2368"/>
      <c r="AZ2368"/>
      <c r="BA2368"/>
    </row>
    <row r="2369" spans="2:53" ht="15" x14ac:dyDescent="0.25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  <c r="AP2369"/>
      <c r="AQ2369"/>
      <c r="AR2369"/>
      <c r="AS2369"/>
      <c r="AT2369"/>
      <c r="AU2369"/>
      <c r="AV2369"/>
      <c r="AW2369"/>
      <c r="AX2369"/>
      <c r="AY2369"/>
      <c r="AZ2369"/>
      <c r="BA2369"/>
    </row>
    <row r="2370" spans="2:53" ht="15" x14ac:dyDescent="0.25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  <c r="AP2370"/>
      <c r="AQ2370"/>
      <c r="AR2370"/>
      <c r="AS2370"/>
      <c r="AT2370"/>
      <c r="AU2370"/>
      <c r="AV2370"/>
      <c r="AW2370"/>
      <c r="AX2370"/>
      <c r="AY2370"/>
      <c r="AZ2370"/>
      <c r="BA2370"/>
    </row>
    <row r="2371" spans="2:53" ht="15" x14ac:dyDescent="0.25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  <c r="AT2371"/>
      <c r="AU2371"/>
      <c r="AV2371"/>
      <c r="AW2371"/>
      <c r="AX2371"/>
      <c r="AY2371"/>
      <c r="AZ2371"/>
      <c r="BA2371"/>
    </row>
    <row r="2372" spans="2:53" ht="15" x14ac:dyDescent="0.25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  <c r="AP2372"/>
      <c r="AQ2372"/>
      <c r="AR2372"/>
      <c r="AS2372"/>
      <c r="AT2372"/>
      <c r="AU2372"/>
      <c r="AV2372"/>
      <c r="AW2372"/>
      <c r="AX2372"/>
      <c r="AY2372"/>
      <c r="AZ2372"/>
      <c r="BA2372"/>
    </row>
    <row r="2373" spans="2:53" ht="15" x14ac:dyDescent="0.25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  <c r="AT2373"/>
      <c r="AU2373"/>
      <c r="AV2373"/>
      <c r="AW2373"/>
      <c r="AX2373"/>
      <c r="AY2373"/>
      <c r="AZ2373"/>
      <c r="BA2373"/>
    </row>
    <row r="2374" spans="2:53" ht="15" x14ac:dyDescent="0.25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  <c r="AT2374"/>
      <c r="AU2374"/>
      <c r="AV2374"/>
      <c r="AW2374"/>
      <c r="AX2374"/>
      <c r="AY2374"/>
      <c r="AZ2374"/>
      <c r="BA2374"/>
    </row>
    <row r="2375" spans="2:53" ht="15" x14ac:dyDescent="0.25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  <c r="AP2375"/>
      <c r="AQ2375"/>
      <c r="AR2375"/>
      <c r="AS2375"/>
      <c r="AT2375"/>
      <c r="AU2375"/>
      <c r="AV2375"/>
      <c r="AW2375"/>
      <c r="AX2375"/>
      <c r="AY2375"/>
      <c r="AZ2375"/>
      <c r="BA2375"/>
    </row>
    <row r="2376" spans="2:53" ht="15" x14ac:dyDescent="0.25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  <c r="AP2376"/>
      <c r="AQ2376"/>
      <c r="AR2376"/>
      <c r="AS2376"/>
      <c r="AT2376"/>
      <c r="AU2376"/>
      <c r="AV2376"/>
      <c r="AW2376"/>
      <c r="AX2376"/>
      <c r="AY2376"/>
      <c r="AZ2376"/>
      <c r="BA2376"/>
    </row>
    <row r="2377" spans="2:53" ht="15" x14ac:dyDescent="0.25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  <c r="AP2377"/>
      <c r="AQ2377"/>
      <c r="AR2377"/>
      <c r="AS2377"/>
      <c r="AT2377"/>
      <c r="AU2377"/>
      <c r="AV2377"/>
      <c r="AW2377"/>
      <c r="AX2377"/>
      <c r="AY2377"/>
      <c r="AZ2377"/>
      <c r="BA2377"/>
    </row>
    <row r="2378" spans="2:53" ht="15" x14ac:dyDescent="0.25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  <c r="AT2378"/>
      <c r="AU2378"/>
      <c r="AV2378"/>
      <c r="AW2378"/>
      <c r="AX2378"/>
      <c r="AY2378"/>
      <c r="AZ2378"/>
      <c r="BA2378"/>
    </row>
    <row r="2379" spans="2:53" ht="15" x14ac:dyDescent="0.25"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  <c r="AT2379"/>
      <c r="AU2379"/>
      <c r="AV2379"/>
      <c r="AW2379"/>
      <c r="AX2379"/>
      <c r="AY2379"/>
      <c r="AZ2379"/>
      <c r="BA2379"/>
    </row>
    <row r="2380" spans="2:53" ht="15" x14ac:dyDescent="0.25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  <c r="AP2380"/>
      <c r="AQ2380"/>
      <c r="AR2380"/>
      <c r="AS2380"/>
      <c r="AT2380"/>
      <c r="AU2380"/>
      <c r="AV2380"/>
      <c r="AW2380"/>
      <c r="AX2380"/>
      <c r="AY2380"/>
      <c r="AZ2380"/>
      <c r="BA2380"/>
    </row>
    <row r="2381" spans="2:53" ht="15" x14ac:dyDescent="0.25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  <c r="AT2381"/>
      <c r="AU2381"/>
      <c r="AV2381"/>
      <c r="AW2381"/>
      <c r="AX2381"/>
      <c r="AY2381"/>
      <c r="AZ2381"/>
      <c r="BA2381"/>
    </row>
    <row r="2382" spans="2:53" ht="15" x14ac:dyDescent="0.25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  <c r="AP2382"/>
      <c r="AQ2382"/>
      <c r="AR2382"/>
      <c r="AS2382"/>
      <c r="AT2382"/>
      <c r="AU2382"/>
      <c r="AV2382"/>
      <c r="AW2382"/>
      <c r="AX2382"/>
      <c r="AY2382"/>
      <c r="AZ2382"/>
      <c r="BA2382"/>
    </row>
    <row r="2383" spans="2:53" ht="15" x14ac:dyDescent="0.25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  <c r="AP2383"/>
      <c r="AQ2383"/>
      <c r="AR2383"/>
      <c r="AS2383"/>
      <c r="AT2383"/>
      <c r="AU2383"/>
      <c r="AV2383"/>
      <c r="AW2383"/>
      <c r="AX2383"/>
      <c r="AY2383"/>
      <c r="AZ2383"/>
      <c r="BA2383"/>
    </row>
    <row r="2384" spans="2:53" ht="15" x14ac:dyDescent="0.25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  <c r="AP2384"/>
      <c r="AQ2384"/>
      <c r="AR2384"/>
      <c r="AS2384"/>
      <c r="AT2384"/>
      <c r="AU2384"/>
      <c r="AV2384"/>
      <c r="AW2384"/>
      <c r="AX2384"/>
      <c r="AY2384"/>
      <c r="AZ2384"/>
      <c r="BA2384"/>
    </row>
    <row r="2385" spans="2:53" ht="15" x14ac:dyDescent="0.25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  <c r="AP2385"/>
      <c r="AQ2385"/>
      <c r="AR2385"/>
      <c r="AS2385"/>
      <c r="AT2385"/>
      <c r="AU2385"/>
      <c r="AV2385"/>
      <c r="AW2385"/>
      <c r="AX2385"/>
      <c r="AY2385"/>
      <c r="AZ2385"/>
      <c r="BA2385"/>
    </row>
    <row r="2386" spans="2:53" ht="15" x14ac:dyDescent="0.25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  <c r="AP2386"/>
      <c r="AQ2386"/>
      <c r="AR2386"/>
      <c r="AS2386"/>
      <c r="AT2386"/>
      <c r="AU2386"/>
      <c r="AV2386"/>
      <c r="AW2386"/>
      <c r="AX2386"/>
      <c r="AY2386"/>
      <c r="AZ2386"/>
      <c r="BA2386"/>
    </row>
    <row r="2387" spans="2:53" ht="15" x14ac:dyDescent="0.25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  <c r="AP2387"/>
      <c r="AQ2387"/>
      <c r="AR2387"/>
      <c r="AS2387"/>
      <c r="AT2387"/>
      <c r="AU2387"/>
      <c r="AV2387"/>
      <c r="AW2387"/>
      <c r="AX2387"/>
      <c r="AY2387"/>
      <c r="AZ2387"/>
      <c r="BA2387"/>
    </row>
    <row r="2388" spans="2:53" ht="15" x14ac:dyDescent="0.25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  <c r="AP2388"/>
      <c r="AQ2388"/>
      <c r="AR2388"/>
      <c r="AS2388"/>
      <c r="AT2388"/>
      <c r="AU2388"/>
      <c r="AV2388"/>
      <c r="AW2388"/>
      <c r="AX2388"/>
      <c r="AY2388"/>
      <c r="AZ2388"/>
      <c r="BA2388"/>
    </row>
    <row r="2389" spans="2:53" ht="15" x14ac:dyDescent="0.25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  <c r="AP2389"/>
      <c r="AQ2389"/>
      <c r="AR2389"/>
      <c r="AS2389"/>
      <c r="AT2389"/>
      <c r="AU2389"/>
      <c r="AV2389"/>
      <c r="AW2389"/>
      <c r="AX2389"/>
      <c r="AY2389"/>
      <c r="AZ2389"/>
      <c r="BA2389"/>
    </row>
    <row r="2390" spans="2:53" ht="15" x14ac:dyDescent="0.25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  <c r="AP2390"/>
      <c r="AQ2390"/>
      <c r="AR2390"/>
      <c r="AS2390"/>
      <c r="AT2390"/>
      <c r="AU2390"/>
      <c r="AV2390"/>
      <c r="AW2390"/>
      <c r="AX2390"/>
      <c r="AY2390"/>
      <c r="AZ2390"/>
      <c r="BA2390"/>
    </row>
    <row r="2391" spans="2:53" ht="15" x14ac:dyDescent="0.25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  <c r="AP2391"/>
      <c r="AQ2391"/>
      <c r="AR2391"/>
      <c r="AS2391"/>
      <c r="AT2391"/>
      <c r="AU2391"/>
      <c r="AV2391"/>
      <c r="AW2391"/>
      <c r="AX2391"/>
      <c r="AY2391"/>
      <c r="AZ2391"/>
      <c r="BA2391"/>
    </row>
    <row r="2392" spans="2:53" ht="15" x14ac:dyDescent="0.25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  <c r="AP2392"/>
      <c r="AQ2392"/>
      <c r="AR2392"/>
      <c r="AS2392"/>
      <c r="AT2392"/>
      <c r="AU2392"/>
      <c r="AV2392"/>
      <c r="AW2392"/>
      <c r="AX2392"/>
      <c r="AY2392"/>
      <c r="AZ2392"/>
      <c r="BA2392"/>
    </row>
    <row r="2393" spans="2:53" ht="15" x14ac:dyDescent="0.25"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  <c r="AP2393"/>
      <c r="AQ2393"/>
      <c r="AR2393"/>
      <c r="AS2393"/>
      <c r="AT2393"/>
      <c r="AU2393"/>
      <c r="AV2393"/>
      <c r="AW2393"/>
      <c r="AX2393"/>
      <c r="AY2393"/>
      <c r="AZ2393"/>
      <c r="BA2393"/>
    </row>
    <row r="2394" spans="2:53" ht="15" x14ac:dyDescent="0.25"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  <c r="AP2394"/>
      <c r="AQ2394"/>
      <c r="AR2394"/>
      <c r="AS2394"/>
      <c r="AT2394"/>
      <c r="AU2394"/>
      <c r="AV2394"/>
      <c r="AW2394"/>
      <c r="AX2394"/>
      <c r="AY2394"/>
      <c r="AZ2394"/>
      <c r="BA2394"/>
    </row>
    <row r="2395" spans="2:53" ht="15" x14ac:dyDescent="0.25"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  <c r="AP2395"/>
      <c r="AQ2395"/>
      <c r="AR2395"/>
      <c r="AS2395"/>
      <c r="AT2395"/>
      <c r="AU2395"/>
      <c r="AV2395"/>
      <c r="AW2395"/>
      <c r="AX2395"/>
      <c r="AY2395"/>
      <c r="AZ2395"/>
      <c r="BA2395"/>
    </row>
    <row r="2396" spans="2:53" ht="15" x14ac:dyDescent="0.25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  <c r="AP2396"/>
      <c r="AQ2396"/>
      <c r="AR2396"/>
      <c r="AS2396"/>
      <c r="AT2396"/>
      <c r="AU2396"/>
      <c r="AV2396"/>
      <c r="AW2396"/>
      <c r="AX2396"/>
      <c r="AY2396"/>
      <c r="AZ2396"/>
      <c r="BA2396"/>
    </row>
    <row r="2397" spans="2:53" ht="15" x14ac:dyDescent="0.25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  <c r="AP2397"/>
      <c r="AQ2397"/>
      <c r="AR2397"/>
      <c r="AS2397"/>
      <c r="AT2397"/>
      <c r="AU2397"/>
      <c r="AV2397"/>
      <c r="AW2397"/>
      <c r="AX2397"/>
      <c r="AY2397"/>
      <c r="AZ2397"/>
      <c r="BA2397"/>
    </row>
    <row r="2398" spans="2:53" ht="15" x14ac:dyDescent="0.25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  <c r="AP2398"/>
      <c r="AQ2398"/>
      <c r="AR2398"/>
      <c r="AS2398"/>
      <c r="AT2398"/>
      <c r="AU2398"/>
      <c r="AV2398"/>
      <c r="AW2398"/>
      <c r="AX2398"/>
      <c r="AY2398"/>
      <c r="AZ2398"/>
      <c r="BA2398"/>
    </row>
    <row r="2399" spans="2:53" ht="15" x14ac:dyDescent="0.25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  <c r="AP2399"/>
      <c r="AQ2399"/>
      <c r="AR2399"/>
      <c r="AS2399"/>
      <c r="AT2399"/>
      <c r="AU2399"/>
      <c r="AV2399"/>
      <c r="AW2399"/>
      <c r="AX2399"/>
      <c r="AY2399"/>
      <c r="AZ2399"/>
      <c r="BA2399"/>
    </row>
    <row r="2400" spans="2:53" ht="15" x14ac:dyDescent="0.25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  <c r="AP2400"/>
      <c r="AQ2400"/>
      <c r="AR2400"/>
      <c r="AS2400"/>
      <c r="AT2400"/>
      <c r="AU2400"/>
      <c r="AV2400"/>
      <c r="AW2400"/>
      <c r="AX2400"/>
      <c r="AY2400"/>
      <c r="AZ2400"/>
      <c r="BA2400"/>
    </row>
    <row r="2401" spans="2:53" ht="15" x14ac:dyDescent="0.25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  <c r="AP2401"/>
      <c r="AQ2401"/>
      <c r="AR2401"/>
      <c r="AS2401"/>
      <c r="AT2401"/>
      <c r="AU2401"/>
      <c r="AV2401"/>
      <c r="AW2401"/>
      <c r="AX2401"/>
      <c r="AY2401"/>
      <c r="AZ2401"/>
      <c r="BA2401"/>
    </row>
    <row r="2402" spans="2:53" ht="15" x14ac:dyDescent="0.25"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  <c r="AT2402"/>
      <c r="AU2402"/>
      <c r="AV2402"/>
      <c r="AW2402"/>
      <c r="AX2402"/>
      <c r="AY2402"/>
      <c r="AZ2402"/>
      <c r="BA2402"/>
    </row>
    <row r="2403" spans="2:53" ht="15" x14ac:dyDescent="0.25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  <c r="AT2403"/>
      <c r="AU2403"/>
      <c r="AV2403"/>
      <c r="AW2403"/>
      <c r="AX2403"/>
      <c r="AY2403"/>
      <c r="AZ2403"/>
      <c r="BA2403"/>
    </row>
    <row r="2404" spans="2:53" ht="15" x14ac:dyDescent="0.25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  <c r="AT2404"/>
      <c r="AU2404"/>
      <c r="AV2404"/>
      <c r="AW2404"/>
      <c r="AX2404"/>
      <c r="AY2404"/>
      <c r="AZ2404"/>
      <c r="BA2404"/>
    </row>
    <row r="2405" spans="2:53" ht="15" x14ac:dyDescent="0.25"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  <c r="AP2405"/>
      <c r="AQ2405"/>
      <c r="AR2405"/>
      <c r="AS2405"/>
      <c r="AT2405"/>
      <c r="AU2405"/>
      <c r="AV2405"/>
      <c r="AW2405"/>
      <c r="AX2405"/>
      <c r="AY2405"/>
      <c r="AZ2405"/>
      <c r="BA2405"/>
    </row>
    <row r="2406" spans="2:53" ht="15" x14ac:dyDescent="0.25"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  <c r="AP2406"/>
      <c r="AQ2406"/>
      <c r="AR2406"/>
      <c r="AS2406"/>
      <c r="AT2406"/>
      <c r="AU2406"/>
      <c r="AV2406"/>
      <c r="AW2406"/>
      <c r="AX2406"/>
      <c r="AY2406"/>
      <c r="AZ2406"/>
      <c r="BA2406"/>
    </row>
    <row r="2407" spans="2:53" ht="15" x14ac:dyDescent="0.25"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  <c r="AP2407"/>
      <c r="AQ2407"/>
      <c r="AR2407"/>
      <c r="AS2407"/>
      <c r="AT2407"/>
      <c r="AU2407"/>
      <c r="AV2407"/>
      <c r="AW2407"/>
      <c r="AX2407"/>
      <c r="AY2407"/>
      <c r="AZ2407"/>
      <c r="BA2407"/>
    </row>
    <row r="2408" spans="2:53" ht="15" x14ac:dyDescent="0.25"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  <c r="AP2408"/>
      <c r="AQ2408"/>
      <c r="AR2408"/>
      <c r="AS2408"/>
      <c r="AT2408"/>
      <c r="AU2408"/>
      <c r="AV2408"/>
      <c r="AW2408"/>
      <c r="AX2408"/>
      <c r="AY2408"/>
      <c r="AZ2408"/>
      <c r="BA2408"/>
    </row>
    <row r="2409" spans="2:53" ht="15" x14ac:dyDescent="0.25"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  <c r="AT2409"/>
      <c r="AU2409"/>
      <c r="AV2409"/>
      <c r="AW2409"/>
      <c r="AX2409"/>
      <c r="AY2409"/>
      <c r="AZ2409"/>
      <c r="BA2409"/>
    </row>
    <row r="2410" spans="2:53" ht="15" x14ac:dyDescent="0.25"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  <c r="AP2410"/>
      <c r="AQ2410"/>
      <c r="AR2410"/>
      <c r="AS2410"/>
      <c r="AT2410"/>
      <c r="AU2410"/>
      <c r="AV2410"/>
      <c r="AW2410"/>
      <c r="AX2410"/>
      <c r="AY2410"/>
      <c r="AZ2410"/>
      <c r="BA2410"/>
    </row>
    <row r="2411" spans="2:53" ht="15" x14ac:dyDescent="0.25"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  <c r="AP2411"/>
      <c r="AQ2411"/>
      <c r="AR2411"/>
      <c r="AS2411"/>
      <c r="AT2411"/>
      <c r="AU2411"/>
      <c r="AV2411"/>
      <c r="AW2411"/>
      <c r="AX2411"/>
      <c r="AY2411"/>
      <c r="AZ2411"/>
      <c r="BA2411"/>
    </row>
    <row r="2412" spans="2:53" ht="15" x14ac:dyDescent="0.25"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  <c r="AP2412"/>
      <c r="AQ2412"/>
      <c r="AR2412"/>
      <c r="AS2412"/>
      <c r="AT2412"/>
      <c r="AU2412"/>
      <c r="AV2412"/>
      <c r="AW2412"/>
      <c r="AX2412"/>
      <c r="AY2412"/>
      <c r="AZ2412"/>
      <c r="BA2412"/>
    </row>
    <row r="2413" spans="2:53" ht="15" x14ac:dyDescent="0.25"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  <c r="AP2413"/>
      <c r="AQ2413"/>
      <c r="AR2413"/>
      <c r="AS2413"/>
      <c r="AT2413"/>
      <c r="AU2413"/>
      <c r="AV2413"/>
      <c r="AW2413"/>
      <c r="AX2413"/>
      <c r="AY2413"/>
      <c r="AZ2413"/>
      <c r="BA2413"/>
    </row>
    <row r="2414" spans="2:53" ht="15" x14ac:dyDescent="0.25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  <c r="AP2414"/>
      <c r="AQ2414"/>
      <c r="AR2414"/>
      <c r="AS2414"/>
      <c r="AT2414"/>
      <c r="AU2414"/>
      <c r="AV2414"/>
      <c r="AW2414"/>
      <c r="AX2414"/>
      <c r="AY2414"/>
      <c r="AZ2414"/>
      <c r="BA2414"/>
    </row>
    <row r="2415" spans="2:53" ht="15" x14ac:dyDescent="0.25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  <c r="AP2415"/>
      <c r="AQ2415"/>
      <c r="AR2415"/>
      <c r="AS2415"/>
      <c r="AT2415"/>
      <c r="AU2415"/>
      <c r="AV2415"/>
      <c r="AW2415"/>
      <c r="AX2415"/>
      <c r="AY2415"/>
      <c r="AZ2415"/>
      <c r="BA2415"/>
    </row>
    <row r="2416" spans="2:53" ht="15" x14ac:dyDescent="0.25"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  <c r="AP2416"/>
      <c r="AQ2416"/>
      <c r="AR2416"/>
      <c r="AS2416"/>
      <c r="AT2416"/>
      <c r="AU2416"/>
      <c r="AV2416"/>
      <c r="AW2416"/>
      <c r="AX2416"/>
      <c r="AY2416"/>
      <c r="AZ2416"/>
      <c r="BA2416"/>
    </row>
    <row r="2417" spans="2:53" ht="15" x14ac:dyDescent="0.25"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  <c r="AP2417"/>
      <c r="AQ2417"/>
      <c r="AR2417"/>
      <c r="AS2417"/>
      <c r="AT2417"/>
      <c r="AU2417"/>
      <c r="AV2417"/>
      <c r="AW2417"/>
      <c r="AX2417"/>
      <c r="AY2417"/>
      <c r="AZ2417"/>
      <c r="BA2417"/>
    </row>
    <row r="2418" spans="2:53" ht="15" x14ac:dyDescent="0.25"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  <c r="AP2418"/>
      <c r="AQ2418"/>
      <c r="AR2418"/>
      <c r="AS2418"/>
      <c r="AT2418"/>
      <c r="AU2418"/>
      <c r="AV2418"/>
      <c r="AW2418"/>
      <c r="AX2418"/>
      <c r="AY2418"/>
      <c r="AZ2418"/>
      <c r="BA2418"/>
    </row>
    <row r="2419" spans="2:53" ht="15" x14ac:dyDescent="0.25"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  <c r="AP2419"/>
      <c r="AQ2419"/>
      <c r="AR2419"/>
      <c r="AS2419"/>
      <c r="AT2419"/>
      <c r="AU2419"/>
      <c r="AV2419"/>
      <c r="AW2419"/>
      <c r="AX2419"/>
      <c r="AY2419"/>
      <c r="AZ2419"/>
      <c r="BA2419"/>
    </row>
    <row r="2420" spans="2:53" ht="15" x14ac:dyDescent="0.25"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  <c r="AP2420"/>
      <c r="AQ2420"/>
      <c r="AR2420"/>
      <c r="AS2420"/>
      <c r="AT2420"/>
      <c r="AU2420"/>
      <c r="AV2420"/>
      <c r="AW2420"/>
      <c r="AX2420"/>
      <c r="AY2420"/>
      <c r="AZ2420"/>
      <c r="BA2420"/>
    </row>
    <row r="2421" spans="2:53" ht="15" x14ac:dyDescent="0.25"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  <c r="AP2421"/>
      <c r="AQ2421"/>
      <c r="AR2421"/>
      <c r="AS2421"/>
      <c r="AT2421"/>
      <c r="AU2421"/>
      <c r="AV2421"/>
      <c r="AW2421"/>
      <c r="AX2421"/>
      <c r="AY2421"/>
      <c r="AZ2421"/>
      <c r="BA2421"/>
    </row>
    <row r="2422" spans="2:53" ht="15" x14ac:dyDescent="0.25"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  <c r="AP2422"/>
      <c r="AQ2422"/>
      <c r="AR2422"/>
      <c r="AS2422"/>
      <c r="AT2422"/>
      <c r="AU2422"/>
      <c r="AV2422"/>
      <c r="AW2422"/>
      <c r="AX2422"/>
      <c r="AY2422"/>
      <c r="AZ2422"/>
      <c r="BA2422"/>
    </row>
    <row r="2423" spans="2:53" ht="15" x14ac:dyDescent="0.25"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  <c r="AP2423"/>
      <c r="AQ2423"/>
      <c r="AR2423"/>
      <c r="AS2423"/>
      <c r="AT2423"/>
      <c r="AU2423"/>
      <c r="AV2423"/>
      <c r="AW2423"/>
      <c r="AX2423"/>
      <c r="AY2423"/>
      <c r="AZ2423"/>
      <c r="BA2423"/>
    </row>
    <row r="2424" spans="2:53" ht="15" x14ac:dyDescent="0.25"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  <c r="AP2424"/>
      <c r="AQ2424"/>
      <c r="AR2424"/>
      <c r="AS2424"/>
      <c r="AT2424"/>
      <c r="AU2424"/>
      <c r="AV2424"/>
      <c r="AW2424"/>
      <c r="AX2424"/>
      <c r="AY2424"/>
      <c r="AZ2424"/>
      <c r="BA2424"/>
    </row>
    <row r="2425" spans="2:53" ht="15" x14ac:dyDescent="0.25"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  <c r="AP2425"/>
      <c r="AQ2425"/>
      <c r="AR2425"/>
      <c r="AS2425"/>
      <c r="AT2425"/>
      <c r="AU2425"/>
      <c r="AV2425"/>
      <c r="AW2425"/>
      <c r="AX2425"/>
      <c r="AY2425"/>
      <c r="AZ2425"/>
      <c r="BA2425"/>
    </row>
    <row r="2426" spans="2:53" ht="15" x14ac:dyDescent="0.25"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  <c r="AP2426"/>
      <c r="AQ2426"/>
      <c r="AR2426"/>
      <c r="AS2426"/>
      <c r="AT2426"/>
      <c r="AU2426"/>
      <c r="AV2426"/>
      <c r="AW2426"/>
      <c r="AX2426"/>
      <c r="AY2426"/>
      <c r="AZ2426"/>
      <c r="BA2426"/>
    </row>
    <row r="2427" spans="2:53" ht="15" x14ac:dyDescent="0.25"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  <c r="AP2427"/>
      <c r="AQ2427"/>
      <c r="AR2427"/>
      <c r="AS2427"/>
      <c r="AT2427"/>
      <c r="AU2427"/>
      <c r="AV2427"/>
      <c r="AW2427"/>
      <c r="AX2427"/>
      <c r="AY2427"/>
      <c r="AZ2427"/>
      <c r="BA2427"/>
    </row>
    <row r="2428" spans="2:53" ht="15" x14ac:dyDescent="0.25"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  <c r="AP2428"/>
      <c r="AQ2428"/>
      <c r="AR2428"/>
      <c r="AS2428"/>
      <c r="AT2428"/>
      <c r="AU2428"/>
      <c r="AV2428"/>
      <c r="AW2428"/>
      <c r="AX2428"/>
      <c r="AY2428"/>
      <c r="AZ2428"/>
      <c r="BA2428"/>
    </row>
    <row r="2429" spans="2:53" ht="15" x14ac:dyDescent="0.25"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  <c r="AP2429"/>
      <c r="AQ2429"/>
      <c r="AR2429"/>
      <c r="AS2429"/>
      <c r="AT2429"/>
      <c r="AU2429"/>
      <c r="AV2429"/>
      <c r="AW2429"/>
      <c r="AX2429"/>
      <c r="AY2429"/>
      <c r="AZ2429"/>
      <c r="BA2429"/>
    </row>
    <row r="2430" spans="2:53" ht="15" x14ac:dyDescent="0.25"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  <c r="AT2430"/>
      <c r="AU2430"/>
      <c r="AV2430"/>
      <c r="AW2430"/>
      <c r="AX2430"/>
      <c r="AY2430"/>
      <c r="AZ2430"/>
      <c r="BA2430"/>
    </row>
    <row r="2431" spans="2:53" ht="15" x14ac:dyDescent="0.25"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  <c r="AP2431"/>
      <c r="AQ2431"/>
      <c r="AR2431"/>
      <c r="AS2431"/>
      <c r="AT2431"/>
      <c r="AU2431"/>
      <c r="AV2431"/>
      <c r="AW2431"/>
      <c r="AX2431"/>
      <c r="AY2431"/>
      <c r="AZ2431"/>
      <c r="BA2431"/>
    </row>
    <row r="2432" spans="2:53" ht="15" x14ac:dyDescent="0.25"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  <c r="AT2432"/>
      <c r="AU2432"/>
      <c r="AV2432"/>
      <c r="AW2432"/>
      <c r="AX2432"/>
      <c r="AY2432"/>
      <c r="AZ2432"/>
      <c r="BA2432"/>
    </row>
    <row r="2433" spans="2:53" ht="15" x14ac:dyDescent="0.25"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  <c r="AP2433"/>
      <c r="AQ2433"/>
      <c r="AR2433"/>
      <c r="AS2433"/>
      <c r="AT2433"/>
      <c r="AU2433"/>
      <c r="AV2433"/>
      <c r="AW2433"/>
      <c r="AX2433"/>
      <c r="AY2433"/>
      <c r="AZ2433"/>
      <c r="BA2433"/>
    </row>
    <row r="2434" spans="2:53" ht="15" x14ac:dyDescent="0.25"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  <c r="AP2434"/>
      <c r="AQ2434"/>
      <c r="AR2434"/>
      <c r="AS2434"/>
      <c r="AT2434"/>
      <c r="AU2434"/>
      <c r="AV2434"/>
      <c r="AW2434"/>
      <c r="AX2434"/>
      <c r="AY2434"/>
      <c r="AZ2434"/>
      <c r="BA2434"/>
    </row>
    <row r="2435" spans="2:53" ht="15" x14ac:dyDescent="0.25"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  <c r="AP2435"/>
      <c r="AQ2435"/>
      <c r="AR2435"/>
      <c r="AS2435"/>
      <c r="AT2435"/>
      <c r="AU2435"/>
      <c r="AV2435"/>
      <c r="AW2435"/>
      <c r="AX2435"/>
      <c r="AY2435"/>
      <c r="AZ2435"/>
      <c r="BA2435"/>
    </row>
    <row r="2436" spans="2:53" ht="15" x14ac:dyDescent="0.25"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  <c r="AP2436"/>
      <c r="AQ2436"/>
      <c r="AR2436"/>
      <c r="AS2436"/>
      <c r="AT2436"/>
      <c r="AU2436"/>
      <c r="AV2436"/>
      <c r="AW2436"/>
      <c r="AX2436"/>
      <c r="AY2436"/>
      <c r="AZ2436"/>
      <c r="BA2436"/>
    </row>
    <row r="2437" spans="2:53" ht="15" x14ac:dyDescent="0.25"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  <c r="AP2437"/>
      <c r="AQ2437"/>
      <c r="AR2437"/>
      <c r="AS2437"/>
      <c r="AT2437"/>
      <c r="AU2437"/>
      <c r="AV2437"/>
      <c r="AW2437"/>
      <c r="AX2437"/>
      <c r="AY2437"/>
      <c r="AZ2437"/>
      <c r="BA2437"/>
    </row>
    <row r="2438" spans="2:53" ht="15" x14ac:dyDescent="0.25"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  <c r="AP2438"/>
      <c r="AQ2438"/>
      <c r="AR2438"/>
      <c r="AS2438"/>
      <c r="AT2438"/>
      <c r="AU2438"/>
      <c r="AV2438"/>
      <c r="AW2438"/>
      <c r="AX2438"/>
      <c r="AY2438"/>
      <c r="AZ2438"/>
      <c r="BA2438"/>
    </row>
    <row r="2439" spans="2:53" ht="15" x14ac:dyDescent="0.25"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  <c r="AP2439"/>
      <c r="AQ2439"/>
      <c r="AR2439"/>
      <c r="AS2439"/>
      <c r="AT2439"/>
      <c r="AU2439"/>
      <c r="AV2439"/>
      <c r="AW2439"/>
      <c r="AX2439"/>
      <c r="AY2439"/>
      <c r="AZ2439"/>
      <c r="BA2439"/>
    </row>
    <row r="2440" spans="2:53" ht="15" x14ac:dyDescent="0.25"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  <c r="AT2440"/>
      <c r="AU2440"/>
      <c r="AV2440"/>
      <c r="AW2440"/>
      <c r="AX2440"/>
      <c r="AY2440"/>
      <c r="AZ2440"/>
      <c r="BA2440"/>
    </row>
    <row r="2441" spans="2:53" ht="15" x14ac:dyDescent="0.25"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  <c r="AP2441"/>
      <c r="AQ2441"/>
      <c r="AR2441"/>
      <c r="AS2441"/>
      <c r="AT2441"/>
      <c r="AU2441"/>
      <c r="AV2441"/>
      <c r="AW2441"/>
      <c r="AX2441"/>
      <c r="AY2441"/>
      <c r="AZ2441"/>
      <c r="BA2441"/>
    </row>
    <row r="2442" spans="2:53" ht="15" x14ac:dyDescent="0.25"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  <c r="AP2442"/>
      <c r="AQ2442"/>
      <c r="AR2442"/>
      <c r="AS2442"/>
      <c r="AT2442"/>
      <c r="AU2442"/>
      <c r="AV2442"/>
      <c r="AW2442"/>
      <c r="AX2442"/>
      <c r="AY2442"/>
      <c r="AZ2442"/>
      <c r="BA2442"/>
    </row>
    <row r="2443" spans="2:53" ht="15" x14ac:dyDescent="0.25"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  <c r="AP2443"/>
      <c r="AQ2443"/>
      <c r="AR2443"/>
      <c r="AS2443"/>
      <c r="AT2443"/>
      <c r="AU2443"/>
      <c r="AV2443"/>
      <c r="AW2443"/>
      <c r="AX2443"/>
      <c r="AY2443"/>
      <c r="AZ2443"/>
      <c r="BA2443"/>
    </row>
    <row r="2444" spans="2:53" ht="15" x14ac:dyDescent="0.25"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  <c r="AP2444"/>
      <c r="AQ2444"/>
      <c r="AR2444"/>
      <c r="AS2444"/>
      <c r="AT2444"/>
      <c r="AU2444"/>
      <c r="AV2444"/>
      <c r="AW2444"/>
      <c r="AX2444"/>
      <c r="AY2444"/>
      <c r="AZ2444"/>
      <c r="BA2444"/>
    </row>
    <row r="2445" spans="2:53" ht="15" x14ac:dyDescent="0.25"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  <c r="AP2445"/>
      <c r="AQ2445"/>
      <c r="AR2445"/>
      <c r="AS2445"/>
      <c r="AT2445"/>
      <c r="AU2445"/>
      <c r="AV2445"/>
      <c r="AW2445"/>
      <c r="AX2445"/>
      <c r="AY2445"/>
      <c r="AZ2445"/>
      <c r="BA2445"/>
    </row>
    <row r="2446" spans="2:53" ht="15" x14ac:dyDescent="0.25"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  <c r="AP2446"/>
      <c r="AQ2446"/>
      <c r="AR2446"/>
      <c r="AS2446"/>
      <c r="AT2446"/>
      <c r="AU2446"/>
      <c r="AV2446"/>
      <c r="AW2446"/>
      <c r="AX2446"/>
      <c r="AY2446"/>
      <c r="AZ2446"/>
      <c r="BA2446"/>
    </row>
    <row r="2447" spans="2:53" ht="15" x14ac:dyDescent="0.25"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  <c r="AP2447"/>
      <c r="AQ2447"/>
      <c r="AR2447"/>
      <c r="AS2447"/>
      <c r="AT2447"/>
      <c r="AU2447"/>
      <c r="AV2447"/>
      <c r="AW2447"/>
      <c r="AX2447"/>
      <c r="AY2447"/>
      <c r="AZ2447"/>
      <c r="BA2447"/>
    </row>
    <row r="2448" spans="2:53" ht="15" x14ac:dyDescent="0.25"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  <c r="AP2448"/>
      <c r="AQ2448"/>
      <c r="AR2448"/>
      <c r="AS2448"/>
      <c r="AT2448"/>
      <c r="AU2448"/>
      <c r="AV2448"/>
      <c r="AW2448"/>
      <c r="AX2448"/>
      <c r="AY2448"/>
      <c r="AZ2448"/>
      <c r="BA2448"/>
    </row>
    <row r="2449" spans="2:53" ht="15" x14ac:dyDescent="0.25"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  <c r="AP2449"/>
      <c r="AQ2449"/>
      <c r="AR2449"/>
      <c r="AS2449"/>
      <c r="AT2449"/>
      <c r="AU2449"/>
      <c r="AV2449"/>
      <c r="AW2449"/>
      <c r="AX2449"/>
      <c r="AY2449"/>
      <c r="AZ2449"/>
      <c r="BA2449"/>
    </row>
    <row r="2450" spans="2:53" ht="15" x14ac:dyDescent="0.25"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  <c r="AP2450"/>
      <c r="AQ2450"/>
      <c r="AR2450"/>
      <c r="AS2450"/>
      <c r="AT2450"/>
      <c r="AU2450"/>
      <c r="AV2450"/>
      <c r="AW2450"/>
      <c r="AX2450"/>
      <c r="AY2450"/>
      <c r="AZ2450"/>
      <c r="BA2450"/>
    </row>
    <row r="2451" spans="2:53" ht="15" x14ac:dyDescent="0.25"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  <c r="AP2451"/>
      <c r="AQ2451"/>
      <c r="AR2451"/>
      <c r="AS2451"/>
      <c r="AT2451"/>
      <c r="AU2451"/>
      <c r="AV2451"/>
      <c r="AW2451"/>
      <c r="AX2451"/>
      <c r="AY2451"/>
      <c r="AZ2451"/>
      <c r="BA2451"/>
    </row>
    <row r="2452" spans="2:53" ht="15" x14ac:dyDescent="0.25"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</row>
    <row r="2453" spans="2:53" ht="15" x14ac:dyDescent="0.25"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</row>
    <row r="2454" spans="2:53" ht="15" x14ac:dyDescent="0.25"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  <c r="AP2454"/>
      <c r="AQ2454"/>
      <c r="AR2454"/>
      <c r="AS2454"/>
      <c r="AT2454"/>
      <c r="AU2454"/>
      <c r="AV2454"/>
      <c r="AW2454"/>
      <c r="AX2454"/>
      <c r="AY2454"/>
      <c r="AZ2454"/>
      <c r="BA2454"/>
    </row>
    <row r="2455" spans="2:53" ht="15" x14ac:dyDescent="0.25"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  <c r="AP2455"/>
      <c r="AQ2455"/>
      <c r="AR2455"/>
      <c r="AS2455"/>
      <c r="AT2455"/>
      <c r="AU2455"/>
      <c r="AV2455"/>
      <c r="AW2455"/>
      <c r="AX2455"/>
      <c r="AY2455"/>
      <c r="AZ2455"/>
      <c r="BA2455"/>
    </row>
    <row r="2456" spans="2:53" ht="15" x14ac:dyDescent="0.25"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  <c r="AT2456"/>
      <c r="AU2456"/>
      <c r="AV2456"/>
      <c r="AW2456"/>
      <c r="AX2456"/>
      <c r="AY2456"/>
      <c r="AZ2456"/>
      <c r="BA2456"/>
    </row>
    <row r="2457" spans="2:53" ht="15" x14ac:dyDescent="0.25"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  <c r="AP2457"/>
      <c r="AQ2457"/>
      <c r="AR2457"/>
      <c r="AS2457"/>
      <c r="AT2457"/>
      <c r="AU2457"/>
      <c r="AV2457"/>
      <c r="AW2457"/>
      <c r="AX2457"/>
      <c r="AY2457"/>
      <c r="AZ2457"/>
      <c r="BA2457"/>
    </row>
    <row r="2458" spans="2:53" ht="15" x14ac:dyDescent="0.25"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  <c r="AT2458"/>
      <c r="AU2458"/>
      <c r="AV2458"/>
      <c r="AW2458"/>
      <c r="AX2458"/>
      <c r="AY2458"/>
      <c r="AZ2458"/>
      <c r="BA2458"/>
    </row>
    <row r="2459" spans="2:53" ht="15" x14ac:dyDescent="0.25"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  <c r="AP2459"/>
      <c r="AQ2459"/>
      <c r="AR2459"/>
      <c r="AS2459"/>
      <c r="AT2459"/>
      <c r="AU2459"/>
      <c r="AV2459"/>
      <c r="AW2459"/>
      <c r="AX2459"/>
      <c r="AY2459"/>
      <c r="AZ2459"/>
      <c r="BA2459"/>
    </row>
    <row r="2460" spans="2:53" ht="15" x14ac:dyDescent="0.25"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  <c r="AP2460"/>
      <c r="AQ2460"/>
      <c r="AR2460"/>
      <c r="AS2460"/>
      <c r="AT2460"/>
      <c r="AU2460"/>
      <c r="AV2460"/>
      <c r="AW2460"/>
      <c r="AX2460"/>
      <c r="AY2460"/>
      <c r="AZ2460"/>
      <c r="BA2460"/>
    </row>
    <row r="2461" spans="2:53" ht="15" x14ac:dyDescent="0.25"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  <c r="AP2461"/>
      <c r="AQ2461"/>
      <c r="AR2461"/>
      <c r="AS2461"/>
      <c r="AT2461"/>
      <c r="AU2461"/>
      <c r="AV2461"/>
      <c r="AW2461"/>
      <c r="AX2461"/>
      <c r="AY2461"/>
      <c r="AZ2461"/>
      <c r="BA2461"/>
    </row>
    <row r="2462" spans="2:53" ht="15" x14ac:dyDescent="0.25"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  <c r="AT2462"/>
      <c r="AU2462"/>
      <c r="AV2462"/>
      <c r="AW2462"/>
      <c r="AX2462"/>
      <c r="AY2462"/>
      <c r="AZ2462"/>
      <c r="BA2462"/>
    </row>
    <row r="2463" spans="2:53" ht="15" x14ac:dyDescent="0.25"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  <c r="AP2463"/>
      <c r="AQ2463"/>
      <c r="AR2463"/>
      <c r="AS2463"/>
      <c r="AT2463"/>
      <c r="AU2463"/>
      <c r="AV2463"/>
      <c r="AW2463"/>
      <c r="AX2463"/>
      <c r="AY2463"/>
      <c r="AZ2463"/>
      <c r="BA2463"/>
    </row>
    <row r="2464" spans="2:53" ht="15" x14ac:dyDescent="0.25"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  <c r="AP2464"/>
      <c r="AQ2464"/>
      <c r="AR2464"/>
      <c r="AS2464"/>
      <c r="AT2464"/>
      <c r="AU2464"/>
      <c r="AV2464"/>
      <c r="AW2464"/>
      <c r="AX2464"/>
      <c r="AY2464"/>
      <c r="AZ2464"/>
      <c r="BA2464"/>
    </row>
    <row r="2465" spans="2:53" ht="15" x14ac:dyDescent="0.25"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  <c r="AP2465"/>
      <c r="AQ2465"/>
      <c r="AR2465"/>
      <c r="AS2465"/>
      <c r="AT2465"/>
      <c r="AU2465"/>
      <c r="AV2465"/>
      <c r="AW2465"/>
      <c r="AX2465"/>
      <c r="AY2465"/>
      <c r="AZ2465"/>
      <c r="BA2465"/>
    </row>
    <row r="2466" spans="2:53" ht="15" x14ac:dyDescent="0.25"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  <c r="AT2466"/>
      <c r="AU2466"/>
      <c r="AV2466"/>
      <c r="AW2466"/>
      <c r="AX2466"/>
      <c r="AY2466"/>
      <c r="AZ2466"/>
      <c r="BA2466"/>
    </row>
    <row r="2467" spans="2:53" ht="15" x14ac:dyDescent="0.25"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  <c r="AP2467"/>
      <c r="AQ2467"/>
      <c r="AR2467"/>
      <c r="AS2467"/>
      <c r="AT2467"/>
      <c r="AU2467"/>
      <c r="AV2467"/>
      <c r="AW2467"/>
      <c r="AX2467"/>
      <c r="AY2467"/>
      <c r="AZ2467"/>
      <c r="BA2467"/>
    </row>
    <row r="2468" spans="2:53" ht="15" x14ac:dyDescent="0.25"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  <c r="AP2468"/>
      <c r="AQ2468"/>
      <c r="AR2468"/>
      <c r="AS2468"/>
      <c r="AT2468"/>
      <c r="AU2468"/>
      <c r="AV2468"/>
      <c r="AW2468"/>
      <c r="AX2468"/>
      <c r="AY2468"/>
      <c r="AZ2468"/>
      <c r="BA2468"/>
    </row>
    <row r="2469" spans="2:53" ht="15" x14ac:dyDescent="0.25"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  <c r="AP2469"/>
      <c r="AQ2469"/>
      <c r="AR2469"/>
      <c r="AS2469"/>
      <c r="AT2469"/>
      <c r="AU2469"/>
      <c r="AV2469"/>
      <c r="AW2469"/>
      <c r="AX2469"/>
      <c r="AY2469"/>
      <c r="AZ2469"/>
      <c r="BA2469"/>
    </row>
    <row r="2470" spans="2:53" ht="15" x14ac:dyDescent="0.25"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  <c r="AP2470"/>
      <c r="AQ2470"/>
      <c r="AR2470"/>
      <c r="AS2470"/>
      <c r="AT2470"/>
      <c r="AU2470"/>
      <c r="AV2470"/>
      <c r="AW2470"/>
      <c r="AX2470"/>
      <c r="AY2470"/>
      <c r="AZ2470"/>
      <c r="BA2470"/>
    </row>
    <row r="2471" spans="2:53" ht="15" x14ac:dyDescent="0.25"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  <c r="AP2471"/>
      <c r="AQ2471"/>
      <c r="AR2471"/>
      <c r="AS2471"/>
      <c r="AT2471"/>
      <c r="AU2471"/>
      <c r="AV2471"/>
      <c r="AW2471"/>
      <c r="AX2471"/>
      <c r="AY2471"/>
      <c r="AZ2471"/>
      <c r="BA2471"/>
    </row>
    <row r="2472" spans="2:53" ht="15" x14ac:dyDescent="0.25"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  <c r="AP2472"/>
      <c r="AQ2472"/>
      <c r="AR2472"/>
      <c r="AS2472"/>
      <c r="AT2472"/>
      <c r="AU2472"/>
      <c r="AV2472"/>
      <c r="AW2472"/>
      <c r="AX2472"/>
      <c r="AY2472"/>
      <c r="AZ2472"/>
      <c r="BA2472"/>
    </row>
    <row r="2473" spans="2:53" ht="15" x14ac:dyDescent="0.25"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  <c r="AP2473"/>
      <c r="AQ2473"/>
      <c r="AR2473"/>
      <c r="AS2473"/>
      <c r="AT2473"/>
      <c r="AU2473"/>
      <c r="AV2473"/>
      <c r="AW2473"/>
      <c r="AX2473"/>
      <c r="AY2473"/>
      <c r="AZ2473"/>
      <c r="BA2473"/>
    </row>
    <row r="2474" spans="2:53" ht="15" x14ac:dyDescent="0.25"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  <c r="AP2474"/>
      <c r="AQ2474"/>
      <c r="AR2474"/>
      <c r="AS2474"/>
      <c r="AT2474"/>
      <c r="AU2474"/>
      <c r="AV2474"/>
      <c r="AW2474"/>
      <c r="AX2474"/>
      <c r="AY2474"/>
      <c r="AZ2474"/>
      <c r="BA2474"/>
    </row>
    <row r="2475" spans="2:53" ht="15" x14ac:dyDescent="0.25"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  <c r="AP2475"/>
      <c r="AQ2475"/>
      <c r="AR2475"/>
      <c r="AS2475"/>
      <c r="AT2475"/>
      <c r="AU2475"/>
      <c r="AV2475"/>
      <c r="AW2475"/>
      <c r="AX2475"/>
      <c r="AY2475"/>
      <c r="AZ2475"/>
      <c r="BA2475"/>
    </row>
    <row r="2476" spans="2:53" ht="15" x14ac:dyDescent="0.25"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  <c r="AP2476"/>
      <c r="AQ2476"/>
      <c r="AR2476"/>
      <c r="AS2476"/>
      <c r="AT2476"/>
      <c r="AU2476"/>
      <c r="AV2476"/>
      <c r="AW2476"/>
      <c r="AX2476"/>
      <c r="AY2476"/>
      <c r="AZ2476"/>
      <c r="BA2476"/>
    </row>
    <row r="2477" spans="2:53" ht="15" x14ac:dyDescent="0.25"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</row>
    <row r="2478" spans="2:53" ht="15" x14ac:dyDescent="0.25"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  <c r="AP2478"/>
      <c r="AQ2478"/>
      <c r="AR2478"/>
      <c r="AS2478"/>
      <c r="AT2478"/>
      <c r="AU2478"/>
      <c r="AV2478"/>
      <c r="AW2478"/>
      <c r="AX2478"/>
      <c r="AY2478"/>
      <c r="AZ2478"/>
      <c r="BA2478"/>
    </row>
    <row r="2479" spans="2:53" ht="15" x14ac:dyDescent="0.25"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  <c r="AP2479"/>
      <c r="AQ2479"/>
      <c r="AR2479"/>
      <c r="AS2479"/>
      <c r="AT2479"/>
      <c r="AU2479"/>
      <c r="AV2479"/>
      <c r="AW2479"/>
      <c r="AX2479"/>
      <c r="AY2479"/>
      <c r="AZ2479"/>
      <c r="BA2479"/>
    </row>
    <row r="2480" spans="2:53" ht="15" x14ac:dyDescent="0.25"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  <c r="AP2480"/>
      <c r="AQ2480"/>
      <c r="AR2480"/>
      <c r="AS2480"/>
      <c r="AT2480"/>
      <c r="AU2480"/>
      <c r="AV2480"/>
      <c r="AW2480"/>
      <c r="AX2480"/>
      <c r="AY2480"/>
      <c r="AZ2480"/>
      <c r="BA2480"/>
    </row>
    <row r="2481" spans="2:53" ht="15" x14ac:dyDescent="0.25"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  <c r="AP2481"/>
      <c r="AQ2481"/>
      <c r="AR2481"/>
      <c r="AS2481"/>
      <c r="AT2481"/>
      <c r="AU2481"/>
      <c r="AV2481"/>
      <c r="AW2481"/>
      <c r="AX2481"/>
      <c r="AY2481"/>
      <c r="AZ2481"/>
      <c r="BA2481"/>
    </row>
    <row r="2482" spans="2:53" ht="15" x14ac:dyDescent="0.25"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  <c r="AP2482"/>
      <c r="AQ2482"/>
      <c r="AR2482"/>
      <c r="AS2482"/>
      <c r="AT2482"/>
      <c r="AU2482"/>
      <c r="AV2482"/>
      <c r="AW2482"/>
      <c r="AX2482"/>
      <c r="AY2482"/>
      <c r="AZ2482"/>
      <c r="BA2482"/>
    </row>
  </sheetData>
  <autoFilter ref="A1:BA243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0"/>
  <sheetViews>
    <sheetView tabSelected="1" topLeftCell="R1" workbookViewId="0">
      <selection activeCell="AO25" sqref="AO25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1446</v>
      </c>
      <c r="B3" s="141">
        <v>2</v>
      </c>
      <c r="C3" s="141">
        <v>2</v>
      </c>
      <c r="D3" s="141">
        <v>3</v>
      </c>
      <c r="E3" s="141">
        <v>3</v>
      </c>
      <c r="F3" s="141">
        <v>2</v>
      </c>
      <c r="G3" s="141">
        <v>1</v>
      </c>
      <c r="H3" s="141">
        <v>5</v>
      </c>
      <c r="I3" s="141">
        <v>1</v>
      </c>
      <c r="J3" s="141">
        <v>1</v>
      </c>
      <c r="K3" s="141">
        <v>2</v>
      </c>
      <c r="L3" s="141">
        <v>1</v>
      </c>
      <c r="M3" s="141">
        <v>1</v>
      </c>
      <c r="N3" s="141">
        <v>1</v>
      </c>
      <c r="O3" s="141">
        <v>1</v>
      </c>
      <c r="P3" s="141">
        <v>1</v>
      </c>
      <c r="Q3" s="141">
        <v>1</v>
      </c>
      <c r="R3" s="141">
        <v>1</v>
      </c>
      <c r="S3" s="141">
        <v>1</v>
      </c>
      <c r="T3" s="141">
        <v>1</v>
      </c>
      <c r="U3" s="141">
        <v>1</v>
      </c>
      <c r="V3" s="141"/>
      <c r="W3" s="141"/>
      <c r="X3" s="141"/>
      <c r="Y3" s="141">
        <v>1</v>
      </c>
      <c r="Z3" s="141">
        <v>1</v>
      </c>
      <c r="AA3" s="141">
        <v>1</v>
      </c>
      <c r="AB3" s="141"/>
      <c r="AC3" s="141"/>
      <c r="AD3" s="141">
        <v>1</v>
      </c>
      <c r="AE3" s="141">
        <v>1</v>
      </c>
      <c r="AF3" s="141">
        <v>1</v>
      </c>
      <c r="AG3" s="141">
        <v>4</v>
      </c>
      <c r="AH3" s="141">
        <v>1</v>
      </c>
      <c r="AI3" s="141">
        <v>1</v>
      </c>
      <c r="AJ3" s="141">
        <v>1</v>
      </c>
      <c r="AK3" s="141">
        <v>1</v>
      </c>
      <c r="AL3" s="141">
        <v>1</v>
      </c>
      <c r="AM3" s="141">
        <v>2</v>
      </c>
      <c r="AN3" s="141">
        <v>1</v>
      </c>
      <c r="AO3" s="141">
        <v>1</v>
      </c>
      <c r="AP3" s="141">
        <v>1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2</v>
      </c>
      <c r="AY3" s="141">
        <v>4</v>
      </c>
      <c r="AZ3" s="141">
        <v>5</v>
      </c>
      <c r="BA3" s="141">
        <v>473</v>
      </c>
    </row>
    <row r="4" spans="1:53" x14ac:dyDescent="0.2">
      <c r="A4" s="139">
        <v>1447</v>
      </c>
      <c r="B4" s="141">
        <v>2</v>
      </c>
      <c r="C4" s="141">
        <v>1</v>
      </c>
      <c r="D4" s="141">
        <v>3</v>
      </c>
      <c r="E4" s="141">
        <v>3</v>
      </c>
      <c r="F4" s="141">
        <v>2</v>
      </c>
      <c r="G4" s="141">
        <v>1</v>
      </c>
      <c r="H4" s="141">
        <v>6</v>
      </c>
      <c r="I4" s="141">
        <v>1</v>
      </c>
      <c r="J4" s="141">
        <v>2</v>
      </c>
      <c r="K4" s="141">
        <v>2</v>
      </c>
      <c r="L4" s="141">
        <v>1</v>
      </c>
      <c r="M4" s="141">
        <v>1</v>
      </c>
      <c r="N4" s="141">
        <v>1</v>
      </c>
      <c r="O4" s="141">
        <v>1</v>
      </c>
      <c r="P4" s="141">
        <v>1</v>
      </c>
      <c r="Q4" s="141">
        <v>2</v>
      </c>
      <c r="R4" s="141">
        <v>2</v>
      </c>
      <c r="S4" s="141">
        <v>1</v>
      </c>
      <c r="T4" s="141">
        <v>1</v>
      </c>
      <c r="U4" s="141">
        <v>2</v>
      </c>
      <c r="V4" s="141"/>
      <c r="W4" s="141"/>
      <c r="X4" s="141"/>
      <c r="Y4" s="141">
        <v>1</v>
      </c>
      <c r="Z4" s="141">
        <v>1</v>
      </c>
      <c r="AA4" s="141">
        <v>1</v>
      </c>
      <c r="AB4" s="141"/>
      <c r="AC4" s="141"/>
      <c r="AD4" s="141">
        <v>1</v>
      </c>
      <c r="AE4" s="141">
        <v>1</v>
      </c>
      <c r="AF4" s="141">
        <v>1</v>
      </c>
      <c r="AG4" s="141">
        <v>3</v>
      </c>
      <c r="AH4" s="141">
        <v>1</v>
      </c>
      <c r="AI4" s="141">
        <v>2</v>
      </c>
      <c r="AJ4" s="141">
        <v>1</v>
      </c>
      <c r="AK4" s="141">
        <v>1</v>
      </c>
      <c r="AL4" s="141">
        <v>1</v>
      </c>
      <c r="AM4" s="141">
        <v>2</v>
      </c>
      <c r="AN4" s="141">
        <v>3</v>
      </c>
      <c r="AO4" s="141">
        <v>2</v>
      </c>
      <c r="AP4" s="141">
        <v>2</v>
      </c>
      <c r="AQ4" s="141">
        <v>1</v>
      </c>
      <c r="AR4" s="141">
        <v>4</v>
      </c>
      <c r="AS4" s="141">
        <v>2</v>
      </c>
      <c r="AT4" s="141">
        <v>1</v>
      </c>
      <c r="AU4" s="141">
        <v>2</v>
      </c>
      <c r="AV4" s="141">
        <v>1</v>
      </c>
      <c r="AW4" s="141">
        <v>1</v>
      </c>
      <c r="AX4" s="141">
        <v>2</v>
      </c>
      <c r="AY4" s="141">
        <v>4</v>
      </c>
      <c r="AZ4" s="141">
        <v>3</v>
      </c>
      <c r="BA4" s="141">
        <v>473</v>
      </c>
    </row>
    <row r="5" spans="1:53" x14ac:dyDescent="0.2">
      <c r="A5" s="139">
        <v>1448</v>
      </c>
      <c r="B5" s="141">
        <v>3</v>
      </c>
      <c r="C5" s="141">
        <v>1</v>
      </c>
      <c r="D5" s="141">
        <v>3</v>
      </c>
      <c r="E5" s="141">
        <v>3</v>
      </c>
      <c r="F5" s="141">
        <v>2</v>
      </c>
      <c r="G5" s="141">
        <v>1</v>
      </c>
      <c r="H5" s="141">
        <v>6</v>
      </c>
      <c r="I5" s="141">
        <v>1</v>
      </c>
      <c r="J5" s="141">
        <v>1</v>
      </c>
      <c r="K5" s="141">
        <v>2</v>
      </c>
      <c r="L5" s="141">
        <v>1</v>
      </c>
      <c r="M5" s="141">
        <v>1</v>
      </c>
      <c r="N5" s="141">
        <v>1</v>
      </c>
      <c r="O5" s="141">
        <v>1</v>
      </c>
      <c r="P5" s="141">
        <v>1</v>
      </c>
      <c r="Q5" s="141">
        <v>1</v>
      </c>
      <c r="R5" s="141">
        <v>1</v>
      </c>
      <c r="S5" s="141">
        <v>1</v>
      </c>
      <c r="T5" s="141">
        <v>1</v>
      </c>
      <c r="U5" s="141">
        <v>1</v>
      </c>
      <c r="V5" s="141"/>
      <c r="W5" s="141"/>
      <c r="X5" s="141"/>
      <c r="Y5" s="141">
        <v>1</v>
      </c>
      <c r="Z5" s="141">
        <v>1</v>
      </c>
      <c r="AA5" s="141">
        <v>1</v>
      </c>
      <c r="AB5" s="141"/>
      <c r="AC5" s="141"/>
      <c r="AD5" s="141">
        <v>1</v>
      </c>
      <c r="AE5" s="141">
        <v>1</v>
      </c>
      <c r="AF5" s="141">
        <v>1</v>
      </c>
      <c r="AG5" s="141">
        <v>4</v>
      </c>
      <c r="AH5" s="141">
        <v>1</v>
      </c>
      <c r="AI5" s="141">
        <v>1</v>
      </c>
      <c r="AJ5" s="141">
        <v>1</v>
      </c>
      <c r="AK5" s="141">
        <v>1</v>
      </c>
      <c r="AL5" s="141">
        <v>1</v>
      </c>
      <c r="AM5" s="141">
        <v>2</v>
      </c>
      <c r="AN5" s="141">
        <v>1</v>
      </c>
      <c r="AO5" s="141">
        <v>1</v>
      </c>
      <c r="AP5" s="141">
        <v>1</v>
      </c>
      <c r="AQ5" s="141">
        <v>1</v>
      </c>
      <c r="AR5" s="141">
        <v>5</v>
      </c>
      <c r="AS5" s="141">
        <v>1</v>
      </c>
      <c r="AT5" s="141">
        <v>1</v>
      </c>
      <c r="AU5" s="141">
        <v>2</v>
      </c>
      <c r="AV5" s="141">
        <v>1</v>
      </c>
      <c r="AW5" s="141">
        <v>1</v>
      </c>
      <c r="AX5" s="141">
        <v>1</v>
      </c>
      <c r="AY5" s="141">
        <v>1</v>
      </c>
      <c r="AZ5" s="141">
        <v>1</v>
      </c>
      <c r="BA5" s="141">
        <v>473</v>
      </c>
    </row>
    <row r="6" spans="1:53" x14ac:dyDescent="0.2">
      <c r="A6" s="139">
        <v>1449</v>
      </c>
      <c r="B6" s="141">
        <v>2</v>
      </c>
      <c r="C6" s="141">
        <v>1</v>
      </c>
      <c r="D6" s="141">
        <v>3</v>
      </c>
      <c r="E6" s="141">
        <v>1</v>
      </c>
      <c r="F6" s="141">
        <v>4</v>
      </c>
      <c r="G6" s="141">
        <v>1</v>
      </c>
      <c r="H6" s="141">
        <v>6</v>
      </c>
      <c r="I6" s="141">
        <v>1</v>
      </c>
      <c r="J6" s="141">
        <v>1</v>
      </c>
      <c r="K6" s="141">
        <v>2</v>
      </c>
      <c r="L6" s="141">
        <v>1</v>
      </c>
      <c r="M6" s="141">
        <v>1</v>
      </c>
      <c r="N6" s="141">
        <v>1</v>
      </c>
      <c r="O6" s="141">
        <v>1</v>
      </c>
      <c r="P6" s="141">
        <v>1</v>
      </c>
      <c r="Q6" s="141">
        <v>1</v>
      </c>
      <c r="R6" s="141">
        <v>1</v>
      </c>
      <c r="S6" s="141">
        <v>1</v>
      </c>
      <c r="T6" s="141">
        <v>1</v>
      </c>
      <c r="U6" s="141">
        <v>1</v>
      </c>
      <c r="V6" s="141"/>
      <c r="W6" s="141"/>
      <c r="X6" s="141"/>
      <c r="Y6" s="141"/>
      <c r="Z6" s="141"/>
      <c r="AA6" s="141"/>
      <c r="AB6" s="141"/>
      <c r="AC6" s="141"/>
      <c r="AD6" s="141">
        <v>1</v>
      </c>
      <c r="AE6" s="141">
        <v>1</v>
      </c>
      <c r="AF6" s="141">
        <v>1</v>
      </c>
      <c r="AG6" s="141">
        <v>4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4</v>
      </c>
      <c r="AS6" s="141">
        <v>1</v>
      </c>
      <c r="AT6" s="141">
        <v>1</v>
      </c>
      <c r="AU6" s="141">
        <v>1</v>
      </c>
      <c r="AV6" s="141">
        <v>1</v>
      </c>
      <c r="AW6" s="141">
        <v>1</v>
      </c>
      <c r="AX6" s="141">
        <v>2</v>
      </c>
      <c r="AY6" s="141">
        <v>4</v>
      </c>
      <c r="AZ6" s="141">
        <v>5</v>
      </c>
      <c r="BA6" s="141">
        <v>473</v>
      </c>
    </row>
    <row r="7" spans="1:53" x14ac:dyDescent="0.2">
      <c r="A7" s="139">
        <v>1450</v>
      </c>
      <c r="B7" s="141">
        <v>2</v>
      </c>
      <c r="C7" s="141">
        <v>1</v>
      </c>
      <c r="D7" s="141">
        <v>1</v>
      </c>
      <c r="E7" s="141">
        <v>1</v>
      </c>
      <c r="F7" s="141">
        <v>2</v>
      </c>
      <c r="G7" s="141">
        <v>2</v>
      </c>
      <c r="H7" s="141">
        <v>6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1</v>
      </c>
      <c r="O7" s="141">
        <v>1</v>
      </c>
      <c r="P7" s="141">
        <v>1</v>
      </c>
      <c r="Q7" s="141">
        <v>1</v>
      </c>
      <c r="R7" s="141">
        <v>1</v>
      </c>
      <c r="S7" s="141">
        <v>1</v>
      </c>
      <c r="T7" s="141">
        <v>1</v>
      </c>
      <c r="U7" s="141">
        <v>1</v>
      </c>
      <c r="V7" s="141"/>
      <c r="W7" s="141"/>
      <c r="X7" s="141"/>
      <c r="Y7" s="141">
        <v>1</v>
      </c>
      <c r="Z7" s="141">
        <v>1</v>
      </c>
      <c r="AA7" s="141">
        <v>1</v>
      </c>
      <c r="AB7" s="141"/>
      <c r="AC7" s="141"/>
      <c r="AD7" s="141">
        <v>1</v>
      </c>
      <c r="AE7" s="141">
        <v>1</v>
      </c>
      <c r="AF7" s="141">
        <v>1</v>
      </c>
      <c r="AG7" s="141">
        <v>4</v>
      </c>
      <c r="AH7" s="141">
        <v>1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1</v>
      </c>
      <c r="AO7" s="141">
        <v>1</v>
      </c>
      <c r="AP7" s="141">
        <v>1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2</v>
      </c>
      <c r="AY7" s="141">
        <v>4</v>
      </c>
      <c r="AZ7" s="141">
        <v>5</v>
      </c>
      <c r="BA7" s="141">
        <v>473</v>
      </c>
    </row>
    <row r="8" spans="1:53" x14ac:dyDescent="0.2">
      <c r="A8" s="139">
        <v>1451</v>
      </c>
      <c r="B8" s="141">
        <v>6</v>
      </c>
      <c r="C8" s="141">
        <v>1</v>
      </c>
      <c r="D8" s="141">
        <v>3</v>
      </c>
      <c r="E8" s="141">
        <v>3</v>
      </c>
      <c r="F8" s="141">
        <v>1</v>
      </c>
      <c r="G8" s="141">
        <v>2</v>
      </c>
      <c r="H8" s="141">
        <v>4</v>
      </c>
      <c r="I8" s="141">
        <v>1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2</v>
      </c>
      <c r="U8" s="141">
        <v>3</v>
      </c>
      <c r="V8" s="141"/>
      <c r="W8" s="141"/>
      <c r="X8" s="141"/>
      <c r="Y8" s="141"/>
      <c r="Z8" s="141"/>
      <c r="AA8" s="141"/>
      <c r="AB8" s="141">
        <v>1</v>
      </c>
      <c r="AC8" s="141">
        <v>1</v>
      </c>
      <c r="AD8" s="141">
        <v>1</v>
      </c>
      <c r="AE8" s="141">
        <v>1</v>
      </c>
      <c r="AF8" s="141">
        <v>1</v>
      </c>
      <c r="AG8" s="141">
        <v>4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4</v>
      </c>
      <c r="AZ8" s="141">
        <v>5</v>
      </c>
      <c r="BA8" s="141">
        <v>473</v>
      </c>
    </row>
    <row r="9" spans="1:53" x14ac:dyDescent="0.2">
      <c r="A9" s="139">
        <v>1452</v>
      </c>
      <c r="B9" s="141">
        <v>2</v>
      </c>
      <c r="C9" s="141">
        <v>2</v>
      </c>
      <c r="D9" s="141">
        <v>1</v>
      </c>
      <c r="E9" s="141">
        <v>1</v>
      </c>
      <c r="F9" s="141">
        <v>2</v>
      </c>
      <c r="G9" s="141">
        <v>1</v>
      </c>
      <c r="H9" s="141">
        <v>5</v>
      </c>
      <c r="I9" s="141">
        <v>1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1</v>
      </c>
      <c r="T9" s="141">
        <v>1</v>
      </c>
      <c r="U9" s="141">
        <v>1</v>
      </c>
      <c r="V9" s="141"/>
      <c r="W9" s="141"/>
      <c r="X9" s="141"/>
      <c r="Y9" s="141">
        <v>1</v>
      </c>
      <c r="Z9" s="141">
        <v>1</v>
      </c>
      <c r="AA9" s="141">
        <v>1</v>
      </c>
      <c r="AB9" s="141"/>
      <c r="AC9" s="141"/>
      <c r="AD9" s="141">
        <v>1</v>
      </c>
      <c r="AE9" s="141">
        <v>1</v>
      </c>
      <c r="AF9" s="141">
        <v>1</v>
      </c>
      <c r="AG9" s="141">
        <v>4</v>
      </c>
      <c r="AH9" s="141">
        <v>1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2</v>
      </c>
      <c r="AY9" s="141">
        <v>4</v>
      </c>
      <c r="AZ9" s="141">
        <v>5</v>
      </c>
      <c r="BA9" s="141">
        <v>473</v>
      </c>
    </row>
    <row r="10" spans="1:53" x14ac:dyDescent="0.2">
      <c r="A10" s="139">
        <v>1453</v>
      </c>
      <c r="B10" s="141">
        <v>2</v>
      </c>
      <c r="C10" s="141">
        <v>1</v>
      </c>
      <c r="D10" s="141">
        <v>1</v>
      </c>
      <c r="E10" s="141">
        <v>1</v>
      </c>
      <c r="F10" s="141">
        <v>2</v>
      </c>
      <c r="G10" s="141">
        <v>1</v>
      </c>
      <c r="H10" s="141">
        <v>6</v>
      </c>
      <c r="I10" s="141">
        <v>1</v>
      </c>
      <c r="J10" s="141">
        <v>1</v>
      </c>
      <c r="K10" s="141">
        <v>2</v>
      </c>
      <c r="L10" s="141">
        <v>1</v>
      </c>
      <c r="M10" s="141">
        <v>3</v>
      </c>
      <c r="N10" s="141">
        <v>1</v>
      </c>
      <c r="O10" s="141">
        <v>2</v>
      </c>
      <c r="P10" s="141">
        <v>1</v>
      </c>
      <c r="Q10" s="141">
        <v>2</v>
      </c>
      <c r="R10" s="141">
        <v>1</v>
      </c>
      <c r="S10" s="141">
        <v>1</v>
      </c>
      <c r="T10" s="141">
        <v>2</v>
      </c>
      <c r="U10" s="141">
        <v>3</v>
      </c>
      <c r="V10" s="141"/>
      <c r="W10" s="141"/>
      <c r="X10" s="141"/>
      <c r="Y10" s="141">
        <v>1</v>
      </c>
      <c r="Z10" s="141">
        <v>1</v>
      </c>
      <c r="AA10" s="141">
        <v>1</v>
      </c>
      <c r="AB10" s="141"/>
      <c r="AC10" s="141"/>
      <c r="AD10" s="141">
        <v>1</v>
      </c>
      <c r="AE10" s="141">
        <v>1</v>
      </c>
      <c r="AF10" s="141">
        <v>1</v>
      </c>
      <c r="AG10" s="141">
        <v>4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2</v>
      </c>
      <c r="AP10" s="141">
        <v>1</v>
      </c>
      <c r="AQ10" s="141">
        <v>1</v>
      </c>
      <c r="AR10" s="141">
        <v>5</v>
      </c>
      <c r="AS10" s="141">
        <v>2</v>
      </c>
      <c r="AT10" s="141">
        <v>1</v>
      </c>
      <c r="AU10" s="141">
        <v>2</v>
      </c>
      <c r="AV10" s="141">
        <v>1</v>
      </c>
      <c r="AW10" s="141">
        <v>1</v>
      </c>
      <c r="AX10" s="141">
        <v>2</v>
      </c>
      <c r="AY10" s="141">
        <v>4</v>
      </c>
      <c r="AZ10" s="141">
        <v>1</v>
      </c>
      <c r="BA10" s="141">
        <v>473</v>
      </c>
    </row>
    <row r="11" spans="1:53" x14ac:dyDescent="0.2">
      <c r="A11" s="139">
        <v>1454</v>
      </c>
      <c r="B11" s="141">
        <v>4</v>
      </c>
      <c r="C11" s="141">
        <v>1</v>
      </c>
      <c r="D11" s="141">
        <v>6</v>
      </c>
      <c r="E11" s="141">
        <v>6</v>
      </c>
      <c r="F11" s="141">
        <v>2</v>
      </c>
      <c r="G11" s="141">
        <v>1</v>
      </c>
      <c r="H11" s="141">
        <v>5</v>
      </c>
      <c r="I11" s="141">
        <v>1</v>
      </c>
      <c r="J11" s="141">
        <v>1</v>
      </c>
      <c r="K11" s="141">
        <v>2</v>
      </c>
      <c r="L11" s="141">
        <v>1</v>
      </c>
      <c r="M11" s="141">
        <v>1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/>
      <c r="W11" s="141"/>
      <c r="X11" s="141"/>
      <c r="Y11" s="141">
        <v>1</v>
      </c>
      <c r="Z11" s="141">
        <v>1</v>
      </c>
      <c r="AA11" s="141">
        <v>1</v>
      </c>
      <c r="AB11" s="141"/>
      <c r="AC11" s="141"/>
      <c r="AD11" s="141">
        <v>1</v>
      </c>
      <c r="AE11" s="141">
        <v>1</v>
      </c>
      <c r="AF11" s="141">
        <v>1</v>
      </c>
      <c r="AG11" s="141">
        <v>4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5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3</v>
      </c>
      <c r="AZ11" s="141">
        <v>3</v>
      </c>
      <c r="BA11" s="141">
        <v>473</v>
      </c>
    </row>
    <row r="12" spans="1:53" x14ac:dyDescent="0.2">
      <c r="V12" s="139"/>
      <c r="W12" s="139"/>
      <c r="X12" s="139"/>
      <c r="Y12" s="139"/>
      <c r="Z12" s="139"/>
      <c r="AA12" s="139"/>
      <c r="AB12" s="139"/>
      <c r="AC12" s="139"/>
      <c r="AE12" s="139"/>
      <c r="AF12" s="139"/>
      <c r="AG12" s="139"/>
      <c r="AH12" s="139"/>
      <c r="AR12" s="139"/>
    </row>
    <row r="13" spans="1:53" x14ac:dyDescent="0.2">
      <c r="V13" s="139"/>
      <c r="W13" s="139"/>
      <c r="X13" s="139"/>
      <c r="Y13" s="139"/>
      <c r="Z13" s="139"/>
      <c r="AA13" s="139"/>
      <c r="AB13" s="139"/>
      <c r="AC13" s="139"/>
      <c r="AE13" s="139"/>
      <c r="AF13" s="139"/>
      <c r="AG13" s="139"/>
      <c r="AH13" s="139"/>
      <c r="AR13" s="139"/>
    </row>
    <row r="14" spans="1:53" x14ac:dyDescent="0.2">
      <c r="V14" s="139"/>
      <c r="W14" s="139"/>
      <c r="X14" s="139"/>
      <c r="Y14" s="139"/>
      <c r="Z14" s="139"/>
      <c r="AA14" s="139"/>
      <c r="AB14" s="139"/>
      <c r="AC14" s="139"/>
      <c r="AE14" s="139"/>
      <c r="AF14" s="139"/>
      <c r="AG14" s="139"/>
      <c r="AH14" s="139"/>
      <c r="AR14" s="139"/>
    </row>
    <row r="15" spans="1:53" x14ac:dyDescent="0.2">
      <c r="V15" s="139"/>
      <c r="W15" s="139"/>
      <c r="X15" s="139"/>
      <c r="Y15" s="139"/>
      <c r="Z15" s="139"/>
      <c r="AA15" s="139"/>
      <c r="AB15" s="139"/>
      <c r="AC15" s="139"/>
      <c r="AE15" s="139"/>
      <c r="AF15" s="139"/>
      <c r="AG15" s="139"/>
      <c r="AH15" s="139"/>
      <c r="AR15" s="139"/>
    </row>
    <row r="16" spans="1:53" x14ac:dyDescent="0.2">
      <c r="V16" s="139"/>
      <c r="W16" s="139"/>
      <c r="X16" s="139"/>
      <c r="Y16" s="139"/>
      <c r="Z16" s="139"/>
      <c r="AA16" s="139"/>
      <c r="AB16" s="139"/>
      <c r="AC16" s="139"/>
      <c r="AE16" s="139"/>
      <c r="AF16" s="139"/>
      <c r="AG16" s="139"/>
      <c r="AH16" s="139"/>
      <c r="AR16" s="139"/>
    </row>
    <row r="17" spans="22:44" x14ac:dyDescent="0.2">
      <c r="V17" s="139"/>
      <c r="W17" s="139"/>
      <c r="X17" s="139"/>
      <c r="Y17" s="139"/>
      <c r="Z17" s="139"/>
      <c r="AA17" s="139"/>
      <c r="AB17" s="139"/>
      <c r="AC17" s="139"/>
      <c r="AE17" s="139"/>
      <c r="AF17" s="139"/>
      <c r="AG17" s="139"/>
      <c r="AH17" s="139"/>
      <c r="AR17" s="139"/>
    </row>
    <row r="18" spans="22:44" x14ac:dyDescent="0.2">
      <c r="V18" s="139"/>
      <c r="W18" s="139"/>
      <c r="X18" s="139"/>
      <c r="Y18" s="139"/>
      <c r="Z18" s="139"/>
      <c r="AA18" s="139"/>
      <c r="AB18" s="139"/>
      <c r="AC18" s="139"/>
      <c r="AE18" s="139"/>
      <c r="AF18" s="139"/>
      <c r="AG18" s="139"/>
      <c r="AH18" s="139"/>
      <c r="AR18" s="139"/>
    </row>
    <row r="19" spans="22:44" x14ac:dyDescent="0.2">
      <c r="V19" s="139"/>
      <c r="W19" s="139"/>
      <c r="X19" s="139"/>
      <c r="Y19" s="139"/>
      <c r="Z19" s="139"/>
      <c r="AA19" s="139"/>
      <c r="AB19" s="139"/>
      <c r="AC19" s="139"/>
      <c r="AE19" s="139"/>
      <c r="AF19" s="139"/>
      <c r="AG19" s="139"/>
      <c r="AH19" s="139"/>
      <c r="AR19" s="139"/>
    </row>
    <row r="20" spans="22:44" x14ac:dyDescent="0.2">
      <c r="V20" s="139"/>
      <c r="W20" s="139"/>
      <c r="X20" s="139"/>
      <c r="Y20" s="139"/>
      <c r="Z20" s="139"/>
      <c r="AA20" s="139"/>
      <c r="AB20" s="139"/>
      <c r="AC20" s="139"/>
      <c r="AE20" s="139"/>
      <c r="AF20" s="139"/>
      <c r="AG20" s="139"/>
      <c r="AH20" s="139"/>
      <c r="AR20" s="139"/>
    </row>
    <row r="21" spans="22:44" x14ac:dyDescent="0.2">
      <c r="V21" s="139"/>
      <c r="W21" s="139"/>
      <c r="X21" s="139"/>
      <c r="Y21" s="139"/>
      <c r="Z21" s="139"/>
      <c r="AA21" s="139"/>
      <c r="AB21" s="139"/>
      <c r="AC21" s="139"/>
      <c r="AE21" s="139"/>
      <c r="AF21" s="139"/>
      <c r="AG21" s="139"/>
      <c r="AH21" s="139"/>
      <c r="AR21" s="139"/>
    </row>
    <row r="22" spans="22:44" x14ac:dyDescent="0.2">
      <c r="V22" s="139"/>
      <c r="W22" s="139"/>
      <c r="X22" s="139"/>
      <c r="Y22" s="139"/>
      <c r="Z22" s="139"/>
      <c r="AA22" s="139"/>
      <c r="AB22" s="139"/>
      <c r="AC22" s="139"/>
      <c r="AE22" s="139"/>
      <c r="AF22" s="139"/>
      <c r="AG22" s="139"/>
      <c r="AH22" s="139"/>
      <c r="AR22" s="139"/>
    </row>
    <row r="23" spans="22:44" x14ac:dyDescent="0.2">
      <c r="V23" s="139"/>
      <c r="W23" s="139"/>
      <c r="X23" s="139"/>
      <c r="Y23" s="139"/>
      <c r="Z23" s="139"/>
      <c r="AA23" s="139"/>
      <c r="AB23" s="139"/>
      <c r="AC23" s="139"/>
      <c r="AE23" s="139"/>
      <c r="AF23" s="139"/>
      <c r="AG23" s="139"/>
      <c r="AH23" s="139"/>
      <c r="AR23" s="139"/>
    </row>
    <row r="24" spans="22:44" x14ac:dyDescent="0.2">
      <c r="V24" s="139"/>
      <c r="W24" s="139"/>
      <c r="X24" s="139"/>
      <c r="Y24" s="139"/>
      <c r="Z24" s="139"/>
      <c r="AA24" s="139"/>
      <c r="AB24" s="139"/>
      <c r="AC24" s="139"/>
      <c r="AE24" s="139"/>
      <c r="AF24" s="139"/>
      <c r="AG24" s="139"/>
      <c r="AH24" s="139"/>
      <c r="AR24" s="139"/>
    </row>
    <row r="25" spans="22:44" x14ac:dyDescent="0.2">
      <c r="V25" s="139"/>
      <c r="W25" s="139"/>
      <c r="X25" s="139"/>
      <c r="Y25" s="139"/>
      <c r="Z25" s="139"/>
      <c r="AA25" s="139"/>
      <c r="AB25" s="139"/>
      <c r="AC25" s="139"/>
      <c r="AE25" s="139"/>
      <c r="AF25" s="139"/>
      <c r="AG25" s="139"/>
      <c r="AH25" s="139"/>
      <c r="AR25" s="139"/>
    </row>
    <row r="26" spans="22:44" x14ac:dyDescent="0.2">
      <c r="V26" s="139"/>
      <c r="W26" s="139"/>
      <c r="X26" s="139"/>
      <c r="Y26" s="139"/>
      <c r="Z26" s="139"/>
      <c r="AA26" s="139"/>
      <c r="AB26" s="139"/>
      <c r="AC26" s="139"/>
      <c r="AE26" s="139"/>
      <c r="AF26" s="139"/>
      <c r="AG26" s="139"/>
      <c r="AH26" s="139"/>
      <c r="AR26" s="139"/>
    </row>
    <row r="27" spans="22:44" x14ac:dyDescent="0.2">
      <c r="V27" s="139"/>
      <c r="W27" s="139"/>
      <c r="X27" s="139"/>
      <c r="Y27" s="139"/>
      <c r="Z27" s="139"/>
      <c r="AA27" s="139"/>
      <c r="AB27" s="139"/>
      <c r="AC27" s="139"/>
      <c r="AE27" s="139"/>
      <c r="AF27" s="139"/>
      <c r="AG27" s="139"/>
      <c r="AH27" s="139"/>
      <c r="AR27" s="139"/>
    </row>
    <row r="28" spans="22:44" x14ac:dyDescent="0.2">
      <c r="V28" s="139"/>
      <c r="W28" s="139"/>
      <c r="X28" s="139"/>
      <c r="Y28" s="139"/>
      <c r="Z28" s="139"/>
      <c r="AA28" s="139"/>
      <c r="AB28" s="139"/>
      <c r="AC28" s="139"/>
      <c r="AE28" s="139"/>
      <c r="AF28" s="139"/>
      <c r="AG28" s="139"/>
      <c r="AH28" s="139"/>
      <c r="AR28" s="139"/>
    </row>
    <row r="29" spans="22:44" x14ac:dyDescent="0.2">
      <c r="V29" s="139"/>
      <c r="W29" s="139"/>
      <c r="X29" s="139"/>
      <c r="Y29" s="139"/>
      <c r="Z29" s="139"/>
      <c r="AA29" s="139"/>
      <c r="AB29" s="139"/>
      <c r="AC29" s="139"/>
      <c r="AE29" s="139"/>
      <c r="AF29" s="139"/>
      <c r="AG29" s="139"/>
      <c r="AH29" s="139"/>
      <c r="AR29" s="139"/>
    </row>
    <row r="30" spans="22:44" x14ac:dyDescent="0.2">
      <c r="V30" s="139"/>
      <c r="W30" s="139"/>
      <c r="X30" s="139"/>
      <c r="Y30" s="139"/>
      <c r="Z30" s="139"/>
      <c r="AA30" s="139"/>
      <c r="AB30" s="139"/>
      <c r="AC30" s="139"/>
      <c r="AE30" s="139"/>
      <c r="AF30" s="139"/>
      <c r="AG30" s="139"/>
      <c r="AH30" s="139"/>
      <c r="AR30" s="139"/>
    </row>
    <row r="31" spans="22:44" x14ac:dyDescent="0.2">
      <c r="V31" s="139"/>
      <c r="W31" s="139"/>
      <c r="X31" s="139"/>
      <c r="Y31" s="139"/>
      <c r="Z31" s="139"/>
      <c r="AA31" s="139"/>
      <c r="AB31" s="139"/>
      <c r="AC31" s="139"/>
      <c r="AE31" s="139"/>
      <c r="AF31" s="139"/>
      <c r="AG31" s="139"/>
      <c r="AH31" s="139"/>
      <c r="AR31" s="139"/>
    </row>
    <row r="32" spans="22:44" x14ac:dyDescent="0.2">
      <c r="V32" s="139"/>
      <c r="W32" s="139"/>
      <c r="X32" s="139"/>
      <c r="Y32" s="139"/>
      <c r="Z32" s="139"/>
      <c r="AA32" s="139"/>
      <c r="AB32" s="139"/>
      <c r="AC32" s="139"/>
      <c r="AE32" s="139"/>
      <c r="AF32" s="139"/>
      <c r="AG32" s="139"/>
      <c r="AH32" s="139"/>
      <c r="AR32" s="139"/>
    </row>
    <row r="33" spans="22:44" x14ac:dyDescent="0.2">
      <c r="V33" s="139"/>
      <c r="W33" s="139"/>
      <c r="X33" s="139"/>
      <c r="Y33" s="139"/>
      <c r="Z33" s="139"/>
      <c r="AA33" s="139"/>
      <c r="AB33" s="139"/>
      <c r="AC33" s="139"/>
      <c r="AE33" s="139"/>
      <c r="AF33" s="139"/>
      <c r="AG33" s="139"/>
      <c r="AH33" s="139"/>
      <c r="AR33" s="139"/>
    </row>
    <row r="34" spans="22:44" x14ac:dyDescent="0.2">
      <c r="V34" s="139"/>
      <c r="W34" s="139"/>
      <c r="X34" s="139"/>
      <c r="Y34" s="139"/>
      <c r="Z34" s="139"/>
      <c r="AA34" s="139"/>
      <c r="AB34" s="139"/>
      <c r="AC34" s="139"/>
      <c r="AE34" s="139"/>
      <c r="AF34" s="139"/>
      <c r="AG34" s="139"/>
      <c r="AH34" s="139"/>
      <c r="AR34" s="139"/>
    </row>
    <row r="35" spans="22:44" x14ac:dyDescent="0.2">
      <c r="V35" s="139"/>
      <c r="W35" s="139"/>
      <c r="X35" s="139"/>
      <c r="Y35" s="139"/>
      <c r="Z35" s="139"/>
      <c r="AA35" s="139"/>
      <c r="AB35" s="139"/>
      <c r="AC35" s="139"/>
      <c r="AE35" s="139"/>
      <c r="AF35" s="139"/>
      <c r="AG35" s="139"/>
      <c r="AH35" s="139"/>
      <c r="AR35" s="139"/>
    </row>
    <row r="36" spans="22:44" x14ac:dyDescent="0.2">
      <c r="V36" s="139"/>
      <c r="W36" s="139"/>
      <c r="X36" s="139"/>
      <c r="Y36" s="139"/>
      <c r="Z36" s="139"/>
      <c r="AA36" s="139"/>
      <c r="AB36" s="139"/>
      <c r="AC36" s="139"/>
      <c r="AE36" s="139"/>
      <c r="AF36" s="139"/>
      <c r="AG36" s="139"/>
      <c r="AH36" s="139"/>
      <c r="AR36" s="139"/>
    </row>
    <row r="37" spans="22:44" x14ac:dyDescent="0.2">
      <c r="V37" s="139"/>
      <c r="W37" s="139"/>
      <c r="X37" s="139"/>
      <c r="Y37" s="139"/>
      <c r="Z37" s="139"/>
      <c r="AA37" s="139"/>
      <c r="AB37" s="139"/>
      <c r="AC37" s="139"/>
      <c r="AE37" s="139"/>
      <c r="AF37" s="139"/>
      <c r="AG37" s="139"/>
      <c r="AH37" s="139"/>
      <c r="AR37" s="139"/>
    </row>
    <row r="38" spans="22:44" x14ac:dyDescent="0.2">
      <c r="V38" s="139"/>
      <c r="W38" s="139"/>
      <c r="X38" s="139"/>
      <c r="Y38" s="139"/>
      <c r="Z38" s="139"/>
      <c r="AA38" s="139"/>
      <c r="AB38" s="139"/>
      <c r="AC38" s="139"/>
      <c r="AE38" s="139"/>
      <c r="AF38" s="139"/>
      <c r="AG38" s="139"/>
      <c r="AH38" s="139"/>
      <c r="AR38" s="139"/>
    </row>
    <row r="39" spans="22:44" x14ac:dyDescent="0.2">
      <c r="V39" s="139"/>
      <c r="W39" s="139"/>
      <c r="X39" s="139"/>
      <c r="Y39" s="139"/>
      <c r="Z39" s="139"/>
      <c r="AA39" s="139"/>
      <c r="AB39" s="139"/>
      <c r="AC39" s="139"/>
      <c r="AE39" s="139"/>
      <c r="AF39" s="139"/>
      <c r="AG39" s="139"/>
      <c r="AH39" s="139"/>
      <c r="AR39" s="139"/>
    </row>
    <row r="40" spans="22:44" x14ac:dyDescent="0.2">
      <c r="V40" s="139"/>
      <c r="W40" s="139"/>
      <c r="X40" s="139"/>
      <c r="Y40" s="139"/>
      <c r="Z40" s="139"/>
      <c r="AA40" s="139"/>
      <c r="AB40" s="139"/>
      <c r="AC40" s="139"/>
      <c r="AE40" s="139"/>
      <c r="AF40" s="139"/>
      <c r="AG40" s="139"/>
      <c r="AH40" s="139"/>
      <c r="AR40" s="139"/>
    </row>
    <row r="41" spans="22:44" x14ac:dyDescent="0.2">
      <c r="V41" s="139"/>
      <c r="W41" s="139"/>
      <c r="X41" s="139"/>
      <c r="Y41" s="139"/>
      <c r="Z41" s="139"/>
      <c r="AA41" s="139"/>
      <c r="AB41" s="139"/>
      <c r="AC41" s="139"/>
      <c r="AE41" s="139"/>
      <c r="AF41" s="139"/>
      <c r="AG41" s="139"/>
      <c r="AH41" s="139"/>
      <c r="AR41" s="139"/>
    </row>
    <row r="42" spans="22:44" x14ac:dyDescent="0.2">
      <c r="V42" s="139"/>
      <c r="W42" s="139"/>
      <c r="X42" s="139"/>
      <c r="Y42" s="139"/>
      <c r="Z42" s="139"/>
      <c r="AA42" s="139"/>
      <c r="AB42" s="139"/>
      <c r="AC42" s="139"/>
      <c r="AE42" s="139"/>
      <c r="AF42" s="139"/>
      <c r="AG42" s="139"/>
      <c r="AH42" s="139"/>
      <c r="AR42" s="139"/>
    </row>
    <row r="43" spans="22:44" x14ac:dyDescent="0.2">
      <c r="V43" s="139"/>
      <c r="W43" s="139"/>
      <c r="X43" s="139"/>
      <c r="Y43" s="139"/>
      <c r="Z43" s="139"/>
      <c r="AA43" s="139"/>
      <c r="AB43" s="139"/>
      <c r="AC43" s="139"/>
      <c r="AE43" s="139"/>
      <c r="AF43" s="139"/>
      <c r="AG43" s="139"/>
      <c r="AH43" s="139"/>
      <c r="AR43" s="139"/>
    </row>
    <row r="44" spans="22:44" x14ac:dyDescent="0.2">
      <c r="V44" s="139"/>
      <c r="W44" s="139"/>
      <c r="X44" s="139"/>
      <c r="Y44" s="139"/>
      <c r="Z44" s="139"/>
      <c r="AA44" s="139"/>
      <c r="AB44" s="139"/>
      <c r="AC44" s="139"/>
      <c r="AE44" s="139"/>
      <c r="AF44" s="139"/>
      <c r="AG44" s="139"/>
      <c r="AH44" s="139"/>
      <c r="AR44" s="139"/>
    </row>
    <row r="45" spans="22:44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22:44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22:44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22:44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</sheetData>
  <autoFilter ref="A1:BA24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workbookViewId="0">
      <selection activeCell="K33" sqref="K33:L33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38.222222222222221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3</v>
      </c>
      <c r="G6" s="181"/>
      <c r="H6" s="203" t="s">
        <v>7</v>
      </c>
      <c r="I6" s="203"/>
      <c r="J6" s="203"/>
      <c r="K6" s="181">
        <f>COUNTIF('BASE DE DATOS 2017'!C:C,'RESUMEN 2017'!A1)</f>
        <v>7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6.4545454545454541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7.5555555555555554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1</v>
      </c>
      <c r="G9" s="181"/>
      <c r="H9" s="171" t="s">
        <v>148</v>
      </c>
      <c r="I9" s="171"/>
      <c r="J9" s="171"/>
      <c r="K9" s="181">
        <f>COUNTIF('BASE DE DATOS 2017'!F:F,B1)</f>
        <v>7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0</v>
      </c>
      <c r="G10" s="181"/>
      <c r="H10" s="171" t="s">
        <v>150</v>
      </c>
      <c r="I10" s="171"/>
      <c r="J10" s="171"/>
      <c r="K10" s="181">
        <f>COUNTIF('BASE DE DATOS 2017'!F:F,D1)</f>
        <v>1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7</v>
      </c>
      <c r="G11" s="180" t="s">
        <v>12</v>
      </c>
      <c r="H11" s="180"/>
      <c r="I11" s="54">
        <f>COUNTIF('BASE DE DATOS 2017'!G:G,B1)</f>
        <v>2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str">
        <f>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2017'!H3:H1777),0))=0,TERMINOS!B5,IF((ROUND(((COUNTIF('BASE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2017'!H3:H1777),0))=1,TERMINOS!B6,IF((ROUND(((COUNTIF('BASE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2017'!H3:H1777),0))=2,TERMINOS!C7,IF((ROUND(((COUNTIF('BASE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2017'!H3:H1777),0))=3,TERMINOS!B8,IF((ROUND(((COUNTIF('BASE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2017'!H3:H1777),0))=4,TERMINOS!B9,IF((ROUND(((COUNTIF('BASE DE DATOS 2017'!H3:H1777,'RESUMEN 2017'!A1)*(TERMINOS!C5))+(COUNTIF('BASE DE DATOS 2017'!H3:H1777,'RESUMEN 2017'!B1)*(TERMINOS!C6))+(COUNTIF('BASE DE DATOS 2017'!H3:H1777,'RESUMEN 2017'!C1)*(TERMINOS!C7))+(COUNTIF('BASE DE DATOS 2017'!H3:H1777,D1)*(TERMINOS!C8))+(COUNTIF('BASE DE DATOS 2017'!H3:H1777,'RESUMEN 2017'!E1)*(TERMINOS!C9))+(COUNTIF('BASE DE DATOS 2017'!H3:H1777,'RESUMEN 2017'!F1)*(TERMINOS!C10))+(COUNTIF('BASE DE DATOS 2017'!H3:H1777,'RESUMEN 2017'!G1)*(TERMINOS!C11)))/COUNTA('BASE DE DATOS 2017'!H3:H1777),0))=5,TERMINOS!B10,TERMINOS!B11))))))</f>
        <v>LICENCIATURA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0.96296296296296291</v>
      </c>
      <c r="F14" s="215"/>
      <c r="G14" s="232" t="s">
        <v>36</v>
      </c>
      <c r="H14" s="233"/>
      <c r="I14" s="233"/>
      <c r="J14" s="233"/>
      <c r="K14" s="278">
        <f>AVERAGE(K15:L17)</f>
        <v>0.99382716049382713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1</v>
      </c>
      <c r="F15" s="231"/>
      <c r="G15" s="216" t="s">
        <v>37</v>
      </c>
      <c r="H15" s="217"/>
      <c r="I15" s="217"/>
      <c r="J15" s="217"/>
      <c r="K15" s="212">
        <f>CONVIVENCIA!E16</f>
        <v>1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1</v>
      </c>
      <c r="F16" s="213"/>
      <c r="G16" s="216" t="s">
        <v>38</v>
      </c>
      <c r="H16" s="217"/>
      <c r="I16" s="217"/>
      <c r="J16" s="217"/>
      <c r="K16" s="212">
        <f>CONVIVENCIA!D25</f>
        <v>1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0.88888888888888884</v>
      </c>
      <c r="F17" s="237"/>
      <c r="G17" s="204" t="s">
        <v>39</v>
      </c>
      <c r="H17" s="205"/>
      <c r="I17" s="205"/>
      <c r="J17" s="205"/>
      <c r="K17" s="206">
        <f>CONVIVENCIA!E42</f>
        <v>0.9814814814814814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1</v>
      </c>
      <c r="F18" s="237"/>
      <c r="G18" s="282" t="s">
        <v>40</v>
      </c>
      <c r="H18" s="283"/>
      <c r="I18" s="283"/>
      <c r="J18" s="283"/>
      <c r="K18" s="274">
        <f>AVERAGE(K19:L22)</f>
        <v>0.93788580246913578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FEMENINO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0.98765432098765427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0.93783068783068779</v>
      </c>
      <c r="F20" s="215"/>
      <c r="G20" s="242" t="s">
        <v>42</v>
      </c>
      <c r="H20" s="243"/>
      <c r="I20" s="243"/>
      <c r="J20" s="243"/>
      <c r="K20" s="254">
        <f>'MANDOS MEDIOS'!E41</f>
        <v>1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0.92746913580246915</v>
      </c>
      <c r="F21" s="231"/>
      <c r="G21" s="242" t="s">
        <v>43</v>
      </c>
      <c r="H21" s="243"/>
      <c r="I21" s="243"/>
      <c r="J21" s="243"/>
      <c r="K21" s="254">
        <f>'MANDOS MEDIOS'!D51</f>
        <v>0.92592592592592604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1</v>
      </c>
      <c r="F22" s="213"/>
      <c r="G22" s="263" t="s">
        <v>44</v>
      </c>
      <c r="H22" s="264"/>
      <c r="I22" s="264"/>
      <c r="J22" s="264"/>
      <c r="K22" s="254">
        <f>'MANDOS MEDIOS'!E72</f>
        <v>0.83796296296296291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0.88888888888888884</v>
      </c>
      <c r="F23" s="213"/>
      <c r="G23" s="226" t="s">
        <v>45</v>
      </c>
      <c r="H23" s="227"/>
      <c r="I23" s="227"/>
      <c r="J23" s="227"/>
      <c r="K23" s="280">
        <f>AVERAGE(K25:L30)</f>
        <v>0.81867283950617287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1</v>
      </c>
      <c r="F24" s="213"/>
      <c r="G24" s="228"/>
      <c r="H24" s="229"/>
      <c r="I24" s="229"/>
      <c r="J24" s="229"/>
      <c r="K24" s="284">
        <f>AVERAGE(K25:L29)</f>
        <v>0.94074074074074088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0.9814814814814814</v>
      </c>
      <c r="F25" s="213"/>
      <c r="G25" s="242" t="s">
        <v>46</v>
      </c>
      <c r="H25" s="243"/>
      <c r="I25" s="243"/>
      <c r="J25" s="243"/>
      <c r="K25" s="254">
        <f>PUESTO!E17</f>
        <v>0.88888888888888884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0.94444444444444442</v>
      </c>
      <c r="F26" s="213"/>
      <c r="G26" s="263" t="s">
        <v>47</v>
      </c>
      <c r="H26" s="264"/>
      <c r="I26" s="264"/>
      <c r="J26" s="264"/>
      <c r="K26" s="254">
        <f>PUESTO!E70</f>
        <v>1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1</v>
      </c>
      <c r="F27" s="260"/>
      <c r="G27" s="263" t="s">
        <v>48</v>
      </c>
      <c r="H27" s="264"/>
      <c r="I27" s="264"/>
      <c r="J27" s="264"/>
      <c r="K27" s="254">
        <f>PUESTO!D27</f>
        <v>0.92592592592592604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0.75</v>
      </c>
      <c r="F28" s="213"/>
      <c r="G28" s="242" t="s">
        <v>49</v>
      </c>
      <c r="H28" s="243"/>
      <c r="I28" s="243"/>
      <c r="J28" s="243"/>
      <c r="K28" s="254">
        <f>PUESTO!D37</f>
        <v>1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(+(E35*K9)+(E40*F9))/SUM(F9,F10,K9)</f>
        <v>1</v>
      </c>
      <c r="F29" s="262"/>
      <c r="G29" s="242" t="s">
        <v>50</v>
      </c>
      <c r="H29" s="243"/>
      <c r="I29" s="243"/>
      <c r="J29" s="243"/>
      <c r="K29" s="254">
        <f>PUESTO!D52</f>
        <v>0.88888888888888884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(+(E36*K9)+(E40*F9))/SUM(F9,F10,K9)</f>
        <v>1</v>
      </c>
      <c r="F30" s="287"/>
      <c r="G30" s="288" t="s">
        <v>51</v>
      </c>
      <c r="H30" s="289"/>
      <c r="I30" s="289"/>
      <c r="J30" s="289"/>
      <c r="K30" s="265">
        <f>PUESTO!E85</f>
        <v>0.20833333333333331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 t="s">
        <v>262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 t="s">
        <v>262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 t="s">
        <v>262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 t="s">
        <v>262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1</v>
      </c>
      <c r="F35" s="247"/>
      <c r="G35" s="272" t="s">
        <v>52</v>
      </c>
      <c r="H35" s="273"/>
      <c r="I35" s="273"/>
      <c r="J35" s="273"/>
      <c r="K35" s="274">
        <f>AVERAGE(E14,E20,E29,K14,K18,K23)</f>
        <v>0.94186324221046436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1</v>
      </c>
      <c r="F36" s="295"/>
      <c r="G36" s="252" t="s">
        <v>261</v>
      </c>
      <c r="H36" s="253"/>
      <c r="I36" s="253"/>
      <c r="J36" s="253"/>
      <c r="K36" s="296">
        <f>AVERAGE(K24,K18,K14,E30,E21,E15)</f>
        <v>0.96665380658436229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1</v>
      </c>
      <c r="F37" s="260"/>
      <c r="G37" s="276" t="s">
        <v>161</v>
      </c>
      <c r="H37" s="277"/>
      <c r="I37" s="277"/>
      <c r="J37" s="277"/>
      <c r="K37" s="256">
        <f>COUNTA('BASE DE DATOS 2017'!A3:A1777)</f>
        <v>9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1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1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1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1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1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J3" sqref="J3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10.140625" style="92" bestFit="1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263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/>
      <c r="E4" s="133"/>
      <c r="F4" s="111">
        <f>AVERAGE(F5:F7)</f>
        <v>0.96296296296296291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/>
      <c r="E5" s="93"/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1</v>
      </c>
      <c r="G5" s="161">
        <v>0.83088355269389946</v>
      </c>
      <c r="H5" s="152"/>
      <c r="K5" s="146" t="s">
        <v>246</v>
      </c>
      <c r="L5" s="142">
        <f>D4</f>
        <v>0</v>
      </c>
      <c r="M5" s="142">
        <f t="shared" ref="M5:N5" si="0">E4</f>
        <v>0</v>
      </c>
      <c r="N5" s="143">
        <f t="shared" si="0"/>
        <v>0.96296296296296291</v>
      </c>
    </row>
    <row r="6" spans="1:14" ht="16.350000000000001" customHeight="1" x14ac:dyDescent="0.25">
      <c r="A6">
        <v>3</v>
      </c>
      <c r="B6" s="125" t="s">
        <v>256</v>
      </c>
      <c r="C6" s="121"/>
      <c r="D6" s="93"/>
      <c r="E6" s="93"/>
      <c r="F6" s="93">
        <f>(COUNTIF('BASE DE DATOS 2017'!J:J,1)*1)/(COUNTA('BASE DE DATOS 2017'!J:J)-2)</f>
        <v>0.88888888888888884</v>
      </c>
      <c r="G6" s="161">
        <v>0.54404381560931081</v>
      </c>
      <c r="H6" s="153"/>
      <c r="K6" s="146" t="s">
        <v>247</v>
      </c>
      <c r="L6" s="142">
        <f>D8</f>
        <v>0</v>
      </c>
      <c r="M6" s="142">
        <f t="shared" ref="M6:N6" si="1">E8</f>
        <v>0</v>
      </c>
      <c r="N6" s="143">
        <f t="shared" si="1"/>
        <v>0.93783068783068779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/>
      <c r="E7" s="93"/>
      <c r="F7" s="93">
        <f>((COUNTIF('BASE DE DATOS 2017'!K:K,2)*1)/(COUNTA('BASE DE DATOS 2017'!K:K)-2))</f>
        <v>1</v>
      </c>
      <c r="G7" s="161">
        <v>0.78137836604290278</v>
      </c>
      <c r="H7" s="154"/>
      <c r="K7" s="146" t="s">
        <v>26</v>
      </c>
      <c r="L7" s="142">
        <f>D16</f>
        <v>0</v>
      </c>
      <c r="M7" s="142">
        <f t="shared" ref="M7:N7" si="2">E16</f>
        <v>0</v>
      </c>
      <c r="N7" s="143">
        <f t="shared" si="2"/>
        <v>1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/>
      <c r="E8" s="133"/>
      <c r="F8" s="111">
        <f>AVERAGE(F9:F15)</f>
        <v>0.93783068783068779</v>
      </c>
      <c r="G8" s="160">
        <v>0.73606854882528083</v>
      </c>
      <c r="H8" s="130"/>
      <c r="K8" s="146" t="s">
        <v>36</v>
      </c>
      <c r="L8" s="142">
        <f>D28</f>
        <v>0</v>
      </c>
      <c r="M8" s="142">
        <f t="shared" ref="M8:N8" si="3">E28</f>
        <v>0</v>
      </c>
      <c r="N8" s="143">
        <f t="shared" si="3"/>
        <v>0.99382716049382713</v>
      </c>
    </row>
    <row r="9" spans="1:14" ht="16.350000000000001" customHeight="1" x14ac:dyDescent="0.25">
      <c r="A9">
        <v>6</v>
      </c>
      <c r="B9" s="125" t="s">
        <v>20</v>
      </c>
      <c r="C9" s="22"/>
      <c r="D9" s="93"/>
      <c r="E9" s="93"/>
      <c r="F9" s="93">
        <f>(COUNTIF('BASE DE DATOS 2017'!L:L,1)*1)/(COUNTA('BASE DE DATOS 2017'!L:L)-2)</f>
        <v>1</v>
      </c>
      <c r="G9" s="161">
        <v>0.85623003194888181</v>
      </c>
      <c r="H9" s="152"/>
      <c r="K9" s="146" t="s">
        <v>40</v>
      </c>
      <c r="L9" s="142">
        <f>D32</f>
        <v>0</v>
      </c>
      <c r="M9" s="142">
        <f t="shared" ref="M9:N9" si="4">E32</f>
        <v>0</v>
      </c>
      <c r="N9" s="143">
        <f t="shared" si="4"/>
        <v>0.93788580246913578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/>
      <c r="E10" s="93"/>
      <c r="F10" s="93">
        <f>(COUNTIF('BASE DE DATOS 2017'!M:M,1)*1+(COUNTIF('BASE DE DATOS 2017'!M:M,2)*1/2)+(COUNTIF('BASE DE DATOS 2017'!M:M,4)*1/2))/(COUNTA('BASE DE DATOS 2017'!M:M)-2)</f>
        <v>0.88888888888888884</v>
      </c>
      <c r="G10" s="161">
        <v>0.63852122318575988</v>
      </c>
      <c r="H10" s="153"/>
      <c r="K10" s="147" t="s">
        <v>45</v>
      </c>
      <c r="L10" s="144">
        <f>D37</f>
        <v>0</v>
      </c>
      <c r="M10" s="144">
        <f t="shared" ref="M10:N10" si="5">E37</f>
        <v>0</v>
      </c>
      <c r="N10" s="145">
        <f t="shared" si="5"/>
        <v>0.81867283950617287</v>
      </c>
    </row>
    <row r="11" spans="1:14" ht="16.350000000000001" customHeight="1" x14ac:dyDescent="0.25">
      <c r="A11">
        <v>8</v>
      </c>
      <c r="B11" s="125" t="s">
        <v>21</v>
      </c>
      <c r="C11" s="22"/>
      <c r="D11" s="93"/>
      <c r="E11" s="93"/>
      <c r="F11" s="93">
        <f>((COUNTIF('BASE DE DATOS 2017'!N:N,1)*1)+(COUNTIF('BASE DE DATOS 2017'!N:N,2)*2/3)+(COUNTIF('BASE DE DATOS 2017'!N:N,3)*1/3))/(COUNTA('BASE DE DATOS 2017'!N:N)-2)</f>
        <v>1</v>
      </c>
      <c r="G11" s="161">
        <v>0.81986916172219682</v>
      </c>
      <c r="H11" s="153"/>
    </row>
    <row r="12" spans="1:14" ht="16.350000000000001" customHeight="1" x14ac:dyDescent="0.25">
      <c r="A12">
        <v>9</v>
      </c>
      <c r="B12" s="125" t="s">
        <v>22</v>
      </c>
      <c r="C12" s="22"/>
      <c r="D12" s="93"/>
      <c r="E12" s="93"/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0.9814814814814814</v>
      </c>
      <c r="G12" s="161">
        <v>0.8041229271261221</v>
      </c>
      <c r="H12" s="153"/>
    </row>
    <row r="13" spans="1:14" ht="16.350000000000001" customHeight="1" x14ac:dyDescent="0.25">
      <c r="A13">
        <v>10</v>
      </c>
      <c r="B13" s="125" t="s">
        <v>23</v>
      </c>
      <c r="C13" s="22"/>
      <c r="D13" s="93"/>
      <c r="E13" s="93"/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0.94444444444444442</v>
      </c>
      <c r="G13" s="161">
        <v>0.77012018865053999</v>
      </c>
      <c r="H13" s="153"/>
    </row>
    <row r="14" spans="1:14" ht="16.350000000000001" customHeight="1" x14ac:dyDescent="0.25">
      <c r="A14">
        <v>11</v>
      </c>
      <c r="B14" s="125" t="s">
        <v>24</v>
      </c>
      <c r="C14" s="22"/>
      <c r="D14" s="93"/>
      <c r="E14" s="93"/>
      <c r="F14" s="93">
        <f>((COUNTIF('BASE DE DATOS 2017'!S:S,1)*1)+(COUNTIF('BASE DE DATOS 2017'!S:S,2)*2/3)+(COUNTIF('BASE DE DATOS 2017'!S:S,3)*1/3))/(COUNTA('BASE DE DATOS 2017'!S:S)-2)</f>
        <v>1</v>
      </c>
      <c r="G14" s="161">
        <v>0.72721740453369843</v>
      </c>
      <c r="H14" s="153"/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/>
      <c r="E15" s="93"/>
      <c r="F15" s="93">
        <f>AVERAGE(((COUNTIF('BASE DE DATOS 2017'!T:T,1)*1)/(COUNTA('BASE DE DATOS 2017'!T:T)-2)),(((COUNTIF('BASE DE DATOS 2017'!U:U,1)*1)+(COUNTIF('BASE DE DATOS 2017'!U:U,2)*1/2))/(COUNTA('BASE DE DATOS 2017'!U:U)-2)))</f>
        <v>0.75</v>
      </c>
      <c r="G15" s="161">
        <v>0.53639890460976725</v>
      </c>
      <c r="H15" s="154"/>
    </row>
    <row r="16" spans="1:14" ht="16.350000000000001" customHeight="1" thickBot="1" x14ac:dyDescent="0.3">
      <c r="A16">
        <v>13</v>
      </c>
      <c r="B16" s="126" t="s">
        <v>26</v>
      </c>
      <c r="C16" s="113"/>
      <c r="D16" s="114"/>
      <c r="E16" s="114"/>
      <c r="F16" s="115">
        <f>1</f>
        <v>1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/>
      <c r="E17" s="117"/>
      <c r="F17" s="117" t="s">
        <v>262</v>
      </c>
      <c r="G17" s="160">
        <v>0.7994852858901198</v>
      </c>
      <c r="H17" s="155"/>
    </row>
    <row r="18" spans="1:8" ht="16.350000000000001" customHeight="1" x14ac:dyDescent="0.25">
      <c r="A18">
        <v>15</v>
      </c>
      <c r="B18" s="123" t="s">
        <v>28</v>
      </c>
      <c r="C18" s="122"/>
      <c r="D18" s="93"/>
      <c r="E18" s="93"/>
      <c r="F18" s="112" t="s">
        <v>262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/>
      <c r="E19" s="93"/>
      <c r="F19" s="112" t="s">
        <v>262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/>
      <c r="E20" s="93"/>
      <c r="F20" s="112" t="s">
        <v>262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/>
      <c r="E21" s="117"/>
      <c r="F21" s="117">
        <f>AVERAGE(F22:F24)</f>
        <v>1</v>
      </c>
      <c r="G21" s="160">
        <v>0.8246340436967291</v>
      </c>
      <c r="H21" s="155"/>
    </row>
    <row r="22" spans="1:8" ht="16.350000000000001" customHeight="1" x14ac:dyDescent="0.25">
      <c r="A22">
        <v>19</v>
      </c>
      <c r="B22" s="123" t="s">
        <v>32</v>
      </c>
      <c r="C22" s="122"/>
      <c r="D22" s="93"/>
      <c r="E22" s="93"/>
      <c r="F22" s="112">
        <f>((COUNTIF('BASE DE DATOS 2017'!Y:Y,1)*1)+(COUNTIF('BASE DE DATOS 2017'!Y:Y,2)*2/3)+(COUNTIF('BASE DE DATOS 2017'!Y:Y,3)*1/3))/(COUNTA('BASE DE DATOS 2017'!Y:Y)-2)</f>
        <v>1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/>
      <c r="E23" s="93"/>
      <c r="F23" s="112">
        <f>((COUNTIF('BASE DE DATOS 2017'!Z:Z,1)*1)+(COUNTIF('BASE DE DATOS 2017'!Z:Z,2)*2/3)+(COUNTIF('BASE DE DATOS 2017'!Z:Z,3)*1/3))/(COUNTA('BASE DE DATOS 2017'!Z:Z)-2)</f>
        <v>1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/>
      <c r="E24" s="93"/>
      <c r="F24" s="112">
        <f>((COUNTIF('BASE DE DATOS 2017'!AA:AA,1)*1)+(COUNTIF('BASE DE DATOS 2017'!AA:AA,2)*2/3)+(COUNTIF('BASE DE DATOS 2017'!AA:AA,3)*1/3))/(COUNTA('BASE DE DATOS 2017'!AA:AA)-COUNTIF('BASE DE DATOS 2017'!AA:AA,5)-2)</f>
        <v>1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/>
      <c r="E25" s="117"/>
      <c r="F25" s="117">
        <f>AVERAGE(F26:F27)</f>
        <v>1</v>
      </c>
      <c r="G25" s="160">
        <v>0.79286694101508925</v>
      </c>
      <c r="H25" s="155"/>
    </row>
    <row r="26" spans="1:8" ht="16.350000000000001" customHeight="1" x14ac:dyDescent="0.25">
      <c r="A26">
        <v>23</v>
      </c>
      <c r="B26" s="125" t="s">
        <v>32</v>
      </c>
      <c r="C26" s="121"/>
      <c r="D26" s="93"/>
      <c r="E26" s="93"/>
      <c r="F26" s="112">
        <f>((COUNTIF('BASE DE DATOS 2017'!AB:AB,1)*1)+(COUNTIF('BASE DE DATOS 2017'!AB:AB,2)*2/3)+(COUNTIF('BASE DE DATOS 2017'!AB:AB,3)*1/3))/(COUNTA('BASE DE DATOS 2017'!AB:AB)-2)</f>
        <v>1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/>
      <c r="E27" s="93"/>
      <c r="F27" s="112">
        <f>((COUNTIF('BASE DE DATOS 2017'!AC3:AC2818,1)*1)+(COUNTIF('BASE DE DATOS 2017'!AC3:AC2818,2)*2/3)+(COUNTIF('BASE DE DATOS 2017'!AC3:AC2818,3)*1/3))/COUNTA('BASE DE DATOS 2017'!AC3:AC2818)</f>
        <v>1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/>
      <c r="E28" s="133"/>
      <c r="F28" s="111">
        <f>AVERAGE(F29:F31)</f>
        <v>0.99382716049382713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/>
      <c r="E29" s="93"/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1</v>
      </c>
      <c r="G29" s="161">
        <v>0.77993305948577518</v>
      </c>
      <c r="H29" s="152"/>
    </row>
    <row r="30" spans="1:8" ht="16.350000000000001" customHeight="1" x14ac:dyDescent="0.25">
      <c r="A30">
        <v>27</v>
      </c>
      <c r="B30" s="125" t="s">
        <v>38</v>
      </c>
      <c r="C30" s="121"/>
      <c r="D30" s="93"/>
      <c r="E30" s="93"/>
      <c r="F30" s="93">
        <f>((COUNTIF('BASE DE DATOS 2017'!AF:AF,1)*1)+(COUNTIF('BASE DE DATOS 2017'!AF:AF,2)*2/3)+(COUNTIF('BASE DE DATOS 2017'!AF:AF,3)*1/3))/(COUNTA('BASE DE DATOS 2017'!AF:AF)-2)</f>
        <v>1</v>
      </c>
      <c r="G30" s="161">
        <v>0.83447436482580251</v>
      </c>
      <c r="H30" s="153"/>
    </row>
    <row r="31" spans="1:8" ht="16.350000000000001" customHeight="1" thickBot="1" x14ac:dyDescent="0.3">
      <c r="A31">
        <v>28</v>
      </c>
      <c r="B31" s="125" t="s">
        <v>39</v>
      </c>
      <c r="C31" s="121"/>
      <c r="D31" s="93"/>
      <c r="E31" s="93"/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0.9814814814814814</v>
      </c>
      <c r="G31" s="161">
        <v>0.60444241594401338</v>
      </c>
      <c r="H31" s="154"/>
    </row>
    <row r="32" spans="1:8" ht="16.350000000000001" customHeight="1" thickBot="1" x14ac:dyDescent="0.3">
      <c r="A32">
        <v>29</v>
      </c>
      <c r="B32" s="126" t="s">
        <v>40</v>
      </c>
      <c r="C32" s="94"/>
      <c r="D32" s="124"/>
      <c r="E32" s="133"/>
      <c r="F32" s="111">
        <f>AVERAGE(F33:F36)</f>
        <v>0.93788580246913578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/>
      <c r="E33" s="93"/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0.98765432098765427</v>
      </c>
      <c r="G33" s="161">
        <v>0.8338151021857092</v>
      </c>
      <c r="H33" s="152"/>
    </row>
    <row r="34" spans="1:8" ht="15" customHeight="1" x14ac:dyDescent="0.25">
      <c r="A34">
        <v>31</v>
      </c>
      <c r="B34" s="125" t="s">
        <v>110</v>
      </c>
      <c r="C34" s="121"/>
      <c r="D34" s="93"/>
      <c r="E34" s="93"/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1</v>
      </c>
      <c r="G34" s="161">
        <v>0.69990871748060246</v>
      </c>
      <c r="H34" s="153"/>
    </row>
    <row r="35" spans="1:8" ht="15" customHeight="1" x14ac:dyDescent="0.25">
      <c r="A35">
        <v>32</v>
      </c>
      <c r="B35" s="125" t="s">
        <v>43</v>
      </c>
      <c r="C35" s="121"/>
      <c r="D35" s="93"/>
      <c r="E35" s="93"/>
      <c r="F35" s="93">
        <f>((COUNTIF('BASE DE DATOS 2017'!AN:AN,1)*1)+(COUNTIF('BASE DE DATOS 2017'!AN:AN,2)*2/3)+(COUNTIF('BASE DE DATOS 2017'!AN:AN,3)*1/3))/(COUNTA('BASE DE DATOS 2017'!AN:AN)-2)</f>
        <v>0.92592592592592604</v>
      </c>
      <c r="G35" s="161">
        <v>0.80054769511638524</v>
      </c>
      <c r="H35" s="153"/>
    </row>
    <row r="36" spans="1:8" ht="15" customHeight="1" thickBot="1" x14ac:dyDescent="0.3">
      <c r="A36">
        <v>33</v>
      </c>
      <c r="B36" s="125" t="s">
        <v>44</v>
      </c>
      <c r="C36" s="121"/>
      <c r="D36" s="93"/>
      <c r="E36" s="93"/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0.83796296296296291</v>
      </c>
      <c r="G36" s="161">
        <v>0.79135977263014612</v>
      </c>
      <c r="H36" s="154"/>
    </row>
    <row r="37" spans="1:8" ht="15" customHeight="1" thickBot="1" x14ac:dyDescent="0.3">
      <c r="A37">
        <v>34</v>
      </c>
      <c r="B37" s="126" t="s">
        <v>45</v>
      </c>
      <c r="C37" s="94"/>
      <c r="D37" s="124"/>
      <c r="E37" s="133"/>
      <c r="F37" s="111">
        <f>AVERAGE(F38:F43)</f>
        <v>0.81867283950617287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/>
      <c r="E38" s="93"/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0.88888888888888884</v>
      </c>
      <c r="G38" s="161">
        <v>0.81446827932450927</v>
      </c>
      <c r="H38" s="152"/>
    </row>
    <row r="39" spans="1:8" x14ac:dyDescent="0.25">
      <c r="A39">
        <v>36</v>
      </c>
      <c r="B39" s="125" t="s">
        <v>47</v>
      </c>
      <c r="C39" s="121"/>
      <c r="D39" s="93"/>
      <c r="E39" s="93"/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1</v>
      </c>
      <c r="G39" s="161">
        <v>0.88429940666362383</v>
      </c>
      <c r="H39" s="153"/>
    </row>
    <row r="40" spans="1:8" x14ac:dyDescent="0.25">
      <c r="A40">
        <v>37</v>
      </c>
      <c r="B40" s="125" t="s">
        <v>128</v>
      </c>
      <c r="C40" s="121"/>
      <c r="D40" s="93"/>
      <c r="E40" s="93"/>
      <c r="F40" s="93">
        <f>((COUNTIF('BASE DE DATOS 2017'!AS3:AS47818,1)*1)+(COUNTIF('BASE DE DATOS 2017'!AS3:AS47818,2)*2/3)+(COUNTIF('BASE DE DATOS 2017'!AS3:AS47818,3)*1/3))/COUNTA('BASE DE DATOS 2017'!AS3:AS47818)</f>
        <v>0.92592592592592604</v>
      </c>
      <c r="G40" s="161">
        <v>0.85653430701354027</v>
      </c>
      <c r="H40" s="153"/>
    </row>
    <row r="41" spans="1:8" x14ac:dyDescent="0.25">
      <c r="A41">
        <v>38</v>
      </c>
      <c r="B41" s="125" t="s">
        <v>49</v>
      </c>
      <c r="C41" s="121"/>
      <c r="D41" s="93"/>
      <c r="E41" s="93"/>
      <c r="F41" s="93">
        <f>((COUNTIF('BASE DE DATOS 2017'!AT3:AT47818,1)*1)+(COUNTIF('BASE DE DATOS 2017'!AT3:AT47818,2)*2/3)+(COUNTIF('BASE DE DATOS 2017'!AT3:AT47818,3)*1/3))/COUNTA('BASE DE DATOS 2017'!AT3:AT47818)</f>
        <v>1</v>
      </c>
      <c r="G41" s="161">
        <v>0.82488970028906139</v>
      </c>
      <c r="H41" s="153"/>
    </row>
    <row r="42" spans="1:8" x14ac:dyDescent="0.25">
      <c r="A42">
        <v>39</v>
      </c>
      <c r="B42" s="123" t="s">
        <v>50</v>
      </c>
      <c r="C42" s="122"/>
      <c r="D42" s="93"/>
      <c r="E42" s="93"/>
      <c r="F42" s="93">
        <f>((COUNTIF('BASE DE DATOS 2017'!AU:AU,2)*1))/(COUNTA('BASE DE DATOS 2017'!AU:AU)-2)</f>
        <v>0.88888888888888884</v>
      </c>
      <c r="G42" s="161">
        <v>0.83158375171154719</v>
      </c>
      <c r="H42" s="153"/>
    </row>
    <row r="43" spans="1:8" ht="15.75" thickBot="1" x14ac:dyDescent="0.3">
      <c r="A43">
        <v>40</v>
      </c>
      <c r="B43" s="123" t="s">
        <v>51</v>
      </c>
      <c r="C43" s="122"/>
      <c r="D43" s="93"/>
      <c r="E43" s="93"/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0.20833333333333331</v>
      </c>
      <c r="G43" s="161">
        <v>0.57000228206298487</v>
      </c>
      <c r="H43" s="154"/>
    </row>
    <row r="44" spans="1:8" ht="15.75" thickBot="1" x14ac:dyDescent="0.3">
      <c r="B44" s="128" t="s">
        <v>253</v>
      </c>
      <c r="C44" s="118"/>
      <c r="D44" s="119"/>
      <c r="E44" s="119"/>
      <c r="F44" s="120">
        <f>AVERAGE(F4,F8,F16,F28,F32,F37)</f>
        <v>0.94186324221046436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9</v>
      </c>
      <c r="E6" s="310">
        <f>SUM(D6:D8)</f>
        <v>9</v>
      </c>
      <c r="F6" s="16">
        <f>D6*A6</f>
        <v>9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0</v>
      </c>
      <c r="E7" s="310"/>
      <c r="F7" s="16">
        <f>D7*A7</f>
        <v>0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0</v>
      </c>
      <c r="E9" s="16"/>
      <c r="F9" s="16"/>
    </row>
    <row r="10" spans="1:6" x14ac:dyDescent="0.25">
      <c r="E10" s="14">
        <f>E6/SUM(D6:D9)</f>
        <v>1</v>
      </c>
      <c r="F10" s="14">
        <f>(F6+F7)/E6</f>
        <v>1</v>
      </c>
    </row>
    <row r="11" spans="1:6" x14ac:dyDescent="0.25">
      <c r="C11" s="302" t="s">
        <v>62</v>
      </c>
      <c r="D11" s="303"/>
      <c r="E11" s="311">
        <f>AVERAGE(E10:F10)</f>
        <v>1</v>
      </c>
      <c r="F11" s="312"/>
    </row>
    <row r="12" spans="1:6" x14ac:dyDescent="0.25">
      <c r="C12" s="302" t="s">
        <v>63</v>
      </c>
      <c r="D12" s="303"/>
      <c r="E12" s="304">
        <f>E10-F10</f>
        <v>0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8</v>
      </c>
      <c r="E18" s="21">
        <f>D18/SUM(D18:D19)</f>
        <v>0.88888888888888884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1</v>
      </c>
      <c r="E19" s="21">
        <f>D19/SUM(D18:D19)</f>
        <v>0.1111111111111111</v>
      </c>
      <c r="F19" s="16"/>
    </row>
    <row r="20" spans="1:6" x14ac:dyDescent="0.25">
      <c r="A20" s="97"/>
      <c r="B20" s="28"/>
      <c r="C20" s="16"/>
      <c r="D20" s="321">
        <f>((D18*A18)+(D19*A19))/(SUM(D18:D19)*A18)</f>
        <v>0.88888888888888884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0</v>
      </c>
      <c r="E26" s="21">
        <f>D26/(SUM(D$26:D$28))</f>
        <v>0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9</v>
      </c>
      <c r="E27" s="21">
        <f>D27/(SUM(D$26:D$28))</f>
        <v>1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21">
        <f>((D26*A26)+(D27*A27)+(D28*A28))/(SUM(D26:D28)*A27)</f>
        <v>1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9</v>
      </c>
      <c r="E5" s="29">
        <f>D5/SUM(D5:D6)</f>
        <v>1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0</v>
      </c>
      <c r="E6" s="29">
        <f>D6/SUM(D5:D6)</f>
        <v>0</v>
      </c>
      <c r="F6" s="16"/>
    </row>
    <row r="7" spans="1:6" x14ac:dyDescent="0.25">
      <c r="E7" s="311">
        <f>((D5*A5)+(D6*A6))/(SUM(D5:D6)*A5)</f>
        <v>1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8</v>
      </c>
      <c r="E12" s="30">
        <f>D12/SUM(D$12:D$15)</f>
        <v>0.88888888888888884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</v>
      </c>
      <c r="E14" s="30">
        <f t="shared" si="0"/>
        <v>0.1111111111111111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0</v>
      </c>
      <c r="E15" s="30">
        <f t="shared" si="0"/>
        <v>0</v>
      </c>
      <c r="F15" s="16"/>
    </row>
    <row r="16" spans="1:6" x14ac:dyDescent="0.25">
      <c r="E16" s="311">
        <f>((D12*A12)+(D13*A13)+(D14*A14)+(D15*A15))/(SUM(D12:D15)*A12)</f>
        <v>0.88888888888888884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9</v>
      </c>
      <c r="E21" s="30">
        <f>D21/SUM(D21:D24)</f>
        <v>1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0</v>
      </c>
      <c r="E22" s="30">
        <f>D22/SUM(D21:D24)</f>
        <v>0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1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8</v>
      </c>
      <c r="E31" s="30">
        <f>D31/SUM(D31:D34)</f>
        <v>0.88888888888888884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</v>
      </c>
      <c r="E32" s="30">
        <f>D32/SUM(D31:D34)</f>
        <v>0.1111111111111111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0</v>
      </c>
      <c r="E33" s="30">
        <f>D33/SUM(D31:D34)</f>
        <v>0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0.96296296296296291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9</v>
      </c>
      <c r="E38" s="30">
        <f>D38/SUM(D38:D41)</f>
        <v>1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0</v>
      </c>
      <c r="E39" s="30">
        <f>D39/SUM(D38:D41)</f>
        <v>0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0</v>
      </c>
      <c r="E40" s="30">
        <f>D40/SUM(D38:D41)</f>
        <v>0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1</v>
      </c>
      <c r="E42" s="16"/>
      <c r="F42" s="16"/>
    </row>
    <row r="43" spans="1:6" x14ac:dyDescent="0.25">
      <c r="E43" s="311">
        <f>AVERAGE(D35,D42)</f>
        <v>0.9814814814814814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7</v>
      </c>
      <c r="E48" s="30">
        <f>D48/SUM(D48:D51)</f>
        <v>0.77777777777777779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2</v>
      </c>
      <c r="E49" s="30">
        <f>D49/SUM(D48:D51)</f>
        <v>0.22222222222222221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0.92592592592592604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8</v>
      </c>
      <c r="E55" s="30">
        <f>D55/SUM(D55:D58)</f>
        <v>0.88888888888888884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1</v>
      </c>
      <c r="E56" s="30">
        <f>D56/SUM(D55:D58)</f>
        <v>0.1111111111111111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0.96296296296296291</v>
      </c>
      <c r="E59" s="337"/>
      <c r="F59" s="337"/>
    </row>
    <row r="60" spans="1:6" x14ac:dyDescent="0.25">
      <c r="E60" s="311">
        <f>AVERAGE(D52,D59)</f>
        <v>0.94444444444444442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9</v>
      </c>
      <c r="E65" s="30">
        <f>D65/SUM(D65:D68)</f>
        <v>1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0</v>
      </c>
      <c r="E66" s="30">
        <f>D66/SUM(D65:D68)</f>
        <v>0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0</v>
      </c>
      <c r="E67" s="30">
        <f>D67/SUM(D65:D68)</f>
        <v>0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1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7</v>
      </c>
      <c r="E74" s="30">
        <f>D74/SUM(D74:D75)</f>
        <v>0.77777777777777779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2</v>
      </c>
      <c r="E75" s="30">
        <f>D75/SUM(D74:D75)</f>
        <v>0.22222222222222221</v>
      </c>
      <c r="F75" s="16"/>
    </row>
    <row r="76" spans="1:6" x14ac:dyDescent="0.25">
      <c r="D76" s="40">
        <f>((D74*A74)+(D75*A75))/(SUM(D74:D75)*A74)</f>
        <v>0.77777777777777779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6</v>
      </c>
      <c r="E79" s="30">
        <f>D79/SUM(D79:D81)</f>
        <v>0.66666666666666663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1</v>
      </c>
      <c r="E80" s="30">
        <f>D80/SUM(D79:D81)</f>
        <v>0.1111111111111111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2</v>
      </c>
      <c r="E81" s="30">
        <f>D81/SUM(D79:D81)</f>
        <v>0.22222222222222221</v>
      </c>
      <c r="F81" s="16"/>
    </row>
    <row r="82" spans="1:6" x14ac:dyDescent="0.25">
      <c r="D82" s="36">
        <f>((D79*A79)+(D80*A80))/SUM(D79:D81)</f>
        <v>0.72222222222222221</v>
      </c>
      <c r="E82" s="42"/>
      <c r="F82" s="43"/>
    </row>
    <row r="83" spans="1:6" x14ac:dyDescent="0.25">
      <c r="E83" s="332">
        <f>AVERAGE(D76,D82)</f>
        <v>0.75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0</v>
      </c>
      <c r="E4" s="46" t="e">
        <f>D4/SUM(D4:D7)</f>
        <v>#DIV/0!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 t="e">
        <f>D5/SUM(D4:D7)</f>
        <v>#DIV/0!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 t="e">
        <f>D6/SUM(D4:D7)</f>
        <v>#DIV/0!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 t="e">
        <f>D7/SUM(D4:D7)</f>
        <v>#DIV/0!</v>
      </c>
      <c r="F7" s="16"/>
    </row>
    <row r="8" spans="1:6" x14ac:dyDescent="0.25">
      <c r="D8" s="14" t="e">
        <f>((D4*A4)+(D5*A5)+(D6*A6)+(D7*A7))/(SUM(D4:D7)*A4)</f>
        <v>#DIV/0!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0</v>
      </c>
      <c r="E13" s="46" t="e">
        <f>D13/SUM(D13:D16)</f>
        <v>#DIV/0!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 t="e">
        <f>D14/SUM(D13:D16)</f>
        <v>#DIV/0!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 t="e">
        <f>D15/SUM(D13:D16)</f>
        <v>#DIV/0!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 t="e">
        <f>D16/SUM(D13:D16)</f>
        <v>#DIV/0!</v>
      </c>
      <c r="F16" s="16"/>
    </row>
    <row r="17" spans="1:6" x14ac:dyDescent="0.25">
      <c r="D17" s="14" t="e">
        <f>((D13*A13)+(D14*A14)+(D15*A15)+(D16*A16))/(SUM(D13:D16)*A13)</f>
        <v>#DIV/0!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 t="e">
        <f>D22/SUM(D22:D26)</f>
        <v>#DIV/0!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 t="e">
        <f>D23/SUM(D22:D26)</f>
        <v>#DIV/0!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 t="e">
        <f>D24/SUM(D22:D26)</f>
        <v>#DIV/0!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 t="e">
        <f>D25/SUM(D22:D26)</f>
        <v>#DIV/0!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 t="e">
        <f>D26/SUM(D22:D26)</f>
        <v>#DIV/0!</v>
      </c>
      <c r="F26" s="16"/>
    </row>
    <row r="27" spans="1:6" x14ac:dyDescent="0.25">
      <c r="D27" s="14" t="e">
        <f>((D22*A22)+(D23*A23)+(D24*A24)+(D25*A25)+(D26*A26))/(SUM(D22:D26)*A22)</f>
        <v>#DIV/0!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7</v>
      </c>
      <c r="E32" s="46">
        <f>D32/SUM(D32:D35)</f>
        <v>1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0</v>
      </c>
      <c r="E33" s="46">
        <f>D33/SUM(D32:D35)</f>
        <v>0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1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7</v>
      </c>
      <c r="E41" s="46">
        <f>D41/SUM(D41:D44)</f>
        <v>1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0</v>
      </c>
      <c r="E42" s="46">
        <f>D42/SUM(D41:D44)</f>
        <v>0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1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7</v>
      </c>
      <c r="E51" s="46">
        <f>D51/SUM(D51:D55)</f>
        <v>1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0</v>
      </c>
      <c r="E52" s="46">
        <f>D52/SUM(D51:D55)</f>
        <v>0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1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1</v>
      </c>
      <c r="E61" s="46">
        <f>D61/SUM(D61:D64)</f>
        <v>1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>
        <f>D62/SUM(D61:D64)</f>
        <v>0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1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1</v>
      </c>
      <c r="E70" s="46">
        <f>D70/SUM(D70:D73)</f>
        <v>1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>
        <f>D71/SUM(D70:D73)</f>
        <v>0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1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2017-11-16T19:29:34Z</dcterms:modified>
</cp:coreProperties>
</file>