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5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2015'!$A$1:$BA$202</definedName>
    <definedName name="_xlnm._FilterDatabase" localSheetId="1" hidden="1">'BASE DE DATOS 2016'!$A$1:$BA$389</definedName>
    <definedName name="_xlnm._FilterDatabase" localSheetId="2" hidden="1">'BASE DE DATOS 2017'!$A$1:$BA$343</definedName>
    <definedName name="TODAS_LAS_AREAS" localSheetId="2">'BASE DE DATOS 2017'!$B$3:$BA$105</definedName>
  </definedNames>
  <calcPr calcId="144525"/>
</workbook>
</file>

<file path=xl/calcChain.xml><?xml version="1.0" encoding="utf-8"?>
<calcChain xmlns="http://schemas.openxmlformats.org/spreadsheetml/2006/main">
  <c r="E43" i="12" l="1"/>
  <c r="E42" i="12"/>
  <c r="E41" i="12"/>
  <c r="E40" i="12"/>
  <c r="E39" i="12"/>
  <c r="E38" i="12"/>
  <c r="E36" i="12"/>
  <c r="E35" i="12"/>
  <c r="E34" i="12"/>
  <c r="E33" i="12"/>
  <c r="E31" i="12"/>
  <c r="E30" i="12"/>
  <c r="E29" i="12"/>
  <c r="E27" i="12"/>
  <c r="E26" i="12"/>
  <c r="E24" i="12"/>
  <c r="E23" i="12"/>
  <c r="E22" i="12"/>
  <c r="E20" i="12"/>
  <c r="E19" i="12"/>
  <c r="E18" i="12"/>
  <c r="E15" i="12"/>
  <c r="E14" i="12"/>
  <c r="E13" i="12"/>
  <c r="E12" i="12"/>
  <c r="E11" i="12"/>
  <c r="E10" i="12"/>
  <c r="E9" i="12"/>
  <c r="E7" i="12"/>
  <c r="E6" i="12"/>
  <c r="E5" i="12"/>
  <c r="E4" i="12" s="1"/>
  <c r="M5" i="12" s="1"/>
  <c r="E37" i="12" l="1"/>
  <c r="M10" i="12" s="1"/>
  <c r="E32" i="12"/>
  <c r="M9" i="12" s="1"/>
  <c r="E28" i="12"/>
  <c r="M8" i="12" s="1"/>
  <c r="E25" i="12"/>
  <c r="E21" i="12"/>
  <c r="E17" i="12"/>
  <c r="E16" i="12" s="1"/>
  <c r="E8" i="12"/>
  <c r="M6" i="12" s="1"/>
  <c r="D12" i="2"/>
  <c r="L11" i="2"/>
  <c r="I11" i="2"/>
  <c r="F11" i="2"/>
  <c r="F10" i="2"/>
  <c r="K10" i="2"/>
  <c r="K9" i="2"/>
  <c r="F9" i="2"/>
  <c r="F8" i="2"/>
  <c r="F7" i="2"/>
  <c r="K6" i="2"/>
  <c r="F6" i="2"/>
  <c r="E44" i="12" l="1"/>
  <c r="M7" i="12"/>
  <c r="D5" i="2"/>
  <c r="F36" i="12"/>
  <c r="H36" i="12" s="1"/>
  <c r="D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H43" i="12" s="1"/>
  <c r="D43" i="12"/>
  <c r="F42" i="12"/>
  <c r="H42" i="12" s="1"/>
  <c r="D42" i="12"/>
  <c r="F39" i="12"/>
  <c r="H39" i="12" s="1"/>
  <c r="D39" i="12"/>
  <c r="F38" i="12"/>
  <c r="H38" i="12" s="1"/>
  <c r="D38" i="12"/>
  <c r="E91" i="8" l="1"/>
  <c r="E95" i="8"/>
  <c r="E92" i="8"/>
  <c r="E93" i="8"/>
  <c r="E94" i="8"/>
  <c r="D96" i="8"/>
  <c r="D69" i="8"/>
  <c r="F31" i="12"/>
  <c r="H31" i="12" s="1"/>
  <c r="D31" i="12"/>
  <c r="F29" i="12" l="1"/>
  <c r="H29" i="12" s="1"/>
  <c r="D29" i="12"/>
  <c r="D15" i="12"/>
  <c r="F5" i="12"/>
  <c r="H5" i="12" s="1"/>
  <c r="D5" i="12"/>
  <c r="D6" i="12"/>
  <c r="D41" i="12" l="1"/>
  <c r="D40" i="12"/>
  <c r="D35" i="12"/>
  <c r="D34" i="12"/>
  <c r="F34" i="12"/>
  <c r="H34" i="12" s="1"/>
  <c r="D33" i="12"/>
  <c r="F33" i="12"/>
  <c r="H33" i="12" s="1"/>
  <c r="D30" i="12"/>
  <c r="D27" i="12"/>
  <c r="D26" i="12"/>
  <c r="D24" i="12"/>
  <c r="D23" i="12"/>
  <c r="D22" i="12"/>
  <c r="D20" i="12"/>
  <c r="D19" i="12" l="1"/>
  <c r="D18" i="12"/>
  <c r="D14" i="12"/>
  <c r="D13" i="12"/>
  <c r="D12" i="12"/>
  <c r="D11" i="12"/>
  <c r="D10" i="12"/>
  <c r="D9" i="12"/>
  <c r="D7" i="12"/>
  <c r="F35" i="12"/>
  <c r="H35" i="12" s="1"/>
  <c r="F26" i="12" l="1"/>
  <c r="F30" i="12"/>
  <c r="H30" i="12" s="1"/>
  <c r="F24" i="12"/>
  <c r="F23" i="12"/>
  <c r="F22" i="12"/>
  <c r="F20" i="12"/>
  <c r="F19" i="12"/>
  <c r="F18" i="12"/>
  <c r="F15" i="12"/>
  <c r="H15" i="12" s="1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H12" i="12" s="1"/>
  <c r="F14" i="12"/>
  <c r="H14" i="12" s="1"/>
  <c r="F11" i="12"/>
  <c r="H11" i="12" s="1"/>
  <c r="F10" i="12"/>
  <c r="H10" i="12" s="1"/>
  <c r="F13" i="12"/>
  <c r="H13" i="12" s="1"/>
  <c r="F9" i="12"/>
  <c r="H9" i="12" s="1"/>
  <c r="F7" i="12"/>
  <c r="H7" i="12" s="1"/>
  <c r="F6" i="12"/>
  <c r="H6" i="12" s="1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H41" i="12" s="1"/>
  <c r="F40" i="12"/>
  <c r="H40" i="12" s="1"/>
  <c r="F27" i="12"/>
  <c r="F17" i="12"/>
  <c r="H17" i="12" l="1"/>
  <c r="F25" i="12"/>
  <c r="H25" i="12" s="1"/>
  <c r="D17" i="12"/>
  <c r="F32" i="12"/>
  <c r="N9" i="12" s="1"/>
  <c r="D32" i="12" l="1"/>
  <c r="L9" i="12" s="1"/>
  <c r="D25" i="12"/>
  <c r="F8" i="12"/>
  <c r="N6" i="12" s="1"/>
  <c r="F28" i="12" l="1"/>
  <c r="N8" i="12" s="1"/>
  <c r="D8" i="12"/>
  <c r="L6" i="12" s="1"/>
  <c r="D50" i="7"/>
  <c r="D49" i="7"/>
  <c r="D48" i="7"/>
  <c r="D47" i="7"/>
  <c r="F4" i="12" l="1"/>
  <c r="N5" i="12" s="1"/>
  <c r="D56" i="5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K24" i="2" l="1"/>
  <c r="D61" i="7"/>
  <c r="D17" i="5"/>
  <c r="E33" i="2" s="1"/>
  <c r="D27" i="5"/>
  <c r="E34" i="2" s="1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2" i="2" s="1"/>
  <c r="E30" i="2" s="1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31" i="2"/>
  <c r="E60" i="4"/>
  <c r="E26" i="2" s="1"/>
  <c r="E41" i="7"/>
  <c r="K20" i="2" s="1"/>
  <c r="E24" i="7"/>
  <c r="K19" i="2" s="1"/>
  <c r="E35" i="2"/>
  <c r="E21" i="2" l="1"/>
  <c r="E20" i="2"/>
  <c r="K18" i="2"/>
  <c r="K36" i="2" s="1"/>
  <c r="E29" i="2"/>
  <c r="E12" i="3"/>
  <c r="E14" i="2"/>
  <c r="K35" i="2" l="1"/>
  <c r="D28" i="12"/>
  <c r="L8" i="12" s="1"/>
  <c r="D4" i="12"/>
  <c r="L5" i="12" s="1"/>
  <c r="F37" i="12"/>
  <c r="N10" i="12" s="1"/>
  <c r="F21" i="12"/>
  <c r="D37" i="12"/>
  <c r="L10" i="12" s="1"/>
  <c r="D21" i="12"/>
  <c r="D16" i="12" s="1"/>
  <c r="L7" i="12" s="1"/>
  <c r="D44" i="12" l="1"/>
  <c r="H21" i="12"/>
  <c r="F16" i="12"/>
  <c r="N7" i="12" s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<sst xmlns="http://schemas.openxmlformats.org/spreadsheetml/2006/main" count="674" uniqueCount="263">
  <si>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</si>
  <si>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</si>
  <si>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</si>
  <si>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</si>
  <si>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</si>
  <si>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</si>
  <si>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</si>
  <si>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</si>
  <si>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</si>
  <si>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</si>
  <si>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</si>
  <si>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</si>
  <si>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</si>
  <si>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</si>
  <si>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</si>
  <si>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</si>
  <si>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</si>
  <si>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</si>
  <si>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</si>
  <si>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</si>
  <si>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</si>
  <si>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</si>
  <si>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</si>
  <si>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</si>
  <si>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</si>
  <si>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</si>
  <si>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</si>
  <si>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</si>
  <si>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</si>
  <si>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</si>
  <si>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</si>
  <si>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</si>
  <si>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</si>
  <si>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</si>
  <si>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</si>
  <si>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</si>
  <si>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</si>
  <si>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</si>
  <si>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</si>
  <si>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</si>
  <si>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</si>
  <si>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</si>
  <si>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</si>
  <si>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</si>
  <si>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</si>
  <si>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</si>
  <si>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</si>
  <si>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</si>
  <si>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</si>
  <si>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</si>
  <si>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</si>
  <si>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</si>
  <si>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</si>
  <si>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</si>
  <si>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</si>
  <si>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</si>
  <si>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</si>
  <si>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</si>
  <si>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</si>
  <si>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</si>
  <si>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</si>
  <si>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</si>
  <si>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</si>
  <si>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</si>
  <si>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</si>
  <si>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</si>
  <si>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</si>
  <si>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</si>
  <si>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</si>
  <si>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</si>
  <si>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</si>
  <si>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</si>
  <si>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</si>
  <si>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</si>
  <si>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</si>
  <si>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</si>
  <si>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</si>
  <si>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</si>
  <si>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</si>
  <si>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</si>
  <si>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</si>
  <si>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</si>
  <si>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</si>
  <si>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</si>
  <si>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</si>
  <si>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</si>
  <si>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</si>
  <si>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</si>
  <si>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</si>
  <si>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</si>
  <si>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</si>
  <si>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</si>
  <si>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</si>
  <si>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</si>
  <si>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</si>
  <si>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</si>
  <si>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</si>
  <si>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</si>
  <si>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</si>
  <si>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</si>
  <si>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</si>
  <si>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</si>
  <si>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</si>
  <si>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</si>
  <si>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</si>
  <si>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</si>
  <si>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</si>
  <si>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</si>
  <si>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</si>
  <si>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</si>
  <si>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</si>
  <si>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</si>
  <si>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</si>
  <si>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</si>
  <si>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</si>
  <si>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</si>
  <si>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</si>
  <si>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</si>
  <si>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</si>
  <si>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</si>
  <si>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</si>
  <si>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</si>
  <si>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</si>
  <si>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</si>
  <si>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</si>
  <si>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</si>
  <si>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</si>
  <si>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</si>
  <si>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</si>
  <si>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</si>
  <si>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</si>
  <si>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</si>
  <si>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</si>
  <si>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</si>
  <si>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</si>
  <si>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</si>
  <si>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</si>
  <si>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</si>
  <si>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</si>
  <si>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</si>
  <si>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</si>
  <si>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</si>
  <si>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</si>
  <si>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</si>
  <si>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</si>
  <si>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</si>
  <si>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</si>
  <si>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</si>
  <si>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</si>
  <si>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</si>
  <si>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</si>
  <si>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</si>
  <si>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</si>
  <si>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</si>
  <si>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</si>
  <si>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</si>
  <si>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</si>
  <si>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</si>
  <si>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</si>
  <si>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</si>
  <si>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</si>
  <si>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</si>
  <si>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</si>
  <si>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</si>
  <si>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</si>
  <si>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</si>
  <si>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</si>
  <si>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</si>
  <si>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</si>
  <si>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</si>
  <si>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</si>
  <si>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</si>
  <si>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</si>
  <si>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</si>
  <si>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</si>
  <si>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</si>
  <si>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</si>
  <si>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</si>
  <si>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</si>
  <si>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</si>
  <si>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</si>
  <si>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</si>
  <si>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</si>
  <si>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</si>
  <si>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</si>
  <si>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</si>
  <si>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</si>
  <si>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</si>
  <si>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</si>
  <si>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</si>
  <si>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</si>
  <si>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</si>
  <si>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</si>
  <si>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</si>
  <si>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</si>
  <si>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</si>
  <si>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</si>
  <si>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</si>
  <si>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</si>
  <si>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</si>
  <si>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</si>
  <si>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</si>
  <si>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</si>
  <si>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</si>
  <si>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</si>
  <si>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</si>
  <si>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</si>
  <si>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</si>
  <si>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</si>
  <si>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</si>
  <si>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</si>
  <si>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</si>
  <si>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</si>
  <si>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</si>
  <si>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</si>
  <si>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</si>
  <si>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</si>
  <si>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</si>
  <si>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</si>
  <si>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</si>
  <si>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</si>
  <si>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</si>
  <si>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</si>
  <si>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</si>
  <si>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</si>
  <si>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</si>
  <si>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</si>
  <si>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</si>
  <si>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</si>
  <si>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</si>
  <si>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</si>
  <si>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</si>
  <si>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</si>
  <si>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</si>
  <si>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</si>
  <si>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</si>
  <si>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</si>
  <si>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</si>
  <si>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</si>
  <si>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</si>
  <si>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</si>
  <si>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</si>
  <si>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</si>
  <si>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</si>
  <si>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</si>
  <si>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</si>
  <si>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</si>
  <si>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</si>
  <si>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</si>
  <si>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</si>
  <si>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</si>
  <si>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</si>
  <si>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</si>
  <si>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</si>
  <si>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</si>
  <si>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</si>
  <si>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</si>
  <si>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</si>
  <si>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</si>
  <si>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>DIFERNCIA ENTRE
 PERIODODS</t>
  </si>
  <si>
    <t xml:space="preserve"> TABLA DE INDICADORES RESULTANTES DE LA ENCUESTA DE AMBIENTE DE TRABAJO 2017</t>
  </si>
  <si>
    <t>RESULTADOS 
GRALES. UAN</t>
  </si>
  <si>
    <t>CALIFICACION ÁREA: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</si>
</sst>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7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10" fontId="9" fillId="14" borderId="43" xfId="0" applyNumberFormat="1" applyFont="1" applyFill="1" applyBorder="1" applyAlignment="1">
      <alignment horizontal="center"/>
    </xf>
    <xf numFmtId="10" fontId="7" fillId="14" borderId="43" xfId="1" applyNumberFormat="1" applyFont="1" applyFill="1" applyBorder="1" applyAlignment="1">
      <alignment horizontal="center"/>
    </xf>
    <xf numFmtId="10" fontId="9" fillId="14" borderId="43" xfId="1" applyNumberFormat="1" applyFont="1" applyFill="1" applyBorder="1" applyAlignment="1">
      <alignment horizontal="center"/>
    </xf>
    <xf numFmtId="10" fontId="9" fillId="14" borderId="4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  <xf numFmtId="0" fontId="9" fillId="14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0.7466412490922294</c:v>
                </c:pt>
                <c:pt idx="1">
                  <c:v>0.56238977072310403</c:v>
                </c:pt>
                <c:pt idx="2">
                  <c:v>0.66097110856561037</c:v>
                </c:pt>
                <c:pt idx="3">
                  <c:v>0.7412551440329217</c:v>
                </c:pt>
                <c:pt idx="4">
                  <c:v>0.77776364581920143</c:v>
                </c:pt>
                <c:pt idx="5">
                  <c:v>0.78311471193415638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0.78467432950191573</c:v>
                </c:pt>
                <c:pt idx="1">
                  <c:v>0.69828042328042328</c:v>
                </c:pt>
                <c:pt idx="2">
                  <c:v>0.75397332198098466</c:v>
                </c:pt>
                <c:pt idx="3">
                  <c:v>0.75802469135802475</c:v>
                </c:pt>
                <c:pt idx="4">
                  <c:v>0.79508466800133459</c:v>
                </c:pt>
                <c:pt idx="5">
                  <c:v>0.81180555555555556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0.80102040816326536</c:v>
                </c:pt>
                <c:pt idx="1">
                  <c:v>0.71844660194174759</c:v>
                </c:pt>
                <c:pt idx="2">
                  <c:v>0.82596371882086184</c:v>
                </c:pt>
                <c:pt idx="3">
                  <c:v>0.77022653721682843</c:v>
                </c:pt>
                <c:pt idx="4">
                  <c:v>0.82805945103679734</c:v>
                </c:pt>
                <c:pt idx="5">
                  <c:v>0.81607335490830646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078784"/>
        <c:axId val="89588864"/>
        <c:axId val="0"/>
      </c:bar3DChart>
      <c:catAx>
        <c:axId val="8907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9588864"/>
        <c:crosses val="autoZero"/>
        <c:auto val="1"/>
        <c:lblAlgn val="ctr"/>
        <c:lblOffset val="100"/>
        <c:noMultiLvlLbl val="0"/>
      </c:catAx>
      <c:valAx>
        <c:axId val="89588864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9078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2"/>
  <sheetViews>
    <sheetView topLeftCell="A79" workbookViewId="0">
      <selection activeCell="AX22" sqref="AX22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1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1:53" ht="15" x14ac:dyDescent="0.25">
      <c r="A3" s="1">
        <v>410</v>
      </c>
      <c r="B3">
        <v>3</v>
      </c>
      <c r="C3">
        <v>1</v>
      </c>
      <c r="D3">
        <v>3</v>
      </c>
      <c r="E3">
        <v>2</v>
      </c>
      <c r="F3">
        <v>2</v>
      </c>
      <c r="G3">
        <v>2</v>
      </c>
      <c r="H3">
        <v>5</v>
      </c>
      <c r="I3">
        <v>2</v>
      </c>
      <c r="J3">
        <v>1</v>
      </c>
      <c r="K3">
        <v>2</v>
      </c>
      <c r="L3">
        <v>1</v>
      </c>
      <c r="M3">
        <v>1</v>
      </c>
      <c r="N3">
        <v>1</v>
      </c>
      <c r="O3">
        <v>3</v>
      </c>
      <c r="P3">
        <v>1</v>
      </c>
      <c r="Q3">
        <v>2</v>
      </c>
      <c r="R3">
        <v>2</v>
      </c>
      <c r="S3">
        <v>1</v>
      </c>
      <c r="T3">
        <v>1</v>
      </c>
      <c r="U3">
        <v>1</v>
      </c>
      <c r="V3"/>
      <c r="W3"/>
      <c r="X3"/>
      <c r="Y3">
        <v>1</v>
      </c>
      <c r="Z3">
        <v>1</v>
      </c>
      <c r="AA3">
        <v>1</v>
      </c>
      <c r="AB3"/>
      <c r="AC3"/>
      <c r="AD3">
        <v>2</v>
      </c>
      <c r="AE3">
        <v>2</v>
      </c>
      <c r="AF3">
        <v>1</v>
      </c>
      <c r="AG3">
        <v>2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2</v>
      </c>
      <c r="AO3">
        <v>1</v>
      </c>
      <c r="AP3">
        <v>1</v>
      </c>
      <c r="AQ3">
        <v>1</v>
      </c>
      <c r="AR3">
        <v>4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130</v>
      </c>
    </row>
    <row r="4" spans="1:53" ht="15" x14ac:dyDescent="0.25">
      <c r="A4" s="1">
        <v>411</v>
      </c>
      <c r="B4">
        <v>2</v>
      </c>
      <c r="C4">
        <v>1</v>
      </c>
      <c r="D4">
        <v>3</v>
      </c>
      <c r="E4">
        <v>2</v>
      </c>
      <c r="F4">
        <v>3</v>
      </c>
      <c r="G4">
        <v>1</v>
      </c>
      <c r="H4">
        <v>7</v>
      </c>
      <c r="I4">
        <v>2</v>
      </c>
      <c r="J4">
        <v>2</v>
      </c>
      <c r="K4">
        <v>2</v>
      </c>
      <c r="L4">
        <v>2</v>
      </c>
      <c r="M4">
        <v>3</v>
      </c>
      <c r="N4">
        <v>2</v>
      </c>
      <c r="O4">
        <v>3</v>
      </c>
      <c r="P4">
        <v>2</v>
      </c>
      <c r="Q4">
        <v>2</v>
      </c>
      <c r="R4">
        <v>3</v>
      </c>
      <c r="S4">
        <v>2</v>
      </c>
      <c r="T4">
        <v>1</v>
      </c>
      <c r="U4">
        <v>1</v>
      </c>
      <c r="V4">
        <v>1</v>
      </c>
      <c r="W4">
        <v>1</v>
      </c>
      <c r="X4">
        <v>3</v>
      </c>
      <c r="Y4"/>
      <c r="Z4"/>
      <c r="AA4"/>
      <c r="AB4"/>
      <c r="AC4"/>
      <c r="AD4">
        <v>1</v>
      </c>
      <c r="AE4">
        <v>1</v>
      </c>
      <c r="AF4">
        <v>2</v>
      </c>
      <c r="AG4">
        <v>2</v>
      </c>
      <c r="AH4">
        <v>2</v>
      </c>
      <c r="AI4">
        <v>1</v>
      </c>
      <c r="AJ4">
        <v>1</v>
      </c>
      <c r="AK4">
        <v>1</v>
      </c>
      <c r="AL4">
        <v>2</v>
      </c>
      <c r="AM4">
        <v>2</v>
      </c>
      <c r="AN4">
        <v>1</v>
      </c>
      <c r="AO4">
        <v>1</v>
      </c>
      <c r="AP4">
        <v>1</v>
      </c>
      <c r="AQ4">
        <v>1</v>
      </c>
      <c r="AR4">
        <v>5</v>
      </c>
      <c r="AS4">
        <v>2</v>
      </c>
      <c r="AT4">
        <v>1</v>
      </c>
      <c r="AU4">
        <v>2</v>
      </c>
      <c r="AV4">
        <v>1</v>
      </c>
      <c r="AW4">
        <v>1</v>
      </c>
      <c r="AX4">
        <v>1</v>
      </c>
      <c r="AY4">
        <v>1</v>
      </c>
      <c r="AZ4">
        <v>1</v>
      </c>
      <c r="BA4">
        <v>130</v>
      </c>
    </row>
    <row r="5" spans="1:53" ht="15" x14ac:dyDescent="0.25">
      <c r="A5" s="1">
        <v>412</v>
      </c>
      <c r="B5">
        <v>5</v>
      </c>
      <c r="C5">
        <v>1</v>
      </c>
      <c r="D5">
        <v>7</v>
      </c>
      <c r="E5">
        <v>7</v>
      </c>
      <c r="F5">
        <v>3</v>
      </c>
      <c r="G5">
        <v>1</v>
      </c>
      <c r="H5">
        <v>5</v>
      </c>
      <c r="I5">
        <v>1</v>
      </c>
      <c r="J5">
        <v>1</v>
      </c>
      <c r="K5">
        <v>2</v>
      </c>
      <c r="L5">
        <v>1</v>
      </c>
      <c r="M5">
        <v>4</v>
      </c>
      <c r="N5">
        <v>2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3</v>
      </c>
      <c r="Y5"/>
      <c r="Z5"/>
      <c r="AA5"/>
      <c r="AB5"/>
      <c r="AC5"/>
      <c r="AD5">
        <v>1</v>
      </c>
      <c r="AE5">
        <v>2</v>
      </c>
      <c r="AF5">
        <v>1</v>
      </c>
      <c r="AG5">
        <v>2</v>
      </c>
      <c r="AH5">
        <v>1</v>
      </c>
      <c r="AI5">
        <v>2</v>
      </c>
      <c r="AJ5">
        <v>1</v>
      </c>
      <c r="AK5">
        <v>2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5</v>
      </c>
      <c r="AS5">
        <v>2</v>
      </c>
      <c r="AT5">
        <v>1</v>
      </c>
      <c r="AU5">
        <v>2</v>
      </c>
      <c r="AV5">
        <v>2</v>
      </c>
      <c r="AW5">
        <v>1</v>
      </c>
      <c r="AX5">
        <v>2</v>
      </c>
      <c r="AY5">
        <v>4</v>
      </c>
      <c r="AZ5">
        <v>1</v>
      </c>
      <c r="BA5">
        <v>130</v>
      </c>
    </row>
    <row r="6" spans="1:53" ht="15" x14ac:dyDescent="0.25">
      <c r="A6" s="1">
        <v>413</v>
      </c>
      <c r="B6">
        <v>5</v>
      </c>
      <c r="C6">
        <v>1</v>
      </c>
      <c r="D6">
        <v>7</v>
      </c>
      <c r="E6">
        <v>7</v>
      </c>
      <c r="F6">
        <v>3</v>
      </c>
      <c r="G6">
        <v>1</v>
      </c>
      <c r="H6">
        <v>5</v>
      </c>
      <c r="I6">
        <v>1</v>
      </c>
      <c r="J6">
        <v>1</v>
      </c>
      <c r="K6">
        <v>2</v>
      </c>
      <c r="L6">
        <v>1</v>
      </c>
      <c r="M6">
        <v>1</v>
      </c>
      <c r="N6">
        <v>2</v>
      </c>
      <c r="O6">
        <v>1</v>
      </c>
      <c r="P6">
        <v>2</v>
      </c>
      <c r="Q6">
        <v>2</v>
      </c>
      <c r="R6">
        <v>2</v>
      </c>
      <c r="S6">
        <v>2</v>
      </c>
      <c r="T6">
        <v>1</v>
      </c>
      <c r="U6">
        <v>1</v>
      </c>
      <c r="V6">
        <v>1</v>
      </c>
      <c r="W6">
        <v>1</v>
      </c>
      <c r="X6">
        <v>2</v>
      </c>
      <c r="Y6"/>
      <c r="Z6"/>
      <c r="AA6"/>
      <c r="AB6"/>
      <c r="AC6"/>
      <c r="AD6">
        <v>1</v>
      </c>
      <c r="AE6">
        <v>1</v>
      </c>
      <c r="AF6">
        <v>1</v>
      </c>
      <c r="AG6">
        <v>3</v>
      </c>
      <c r="AH6">
        <v>1</v>
      </c>
      <c r="AI6">
        <v>1</v>
      </c>
      <c r="AJ6">
        <v>1</v>
      </c>
      <c r="AK6">
        <v>1</v>
      </c>
      <c r="AL6">
        <v>1</v>
      </c>
      <c r="AM6">
        <v>2</v>
      </c>
      <c r="AN6">
        <v>2</v>
      </c>
      <c r="AO6">
        <v>2</v>
      </c>
      <c r="AP6">
        <v>2</v>
      </c>
      <c r="AQ6">
        <v>1</v>
      </c>
      <c r="AR6">
        <v>5</v>
      </c>
      <c r="AS6">
        <v>1</v>
      </c>
      <c r="AT6">
        <v>1</v>
      </c>
      <c r="AU6">
        <v>2</v>
      </c>
      <c r="AV6">
        <v>1</v>
      </c>
      <c r="AW6">
        <v>1</v>
      </c>
      <c r="AX6">
        <v>1</v>
      </c>
      <c r="AY6">
        <v>3</v>
      </c>
      <c r="AZ6">
        <v>1</v>
      </c>
      <c r="BA6">
        <v>130</v>
      </c>
    </row>
    <row r="7" spans="1:53" ht="15" x14ac:dyDescent="0.25">
      <c r="A7" s="1">
        <v>414</v>
      </c>
      <c r="B7">
        <v>5</v>
      </c>
      <c r="C7">
        <v>1</v>
      </c>
      <c r="D7">
        <v>8</v>
      </c>
      <c r="E7">
        <v>8</v>
      </c>
      <c r="F7">
        <v>3</v>
      </c>
      <c r="G7">
        <v>1</v>
      </c>
      <c r="H7">
        <v>5</v>
      </c>
      <c r="I7">
        <v>1</v>
      </c>
      <c r="J7">
        <v>1</v>
      </c>
      <c r="K7">
        <v>2</v>
      </c>
      <c r="L7">
        <v>1</v>
      </c>
      <c r="M7">
        <v>4</v>
      </c>
      <c r="N7">
        <v>3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2</v>
      </c>
      <c r="Y7"/>
      <c r="Z7"/>
      <c r="AA7"/>
      <c r="AB7"/>
      <c r="AC7"/>
      <c r="AD7">
        <v>1</v>
      </c>
      <c r="AE7">
        <v>1</v>
      </c>
      <c r="AF7">
        <v>1</v>
      </c>
      <c r="AG7">
        <v>2</v>
      </c>
      <c r="AH7">
        <v>1</v>
      </c>
      <c r="AI7">
        <v>1</v>
      </c>
      <c r="AJ7">
        <v>1</v>
      </c>
      <c r="AK7">
        <v>1</v>
      </c>
      <c r="AL7">
        <v>1</v>
      </c>
      <c r="AM7">
        <v>2</v>
      </c>
      <c r="AN7">
        <v>1</v>
      </c>
      <c r="AO7">
        <v>1</v>
      </c>
      <c r="AP7">
        <v>1</v>
      </c>
      <c r="AQ7">
        <v>1</v>
      </c>
      <c r="AR7">
        <v>5</v>
      </c>
      <c r="AS7">
        <v>1</v>
      </c>
      <c r="AT7">
        <v>1</v>
      </c>
      <c r="AU7">
        <v>2</v>
      </c>
      <c r="AV7">
        <v>1</v>
      </c>
      <c r="AW7">
        <v>1</v>
      </c>
      <c r="AX7">
        <v>1</v>
      </c>
      <c r="AY7">
        <v>1</v>
      </c>
      <c r="AZ7">
        <v>1</v>
      </c>
      <c r="BA7">
        <v>130</v>
      </c>
    </row>
    <row r="8" spans="1:53" ht="15" x14ac:dyDescent="0.25">
      <c r="A8" s="1">
        <v>415</v>
      </c>
      <c r="B8">
        <v>5</v>
      </c>
      <c r="C8">
        <v>1</v>
      </c>
      <c r="D8">
        <v>8</v>
      </c>
      <c r="E8">
        <v>3</v>
      </c>
      <c r="F8">
        <v>4</v>
      </c>
      <c r="G8">
        <v>1</v>
      </c>
      <c r="H8">
        <v>5</v>
      </c>
      <c r="I8">
        <v>1</v>
      </c>
      <c r="J8">
        <v>1</v>
      </c>
      <c r="K8">
        <v>2</v>
      </c>
      <c r="L8">
        <v>1</v>
      </c>
      <c r="M8">
        <v>1</v>
      </c>
      <c r="N8">
        <v>4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/>
      <c r="W8"/>
      <c r="X8"/>
      <c r="Y8"/>
      <c r="Z8"/>
      <c r="AA8"/>
      <c r="AB8"/>
      <c r="AC8"/>
      <c r="AD8">
        <v>1</v>
      </c>
      <c r="AE8">
        <v>1</v>
      </c>
      <c r="AF8">
        <v>1</v>
      </c>
      <c r="AG8">
        <v>2</v>
      </c>
      <c r="AH8">
        <v>1</v>
      </c>
      <c r="AI8">
        <v>1</v>
      </c>
      <c r="AJ8">
        <v>1</v>
      </c>
      <c r="AK8">
        <v>1</v>
      </c>
      <c r="AL8">
        <v>1</v>
      </c>
      <c r="AM8">
        <v>2</v>
      </c>
      <c r="AN8">
        <v>1</v>
      </c>
      <c r="AO8">
        <v>1</v>
      </c>
      <c r="AP8">
        <v>1</v>
      </c>
      <c r="AQ8">
        <v>1</v>
      </c>
      <c r="AR8">
        <v>5</v>
      </c>
      <c r="AS8">
        <v>1</v>
      </c>
      <c r="AT8">
        <v>1</v>
      </c>
      <c r="AU8">
        <v>2</v>
      </c>
      <c r="AV8">
        <v>1</v>
      </c>
      <c r="AW8">
        <v>1</v>
      </c>
      <c r="AX8">
        <v>1</v>
      </c>
      <c r="AY8">
        <v>1</v>
      </c>
      <c r="AZ8">
        <v>1</v>
      </c>
      <c r="BA8">
        <v>130</v>
      </c>
    </row>
    <row r="9" spans="1:53" ht="15" x14ac:dyDescent="0.25">
      <c r="A9" s="1">
        <v>416</v>
      </c>
      <c r="B9">
        <v>5</v>
      </c>
      <c r="C9">
        <v>1</v>
      </c>
      <c r="D9">
        <v>7</v>
      </c>
      <c r="E9">
        <v>4</v>
      </c>
      <c r="F9">
        <v>4</v>
      </c>
      <c r="G9">
        <v>1</v>
      </c>
      <c r="H9">
        <v>5</v>
      </c>
      <c r="I9">
        <v>1</v>
      </c>
      <c r="J9">
        <v>1</v>
      </c>
      <c r="K9">
        <v>2</v>
      </c>
      <c r="L9">
        <v>1</v>
      </c>
      <c r="M9">
        <v>1</v>
      </c>
      <c r="N9">
        <v>2</v>
      </c>
      <c r="O9">
        <v>1</v>
      </c>
      <c r="P9">
        <v>1</v>
      </c>
      <c r="Q9">
        <v>2</v>
      </c>
      <c r="R9">
        <v>1</v>
      </c>
      <c r="S9">
        <v>2</v>
      </c>
      <c r="T9">
        <v>1</v>
      </c>
      <c r="U9">
        <v>1</v>
      </c>
      <c r="V9"/>
      <c r="W9"/>
      <c r="X9"/>
      <c r="Y9"/>
      <c r="Z9"/>
      <c r="AA9"/>
      <c r="AB9"/>
      <c r="AC9"/>
      <c r="AD9">
        <v>1</v>
      </c>
      <c r="AE9">
        <v>1</v>
      </c>
      <c r="AF9">
        <v>1</v>
      </c>
      <c r="AG9">
        <v>3</v>
      </c>
      <c r="AH9">
        <v>1</v>
      </c>
      <c r="AI9">
        <v>1</v>
      </c>
      <c r="AJ9">
        <v>1</v>
      </c>
      <c r="AK9">
        <v>1</v>
      </c>
      <c r="AL9">
        <v>1</v>
      </c>
      <c r="AM9">
        <v>2</v>
      </c>
      <c r="AN9">
        <v>1</v>
      </c>
      <c r="AO9">
        <v>1</v>
      </c>
      <c r="AP9">
        <v>1</v>
      </c>
      <c r="AQ9">
        <v>1</v>
      </c>
      <c r="AR9">
        <v>5</v>
      </c>
      <c r="AS9">
        <v>1</v>
      </c>
      <c r="AT9">
        <v>1</v>
      </c>
      <c r="AU9">
        <v>2</v>
      </c>
      <c r="AV9">
        <v>1</v>
      </c>
      <c r="AW9">
        <v>1</v>
      </c>
      <c r="AX9">
        <v>1</v>
      </c>
      <c r="AY9">
        <v>3</v>
      </c>
      <c r="AZ9">
        <v>1</v>
      </c>
      <c r="BA9">
        <v>130</v>
      </c>
    </row>
    <row r="10" spans="1:53" ht="15" x14ac:dyDescent="0.25">
      <c r="A10" s="1">
        <v>417</v>
      </c>
      <c r="B10">
        <v>2</v>
      </c>
      <c r="C10">
        <v>2</v>
      </c>
      <c r="D10">
        <v>3</v>
      </c>
      <c r="E10">
        <v>3</v>
      </c>
      <c r="F10">
        <v>3</v>
      </c>
      <c r="G10">
        <v>1</v>
      </c>
      <c r="H10">
        <v>7</v>
      </c>
      <c r="I10">
        <v>2</v>
      </c>
      <c r="J10">
        <v>1</v>
      </c>
      <c r="K10">
        <v>1</v>
      </c>
      <c r="L10">
        <v>2</v>
      </c>
      <c r="M10">
        <v>3</v>
      </c>
      <c r="N10">
        <v>1</v>
      </c>
      <c r="O10">
        <v>3</v>
      </c>
      <c r="P10">
        <v>1</v>
      </c>
      <c r="Q10">
        <v>3</v>
      </c>
      <c r="R10">
        <v>4</v>
      </c>
      <c r="S10">
        <v>3</v>
      </c>
      <c r="T10">
        <v>1</v>
      </c>
      <c r="U10">
        <v>3</v>
      </c>
      <c r="V10">
        <v>3</v>
      </c>
      <c r="W10">
        <v>2</v>
      </c>
      <c r="X10">
        <v>1</v>
      </c>
      <c r="Y10"/>
      <c r="Z10"/>
      <c r="AA10"/>
      <c r="AB10"/>
      <c r="AC10"/>
      <c r="AD10">
        <v>3</v>
      </c>
      <c r="AE10">
        <v>2</v>
      </c>
      <c r="AF10">
        <v>1</v>
      </c>
      <c r="AG10">
        <v>3</v>
      </c>
      <c r="AH10">
        <v>3</v>
      </c>
      <c r="AI10">
        <v>2</v>
      </c>
      <c r="AJ10">
        <v>2</v>
      </c>
      <c r="AK10">
        <v>4</v>
      </c>
      <c r="AL10">
        <v>3</v>
      </c>
      <c r="AM10">
        <v>2</v>
      </c>
      <c r="AN10">
        <v>4</v>
      </c>
      <c r="AO10">
        <v>1</v>
      </c>
      <c r="AP10">
        <v>4</v>
      </c>
      <c r="AQ10">
        <v>1</v>
      </c>
      <c r="AR10">
        <v>4</v>
      </c>
      <c r="AS10">
        <v>1</v>
      </c>
      <c r="AT10">
        <v>2</v>
      </c>
      <c r="AU10">
        <v>2</v>
      </c>
      <c r="AV10">
        <v>2</v>
      </c>
      <c r="AW10">
        <v>1</v>
      </c>
      <c r="AX10">
        <v>2</v>
      </c>
      <c r="AY10">
        <v>4</v>
      </c>
      <c r="AZ10">
        <v>5</v>
      </c>
      <c r="BA10">
        <v>130</v>
      </c>
    </row>
    <row r="11" spans="1:53" ht="15" x14ac:dyDescent="0.25">
      <c r="A11" s="1">
        <v>418</v>
      </c>
      <c r="B11">
        <v>2</v>
      </c>
      <c r="C11">
        <v>2</v>
      </c>
      <c r="D11">
        <v>3</v>
      </c>
      <c r="E11">
        <v>3</v>
      </c>
      <c r="F11">
        <v>2</v>
      </c>
      <c r="G11">
        <v>2</v>
      </c>
      <c r="H11">
        <v>7</v>
      </c>
      <c r="I11">
        <v>2</v>
      </c>
      <c r="J11">
        <v>1</v>
      </c>
      <c r="K11">
        <v>1</v>
      </c>
      <c r="L11">
        <v>2</v>
      </c>
      <c r="M11">
        <v>3</v>
      </c>
      <c r="N11">
        <v>1</v>
      </c>
      <c r="O11">
        <v>2</v>
      </c>
      <c r="P11">
        <v>1</v>
      </c>
      <c r="Q11">
        <v>4</v>
      </c>
      <c r="R11">
        <v>4</v>
      </c>
      <c r="S11">
        <v>4</v>
      </c>
      <c r="T11">
        <v>1</v>
      </c>
      <c r="U11">
        <v>3</v>
      </c>
      <c r="V11"/>
      <c r="W11"/>
      <c r="X11"/>
      <c r="Y11">
        <v>1</v>
      </c>
      <c r="Z11">
        <v>2</v>
      </c>
      <c r="AA11">
        <v>3</v>
      </c>
      <c r="AB11"/>
      <c r="AC11"/>
      <c r="AD11">
        <v>2</v>
      </c>
      <c r="AE11">
        <v>2</v>
      </c>
      <c r="AF11">
        <v>1</v>
      </c>
      <c r="AG11">
        <v>2</v>
      </c>
      <c r="AH11">
        <v>3</v>
      </c>
      <c r="AI11">
        <v>2</v>
      </c>
      <c r="AJ11">
        <v>2</v>
      </c>
      <c r="AK11">
        <v>2</v>
      </c>
      <c r="AL11">
        <v>2</v>
      </c>
      <c r="AM11">
        <v>1</v>
      </c>
      <c r="AN11">
        <v>3</v>
      </c>
      <c r="AO11">
        <v>2</v>
      </c>
      <c r="AP11">
        <v>3</v>
      </c>
      <c r="AQ11">
        <v>1</v>
      </c>
      <c r="AR11">
        <v>4</v>
      </c>
      <c r="AS11">
        <v>1</v>
      </c>
      <c r="AT11">
        <v>2</v>
      </c>
      <c r="AU11">
        <v>2</v>
      </c>
      <c r="AV11">
        <v>2</v>
      </c>
      <c r="AW11">
        <v>1</v>
      </c>
      <c r="AX11">
        <v>2</v>
      </c>
      <c r="AY11">
        <v>4</v>
      </c>
      <c r="AZ11">
        <v>5</v>
      </c>
      <c r="BA11">
        <v>130</v>
      </c>
    </row>
    <row r="12" spans="1:53" ht="15" x14ac:dyDescent="0.25">
      <c r="A12" s="1">
        <v>419</v>
      </c>
      <c r="B12">
        <v>2</v>
      </c>
      <c r="C12">
        <v>1</v>
      </c>
      <c r="D12">
        <v>3</v>
      </c>
      <c r="E12">
        <v>2</v>
      </c>
      <c r="F12">
        <v>4</v>
      </c>
      <c r="G12">
        <v>2</v>
      </c>
      <c r="H12">
        <v>7</v>
      </c>
      <c r="I12">
        <v>2</v>
      </c>
      <c r="J12">
        <v>1</v>
      </c>
      <c r="K12">
        <v>2</v>
      </c>
      <c r="L12">
        <v>1</v>
      </c>
      <c r="M12">
        <v>1</v>
      </c>
      <c r="N12">
        <v>1</v>
      </c>
      <c r="O12">
        <v>1</v>
      </c>
      <c r="P12">
        <v>1</v>
      </c>
      <c r="Q12">
        <v>2</v>
      </c>
      <c r="R12">
        <v>2</v>
      </c>
      <c r="S12">
        <v>2</v>
      </c>
      <c r="T12">
        <v>1</v>
      </c>
      <c r="U12">
        <v>1</v>
      </c>
      <c r="V12"/>
      <c r="W12"/>
      <c r="X12"/>
      <c r="Y12"/>
      <c r="Z12"/>
      <c r="AA12"/>
      <c r="AB12"/>
      <c r="AC12"/>
      <c r="AD12">
        <v>1</v>
      </c>
      <c r="AE12">
        <v>1</v>
      </c>
      <c r="AF12">
        <v>1</v>
      </c>
      <c r="AG12">
        <v>3</v>
      </c>
      <c r="AH12">
        <v>1</v>
      </c>
      <c r="AI12">
        <v>2</v>
      </c>
      <c r="AJ12">
        <v>2</v>
      </c>
      <c r="AK12">
        <v>2</v>
      </c>
      <c r="AL12">
        <v>3</v>
      </c>
      <c r="AM12">
        <v>2</v>
      </c>
      <c r="AN12">
        <v>1</v>
      </c>
      <c r="AO12">
        <v>1</v>
      </c>
      <c r="AP12">
        <v>1</v>
      </c>
      <c r="AQ12">
        <v>1</v>
      </c>
      <c r="AR12">
        <v>5</v>
      </c>
      <c r="AS12">
        <v>2</v>
      </c>
      <c r="AT12">
        <v>1</v>
      </c>
      <c r="AU12">
        <v>2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130</v>
      </c>
    </row>
    <row r="13" spans="1:53" ht="15" x14ac:dyDescent="0.25">
      <c r="A13" s="1">
        <v>420</v>
      </c>
      <c r="B13">
        <v>3</v>
      </c>
      <c r="C13">
        <v>1</v>
      </c>
      <c r="D13">
        <v>5</v>
      </c>
      <c r="E13">
        <v>5</v>
      </c>
      <c r="F13">
        <v>3</v>
      </c>
      <c r="G13">
        <v>1</v>
      </c>
      <c r="H13">
        <v>5</v>
      </c>
      <c r="I13">
        <v>1</v>
      </c>
      <c r="J13">
        <v>1</v>
      </c>
      <c r="K13">
        <v>2</v>
      </c>
      <c r="L13">
        <v>1</v>
      </c>
      <c r="M13">
        <v>3</v>
      </c>
      <c r="N13">
        <v>2</v>
      </c>
      <c r="O13">
        <v>3</v>
      </c>
      <c r="P13">
        <v>3</v>
      </c>
      <c r="Q13">
        <v>2</v>
      </c>
      <c r="R13">
        <v>2</v>
      </c>
      <c r="S13">
        <v>2</v>
      </c>
      <c r="T13">
        <v>1</v>
      </c>
      <c r="U13">
        <v>1</v>
      </c>
      <c r="V13">
        <v>2</v>
      </c>
      <c r="W13">
        <v>3</v>
      </c>
      <c r="X13">
        <v>3</v>
      </c>
      <c r="Y13"/>
      <c r="Z13"/>
      <c r="AA13"/>
      <c r="AB13"/>
      <c r="AC13"/>
      <c r="AD13">
        <v>2</v>
      </c>
      <c r="AE13">
        <v>1</v>
      </c>
      <c r="AF13">
        <v>1</v>
      </c>
      <c r="AG13">
        <v>2</v>
      </c>
      <c r="AH13">
        <v>1</v>
      </c>
      <c r="AI13">
        <v>1</v>
      </c>
      <c r="AJ13">
        <v>2</v>
      </c>
      <c r="AK13">
        <v>1</v>
      </c>
      <c r="AL13">
        <v>2</v>
      </c>
      <c r="AM13">
        <v>1</v>
      </c>
      <c r="AN13">
        <v>2</v>
      </c>
      <c r="AO13">
        <v>1</v>
      </c>
      <c r="AP13">
        <v>2</v>
      </c>
      <c r="AQ13">
        <v>1</v>
      </c>
      <c r="AR13">
        <v>4</v>
      </c>
      <c r="AS13">
        <v>1</v>
      </c>
      <c r="AT13">
        <v>2</v>
      </c>
      <c r="AU13">
        <v>2</v>
      </c>
      <c r="AV13">
        <v>1</v>
      </c>
      <c r="AW13">
        <v>1</v>
      </c>
      <c r="AX13">
        <v>2</v>
      </c>
      <c r="AY13">
        <v>1</v>
      </c>
      <c r="AZ13">
        <v>5</v>
      </c>
      <c r="BA13">
        <v>130</v>
      </c>
    </row>
    <row r="14" spans="1:53" ht="15" x14ac:dyDescent="0.25">
      <c r="A14" s="1">
        <v>421</v>
      </c>
      <c r="B14">
        <v>5</v>
      </c>
      <c r="C14">
        <v>1</v>
      </c>
      <c r="D14">
        <v>6</v>
      </c>
      <c r="E14">
        <v>6</v>
      </c>
      <c r="F14">
        <v>3</v>
      </c>
      <c r="G14">
        <v>1</v>
      </c>
      <c r="H14">
        <v>5</v>
      </c>
      <c r="I14">
        <v>2</v>
      </c>
      <c r="J14">
        <v>2</v>
      </c>
      <c r="K14">
        <v>2</v>
      </c>
      <c r="L14">
        <v>2</v>
      </c>
      <c r="M14">
        <v>3</v>
      </c>
      <c r="N14">
        <v>3</v>
      </c>
      <c r="O14">
        <v>3</v>
      </c>
      <c r="P14">
        <v>3</v>
      </c>
      <c r="Q14">
        <v>3</v>
      </c>
      <c r="R14">
        <v>4</v>
      </c>
      <c r="S14">
        <v>3</v>
      </c>
      <c r="T14">
        <v>1</v>
      </c>
      <c r="U14">
        <v>3</v>
      </c>
      <c r="V14">
        <v>3</v>
      </c>
      <c r="W14">
        <v>3</v>
      </c>
      <c r="X14">
        <v>4</v>
      </c>
      <c r="Y14"/>
      <c r="Z14"/>
      <c r="AA14"/>
      <c r="AB14"/>
      <c r="AC14"/>
      <c r="AD14">
        <v>3</v>
      </c>
      <c r="AE14">
        <v>3</v>
      </c>
      <c r="AF14">
        <v>1</v>
      </c>
      <c r="AG14">
        <v>2</v>
      </c>
      <c r="AH14">
        <v>2</v>
      </c>
      <c r="AI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3</v>
      </c>
      <c r="AQ14">
        <v>1</v>
      </c>
      <c r="AR14">
        <v>5</v>
      </c>
      <c r="AS14">
        <v>1</v>
      </c>
      <c r="AT14">
        <v>2</v>
      </c>
      <c r="AU14">
        <v>2</v>
      </c>
      <c r="AV14">
        <v>1</v>
      </c>
      <c r="AW14">
        <v>1</v>
      </c>
      <c r="AX14">
        <v>2</v>
      </c>
      <c r="AY14">
        <v>1</v>
      </c>
      <c r="AZ14">
        <v>1</v>
      </c>
      <c r="BA14">
        <v>130</v>
      </c>
    </row>
    <row r="15" spans="1:53" ht="15" x14ac:dyDescent="0.25">
      <c r="A15" s="1">
        <v>422</v>
      </c>
      <c r="B15">
        <v>3</v>
      </c>
      <c r="C15">
        <v>1</v>
      </c>
      <c r="D15">
        <v>5</v>
      </c>
      <c r="E15">
        <v>2</v>
      </c>
      <c r="F15">
        <v>4</v>
      </c>
      <c r="G15">
        <v>2</v>
      </c>
      <c r="H15">
        <v>5</v>
      </c>
      <c r="I15">
        <v>1</v>
      </c>
      <c r="J15">
        <v>1</v>
      </c>
      <c r="K15">
        <v>2</v>
      </c>
      <c r="L15">
        <v>1</v>
      </c>
      <c r="M15">
        <v>3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1</v>
      </c>
      <c r="U15">
        <v>1</v>
      </c>
      <c r="V15"/>
      <c r="W15"/>
      <c r="X15"/>
      <c r="Y15"/>
      <c r="Z15"/>
      <c r="AA15"/>
      <c r="AB15"/>
      <c r="AC15"/>
      <c r="AD15">
        <v>2</v>
      </c>
      <c r="AE15">
        <v>2</v>
      </c>
      <c r="AF15">
        <v>1</v>
      </c>
      <c r="AG15">
        <v>3</v>
      </c>
      <c r="AH15">
        <v>1</v>
      </c>
      <c r="AI15">
        <v>1</v>
      </c>
      <c r="AJ15">
        <v>1</v>
      </c>
      <c r="AK15">
        <v>2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5</v>
      </c>
      <c r="AS15">
        <v>1</v>
      </c>
      <c r="AT15">
        <v>2</v>
      </c>
      <c r="AU15">
        <v>2</v>
      </c>
      <c r="AV15">
        <v>2</v>
      </c>
      <c r="AW15">
        <v>1</v>
      </c>
      <c r="AX15">
        <v>2</v>
      </c>
      <c r="AY15">
        <v>1</v>
      </c>
      <c r="AZ15">
        <v>1</v>
      </c>
      <c r="BA15">
        <v>130</v>
      </c>
    </row>
    <row r="16" spans="1:53" ht="15" x14ac:dyDescent="0.25">
      <c r="A16" s="1">
        <v>423</v>
      </c>
      <c r="B16">
        <v>5</v>
      </c>
      <c r="C16">
        <v>1</v>
      </c>
      <c r="D16">
        <v>7</v>
      </c>
      <c r="E16">
        <v>3</v>
      </c>
      <c r="F16">
        <v>4</v>
      </c>
      <c r="G16">
        <v>2</v>
      </c>
      <c r="H16">
        <v>5</v>
      </c>
      <c r="I16">
        <v>1</v>
      </c>
      <c r="J16">
        <v>1</v>
      </c>
      <c r="K16">
        <v>2</v>
      </c>
      <c r="L16">
        <v>1</v>
      </c>
      <c r="M16">
        <v>3</v>
      </c>
      <c r="N16">
        <v>1</v>
      </c>
      <c r="O16">
        <v>2</v>
      </c>
      <c r="P16">
        <v>2</v>
      </c>
      <c r="Q16">
        <v>2</v>
      </c>
      <c r="R16">
        <v>1</v>
      </c>
      <c r="S16">
        <v>1</v>
      </c>
      <c r="T16">
        <v>1</v>
      </c>
      <c r="U16">
        <v>1</v>
      </c>
      <c r="V16"/>
      <c r="W16"/>
      <c r="X16"/>
      <c r="Y16"/>
      <c r="Z16"/>
      <c r="AA16"/>
      <c r="AB16"/>
      <c r="AC16"/>
      <c r="AD16">
        <v>1</v>
      </c>
      <c r="AE16">
        <v>2</v>
      </c>
      <c r="AF16">
        <v>1</v>
      </c>
      <c r="AG16">
        <v>3</v>
      </c>
      <c r="AH16">
        <v>1</v>
      </c>
      <c r="AI16">
        <v>1</v>
      </c>
      <c r="AJ16">
        <v>1</v>
      </c>
      <c r="AK16">
        <v>1</v>
      </c>
      <c r="AL16">
        <v>2</v>
      </c>
      <c r="AM16">
        <v>2</v>
      </c>
      <c r="AN16">
        <v>1</v>
      </c>
      <c r="AO16">
        <v>2</v>
      </c>
      <c r="AP16">
        <v>2</v>
      </c>
      <c r="AQ16">
        <v>1</v>
      </c>
      <c r="AR16">
        <v>5</v>
      </c>
      <c r="AS16">
        <v>2</v>
      </c>
      <c r="AT16">
        <v>2</v>
      </c>
      <c r="AU16">
        <v>1</v>
      </c>
      <c r="AV16">
        <v>3</v>
      </c>
      <c r="AW16">
        <v>1</v>
      </c>
      <c r="AX16">
        <v>1</v>
      </c>
      <c r="AY16">
        <v>1</v>
      </c>
      <c r="AZ16">
        <v>1</v>
      </c>
      <c r="BA16">
        <v>130</v>
      </c>
    </row>
    <row r="17" spans="1:53" ht="15" x14ac:dyDescent="0.25">
      <c r="A17" s="1">
        <v>424</v>
      </c>
      <c r="B17">
        <v>6</v>
      </c>
      <c r="C17">
        <v>1</v>
      </c>
      <c r="D17">
        <v>9</v>
      </c>
      <c r="E17">
        <v>9</v>
      </c>
      <c r="F17">
        <v>3</v>
      </c>
      <c r="G17">
        <v>1</v>
      </c>
      <c r="H17">
        <v>5</v>
      </c>
      <c r="I17">
        <v>1</v>
      </c>
      <c r="J17">
        <v>1</v>
      </c>
      <c r="K17">
        <v>2</v>
      </c>
      <c r="L17">
        <v>1</v>
      </c>
      <c r="M17">
        <v>3</v>
      </c>
      <c r="N17">
        <v>2</v>
      </c>
      <c r="O17">
        <v>2</v>
      </c>
      <c r="P17">
        <v>1</v>
      </c>
      <c r="Q17">
        <v>2</v>
      </c>
      <c r="R17">
        <v>2</v>
      </c>
      <c r="S17">
        <v>2</v>
      </c>
      <c r="T17">
        <v>1</v>
      </c>
      <c r="U17">
        <v>2</v>
      </c>
      <c r="V17">
        <v>1</v>
      </c>
      <c r="W17">
        <v>3</v>
      </c>
      <c r="X17">
        <v>4</v>
      </c>
      <c r="Y17"/>
      <c r="Z17"/>
      <c r="AA17"/>
      <c r="AB17"/>
      <c r="AC17"/>
      <c r="AD17">
        <v>1</v>
      </c>
      <c r="AE17">
        <v>1</v>
      </c>
      <c r="AF17">
        <v>1</v>
      </c>
      <c r="AG17">
        <v>4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2</v>
      </c>
      <c r="AN17">
        <v>1</v>
      </c>
      <c r="AO17">
        <v>1</v>
      </c>
      <c r="AP17">
        <v>2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2</v>
      </c>
      <c r="AY17">
        <v>4</v>
      </c>
      <c r="AZ17">
        <v>1</v>
      </c>
      <c r="BA17">
        <v>130</v>
      </c>
    </row>
    <row r="18" spans="1:53" ht="15" x14ac:dyDescent="0.25">
      <c r="A18" s="1">
        <v>425</v>
      </c>
      <c r="B18">
        <v>2</v>
      </c>
      <c r="C18">
        <v>1</v>
      </c>
      <c r="D18">
        <v>2</v>
      </c>
      <c r="E18">
        <v>2</v>
      </c>
      <c r="F18">
        <v>1</v>
      </c>
      <c r="G18">
        <v>1</v>
      </c>
      <c r="H18">
        <v>3</v>
      </c>
      <c r="I18">
        <v>2</v>
      </c>
      <c r="J18">
        <v>2</v>
      </c>
      <c r="K18">
        <v>2</v>
      </c>
      <c r="L18">
        <v>1</v>
      </c>
      <c r="M18">
        <v>4</v>
      </c>
      <c r="N18">
        <v>2</v>
      </c>
      <c r="O18">
        <v>2</v>
      </c>
      <c r="P18">
        <v>1</v>
      </c>
      <c r="Q18">
        <v>1</v>
      </c>
      <c r="R18">
        <v>2</v>
      </c>
      <c r="S18">
        <v>4</v>
      </c>
      <c r="T18">
        <v>2</v>
      </c>
      <c r="U18">
        <v>3</v>
      </c>
      <c r="V18"/>
      <c r="W18"/>
      <c r="X18"/>
      <c r="Y18"/>
      <c r="Z18"/>
      <c r="AA18"/>
      <c r="AB18">
        <v>1</v>
      </c>
      <c r="AC18">
        <v>1</v>
      </c>
      <c r="AD18">
        <v>2</v>
      </c>
      <c r="AE18">
        <v>2</v>
      </c>
      <c r="AF18">
        <v>1</v>
      </c>
      <c r="AG18">
        <v>1</v>
      </c>
      <c r="AH18">
        <v>2</v>
      </c>
      <c r="AI18">
        <v>2</v>
      </c>
      <c r="AJ18">
        <v>1</v>
      </c>
      <c r="AK18">
        <v>1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1</v>
      </c>
      <c r="AR18">
        <v>5</v>
      </c>
      <c r="AS18">
        <v>1</v>
      </c>
      <c r="AT18">
        <v>1</v>
      </c>
      <c r="AU18">
        <v>2</v>
      </c>
      <c r="AV18">
        <v>1</v>
      </c>
      <c r="AW18">
        <v>1</v>
      </c>
      <c r="AX18">
        <v>2</v>
      </c>
      <c r="AY18">
        <v>1</v>
      </c>
      <c r="AZ18">
        <v>2</v>
      </c>
      <c r="BA18">
        <v>130</v>
      </c>
    </row>
    <row r="19" spans="1:53" ht="15" x14ac:dyDescent="0.25">
      <c r="A19" s="1">
        <v>426</v>
      </c>
      <c r="B19">
        <v>3</v>
      </c>
      <c r="C19">
        <v>1</v>
      </c>
      <c r="D19">
        <v>4</v>
      </c>
      <c r="E19">
        <v>3</v>
      </c>
      <c r="F19">
        <v>2</v>
      </c>
      <c r="G19">
        <v>1</v>
      </c>
      <c r="H19">
        <v>4</v>
      </c>
      <c r="I19">
        <v>4</v>
      </c>
      <c r="J19">
        <v>1</v>
      </c>
      <c r="K19">
        <v>3</v>
      </c>
      <c r="L19">
        <v>1</v>
      </c>
      <c r="M19">
        <v>1</v>
      </c>
      <c r="N19">
        <v>2</v>
      </c>
      <c r="O19">
        <v>3</v>
      </c>
      <c r="P19">
        <v>1</v>
      </c>
      <c r="Q19">
        <v>3</v>
      </c>
      <c r="R19">
        <v>3</v>
      </c>
      <c r="S19">
        <v>3</v>
      </c>
      <c r="T19">
        <v>2</v>
      </c>
      <c r="U19">
        <v>3</v>
      </c>
      <c r="V19"/>
      <c r="W19"/>
      <c r="X19"/>
      <c r="Y19">
        <v>2</v>
      </c>
      <c r="Z19">
        <v>3</v>
      </c>
      <c r="AA19">
        <v>2</v>
      </c>
      <c r="AB19"/>
      <c r="AC19"/>
      <c r="AD19">
        <v>2</v>
      </c>
      <c r="AE19">
        <v>2</v>
      </c>
      <c r="AF19">
        <v>2</v>
      </c>
      <c r="AG19">
        <v>2</v>
      </c>
      <c r="AH19">
        <v>3</v>
      </c>
      <c r="AI19">
        <v>1</v>
      </c>
      <c r="AJ19">
        <v>2</v>
      </c>
      <c r="AK19">
        <v>2</v>
      </c>
      <c r="AL19">
        <v>2</v>
      </c>
      <c r="AM19">
        <v>1</v>
      </c>
      <c r="AN19">
        <v>2</v>
      </c>
      <c r="AO19">
        <v>2</v>
      </c>
      <c r="AP19">
        <v>3</v>
      </c>
      <c r="AQ19">
        <v>1</v>
      </c>
      <c r="AR19">
        <v>5</v>
      </c>
      <c r="AS19">
        <v>2</v>
      </c>
      <c r="AT19">
        <v>2</v>
      </c>
      <c r="AU19">
        <v>2</v>
      </c>
      <c r="AV19">
        <v>2</v>
      </c>
      <c r="AW19">
        <v>1</v>
      </c>
      <c r="AX19">
        <v>2</v>
      </c>
      <c r="AY19">
        <v>4</v>
      </c>
      <c r="AZ19">
        <v>5</v>
      </c>
      <c r="BA19">
        <v>130</v>
      </c>
    </row>
    <row r="20" spans="1:53" ht="15" x14ac:dyDescent="0.25">
      <c r="A20" s="1">
        <v>427</v>
      </c>
      <c r="B20">
        <v>2</v>
      </c>
      <c r="C20">
        <v>1</v>
      </c>
      <c r="D20">
        <v>2</v>
      </c>
      <c r="E20">
        <v>2</v>
      </c>
      <c r="F20">
        <v>1</v>
      </c>
      <c r="G20">
        <v>1</v>
      </c>
      <c r="H20">
        <v>3</v>
      </c>
      <c r="I20">
        <v>1</v>
      </c>
      <c r="J20">
        <v>2</v>
      </c>
      <c r="K20">
        <v>2</v>
      </c>
      <c r="L20">
        <v>1</v>
      </c>
      <c r="M20">
        <v>4</v>
      </c>
      <c r="N20">
        <v>1</v>
      </c>
      <c r="O20">
        <v>3</v>
      </c>
      <c r="P20">
        <v>1</v>
      </c>
      <c r="Q20">
        <v>1</v>
      </c>
      <c r="R20">
        <v>2</v>
      </c>
      <c r="S20">
        <v>2</v>
      </c>
      <c r="T20">
        <v>1</v>
      </c>
      <c r="U20">
        <v>1</v>
      </c>
      <c r="V20"/>
      <c r="W20"/>
      <c r="X20"/>
      <c r="Y20"/>
      <c r="Z20"/>
      <c r="AA20"/>
      <c r="AB20">
        <v>3</v>
      </c>
      <c r="AC20">
        <v>3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3</v>
      </c>
      <c r="AK20">
        <v>1</v>
      </c>
      <c r="AL20">
        <v>2</v>
      </c>
      <c r="AM20">
        <v>2</v>
      </c>
      <c r="AN20">
        <v>1</v>
      </c>
      <c r="AO20">
        <v>3</v>
      </c>
      <c r="AP20">
        <v>3</v>
      </c>
      <c r="AQ20">
        <v>1</v>
      </c>
      <c r="AR20">
        <v>4</v>
      </c>
      <c r="AS20">
        <v>1</v>
      </c>
      <c r="AT20">
        <v>2</v>
      </c>
      <c r="AU20">
        <v>1</v>
      </c>
      <c r="AV20">
        <v>1</v>
      </c>
      <c r="AW20">
        <v>1</v>
      </c>
      <c r="AX20">
        <v>2</v>
      </c>
      <c r="AY20">
        <v>3</v>
      </c>
      <c r="AZ20">
        <v>1</v>
      </c>
      <c r="BA20">
        <v>130</v>
      </c>
    </row>
    <row r="21" spans="1:53" ht="15" x14ac:dyDescent="0.25">
      <c r="A21" s="1">
        <v>428</v>
      </c>
      <c r="B21">
        <v>4</v>
      </c>
      <c r="C21">
        <v>2</v>
      </c>
      <c r="D21">
        <v>3</v>
      </c>
      <c r="E21">
        <v>3</v>
      </c>
      <c r="F21">
        <v>2</v>
      </c>
      <c r="G21">
        <v>1</v>
      </c>
      <c r="H21">
        <v>5</v>
      </c>
      <c r="I21">
        <v>2</v>
      </c>
      <c r="J21">
        <v>1</v>
      </c>
      <c r="K21">
        <v>1</v>
      </c>
      <c r="L21">
        <v>1</v>
      </c>
      <c r="M21">
        <v>4</v>
      </c>
      <c r="N21">
        <v>2</v>
      </c>
      <c r="O21">
        <v>1</v>
      </c>
      <c r="P21">
        <v>1</v>
      </c>
      <c r="Q21">
        <v>4</v>
      </c>
      <c r="R21">
        <v>4</v>
      </c>
      <c r="S21">
        <v>3</v>
      </c>
      <c r="T21">
        <v>1</v>
      </c>
      <c r="U21">
        <v>3</v>
      </c>
      <c r="V21"/>
      <c r="W21"/>
      <c r="X21"/>
      <c r="Y21">
        <v>2</v>
      </c>
      <c r="Z21">
        <v>2</v>
      </c>
      <c r="AA21">
        <v>5</v>
      </c>
      <c r="AB21"/>
      <c r="AC21"/>
      <c r="AD21">
        <v>1</v>
      </c>
      <c r="AE21">
        <v>1</v>
      </c>
      <c r="AF21">
        <v>1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4</v>
      </c>
      <c r="AM21">
        <v>2</v>
      </c>
      <c r="AN21">
        <v>3</v>
      </c>
      <c r="AO21">
        <v>2</v>
      </c>
      <c r="AP21">
        <v>3</v>
      </c>
      <c r="AQ21">
        <v>1</v>
      </c>
      <c r="AR21">
        <v>5</v>
      </c>
      <c r="AS21">
        <v>2</v>
      </c>
      <c r="AT21">
        <v>4</v>
      </c>
      <c r="AU21">
        <v>2</v>
      </c>
      <c r="AV21">
        <v>1</v>
      </c>
      <c r="AW21">
        <v>1</v>
      </c>
      <c r="AX21">
        <v>2</v>
      </c>
      <c r="AY21">
        <v>4</v>
      </c>
      <c r="AZ21">
        <v>2</v>
      </c>
      <c r="BA21">
        <v>130</v>
      </c>
    </row>
    <row r="22" spans="1:53" ht="15" x14ac:dyDescent="0.25">
      <c r="A22" s="1">
        <v>429</v>
      </c>
      <c r="B22">
        <v>3</v>
      </c>
      <c r="C22">
        <v>2</v>
      </c>
      <c r="D22">
        <v>3</v>
      </c>
      <c r="E22">
        <v>3</v>
      </c>
      <c r="F22">
        <v>2</v>
      </c>
      <c r="G22">
        <v>1</v>
      </c>
      <c r="H22">
        <v>6</v>
      </c>
      <c r="I22">
        <v>2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2</v>
      </c>
      <c r="R22">
        <v>2</v>
      </c>
      <c r="S22">
        <v>2</v>
      </c>
      <c r="T22">
        <v>1</v>
      </c>
      <c r="U22">
        <v>3</v>
      </c>
      <c r="V22"/>
      <c r="W22"/>
      <c r="X22"/>
      <c r="Y22">
        <v>2</v>
      </c>
      <c r="Z22">
        <v>2</v>
      </c>
      <c r="AA22">
        <v>2</v>
      </c>
      <c r="AB22"/>
      <c r="AC22"/>
      <c r="AD22">
        <v>1</v>
      </c>
      <c r="AE22">
        <v>1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1</v>
      </c>
      <c r="AN22">
        <v>2</v>
      </c>
      <c r="AO22">
        <v>2</v>
      </c>
      <c r="AP22">
        <v>2</v>
      </c>
      <c r="AQ22">
        <v>1</v>
      </c>
      <c r="AR22">
        <v>5</v>
      </c>
      <c r="AS22">
        <v>1</v>
      </c>
      <c r="AT22">
        <v>2</v>
      </c>
      <c r="AU22">
        <v>1</v>
      </c>
      <c r="AV22">
        <v>2</v>
      </c>
      <c r="AW22">
        <v>1</v>
      </c>
      <c r="AX22">
        <v>1</v>
      </c>
      <c r="AY22">
        <v>3</v>
      </c>
      <c r="AZ22">
        <v>1</v>
      </c>
      <c r="BA22">
        <v>130</v>
      </c>
    </row>
    <row r="23" spans="1:53" ht="15" x14ac:dyDescent="0.25">
      <c r="A23" s="1">
        <v>430</v>
      </c>
      <c r="B23">
        <v>2</v>
      </c>
      <c r="C23">
        <v>1</v>
      </c>
      <c r="D23">
        <v>2</v>
      </c>
      <c r="E23">
        <v>2</v>
      </c>
      <c r="F23">
        <v>1</v>
      </c>
      <c r="G23">
        <v>1</v>
      </c>
      <c r="H23">
        <v>4</v>
      </c>
      <c r="I23">
        <v>1</v>
      </c>
      <c r="J23">
        <v>1</v>
      </c>
      <c r="K23">
        <v>2</v>
      </c>
      <c r="L23">
        <v>1</v>
      </c>
      <c r="M23">
        <v>1</v>
      </c>
      <c r="N23">
        <v>1</v>
      </c>
      <c r="O23">
        <v>2</v>
      </c>
      <c r="P23">
        <v>1</v>
      </c>
      <c r="Q23">
        <v>1</v>
      </c>
      <c r="R23">
        <v>1</v>
      </c>
      <c r="S23">
        <v>2</v>
      </c>
      <c r="T23">
        <v>1</v>
      </c>
      <c r="U23">
        <v>1</v>
      </c>
      <c r="V23"/>
      <c r="W23"/>
      <c r="X23"/>
      <c r="Y23"/>
      <c r="Z23"/>
      <c r="AA23"/>
      <c r="AB23">
        <v>1</v>
      </c>
      <c r="AC23">
        <v>1</v>
      </c>
      <c r="AD23">
        <v>1</v>
      </c>
      <c r="AE23">
        <v>1</v>
      </c>
      <c r="AF23">
        <v>2</v>
      </c>
      <c r="AG23">
        <v>4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2</v>
      </c>
      <c r="AN23">
        <v>1</v>
      </c>
      <c r="AO23">
        <v>1</v>
      </c>
      <c r="AP23">
        <v>2</v>
      </c>
      <c r="AQ23">
        <v>1</v>
      </c>
      <c r="AR23">
        <v>4</v>
      </c>
      <c r="AS23">
        <v>1</v>
      </c>
      <c r="AT23">
        <v>4</v>
      </c>
      <c r="AU23">
        <v>2</v>
      </c>
      <c r="AV23">
        <v>4</v>
      </c>
      <c r="AW23">
        <v>1</v>
      </c>
      <c r="AX23">
        <v>1</v>
      </c>
      <c r="AY23">
        <v>1</v>
      </c>
      <c r="AZ23">
        <v>5</v>
      </c>
      <c r="BA23">
        <v>130</v>
      </c>
    </row>
    <row r="24" spans="1:53" ht="15" x14ac:dyDescent="0.25">
      <c r="A24" s="1">
        <v>431</v>
      </c>
      <c r="B24">
        <v>2</v>
      </c>
      <c r="C24">
        <v>2</v>
      </c>
      <c r="D24">
        <v>3</v>
      </c>
      <c r="E24">
        <v>2</v>
      </c>
      <c r="F24">
        <v>2</v>
      </c>
      <c r="G24">
        <v>1</v>
      </c>
      <c r="H24">
        <v>3</v>
      </c>
      <c r="I24">
        <v>3</v>
      </c>
      <c r="J24">
        <v>2</v>
      </c>
      <c r="K24">
        <v>2</v>
      </c>
      <c r="L24">
        <v>1</v>
      </c>
      <c r="M24">
        <v>4</v>
      </c>
      <c r="N24">
        <v>2</v>
      </c>
      <c r="O24">
        <v>4</v>
      </c>
      <c r="P24">
        <v>1</v>
      </c>
      <c r="Q24">
        <v>3</v>
      </c>
      <c r="R24">
        <v>4</v>
      </c>
      <c r="S24">
        <v>3</v>
      </c>
      <c r="T24">
        <v>2</v>
      </c>
      <c r="U24">
        <v>3</v>
      </c>
      <c r="V24"/>
      <c r="W24"/>
      <c r="X24"/>
      <c r="Y24">
        <v>2</v>
      </c>
      <c r="Z24">
        <v>2</v>
      </c>
      <c r="AA24">
        <v>1</v>
      </c>
      <c r="AB24"/>
      <c r="AC24"/>
      <c r="AD24">
        <v>1</v>
      </c>
      <c r="AE24">
        <v>1</v>
      </c>
      <c r="AF24">
        <v>3</v>
      </c>
      <c r="AG24">
        <v>2</v>
      </c>
      <c r="AH24">
        <v>4</v>
      </c>
      <c r="AI24">
        <v>1</v>
      </c>
      <c r="AJ24">
        <v>2</v>
      </c>
      <c r="AK24">
        <v>3</v>
      </c>
      <c r="AL24">
        <v>1</v>
      </c>
      <c r="AM24">
        <v>3</v>
      </c>
      <c r="AN24">
        <v>1</v>
      </c>
      <c r="AO24">
        <v>4</v>
      </c>
      <c r="AP24">
        <v>4</v>
      </c>
      <c r="AQ24">
        <v>1</v>
      </c>
      <c r="AR24">
        <v>5</v>
      </c>
      <c r="AS24">
        <v>1</v>
      </c>
      <c r="AT24">
        <v>4</v>
      </c>
      <c r="AU24">
        <v>1</v>
      </c>
      <c r="AV24">
        <v>1</v>
      </c>
      <c r="AW24">
        <v>1</v>
      </c>
      <c r="AX24">
        <v>2</v>
      </c>
      <c r="AY24">
        <v>1</v>
      </c>
      <c r="AZ24">
        <v>1</v>
      </c>
      <c r="BA24">
        <v>130</v>
      </c>
    </row>
    <row r="25" spans="1:53" ht="15" x14ac:dyDescent="0.25">
      <c r="A25" s="1">
        <v>432</v>
      </c>
      <c r="B25">
        <v>2</v>
      </c>
      <c r="C25">
        <v>2</v>
      </c>
      <c r="D25">
        <v>3</v>
      </c>
      <c r="E25">
        <v>2</v>
      </c>
      <c r="F25">
        <v>2</v>
      </c>
      <c r="G25">
        <v>1</v>
      </c>
      <c r="H25">
        <v>5</v>
      </c>
      <c r="I25">
        <v>1</v>
      </c>
      <c r="J25">
        <v>2</v>
      </c>
      <c r="K25">
        <v>2</v>
      </c>
      <c r="L25">
        <v>1</v>
      </c>
      <c r="M25">
        <v>1</v>
      </c>
      <c r="N25">
        <v>2</v>
      </c>
      <c r="O25">
        <v>2</v>
      </c>
      <c r="P25">
        <v>1</v>
      </c>
      <c r="Q25">
        <v>3</v>
      </c>
      <c r="R25">
        <v>2</v>
      </c>
      <c r="S25">
        <v>2</v>
      </c>
      <c r="T25">
        <v>2</v>
      </c>
      <c r="U25">
        <v>3</v>
      </c>
      <c r="V25"/>
      <c r="W25"/>
      <c r="X25"/>
      <c r="Y25">
        <v>2</v>
      </c>
      <c r="Z25">
        <v>2</v>
      </c>
      <c r="AA25">
        <v>1</v>
      </c>
      <c r="AB25"/>
      <c r="AC25"/>
      <c r="AD25">
        <v>1</v>
      </c>
      <c r="AE25">
        <v>3</v>
      </c>
      <c r="AF25">
        <v>2</v>
      </c>
      <c r="AG25">
        <v>4</v>
      </c>
      <c r="AH25">
        <v>1</v>
      </c>
      <c r="AI25">
        <v>1</v>
      </c>
      <c r="AJ25">
        <v>2</v>
      </c>
      <c r="AK25">
        <v>3</v>
      </c>
      <c r="AL25">
        <v>1</v>
      </c>
      <c r="AM25">
        <v>1</v>
      </c>
      <c r="AN25">
        <v>1</v>
      </c>
      <c r="AO25">
        <v>4</v>
      </c>
      <c r="AP25">
        <v>4</v>
      </c>
      <c r="AQ25">
        <v>1</v>
      </c>
      <c r="AR25">
        <v>4</v>
      </c>
      <c r="AS25">
        <v>1</v>
      </c>
      <c r="AT25">
        <v>1</v>
      </c>
      <c r="AU25">
        <v>1</v>
      </c>
      <c r="AV25">
        <v>2</v>
      </c>
      <c r="AW25">
        <v>1</v>
      </c>
      <c r="AX25">
        <v>2</v>
      </c>
      <c r="AY25">
        <v>3</v>
      </c>
      <c r="AZ25">
        <v>1</v>
      </c>
      <c r="BA25">
        <v>130</v>
      </c>
    </row>
    <row r="26" spans="1:53" ht="15" x14ac:dyDescent="0.25">
      <c r="A26" s="1">
        <v>433</v>
      </c>
      <c r="B26">
        <v>3</v>
      </c>
      <c r="C26">
        <v>1</v>
      </c>
      <c r="D26">
        <v>3</v>
      </c>
      <c r="E26">
        <v>3</v>
      </c>
      <c r="F26">
        <v>1</v>
      </c>
      <c r="G26">
        <v>1</v>
      </c>
      <c r="H26">
        <v>4</v>
      </c>
      <c r="I26">
        <v>1</v>
      </c>
      <c r="J26">
        <v>2</v>
      </c>
      <c r="K26">
        <v>2</v>
      </c>
      <c r="L26">
        <v>1</v>
      </c>
      <c r="M26">
        <v>4</v>
      </c>
      <c r="N26">
        <v>2</v>
      </c>
      <c r="O26">
        <v>2</v>
      </c>
      <c r="P26">
        <v>2</v>
      </c>
      <c r="Q26">
        <v>2</v>
      </c>
      <c r="R26">
        <v>3</v>
      </c>
      <c r="S26">
        <v>2</v>
      </c>
      <c r="T26">
        <v>1</v>
      </c>
      <c r="U26">
        <v>1</v>
      </c>
      <c r="V26"/>
      <c r="W26"/>
      <c r="X26"/>
      <c r="Y26"/>
      <c r="Z26"/>
      <c r="AA26"/>
      <c r="AB26">
        <v>2</v>
      </c>
      <c r="AC26">
        <v>2</v>
      </c>
      <c r="AD26">
        <v>1</v>
      </c>
      <c r="AE26">
        <v>1</v>
      </c>
      <c r="AF26">
        <v>1</v>
      </c>
      <c r="AG26">
        <v>3</v>
      </c>
      <c r="AH26">
        <v>2</v>
      </c>
      <c r="AI26">
        <v>1</v>
      </c>
      <c r="AJ26">
        <v>1</v>
      </c>
      <c r="AK26">
        <v>1</v>
      </c>
      <c r="AL26">
        <v>1</v>
      </c>
      <c r="AM26">
        <v>2</v>
      </c>
      <c r="AN26">
        <v>1</v>
      </c>
      <c r="AO26">
        <v>1</v>
      </c>
      <c r="AP26">
        <v>2</v>
      </c>
      <c r="AQ26">
        <v>1</v>
      </c>
      <c r="AR26">
        <v>4</v>
      </c>
      <c r="AS26">
        <v>2</v>
      </c>
      <c r="AT26">
        <v>1</v>
      </c>
      <c r="AU26">
        <v>2</v>
      </c>
      <c r="AV26">
        <v>2</v>
      </c>
      <c r="AW26">
        <v>2</v>
      </c>
      <c r="AX26">
        <v>2</v>
      </c>
      <c r="AY26">
        <v>3</v>
      </c>
      <c r="AZ26">
        <v>5</v>
      </c>
      <c r="BA26">
        <v>130</v>
      </c>
    </row>
    <row r="27" spans="1:53" ht="15" x14ac:dyDescent="0.25">
      <c r="A27" s="1">
        <v>434</v>
      </c>
      <c r="B27">
        <v>3</v>
      </c>
      <c r="C27">
        <v>2</v>
      </c>
      <c r="D27">
        <v>3</v>
      </c>
      <c r="E27">
        <v>2</v>
      </c>
      <c r="F27">
        <v>2</v>
      </c>
      <c r="G27">
        <v>1</v>
      </c>
      <c r="H27">
        <v>5</v>
      </c>
      <c r="I27">
        <v>1</v>
      </c>
      <c r="J27">
        <v>1</v>
      </c>
      <c r="K27">
        <v>1</v>
      </c>
      <c r="L27">
        <v>1</v>
      </c>
      <c r="M27">
        <v>4</v>
      </c>
      <c r="N27">
        <v>2</v>
      </c>
      <c r="O27">
        <v>2</v>
      </c>
      <c r="P27">
        <v>1</v>
      </c>
      <c r="Q27">
        <v>2</v>
      </c>
      <c r="R27">
        <v>3</v>
      </c>
      <c r="S27">
        <v>2</v>
      </c>
      <c r="T27">
        <v>1</v>
      </c>
      <c r="U27">
        <v>3</v>
      </c>
      <c r="V27"/>
      <c r="W27"/>
      <c r="X27"/>
      <c r="Y27">
        <v>1</v>
      </c>
      <c r="Z27">
        <v>1</v>
      </c>
      <c r="AA27">
        <v>1</v>
      </c>
      <c r="AB27"/>
      <c r="AC27"/>
      <c r="AD27">
        <v>2</v>
      </c>
      <c r="AE27">
        <v>2</v>
      </c>
      <c r="AF27">
        <v>2</v>
      </c>
      <c r="AG27">
        <v>1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1</v>
      </c>
      <c r="AR27">
        <v>4</v>
      </c>
      <c r="AS27">
        <v>1</v>
      </c>
      <c r="AT27">
        <v>2</v>
      </c>
      <c r="AU27">
        <v>2</v>
      </c>
      <c r="AV27">
        <v>2</v>
      </c>
      <c r="AW27">
        <v>1</v>
      </c>
      <c r="AX27">
        <v>1</v>
      </c>
      <c r="AY27">
        <v>3</v>
      </c>
      <c r="AZ27">
        <v>2</v>
      </c>
      <c r="BA27">
        <v>130</v>
      </c>
    </row>
    <row r="28" spans="1:53" ht="15" x14ac:dyDescent="0.25">
      <c r="A28" s="1">
        <v>435</v>
      </c>
      <c r="B28">
        <v>4</v>
      </c>
      <c r="C28">
        <v>2</v>
      </c>
      <c r="D28">
        <v>4</v>
      </c>
      <c r="E28">
        <v>4</v>
      </c>
      <c r="F28">
        <v>2</v>
      </c>
      <c r="G28">
        <v>1</v>
      </c>
      <c r="H28">
        <v>4</v>
      </c>
      <c r="I28">
        <v>2</v>
      </c>
      <c r="J28">
        <v>1</v>
      </c>
      <c r="K28">
        <v>2</v>
      </c>
      <c r="L28">
        <v>1</v>
      </c>
      <c r="M28">
        <v>1</v>
      </c>
      <c r="N28">
        <v>1</v>
      </c>
      <c r="O28">
        <v>1</v>
      </c>
      <c r="P28">
        <v>1</v>
      </c>
      <c r="Q28">
        <v>2</v>
      </c>
      <c r="R28">
        <v>2</v>
      </c>
      <c r="S28">
        <v>1</v>
      </c>
      <c r="T28">
        <v>1</v>
      </c>
      <c r="U28">
        <v>1</v>
      </c>
      <c r="V28"/>
      <c r="W28"/>
      <c r="X28"/>
      <c r="Y28">
        <v>1</v>
      </c>
      <c r="Z28">
        <v>1</v>
      </c>
      <c r="AA28">
        <v>1</v>
      </c>
      <c r="AB28"/>
      <c r="AC28"/>
      <c r="AD28">
        <v>1</v>
      </c>
      <c r="AE28">
        <v>1</v>
      </c>
      <c r="AF28">
        <v>1</v>
      </c>
      <c r="AG28">
        <v>2</v>
      </c>
      <c r="AH28">
        <v>1</v>
      </c>
      <c r="AI28">
        <v>1</v>
      </c>
      <c r="AJ28">
        <v>1</v>
      </c>
      <c r="AK28">
        <v>2</v>
      </c>
      <c r="AL28">
        <v>1</v>
      </c>
      <c r="AM28">
        <v>2</v>
      </c>
      <c r="AN28">
        <v>1</v>
      </c>
      <c r="AO28">
        <v>2</v>
      </c>
      <c r="AP28">
        <v>2</v>
      </c>
      <c r="AQ28">
        <v>1</v>
      </c>
      <c r="AR28">
        <v>5</v>
      </c>
      <c r="AS28">
        <v>1</v>
      </c>
      <c r="AT28">
        <v>2</v>
      </c>
      <c r="AU28">
        <v>2</v>
      </c>
      <c r="AV28">
        <v>1</v>
      </c>
      <c r="AW28">
        <v>1</v>
      </c>
      <c r="AX28">
        <v>2</v>
      </c>
      <c r="AY28">
        <v>4</v>
      </c>
      <c r="AZ28">
        <v>1</v>
      </c>
      <c r="BA28">
        <v>130</v>
      </c>
    </row>
    <row r="29" spans="1:53" ht="15" x14ac:dyDescent="0.25">
      <c r="A29" s="1">
        <v>436</v>
      </c>
      <c r="B29">
        <v>3</v>
      </c>
      <c r="C29">
        <v>1</v>
      </c>
      <c r="D29">
        <v>3</v>
      </c>
      <c r="E29">
        <v>2</v>
      </c>
      <c r="F29">
        <v>2</v>
      </c>
      <c r="G29">
        <v>1</v>
      </c>
      <c r="H29">
        <v>4</v>
      </c>
      <c r="I29">
        <v>1</v>
      </c>
      <c r="J29">
        <v>2</v>
      </c>
      <c r="K29">
        <v>1</v>
      </c>
      <c r="L29">
        <v>1</v>
      </c>
      <c r="M29">
        <v>4</v>
      </c>
      <c r="N29">
        <v>1</v>
      </c>
      <c r="O29">
        <v>2</v>
      </c>
      <c r="P29">
        <v>1</v>
      </c>
      <c r="Q29">
        <v>1</v>
      </c>
      <c r="R29">
        <v>1</v>
      </c>
      <c r="S29">
        <v>2</v>
      </c>
      <c r="T29">
        <v>1</v>
      </c>
      <c r="U29">
        <v>3</v>
      </c>
      <c r="V29"/>
      <c r="W29"/>
      <c r="X29"/>
      <c r="Y29">
        <v>1</v>
      </c>
      <c r="Z29">
        <v>1</v>
      </c>
      <c r="AA29">
        <v>5</v>
      </c>
      <c r="AB29"/>
      <c r="AC29"/>
      <c r="AD29">
        <v>2</v>
      </c>
      <c r="AE29">
        <v>1</v>
      </c>
      <c r="AF29">
        <v>1</v>
      </c>
      <c r="AG29">
        <v>2</v>
      </c>
      <c r="AH29">
        <v>2</v>
      </c>
      <c r="AI29">
        <v>1</v>
      </c>
      <c r="AJ29">
        <v>2</v>
      </c>
      <c r="AK29">
        <v>1</v>
      </c>
      <c r="AL29">
        <v>1</v>
      </c>
      <c r="AM29">
        <v>1</v>
      </c>
      <c r="AN29">
        <v>1</v>
      </c>
      <c r="AO29">
        <v>2</v>
      </c>
      <c r="AP29">
        <v>1</v>
      </c>
      <c r="AQ29">
        <v>1</v>
      </c>
      <c r="AR29">
        <v>5</v>
      </c>
      <c r="AS29">
        <v>1</v>
      </c>
      <c r="AT29">
        <v>3</v>
      </c>
      <c r="AU29">
        <v>2</v>
      </c>
      <c r="AV29">
        <v>1</v>
      </c>
      <c r="AW29">
        <v>1</v>
      </c>
      <c r="AX29">
        <v>2</v>
      </c>
      <c r="AY29">
        <v>4</v>
      </c>
      <c r="AZ29">
        <v>1</v>
      </c>
      <c r="BA29">
        <v>130</v>
      </c>
    </row>
    <row r="30" spans="1:53" ht="15" x14ac:dyDescent="0.25">
      <c r="A30" s="1">
        <v>437</v>
      </c>
      <c r="B30">
        <v>3</v>
      </c>
      <c r="C30">
        <v>1</v>
      </c>
      <c r="D30">
        <v>3</v>
      </c>
      <c r="E30">
        <v>2</v>
      </c>
      <c r="F30">
        <v>1</v>
      </c>
      <c r="G30">
        <v>1</v>
      </c>
      <c r="H30">
        <v>3</v>
      </c>
      <c r="I30">
        <v>1</v>
      </c>
      <c r="J30">
        <v>1</v>
      </c>
      <c r="K30">
        <v>2</v>
      </c>
      <c r="L30">
        <v>1</v>
      </c>
      <c r="M30">
        <v>4</v>
      </c>
      <c r="N30">
        <v>1</v>
      </c>
      <c r="O30">
        <v>2</v>
      </c>
      <c r="P30">
        <v>2</v>
      </c>
      <c r="Q30">
        <v>1</v>
      </c>
      <c r="R30">
        <v>3</v>
      </c>
      <c r="S30">
        <v>1</v>
      </c>
      <c r="T30">
        <v>1</v>
      </c>
      <c r="U30">
        <v>1</v>
      </c>
      <c r="V30"/>
      <c r="W30"/>
      <c r="X30"/>
      <c r="Y30"/>
      <c r="Z30"/>
      <c r="AA30"/>
      <c r="AB30">
        <v>2</v>
      </c>
      <c r="AC30">
        <v>2</v>
      </c>
      <c r="AD30">
        <v>1</v>
      </c>
      <c r="AE30">
        <v>1</v>
      </c>
      <c r="AF30">
        <v>2</v>
      </c>
      <c r="AG30">
        <v>3</v>
      </c>
      <c r="AH30">
        <v>1</v>
      </c>
      <c r="AI30">
        <v>1</v>
      </c>
      <c r="AJ30">
        <v>2</v>
      </c>
      <c r="AK30">
        <v>1</v>
      </c>
      <c r="AL30">
        <v>2</v>
      </c>
      <c r="AM30">
        <v>2</v>
      </c>
      <c r="AN30">
        <v>1</v>
      </c>
      <c r="AO30">
        <v>2</v>
      </c>
      <c r="AP30">
        <v>1</v>
      </c>
      <c r="AQ30">
        <v>1</v>
      </c>
      <c r="AR30">
        <v>2</v>
      </c>
      <c r="AS30">
        <v>1</v>
      </c>
      <c r="AT30">
        <v>1</v>
      </c>
      <c r="AU30">
        <v>2</v>
      </c>
      <c r="AV30">
        <v>1</v>
      </c>
      <c r="AW30">
        <v>1</v>
      </c>
      <c r="AX30">
        <v>1</v>
      </c>
      <c r="AY30">
        <v>3</v>
      </c>
      <c r="AZ30">
        <v>1</v>
      </c>
      <c r="BA30">
        <v>130</v>
      </c>
    </row>
    <row r="31" spans="1:53" ht="15" x14ac:dyDescent="0.25">
      <c r="A31" s="1">
        <v>438</v>
      </c>
      <c r="B31">
        <v>3</v>
      </c>
      <c r="C31">
        <v>2</v>
      </c>
      <c r="D31">
        <v>3</v>
      </c>
      <c r="E31">
        <v>3</v>
      </c>
      <c r="F31">
        <v>2</v>
      </c>
      <c r="G31">
        <v>1</v>
      </c>
      <c r="H31">
        <v>3</v>
      </c>
      <c r="I31">
        <v>4</v>
      </c>
      <c r="J31">
        <v>1</v>
      </c>
      <c r="K31">
        <v>1</v>
      </c>
      <c r="L31">
        <v>1</v>
      </c>
      <c r="M31">
        <v>4</v>
      </c>
      <c r="N31">
        <v>1</v>
      </c>
      <c r="O31">
        <v>1</v>
      </c>
      <c r="P31">
        <v>1</v>
      </c>
      <c r="Q31">
        <v>1</v>
      </c>
      <c r="R31">
        <v>1</v>
      </c>
      <c r="S31">
        <v>2</v>
      </c>
      <c r="T31">
        <v>2</v>
      </c>
      <c r="U31">
        <v>1</v>
      </c>
      <c r="V31"/>
      <c r="W31"/>
      <c r="X31"/>
      <c r="Y31">
        <v>1</v>
      </c>
      <c r="Z31">
        <v>1</v>
      </c>
      <c r="AA31">
        <v>5</v>
      </c>
      <c r="AB31"/>
      <c r="AC31"/>
      <c r="AD31">
        <v>1</v>
      </c>
      <c r="AE31">
        <v>1</v>
      </c>
      <c r="AF31">
        <v>2</v>
      </c>
      <c r="AG31">
        <v>3</v>
      </c>
      <c r="AH31">
        <v>2</v>
      </c>
      <c r="AI31">
        <v>1</v>
      </c>
      <c r="AJ31">
        <v>1</v>
      </c>
      <c r="AK31">
        <v>2</v>
      </c>
      <c r="AL31">
        <v>1</v>
      </c>
      <c r="AM31">
        <v>2</v>
      </c>
      <c r="AN31">
        <v>1</v>
      </c>
      <c r="AO31">
        <v>2</v>
      </c>
      <c r="AP31">
        <v>1</v>
      </c>
      <c r="AQ31">
        <v>1</v>
      </c>
      <c r="AR31">
        <v>5</v>
      </c>
      <c r="AS31">
        <v>1</v>
      </c>
      <c r="AT31">
        <v>1</v>
      </c>
      <c r="AU31">
        <v>2</v>
      </c>
      <c r="AV31">
        <v>1</v>
      </c>
      <c r="AW31">
        <v>1</v>
      </c>
      <c r="AX31">
        <v>1</v>
      </c>
      <c r="AY31">
        <v>4</v>
      </c>
      <c r="AZ31">
        <v>2</v>
      </c>
      <c r="BA31">
        <v>130</v>
      </c>
    </row>
    <row r="32" spans="1:53" ht="15" x14ac:dyDescent="0.25">
      <c r="A32" s="1">
        <v>439</v>
      </c>
      <c r="B32">
        <v>3</v>
      </c>
      <c r="C32">
        <v>2</v>
      </c>
      <c r="D32">
        <v>4</v>
      </c>
      <c r="E32">
        <v>4</v>
      </c>
      <c r="F32">
        <v>3</v>
      </c>
      <c r="G32">
        <v>1</v>
      </c>
      <c r="H32">
        <v>5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2</v>
      </c>
      <c r="P32">
        <v>1</v>
      </c>
      <c r="Q32">
        <v>2</v>
      </c>
      <c r="R32">
        <v>2</v>
      </c>
      <c r="S32">
        <v>1</v>
      </c>
      <c r="T32">
        <v>1</v>
      </c>
      <c r="U32">
        <v>2</v>
      </c>
      <c r="V32">
        <v>1</v>
      </c>
      <c r="W32">
        <v>1</v>
      </c>
      <c r="X32">
        <v>2</v>
      </c>
      <c r="Y32"/>
      <c r="Z32"/>
      <c r="AA32"/>
      <c r="AB32"/>
      <c r="AC32"/>
      <c r="AD32">
        <v>1</v>
      </c>
      <c r="AE32">
        <v>1</v>
      </c>
      <c r="AF32">
        <v>1</v>
      </c>
      <c r="AG32">
        <v>3</v>
      </c>
      <c r="AH32">
        <v>2</v>
      </c>
      <c r="AI32">
        <v>1</v>
      </c>
      <c r="AJ32">
        <v>1</v>
      </c>
      <c r="AK32">
        <v>1</v>
      </c>
      <c r="AL32">
        <v>1</v>
      </c>
      <c r="AM32">
        <v>2</v>
      </c>
      <c r="AN32">
        <v>1</v>
      </c>
      <c r="AO32">
        <v>1</v>
      </c>
      <c r="AP32">
        <v>2</v>
      </c>
      <c r="AQ32">
        <v>1</v>
      </c>
      <c r="AR32">
        <v>4</v>
      </c>
      <c r="AS32">
        <v>1</v>
      </c>
      <c r="AT32">
        <v>2</v>
      </c>
      <c r="AU32">
        <v>2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130</v>
      </c>
    </row>
    <row r="33" spans="1:53" ht="15" x14ac:dyDescent="0.25">
      <c r="A33" s="1">
        <v>440</v>
      </c>
      <c r="B33">
        <v>2</v>
      </c>
      <c r="C33">
        <v>1</v>
      </c>
      <c r="D33">
        <v>1</v>
      </c>
      <c r="E33">
        <v>1</v>
      </c>
      <c r="F33">
        <v>1</v>
      </c>
      <c r="G33">
        <v>1</v>
      </c>
      <c r="H33">
        <v>4</v>
      </c>
      <c r="I33">
        <v>1</v>
      </c>
      <c r="J33">
        <v>1</v>
      </c>
      <c r="K33">
        <v>2</v>
      </c>
      <c r="L33">
        <v>1</v>
      </c>
      <c r="M33">
        <v>1</v>
      </c>
      <c r="N33">
        <v>2</v>
      </c>
      <c r="O33">
        <v>2</v>
      </c>
      <c r="P33">
        <v>2</v>
      </c>
      <c r="Q33">
        <v>4</v>
      </c>
      <c r="R33">
        <v>4</v>
      </c>
      <c r="S33">
        <v>2</v>
      </c>
      <c r="T33">
        <v>1</v>
      </c>
      <c r="U33">
        <v>1</v>
      </c>
      <c r="V33"/>
      <c r="W33"/>
      <c r="X33"/>
      <c r="Y33"/>
      <c r="Z33"/>
      <c r="AA33"/>
      <c r="AB33">
        <v>1</v>
      </c>
      <c r="AC33">
        <v>1</v>
      </c>
      <c r="AD33">
        <v>1</v>
      </c>
      <c r="AE33">
        <v>1</v>
      </c>
      <c r="AF33">
        <v>1</v>
      </c>
      <c r="AG33">
        <v>4</v>
      </c>
      <c r="AH33">
        <v>1</v>
      </c>
      <c r="AI33">
        <v>1</v>
      </c>
      <c r="AJ33">
        <v>1</v>
      </c>
      <c r="AK33">
        <v>2</v>
      </c>
      <c r="AL33">
        <v>1</v>
      </c>
      <c r="AM33">
        <v>2</v>
      </c>
      <c r="AN33">
        <v>1</v>
      </c>
      <c r="AO33">
        <v>1</v>
      </c>
      <c r="AP33">
        <v>2</v>
      </c>
      <c r="AQ33">
        <v>1</v>
      </c>
      <c r="AR33">
        <v>5</v>
      </c>
      <c r="AS33">
        <v>1</v>
      </c>
      <c r="AT33">
        <v>2</v>
      </c>
      <c r="AU33">
        <v>1</v>
      </c>
      <c r="AV33">
        <v>4</v>
      </c>
      <c r="AW33">
        <v>1</v>
      </c>
      <c r="AX33">
        <v>2</v>
      </c>
      <c r="AY33">
        <v>4</v>
      </c>
      <c r="AZ33">
        <v>5</v>
      </c>
      <c r="BA33">
        <v>130</v>
      </c>
    </row>
    <row r="34" spans="1:53" ht="15" x14ac:dyDescent="0.25">
      <c r="A34" s="1">
        <v>441</v>
      </c>
      <c r="B34">
        <v>2</v>
      </c>
      <c r="C34">
        <v>1</v>
      </c>
      <c r="D34">
        <v>3</v>
      </c>
      <c r="E34">
        <v>3</v>
      </c>
      <c r="F34">
        <v>2</v>
      </c>
      <c r="G34">
        <v>1</v>
      </c>
      <c r="H34">
        <v>5</v>
      </c>
      <c r="I34">
        <v>1</v>
      </c>
      <c r="J34">
        <v>1</v>
      </c>
      <c r="K34">
        <v>2</v>
      </c>
      <c r="L34">
        <v>1</v>
      </c>
      <c r="M34">
        <v>1</v>
      </c>
      <c r="N34">
        <v>2</v>
      </c>
      <c r="O34">
        <v>4</v>
      </c>
      <c r="P34">
        <v>2</v>
      </c>
      <c r="Q34">
        <v>4</v>
      </c>
      <c r="R34">
        <v>4</v>
      </c>
      <c r="S34">
        <v>3</v>
      </c>
      <c r="T34">
        <v>2</v>
      </c>
      <c r="U34">
        <v>3</v>
      </c>
      <c r="V34"/>
      <c r="W34"/>
      <c r="X34"/>
      <c r="Y34">
        <v>1</v>
      </c>
      <c r="Z34">
        <v>1</v>
      </c>
      <c r="AA34">
        <v>1</v>
      </c>
      <c r="AB34"/>
      <c r="AC34"/>
      <c r="AD34">
        <v>1</v>
      </c>
      <c r="AE34">
        <v>1</v>
      </c>
      <c r="AF34">
        <v>1</v>
      </c>
      <c r="AG34">
        <v>4</v>
      </c>
      <c r="AH34">
        <v>2</v>
      </c>
      <c r="AI34">
        <v>2</v>
      </c>
      <c r="AJ34">
        <v>2</v>
      </c>
      <c r="AK34">
        <v>2</v>
      </c>
      <c r="AL34">
        <v>1</v>
      </c>
      <c r="AM34">
        <v>2</v>
      </c>
      <c r="AN34">
        <v>2</v>
      </c>
      <c r="AO34">
        <v>1</v>
      </c>
      <c r="AP34">
        <v>1</v>
      </c>
      <c r="AQ34">
        <v>1</v>
      </c>
      <c r="AR34">
        <v>2</v>
      </c>
      <c r="AS34">
        <v>2</v>
      </c>
      <c r="AT34">
        <v>1</v>
      </c>
      <c r="AU34">
        <v>2</v>
      </c>
      <c r="AV34">
        <v>1</v>
      </c>
      <c r="AW34">
        <v>1</v>
      </c>
      <c r="AX34">
        <v>2</v>
      </c>
      <c r="AY34">
        <v>4</v>
      </c>
      <c r="AZ34">
        <v>4</v>
      </c>
      <c r="BA34">
        <v>130</v>
      </c>
    </row>
    <row r="35" spans="1:53" ht="15" x14ac:dyDescent="0.25">
      <c r="A35" s="1">
        <v>442</v>
      </c>
      <c r="B35">
        <v>2</v>
      </c>
      <c r="C35">
        <v>2</v>
      </c>
      <c r="D35">
        <v>3</v>
      </c>
      <c r="E35">
        <v>3</v>
      </c>
      <c r="F35">
        <v>2</v>
      </c>
      <c r="G35">
        <v>1</v>
      </c>
      <c r="H35">
        <v>5</v>
      </c>
      <c r="I35">
        <v>1</v>
      </c>
      <c r="J35">
        <v>1</v>
      </c>
      <c r="K35">
        <v>2</v>
      </c>
      <c r="L35">
        <v>1</v>
      </c>
      <c r="M35">
        <v>1</v>
      </c>
      <c r="N35">
        <v>2</v>
      </c>
      <c r="O35">
        <v>2</v>
      </c>
      <c r="P35">
        <v>1</v>
      </c>
      <c r="Q35">
        <v>3</v>
      </c>
      <c r="R35">
        <v>3</v>
      </c>
      <c r="S35">
        <v>2</v>
      </c>
      <c r="T35">
        <v>2</v>
      </c>
      <c r="U35">
        <v>3</v>
      </c>
      <c r="V35"/>
      <c r="W35"/>
      <c r="X35"/>
      <c r="Y35">
        <v>1</v>
      </c>
      <c r="Z35">
        <v>1</v>
      </c>
      <c r="AA35">
        <v>2</v>
      </c>
      <c r="AB35"/>
      <c r="AC35"/>
      <c r="AD35">
        <v>1</v>
      </c>
      <c r="AE35">
        <v>1</v>
      </c>
      <c r="AF35">
        <v>1</v>
      </c>
      <c r="AG35">
        <v>4</v>
      </c>
      <c r="AH35">
        <v>2</v>
      </c>
      <c r="AI35">
        <v>2</v>
      </c>
      <c r="AJ35">
        <v>2</v>
      </c>
      <c r="AK35">
        <v>2</v>
      </c>
      <c r="AL35">
        <v>1</v>
      </c>
      <c r="AM35">
        <v>2</v>
      </c>
      <c r="AN35">
        <v>1</v>
      </c>
      <c r="AO35">
        <v>1</v>
      </c>
      <c r="AP35">
        <v>2</v>
      </c>
      <c r="AQ35">
        <v>1</v>
      </c>
      <c r="AR35">
        <v>4</v>
      </c>
      <c r="AS35">
        <v>2</v>
      </c>
      <c r="AT35">
        <v>1</v>
      </c>
      <c r="AU35">
        <v>2</v>
      </c>
      <c r="AV35">
        <v>4</v>
      </c>
      <c r="AW35">
        <v>1</v>
      </c>
      <c r="AX35">
        <v>1</v>
      </c>
      <c r="AY35">
        <v>1</v>
      </c>
      <c r="AZ35">
        <v>1</v>
      </c>
      <c r="BA35">
        <v>130</v>
      </c>
    </row>
    <row r="36" spans="1:53" ht="15" x14ac:dyDescent="0.25">
      <c r="A36" s="1">
        <v>443</v>
      </c>
      <c r="B36">
        <v>1</v>
      </c>
      <c r="C36">
        <v>1</v>
      </c>
      <c r="D36">
        <v>2</v>
      </c>
      <c r="E36">
        <v>2</v>
      </c>
      <c r="F36">
        <v>1</v>
      </c>
      <c r="G36">
        <v>1</v>
      </c>
      <c r="H36">
        <v>4</v>
      </c>
      <c r="I36">
        <v>1</v>
      </c>
      <c r="J36">
        <v>1</v>
      </c>
      <c r="K36">
        <v>2</v>
      </c>
      <c r="L36">
        <v>1</v>
      </c>
      <c r="M36">
        <v>1</v>
      </c>
      <c r="N36">
        <v>1</v>
      </c>
      <c r="O36">
        <v>2</v>
      </c>
      <c r="P36">
        <v>1</v>
      </c>
      <c r="Q36">
        <v>2</v>
      </c>
      <c r="R36">
        <v>2</v>
      </c>
      <c r="S36">
        <v>3</v>
      </c>
      <c r="T36">
        <v>1</v>
      </c>
      <c r="U36">
        <v>2</v>
      </c>
      <c r="V36"/>
      <c r="W36"/>
      <c r="X36"/>
      <c r="Y36"/>
      <c r="Z36"/>
      <c r="AA36"/>
      <c r="AB36">
        <v>2</v>
      </c>
      <c r="AC36">
        <v>1</v>
      </c>
      <c r="AD36">
        <v>1</v>
      </c>
      <c r="AE36">
        <v>1</v>
      </c>
      <c r="AF36">
        <v>1</v>
      </c>
      <c r="AG36">
        <v>2</v>
      </c>
      <c r="AH36">
        <v>2</v>
      </c>
      <c r="AI36">
        <v>1</v>
      </c>
      <c r="AJ36">
        <v>1</v>
      </c>
      <c r="AK36">
        <v>1</v>
      </c>
      <c r="AL36">
        <v>1</v>
      </c>
      <c r="AM36">
        <v>2</v>
      </c>
      <c r="AN36">
        <v>2</v>
      </c>
      <c r="AO36">
        <v>1</v>
      </c>
      <c r="AP36">
        <v>1</v>
      </c>
      <c r="AQ36">
        <v>1</v>
      </c>
      <c r="AR36">
        <v>4</v>
      </c>
      <c r="AS36">
        <v>2</v>
      </c>
      <c r="AT36">
        <v>3</v>
      </c>
      <c r="AU36">
        <v>2</v>
      </c>
      <c r="AV36">
        <v>3</v>
      </c>
      <c r="AW36">
        <v>1</v>
      </c>
      <c r="AX36">
        <v>1</v>
      </c>
      <c r="AY36">
        <v>1</v>
      </c>
      <c r="AZ36">
        <v>1</v>
      </c>
      <c r="BA36">
        <v>130</v>
      </c>
    </row>
    <row r="37" spans="1:53" ht="15" x14ac:dyDescent="0.25">
      <c r="A37" s="1">
        <v>444</v>
      </c>
      <c r="B37">
        <v>2</v>
      </c>
      <c r="C37">
        <v>1</v>
      </c>
      <c r="D37">
        <v>2</v>
      </c>
      <c r="E37">
        <v>2</v>
      </c>
      <c r="F37">
        <v>2</v>
      </c>
      <c r="G37">
        <v>1</v>
      </c>
      <c r="H37">
        <v>5</v>
      </c>
      <c r="I37">
        <v>1</v>
      </c>
      <c r="J37">
        <v>1</v>
      </c>
      <c r="K37">
        <v>2</v>
      </c>
      <c r="L37">
        <v>1</v>
      </c>
      <c r="M37">
        <v>1</v>
      </c>
      <c r="N37">
        <v>1</v>
      </c>
      <c r="O37">
        <v>4</v>
      </c>
      <c r="P37">
        <v>1</v>
      </c>
      <c r="Q37">
        <v>3</v>
      </c>
      <c r="R37">
        <v>3</v>
      </c>
      <c r="S37">
        <v>2</v>
      </c>
      <c r="T37">
        <v>2</v>
      </c>
      <c r="U37">
        <v>3</v>
      </c>
      <c r="V37"/>
      <c r="W37"/>
      <c r="X37"/>
      <c r="Y37">
        <v>1</v>
      </c>
      <c r="Z37">
        <v>1</v>
      </c>
      <c r="AA37">
        <v>2</v>
      </c>
      <c r="AB37"/>
      <c r="AC37"/>
      <c r="AD37">
        <v>1</v>
      </c>
      <c r="AE37">
        <v>1</v>
      </c>
      <c r="AF37">
        <v>1</v>
      </c>
      <c r="AG37">
        <v>2</v>
      </c>
      <c r="AH37">
        <v>2</v>
      </c>
      <c r="AI37">
        <v>1</v>
      </c>
      <c r="AJ37">
        <v>2</v>
      </c>
      <c r="AK37">
        <v>2</v>
      </c>
      <c r="AL37">
        <v>1</v>
      </c>
      <c r="AM37">
        <v>2</v>
      </c>
      <c r="AN37">
        <v>1</v>
      </c>
      <c r="AO37">
        <v>1</v>
      </c>
      <c r="AP37">
        <v>1</v>
      </c>
      <c r="AQ37">
        <v>1</v>
      </c>
      <c r="AR37">
        <v>4</v>
      </c>
      <c r="AS37">
        <v>1</v>
      </c>
      <c r="AT37">
        <v>1</v>
      </c>
      <c r="AU37">
        <v>1</v>
      </c>
      <c r="AV37">
        <v>3</v>
      </c>
      <c r="AW37">
        <v>1</v>
      </c>
      <c r="AX37">
        <v>1</v>
      </c>
      <c r="AY37">
        <v>3</v>
      </c>
      <c r="AZ37">
        <v>2</v>
      </c>
      <c r="BA37">
        <v>130</v>
      </c>
    </row>
    <row r="38" spans="1:53" ht="15" x14ac:dyDescent="0.25">
      <c r="A38" s="1">
        <v>445</v>
      </c>
      <c r="B38">
        <v>1</v>
      </c>
      <c r="C38">
        <v>1</v>
      </c>
      <c r="D38">
        <v>2</v>
      </c>
      <c r="E38">
        <v>2</v>
      </c>
      <c r="F38">
        <v>1</v>
      </c>
      <c r="G38">
        <v>1</v>
      </c>
      <c r="H38">
        <v>5</v>
      </c>
      <c r="I38">
        <v>2</v>
      </c>
      <c r="J38">
        <v>1</v>
      </c>
      <c r="K38">
        <v>2</v>
      </c>
      <c r="L38">
        <v>1</v>
      </c>
      <c r="M38">
        <v>1</v>
      </c>
      <c r="N38">
        <v>1</v>
      </c>
      <c r="O38">
        <v>2</v>
      </c>
      <c r="P38">
        <v>1</v>
      </c>
      <c r="Q38">
        <v>2</v>
      </c>
      <c r="R38">
        <v>2</v>
      </c>
      <c r="S38">
        <v>2</v>
      </c>
      <c r="T38">
        <v>2</v>
      </c>
      <c r="U38">
        <v>3</v>
      </c>
      <c r="V38"/>
      <c r="W38"/>
      <c r="X38"/>
      <c r="Y38"/>
      <c r="Z38"/>
      <c r="AA38"/>
      <c r="AB38">
        <v>1</v>
      </c>
      <c r="AC38">
        <v>2</v>
      </c>
      <c r="AD38">
        <v>1</v>
      </c>
      <c r="AE38">
        <v>2</v>
      </c>
      <c r="AF38">
        <v>1</v>
      </c>
      <c r="AG38">
        <v>2</v>
      </c>
      <c r="AH38">
        <v>2</v>
      </c>
      <c r="AI38">
        <v>2</v>
      </c>
      <c r="AJ38">
        <v>1</v>
      </c>
      <c r="AK38">
        <v>1</v>
      </c>
      <c r="AL38">
        <v>2</v>
      </c>
      <c r="AM38">
        <v>1</v>
      </c>
      <c r="AN38">
        <v>2</v>
      </c>
      <c r="AO38">
        <v>2</v>
      </c>
      <c r="AP38">
        <v>2</v>
      </c>
      <c r="AQ38">
        <v>1</v>
      </c>
      <c r="AR38">
        <v>3</v>
      </c>
      <c r="AS38">
        <v>1</v>
      </c>
      <c r="AT38">
        <v>3</v>
      </c>
      <c r="AU38">
        <v>1</v>
      </c>
      <c r="AV38">
        <v>4</v>
      </c>
      <c r="AW38">
        <v>2</v>
      </c>
      <c r="AX38">
        <v>2</v>
      </c>
      <c r="AY38">
        <v>3</v>
      </c>
      <c r="AZ38">
        <v>1</v>
      </c>
      <c r="BA38">
        <v>130</v>
      </c>
    </row>
    <row r="39" spans="1:53" ht="15" x14ac:dyDescent="0.25">
      <c r="A39" s="1">
        <v>446</v>
      </c>
      <c r="B39">
        <v>2</v>
      </c>
      <c r="C39">
        <v>1</v>
      </c>
      <c r="D39">
        <v>2</v>
      </c>
      <c r="E39">
        <v>2</v>
      </c>
      <c r="F39">
        <v>2</v>
      </c>
      <c r="G39">
        <v>1</v>
      </c>
      <c r="H39">
        <v>4</v>
      </c>
      <c r="I39">
        <v>1</v>
      </c>
      <c r="J39">
        <v>1</v>
      </c>
      <c r="K39">
        <v>2</v>
      </c>
      <c r="L39">
        <v>1</v>
      </c>
      <c r="M39">
        <v>1</v>
      </c>
      <c r="N39">
        <v>2</v>
      </c>
      <c r="O39">
        <v>1</v>
      </c>
      <c r="P39">
        <v>1</v>
      </c>
      <c r="Q39">
        <v>1</v>
      </c>
      <c r="R39">
        <v>1</v>
      </c>
      <c r="S39">
        <v>2</v>
      </c>
      <c r="T39">
        <v>1</v>
      </c>
      <c r="U39">
        <v>2</v>
      </c>
      <c r="V39"/>
      <c r="W39"/>
      <c r="X39"/>
      <c r="Y39">
        <v>1</v>
      </c>
      <c r="Z39">
        <v>1</v>
      </c>
      <c r="AA39">
        <v>1</v>
      </c>
      <c r="AB39"/>
      <c r="AC39"/>
      <c r="AD39">
        <v>1</v>
      </c>
      <c r="AE39">
        <v>1</v>
      </c>
      <c r="AF39">
        <v>1</v>
      </c>
      <c r="AG39">
        <v>3</v>
      </c>
      <c r="AH39">
        <v>2</v>
      </c>
      <c r="AI39">
        <v>1</v>
      </c>
      <c r="AJ39">
        <v>2</v>
      </c>
      <c r="AK39">
        <v>1</v>
      </c>
      <c r="AL39">
        <v>1</v>
      </c>
      <c r="AM39">
        <v>2</v>
      </c>
      <c r="AN39">
        <v>1</v>
      </c>
      <c r="AO39">
        <v>1</v>
      </c>
      <c r="AP39">
        <v>2</v>
      </c>
      <c r="AQ39">
        <v>1</v>
      </c>
      <c r="AR39">
        <v>4</v>
      </c>
      <c r="AS39">
        <v>1</v>
      </c>
      <c r="AT39">
        <v>1</v>
      </c>
      <c r="AU39">
        <v>2</v>
      </c>
      <c r="AV39">
        <v>1</v>
      </c>
      <c r="AW39">
        <v>1</v>
      </c>
      <c r="AX39">
        <v>2</v>
      </c>
      <c r="AY39">
        <v>1</v>
      </c>
      <c r="AZ39">
        <v>2</v>
      </c>
      <c r="BA39">
        <v>130</v>
      </c>
    </row>
    <row r="40" spans="1:53" ht="15" x14ac:dyDescent="0.25">
      <c r="A40" s="1">
        <v>447</v>
      </c>
      <c r="B40">
        <v>2</v>
      </c>
      <c r="C40">
        <v>2</v>
      </c>
      <c r="D40">
        <v>2</v>
      </c>
      <c r="E40">
        <v>2</v>
      </c>
      <c r="F40">
        <v>2</v>
      </c>
      <c r="G40">
        <v>1</v>
      </c>
      <c r="H40">
        <v>5</v>
      </c>
      <c r="I40">
        <v>2</v>
      </c>
      <c r="J40">
        <v>2</v>
      </c>
      <c r="K40">
        <v>1</v>
      </c>
      <c r="L40">
        <v>2</v>
      </c>
      <c r="M40">
        <v>4</v>
      </c>
      <c r="N40">
        <v>2</v>
      </c>
      <c r="O40">
        <v>4</v>
      </c>
      <c r="P40">
        <v>1</v>
      </c>
      <c r="Q40">
        <v>3</v>
      </c>
      <c r="R40">
        <v>4</v>
      </c>
      <c r="S40">
        <v>3</v>
      </c>
      <c r="T40">
        <v>1</v>
      </c>
      <c r="U40">
        <v>2</v>
      </c>
      <c r="V40"/>
      <c r="W40"/>
      <c r="X40"/>
      <c r="Y40">
        <v>3</v>
      </c>
      <c r="Z40">
        <v>3</v>
      </c>
      <c r="AA40">
        <v>1</v>
      </c>
      <c r="AB40"/>
      <c r="AC40"/>
      <c r="AD40">
        <v>1</v>
      </c>
      <c r="AE40">
        <v>1</v>
      </c>
      <c r="AF40">
        <v>1</v>
      </c>
      <c r="AG40">
        <v>3</v>
      </c>
      <c r="AH40">
        <v>1</v>
      </c>
      <c r="AI40">
        <v>3</v>
      </c>
      <c r="AJ40">
        <v>1</v>
      </c>
      <c r="AK40">
        <v>1</v>
      </c>
      <c r="AL40">
        <v>2</v>
      </c>
      <c r="AM40">
        <v>2</v>
      </c>
      <c r="AN40">
        <v>1</v>
      </c>
      <c r="AO40">
        <v>1</v>
      </c>
      <c r="AP40">
        <v>3</v>
      </c>
      <c r="AQ40">
        <v>1</v>
      </c>
      <c r="AR40">
        <v>4</v>
      </c>
      <c r="AS40">
        <v>1</v>
      </c>
      <c r="AT40">
        <v>1</v>
      </c>
      <c r="AU40">
        <v>2</v>
      </c>
      <c r="AV40">
        <v>1</v>
      </c>
      <c r="AW40">
        <v>1</v>
      </c>
      <c r="AX40">
        <v>2</v>
      </c>
      <c r="AY40">
        <v>4</v>
      </c>
      <c r="AZ40">
        <v>1</v>
      </c>
      <c r="BA40">
        <v>130</v>
      </c>
    </row>
    <row r="41" spans="1:53" ht="15" x14ac:dyDescent="0.25">
      <c r="A41" s="1">
        <v>448</v>
      </c>
      <c r="B41">
        <v>4</v>
      </c>
      <c r="C41">
        <v>2</v>
      </c>
      <c r="D41">
        <v>5</v>
      </c>
      <c r="E41">
        <v>5</v>
      </c>
      <c r="F41">
        <v>2</v>
      </c>
      <c r="G41">
        <v>1</v>
      </c>
      <c r="H41">
        <v>5</v>
      </c>
      <c r="I41">
        <v>1</v>
      </c>
      <c r="J41">
        <v>1</v>
      </c>
      <c r="K41">
        <v>2</v>
      </c>
      <c r="L41">
        <v>1</v>
      </c>
      <c r="M41">
        <v>4</v>
      </c>
      <c r="N41">
        <v>2</v>
      </c>
      <c r="O41">
        <v>2</v>
      </c>
      <c r="P41">
        <v>1</v>
      </c>
      <c r="Q41">
        <v>2</v>
      </c>
      <c r="R41">
        <v>2</v>
      </c>
      <c r="S41">
        <v>2</v>
      </c>
      <c r="T41">
        <v>1</v>
      </c>
      <c r="U41">
        <v>1</v>
      </c>
      <c r="V41"/>
      <c r="W41"/>
      <c r="X41"/>
      <c r="Y41">
        <v>2</v>
      </c>
      <c r="Z41">
        <v>2</v>
      </c>
      <c r="AA41">
        <v>2</v>
      </c>
      <c r="AB41"/>
      <c r="AC41"/>
      <c r="AD41">
        <v>1</v>
      </c>
      <c r="AE41">
        <v>1</v>
      </c>
      <c r="AF41">
        <v>1</v>
      </c>
      <c r="AG41">
        <v>2</v>
      </c>
      <c r="AH41">
        <v>2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2</v>
      </c>
      <c r="AP41">
        <v>2</v>
      </c>
      <c r="AQ41">
        <v>1</v>
      </c>
      <c r="AR41">
        <v>4</v>
      </c>
      <c r="AS41">
        <v>1</v>
      </c>
      <c r="AT41">
        <v>1</v>
      </c>
      <c r="AU41">
        <v>2</v>
      </c>
      <c r="AV41">
        <v>1</v>
      </c>
      <c r="AW41">
        <v>1</v>
      </c>
      <c r="AX41">
        <v>2</v>
      </c>
      <c r="AY41">
        <v>1</v>
      </c>
      <c r="AZ41">
        <v>1</v>
      </c>
      <c r="BA41">
        <v>130</v>
      </c>
    </row>
    <row r="42" spans="1:53" ht="15" x14ac:dyDescent="0.25">
      <c r="A42" s="1">
        <v>449</v>
      </c>
      <c r="B42">
        <v>1</v>
      </c>
      <c r="C42">
        <v>1</v>
      </c>
      <c r="D42">
        <v>1</v>
      </c>
      <c r="E42">
        <v>1</v>
      </c>
      <c r="F42">
        <v>2</v>
      </c>
      <c r="G42">
        <v>3</v>
      </c>
      <c r="H42">
        <v>4</v>
      </c>
      <c r="I42">
        <v>1</v>
      </c>
      <c r="J42">
        <v>1</v>
      </c>
      <c r="K42">
        <v>2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2</v>
      </c>
      <c r="S42">
        <v>2</v>
      </c>
      <c r="T42">
        <v>1</v>
      </c>
      <c r="U42">
        <v>1</v>
      </c>
      <c r="V42"/>
      <c r="W42"/>
      <c r="X42"/>
      <c r="Y42">
        <v>1</v>
      </c>
      <c r="Z42">
        <v>1</v>
      </c>
      <c r="AA42">
        <v>1</v>
      </c>
      <c r="AB42"/>
      <c r="AC42"/>
      <c r="AD42">
        <v>1</v>
      </c>
      <c r="AE42">
        <v>1</v>
      </c>
      <c r="AF42">
        <v>1</v>
      </c>
      <c r="AG42">
        <v>4</v>
      </c>
      <c r="AH42">
        <v>2</v>
      </c>
      <c r="AI42">
        <v>1</v>
      </c>
      <c r="AJ42">
        <v>1</v>
      </c>
      <c r="AK42">
        <v>1</v>
      </c>
      <c r="AL42">
        <v>1</v>
      </c>
      <c r="AM42">
        <v>2</v>
      </c>
      <c r="AN42">
        <v>1</v>
      </c>
      <c r="AO42">
        <v>2</v>
      </c>
      <c r="AP42">
        <v>2</v>
      </c>
      <c r="AQ42">
        <v>1</v>
      </c>
      <c r="AR42">
        <v>4</v>
      </c>
      <c r="AS42">
        <v>1</v>
      </c>
      <c r="AT42">
        <v>1</v>
      </c>
      <c r="AU42">
        <v>2</v>
      </c>
      <c r="AV42">
        <v>2</v>
      </c>
      <c r="AW42">
        <v>1</v>
      </c>
      <c r="AX42">
        <v>2</v>
      </c>
      <c r="AY42">
        <v>1</v>
      </c>
      <c r="AZ42">
        <v>1</v>
      </c>
      <c r="BA42">
        <v>130</v>
      </c>
    </row>
    <row r="43" spans="1:53" ht="15" x14ac:dyDescent="0.25">
      <c r="A43" s="1">
        <v>450</v>
      </c>
      <c r="B43">
        <v>2</v>
      </c>
      <c r="C43">
        <v>1</v>
      </c>
      <c r="D43">
        <v>3</v>
      </c>
      <c r="E43">
        <v>2</v>
      </c>
      <c r="F43">
        <v>2</v>
      </c>
      <c r="G43">
        <v>1</v>
      </c>
      <c r="H43">
        <v>5</v>
      </c>
      <c r="I43">
        <v>1</v>
      </c>
      <c r="J43">
        <v>1</v>
      </c>
      <c r="K43">
        <v>2</v>
      </c>
      <c r="L43">
        <v>1</v>
      </c>
      <c r="M43">
        <v>3</v>
      </c>
      <c r="N43">
        <v>1</v>
      </c>
      <c r="O43">
        <v>3</v>
      </c>
      <c r="P43">
        <v>1</v>
      </c>
      <c r="Q43">
        <v>2</v>
      </c>
      <c r="R43">
        <v>1</v>
      </c>
      <c r="S43">
        <v>3</v>
      </c>
      <c r="T43">
        <v>1</v>
      </c>
      <c r="U43">
        <v>1</v>
      </c>
      <c r="V43"/>
      <c r="W43"/>
      <c r="X43"/>
      <c r="Y43">
        <v>3</v>
      </c>
      <c r="Z43">
        <v>3</v>
      </c>
      <c r="AA43">
        <v>5</v>
      </c>
      <c r="AB43"/>
      <c r="AC43"/>
      <c r="AD43">
        <v>1</v>
      </c>
      <c r="AE43">
        <v>1</v>
      </c>
      <c r="AF43">
        <v>2</v>
      </c>
      <c r="AG43">
        <v>3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1</v>
      </c>
      <c r="AN43">
        <v>1</v>
      </c>
      <c r="AO43">
        <v>3</v>
      </c>
      <c r="AP43">
        <v>3</v>
      </c>
      <c r="AQ43">
        <v>1</v>
      </c>
      <c r="AR43">
        <v>4</v>
      </c>
      <c r="AS43">
        <v>1</v>
      </c>
      <c r="AT43">
        <v>1</v>
      </c>
      <c r="AU43">
        <v>2</v>
      </c>
      <c r="AV43">
        <v>2</v>
      </c>
      <c r="AW43">
        <v>2</v>
      </c>
      <c r="AX43">
        <v>2</v>
      </c>
      <c r="AY43">
        <v>1</v>
      </c>
      <c r="AZ43">
        <v>2</v>
      </c>
      <c r="BA43">
        <v>130</v>
      </c>
    </row>
    <row r="44" spans="1:53" ht="15" x14ac:dyDescent="0.25">
      <c r="A44" s="1">
        <v>451</v>
      </c>
      <c r="B44">
        <v>1</v>
      </c>
      <c r="C44">
        <v>2</v>
      </c>
      <c r="D44">
        <v>2</v>
      </c>
      <c r="E44">
        <v>2</v>
      </c>
      <c r="F44">
        <v>3</v>
      </c>
      <c r="G44">
        <v>2</v>
      </c>
      <c r="H44">
        <v>5</v>
      </c>
      <c r="I44">
        <v>1</v>
      </c>
      <c r="J44">
        <v>1</v>
      </c>
      <c r="K44">
        <v>2</v>
      </c>
      <c r="L44">
        <v>1</v>
      </c>
      <c r="M44">
        <v>1</v>
      </c>
      <c r="N44">
        <v>1</v>
      </c>
      <c r="O44">
        <v>1</v>
      </c>
      <c r="P44">
        <v>1</v>
      </c>
      <c r="Q44">
        <v>2</v>
      </c>
      <c r="R44">
        <v>2</v>
      </c>
      <c r="S44">
        <v>1</v>
      </c>
      <c r="T44">
        <v>1</v>
      </c>
      <c r="U44">
        <v>3</v>
      </c>
      <c r="V44">
        <v>1</v>
      </c>
      <c r="W44">
        <v>1</v>
      </c>
      <c r="X44">
        <v>2</v>
      </c>
      <c r="Y44"/>
      <c r="Z44"/>
      <c r="AA44"/>
      <c r="AB44"/>
      <c r="AC44"/>
      <c r="AD44">
        <v>2</v>
      </c>
      <c r="AE44">
        <v>2</v>
      </c>
      <c r="AF44">
        <v>1</v>
      </c>
      <c r="AG44">
        <v>3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2</v>
      </c>
      <c r="AN44">
        <v>1</v>
      </c>
      <c r="AO44">
        <v>1</v>
      </c>
      <c r="AP44">
        <v>1</v>
      </c>
      <c r="AQ44">
        <v>2</v>
      </c>
      <c r="AR44">
        <v>3</v>
      </c>
      <c r="AS44">
        <v>1</v>
      </c>
      <c r="AT44">
        <v>1</v>
      </c>
      <c r="AU44">
        <v>2</v>
      </c>
      <c r="AV44">
        <v>1</v>
      </c>
      <c r="AW44">
        <v>1</v>
      </c>
      <c r="AX44">
        <v>1</v>
      </c>
      <c r="AY44">
        <v>3</v>
      </c>
      <c r="AZ44">
        <v>1</v>
      </c>
      <c r="BA44">
        <v>130</v>
      </c>
    </row>
    <row r="45" spans="1:53" ht="15" x14ac:dyDescent="0.25">
      <c r="A45" s="1">
        <v>452</v>
      </c>
      <c r="B45">
        <v>2</v>
      </c>
      <c r="C45">
        <v>2</v>
      </c>
      <c r="D45">
        <v>2</v>
      </c>
      <c r="E45">
        <v>2</v>
      </c>
      <c r="F45">
        <v>3</v>
      </c>
      <c r="G45">
        <v>1</v>
      </c>
      <c r="H45">
        <v>5</v>
      </c>
      <c r="I45">
        <v>1</v>
      </c>
      <c r="J45">
        <v>1</v>
      </c>
      <c r="K45">
        <v>2</v>
      </c>
      <c r="L45">
        <v>1</v>
      </c>
      <c r="M45">
        <v>4</v>
      </c>
      <c r="N45">
        <v>2</v>
      </c>
      <c r="O45">
        <v>2</v>
      </c>
      <c r="P45">
        <v>2</v>
      </c>
      <c r="Q45">
        <v>1</v>
      </c>
      <c r="R45">
        <v>2</v>
      </c>
      <c r="S45">
        <v>3</v>
      </c>
      <c r="T45">
        <v>1</v>
      </c>
      <c r="U45">
        <v>2</v>
      </c>
      <c r="V45">
        <v>2</v>
      </c>
      <c r="W45">
        <v>2</v>
      </c>
      <c r="X45">
        <v>5</v>
      </c>
      <c r="Y45"/>
      <c r="Z45"/>
      <c r="AA45"/>
      <c r="AB45"/>
      <c r="AC45"/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1</v>
      </c>
      <c r="AN45">
        <v>1</v>
      </c>
      <c r="AO45">
        <v>2</v>
      </c>
      <c r="AP45">
        <v>2</v>
      </c>
      <c r="AQ45">
        <v>1</v>
      </c>
      <c r="AR45">
        <v>4</v>
      </c>
      <c r="AS45">
        <v>2</v>
      </c>
      <c r="AT45">
        <v>1</v>
      </c>
      <c r="AU45">
        <v>2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130</v>
      </c>
    </row>
    <row r="46" spans="1:53" ht="15" x14ac:dyDescent="0.25">
      <c r="A46" s="1">
        <v>453</v>
      </c>
      <c r="B46">
        <v>1</v>
      </c>
      <c r="C46">
        <v>2</v>
      </c>
      <c r="D46">
        <v>2</v>
      </c>
      <c r="E46">
        <v>2</v>
      </c>
      <c r="F46">
        <v>3</v>
      </c>
      <c r="G46">
        <v>1</v>
      </c>
      <c r="H46">
        <v>6</v>
      </c>
      <c r="I46">
        <v>1</v>
      </c>
      <c r="J46">
        <v>1</v>
      </c>
      <c r="K46">
        <v>2</v>
      </c>
      <c r="L46">
        <v>1</v>
      </c>
      <c r="M46">
        <v>1</v>
      </c>
      <c r="N46">
        <v>1</v>
      </c>
      <c r="O46">
        <v>2</v>
      </c>
      <c r="P46">
        <v>2</v>
      </c>
      <c r="Q46">
        <v>2</v>
      </c>
      <c r="R46">
        <v>2</v>
      </c>
      <c r="S46">
        <v>3</v>
      </c>
      <c r="T46">
        <v>2</v>
      </c>
      <c r="U46">
        <v>3</v>
      </c>
      <c r="V46">
        <v>1</v>
      </c>
      <c r="W46">
        <v>1</v>
      </c>
      <c r="X46">
        <v>2</v>
      </c>
      <c r="Y46"/>
      <c r="Z46"/>
      <c r="AA46"/>
      <c r="AB46"/>
      <c r="AC46"/>
      <c r="AD46">
        <v>2</v>
      </c>
      <c r="AE46">
        <v>1</v>
      </c>
      <c r="AF46">
        <v>1</v>
      </c>
      <c r="AG46">
        <v>2</v>
      </c>
      <c r="AH46">
        <v>2</v>
      </c>
      <c r="AI46">
        <v>2</v>
      </c>
      <c r="AJ46">
        <v>1</v>
      </c>
      <c r="AK46">
        <v>1</v>
      </c>
      <c r="AL46">
        <v>2</v>
      </c>
      <c r="AM46">
        <v>2</v>
      </c>
      <c r="AN46">
        <v>2</v>
      </c>
      <c r="AO46">
        <v>1</v>
      </c>
      <c r="AP46">
        <v>2</v>
      </c>
      <c r="AQ46">
        <v>1</v>
      </c>
      <c r="AR46">
        <v>1</v>
      </c>
      <c r="AS46">
        <v>1</v>
      </c>
      <c r="AT46">
        <v>1</v>
      </c>
      <c r="AU46">
        <v>2</v>
      </c>
      <c r="AV46">
        <v>1</v>
      </c>
      <c r="AW46">
        <v>1</v>
      </c>
      <c r="AX46">
        <v>1</v>
      </c>
      <c r="AY46">
        <v>3</v>
      </c>
      <c r="AZ46">
        <v>1</v>
      </c>
      <c r="BA46">
        <v>130</v>
      </c>
    </row>
    <row r="47" spans="1:53" ht="15" x14ac:dyDescent="0.25">
      <c r="A47" s="1">
        <v>454</v>
      </c>
      <c r="B47">
        <v>2</v>
      </c>
      <c r="C47">
        <v>2</v>
      </c>
      <c r="D47">
        <v>2</v>
      </c>
      <c r="E47">
        <v>2</v>
      </c>
      <c r="F47">
        <v>3</v>
      </c>
      <c r="G47">
        <v>2</v>
      </c>
      <c r="H47">
        <v>5</v>
      </c>
      <c r="I47">
        <v>2</v>
      </c>
      <c r="J47">
        <v>2</v>
      </c>
      <c r="K47">
        <v>2</v>
      </c>
      <c r="L47">
        <v>1</v>
      </c>
      <c r="M47">
        <v>3</v>
      </c>
      <c r="N47">
        <v>2</v>
      </c>
      <c r="O47">
        <v>3</v>
      </c>
      <c r="P47">
        <v>2</v>
      </c>
      <c r="Q47">
        <v>2</v>
      </c>
      <c r="R47">
        <v>2</v>
      </c>
      <c r="S47">
        <v>3</v>
      </c>
      <c r="T47">
        <v>1</v>
      </c>
      <c r="U47">
        <v>2</v>
      </c>
      <c r="V47">
        <v>2</v>
      </c>
      <c r="W47">
        <v>2</v>
      </c>
      <c r="X47">
        <v>3</v>
      </c>
      <c r="Y47"/>
      <c r="Z47"/>
      <c r="AA47"/>
      <c r="AB47"/>
      <c r="AC47"/>
      <c r="AD47">
        <v>2</v>
      </c>
      <c r="AE47">
        <v>1</v>
      </c>
      <c r="AF47">
        <v>1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1</v>
      </c>
      <c r="AM47">
        <v>2</v>
      </c>
      <c r="AN47">
        <v>1</v>
      </c>
      <c r="AO47">
        <v>1</v>
      </c>
      <c r="AP47">
        <v>1</v>
      </c>
      <c r="AQ47">
        <v>1</v>
      </c>
      <c r="AR47">
        <v>4</v>
      </c>
      <c r="AS47">
        <v>1</v>
      </c>
      <c r="AT47">
        <v>1</v>
      </c>
      <c r="AU47">
        <v>2</v>
      </c>
      <c r="AV47">
        <v>2</v>
      </c>
      <c r="AW47">
        <v>1</v>
      </c>
      <c r="AX47">
        <v>2</v>
      </c>
      <c r="AY47">
        <v>4</v>
      </c>
      <c r="AZ47">
        <v>5</v>
      </c>
      <c r="BA47">
        <v>130</v>
      </c>
    </row>
    <row r="48" spans="1:53" ht="15" x14ac:dyDescent="0.25">
      <c r="A48" s="1">
        <v>455</v>
      </c>
      <c r="B48">
        <v>2</v>
      </c>
      <c r="C48">
        <v>2</v>
      </c>
      <c r="D48">
        <v>2</v>
      </c>
      <c r="E48">
        <v>2</v>
      </c>
      <c r="F48">
        <v>4</v>
      </c>
      <c r="G48">
        <v>1</v>
      </c>
      <c r="H48">
        <v>5</v>
      </c>
      <c r="I48">
        <v>2</v>
      </c>
      <c r="J48">
        <v>1</v>
      </c>
      <c r="K48">
        <v>2</v>
      </c>
      <c r="L48">
        <v>1</v>
      </c>
      <c r="M48">
        <v>4</v>
      </c>
      <c r="N48">
        <v>2</v>
      </c>
      <c r="O48">
        <v>2</v>
      </c>
      <c r="P48">
        <v>2</v>
      </c>
      <c r="Q48">
        <v>2</v>
      </c>
      <c r="R48">
        <v>2</v>
      </c>
      <c r="S48">
        <v>3</v>
      </c>
      <c r="T48">
        <v>1</v>
      </c>
      <c r="U48">
        <v>2</v>
      </c>
      <c r="V48"/>
      <c r="W48"/>
      <c r="X48"/>
      <c r="Y48"/>
      <c r="Z48"/>
      <c r="AA48"/>
      <c r="AB48"/>
      <c r="AC48"/>
      <c r="AD48">
        <v>1</v>
      </c>
      <c r="AE48">
        <v>1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1</v>
      </c>
      <c r="AO48">
        <v>2</v>
      </c>
      <c r="AP48">
        <v>2</v>
      </c>
      <c r="AQ48">
        <v>1</v>
      </c>
      <c r="AR48">
        <v>4</v>
      </c>
      <c r="AS48">
        <v>2</v>
      </c>
      <c r="AT48">
        <v>1</v>
      </c>
      <c r="AU48">
        <v>2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130</v>
      </c>
    </row>
    <row r="49" spans="1:53" ht="15" x14ac:dyDescent="0.25">
      <c r="A49" s="1">
        <v>456</v>
      </c>
      <c r="B49">
        <v>2</v>
      </c>
      <c r="C49">
        <v>2</v>
      </c>
      <c r="D49">
        <v>3</v>
      </c>
      <c r="E49">
        <v>3</v>
      </c>
      <c r="F49">
        <v>3</v>
      </c>
      <c r="G49">
        <v>1</v>
      </c>
      <c r="H49">
        <v>6</v>
      </c>
      <c r="I49">
        <v>2</v>
      </c>
      <c r="J49">
        <v>2</v>
      </c>
      <c r="K49">
        <v>1</v>
      </c>
      <c r="L49">
        <v>2</v>
      </c>
      <c r="M49">
        <v>3</v>
      </c>
      <c r="N49">
        <v>2</v>
      </c>
      <c r="O49">
        <v>3</v>
      </c>
      <c r="P49">
        <v>1</v>
      </c>
      <c r="Q49">
        <v>4</v>
      </c>
      <c r="R49">
        <v>4</v>
      </c>
      <c r="S49">
        <v>3</v>
      </c>
      <c r="T49">
        <v>1</v>
      </c>
      <c r="U49">
        <v>3</v>
      </c>
      <c r="V49">
        <v>2</v>
      </c>
      <c r="W49">
        <v>2</v>
      </c>
      <c r="X49">
        <v>5</v>
      </c>
      <c r="Y49"/>
      <c r="Z49"/>
      <c r="AA49"/>
      <c r="AB49"/>
      <c r="AC49"/>
      <c r="AD49">
        <v>2</v>
      </c>
      <c r="AE49">
        <v>2</v>
      </c>
      <c r="AF49">
        <v>1</v>
      </c>
      <c r="AG49">
        <v>1</v>
      </c>
      <c r="AH49">
        <v>2</v>
      </c>
      <c r="AI49">
        <v>2</v>
      </c>
      <c r="AJ49">
        <v>2</v>
      </c>
      <c r="AK49">
        <v>1</v>
      </c>
      <c r="AL49">
        <v>2</v>
      </c>
      <c r="AM49">
        <v>2</v>
      </c>
      <c r="AN49">
        <v>2</v>
      </c>
      <c r="AO49">
        <v>1</v>
      </c>
      <c r="AP49">
        <v>2</v>
      </c>
      <c r="AQ49">
        <v>2</v>
      </c>
      <c r="AR49">
        <v>3</v>
      </c>
      <c r="AS49">
        <v>1</v>
      </c>
      <c r="AT49">
        <v>3</v>
      </c>
      <c r="AU49">
        <v>1</v>
      </c>
      <c r="AV49">
        <v>2</v>
      </c>
      <c r="AW49">
        <v>1</v>
      </c>
      <c r="AX49">
        <v>1</v>
      </c>
      <c r="AY49">
        <v>1</v>
      </c>
      <c r="AZ49">
        <v>1</v>
      </c>
      <c r="BA49">
        <v>130</v>
      </c>
    </row>
    <row r="50" spans="1:53" ht="15" x14ac:dyDescent="0.25">
      <c r="A50" s="1">
        <v>457</v>
      </c>
      <c r="B50">
        <v>3</v>
      </c>
      <c r="C50">
        <v>2</v>
      </c>
      <c r="D50">
        <v>2</v>
      </c>
      <c r="E50">
        <v>2</v>
      </c>
      <c r="F50">
        <v>3</v>
      </c>
      <c r="G50">
        <v>1</v>
      </c>
      <c r="H50">
        <v>5</v>
      </c>
      <c r="I50">
        <v>2</v>
      </c>
      <c r="J50">
        <v>1</v>
      </c>
      <c r="K50">
        <v>2</v>
      </c>
      <c r="L50">
        <v>2</v>
      </c>
      <c r="M50">
        <v>4</v>
      </c>
      <c r="N50">
        <v>3</v>
      </c>
      <c r="O50">
        <v>4</v>
      </c>
      <c r="P50">
        <v>3</v>
      </c>
      <c r="Q50">
        <v>3</v>
      </c>
      <c r="R50">
        <v>4</v>
      </c>
      <c r="S50">
        <v>3</v>
      </c>
      <c r="T50">
        <v>1</v>
      </c>
      <c r="U50">
        <v>2</v>
      </c>
      <c r="V50">
        <v>2</v>
      </c>
      <c r="W50">
        <v>4</v>
      </c>
      <c r="X50">
        <v>5</v>
      </c>
      <c r="Y50"/>
      <c r="Z50"/>
      <c r="AA50"/>
      <c r="AB50"/>
      <c r="AC50"/>
      <c r="AD50">
        <v>2</v>
      </c>
      <c r="AE50">
        <v>2</v>
      </c>
      <c r="AF50">
        <v>2</v>
      </c>
      <c r="AG50">
        <v>3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1</v>
      </c>
      <c r="AP50">
        <v>1</v>
      </c>
      <c r="AQ50">
        <v>1</v>
      </c>
      <c r="AR50">
        <v>5</v>
      </c>
      <c r="AS50">
        <v>2</v>
      </c>
      <c r="AT50">
        <v>2</v>
      </c>
      <c r="AU50">
        <v>2</v>
      </c>
      <c r="AV50">
        <v>2</v>
      </c>
      <c r="AW50">
        <v>1</v>
      </c>
      <c r="AX50">
        <v>1</v>
      </c>
      <c r="AY50">
        <v>3</v>
      </c>
      <c r="AZ50">
        <v>1</v>
      </c>
      <c r="BA50">
        <v>130</v>
      </c>
    </row>
    <row r="51" spans="1:53" ht="15" x14ac:dyDescent="0.25">
      <c r="A51" s="1">
        <v>458</v>
      </c>
      <c r="B51">
        <v>5</v>
      </c>
      <c r="C51">
        <v>1</v>
      </c>
      <c r="D51">
        <v>6</v>
      </c>
      <c r="E51">
        <v>6</v>
      </c>
      <c r="F51">
        <v>3</v>
      </c>
      <c r="G51">
        <v>1</v>
      </c>
      <c r="H51">
        <v>5</v>
      </c>
      <c r="I51">
        <v>1</v>
      </c>
      <c r="J51">
        <v>2</v>
      </c>
      <c r="K51">
        <v>2</v>
      </c>
      <c r="L51">
        <v>2</v>
      </c>
      <c r="M51">
        <v>3</v>
      </c>
      <c r="N51">
        <v>3</v>
      </c>
      <c r="O51">
        <v>3</v>
      </c>
      <c r="P51">
        <v>2</v>
      </c>
      <c r="Q51">
        <v>3</v>
      </c>
      <c r="R51">
        <v>3</v>
      </c>
      <c r="S51">
        <v>4</v>
      </c>
      <c r="T51">
        <v>1</v>
      </c>
      <c r="U51">
        <v>2</v>
      </c>
      <c r="V51">
        <v>2</v>
      </c>
      <c r="W51">
        <v>2</v>
      </c>
      <c r="X51">
        <v>5</v>
      </c>
      <c r="Y51"/>
      <c r="Z51"/>
      <c r="AA51"/>
      <c r="AB51"/>
      <c r="AC51"/>
      <c r="AD51">
        <v>3</v>
      </c>
      <c r="AE51">
        <v>2</v>
      </c>
      <c r="AF51">
        <v>3</v>
      </c>
      <c r="AG51">
        <v>2</v>
      </c>
      <c r="AH51">
        <v>4</v>
      </c>
      <c r="AI51">
        <v>3</v>
      </c>
      <c r="AJ51">
        <v>2</v>
      </c>
      <c r="AK51">
        <v>2</v>
      </c>
      <c r="AL51">
        <v>3</v>
      </c>
      <c r="AM51">
        <v>2</v>
      </c>
      <c r="AN51">
        <v>2</v>
      </c>
      <c r="AO51">
        <v>4</v>
      </c>
      <c r="AP51">
        <v>4</v>
      </c>
      <c r="AQ51">
        <v>1</v>
      </c>
      <c r="AR51">
        <v>5</v>
      </c>
      <c r="AS51">
        <v>1</v>
      </c>
      <c r="AT51">
        <v>1</v>
      </c>
      <c r="AU51">
        <v>2</v>
      </c>
      <c r="AV51">
        <v>1</v>
      </c>
      <c r="AW51">
        <v>1</v>
      </c>
      <c r="AX51">
        <v>2</v>
      </c>
      <c r="AY51">
        <v>4</v>
      </c>
      <c r="AZ51">
        <v>5</v>
      </c>
      <c r="BA51">
        <v>130</v>
      </c>
    </row>
    <row r="52" spans="1:53" ht="15" x14ac:dyDescent="0.25">
      <c r="A52" s="1">
        <v>459</v>
      </c>
      <c r="B52">
        <v>2</v>
      </c>
      <c r="C52">
        <v>2</v>
      </c>
      <c r="D52">
        <v>3</v>
      </c>
      <c r="E52">
        <v>3</v>
      </c>
      <c r="F52">
        <v>3</v>
      </c>
      <c r="G52">
        <v>1</v>
      </c>
      <c r="H52">
        <v>5</v>
      </c>
      <c r="I52">
        <v>4</v>
      </c>
      <c r="J52">
        <v>1</v>
      </c>
      <c r="K52">
        <v>2</v>
      </c>
      <c r="L52">
        <v>1</v>
      </c>
      <c r="M52">
        <v>4</v>
      </c>
      <c r="N52">
        <v>2</v>
      </c>
      <c r="O52">
        <v>2</v>
      </c>
      <c r="P52">
        <v>1</v>
      </c>
      <c r="Q52">
        <v>2</v>
      </c>
      <c r="R52">
        <v>3</v>
      </c>
      <c r="S52">
        <v>2</v>
      </c>
      <c r="T52">
        <v>2</v>
      </c>
      <c r="U52">
        <v>3</v>
      </c>
      <c r="V52">
        <v>1</v>
      </c>
      <c r="W52">
        <v>2</v>
      </c>
      <c r="X52">
        <v>4</v>
      </c>
      <c r="Y52"/>
      <c r="Z52"/>
      <c r="AA52"/>
      <c r="AB52"/>
      <c r="AC52"/>
      <c r="AD52">
        <v>2</v>
      </c>
      <c r="AE52">
        <v>1</v>
      </c>
      <c r="AF52">
        <v>1</v>
      </c>
      <c r="AG52">
        <v>3</v>
      </c>
      <c r="AH52">
        <v>2</v>
      </c>
      <c r="AI52">
        <v>1</v>
      </c>
      <c r="AJ52">
        <v>2</v>
      </c>
      <c r="AK52">
        <v>1</v>
      </c>
      <c r="AL52">
        <v>1</v>
      </c>
      <c r="AM52">
        <v>2</v>
      </c>
      <c r="AN52">
        <v>1</v>
      </c>
      <c r="AO52">
        <v>1</v>
      </c>
      <c r="AP52">
        <v>1</v>
      </c>
      <c r="AQ52">
        <v>1</v>
      </c>
      <c r="AR52">
        <v>5</v>
      </c>
      <c r="AS52">
        <v>1</v>
      </c>
      <c r="AT52">
        <v>1</v>
      </c>
      <c r="AU52">
        <v>2</v>
      </c>
      <c r="AV52">
        <v>1</v>
      </c>
      <c r="AW52">
        <v>1</v>
      </c>
      <c r="AX52">
        <v>2</v>
      </c>
      <c r="AY52">
        <v>4</v>
      </c>
      <c r="AZ52">
        <v>5</v>
      </c>
      <c r="BA52">
        <v>130</v>
      </c>
    </row>
    <row r="53" spans="1:53" ht="15" x14ac:dyDescent="0.25">
      <c r="A53" s="1">
        <v>460</v>
      </c>
      <c r="B53">
        <v>2</v>
      </c>
      <c r="C53">
        <v>2</v>
      </c>
      <c r="D53">
        <v>2</v>
      </c>
      <c r="E53">
        <v>2</v>
      </c>
      <c r="F53">
        <v>3</v>
      </c>
      <c r="G53">
        <v>2</v>
      </c>
      <c r="H53">
        <v>6</v>
      </c>
      <c r="I53">
        <v>1</v>
      </c>
      <c r="J53">
        <v>1</v>
      </c>
      <c r="K53">
        <v>2</v>
      </c>
      <c r="L53">
        <v>2</v>
      </c>
      <c r="M53">
        <v>1</v>
      </c>
      <c r="N53">
        <v>1</v>
      </c>
      <c r="O53">
        <v>3</v>
      </c>
      <c r="P53">
        <v>3</v>
      </c>
      <c r="Q53">
        <v>2</v>
      </c>
      <c r="R53">
        <v>4</v>
      </c>
      <c r="S53">
        <v>3</v>
      </c>
      <c r="T53">
        <v>2</v>
      </c>
      <c r="U53">
        <v>3</v>
      </c>
      <c r="V53">
        <v>1</v>
      </c>
      <c r="W53">
        <v>2</v>
      </c>
      <c r="X53">
        <v>3</v>
      </c>
      <c r="Y53"/>
      <c r="Z53"/>
      <c r="AA53"/>
      <c r="AB53"/>
      <c r="AC53"/>
      <c r="AD53">
        <v>3</v>
      </c>
      <c r="AE53">
        <v>1</v>
      </c>
      <c r="AF53">
        <v>2</v>
      </c>
      <c r="AG53">
        <v>4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2</v>
      </c>
      <c r="AN53">
        <v>3</v>
      </c>
      <c r="AO53">
        <v>2</v>
      </c>
      <c r="AP53">
        <v>2</v>
      </c>
      <c r="AQ53">
        <v>1</v>
      </c>
      <c r="AR53">
        <v>4</v>
      </c>
      <c r="AS53">
        <v>1</v>
      </c>
      <c r="AT53">
        <v>1</v>
      </c>
      <c r="AU53">
        <v>2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130</v>
      </c>
    </row>
    <row r="54" spans="1:53" ht="15" x14ac:dyDescent="0.25">
      <c r="A54" s="1">
        <v>461</v>
      </c>
      <c r="B54">
        <v>3</v>
      </c>
      <c r="C54">
        <v>2</v>
      </c>
      <c r="D54">
        <v>4</v>
      </c>
      <c r="E54">
        <v>4</v>
      </c>
      <c r="F54">
        <v>3</v>
      </c>
      <c r="G54">
        <v>1</v>
      </c>
      <c r="H54">
        <v>6</v>
      </c>
      <c r="I54">
        <v>1</v>
      </c>
      <c r="J54">
        <v>1</v>
      </c>
      <c r="K54">
        <v>2</v>
      </c>
      <c r="L54">
        <v>2</v>
      </c>
      <c r="M54">
        <v>1</v>
      </c>
      <c r="N54">
        <v>1</v>
      </c>
      <c r="O54">
        <v>4</v>
      </c>
      <c r="P54">
        <v>3</v>
      </c>
      <c r="Q54">
        <v>4</v>
      </c>
      <c r="R54">
        <v>4</v>
      </c>
      <c r="S54">
        <v>4</v>
      </c>
      <c r="T54">
        <v>2</v>
      </c>
      <c r="U54">
        <v>3</v>
      </c>
      <c r="V54">
        <v>1</v>
      </c>
      <c r="W54">
        <v>2</v>
      </c>
      <c r="X54">
        <v>3</v>
      </c>
      <c r="Y54"/>
      <c r="Z54"/>
      <c r="AA54"/>
      <c r="AB54"/>
      <c r="AC54"/>
      <c r="AD54">
        <v>3</v>
      </c>
      <c r="AE54">
        <v>2</v>
      </c>
      <c r="AF54">
        <v>1</v>
      </c>
      <c r="AG54">
        <v>4</v>
      </c>
      <c r="AH54">
        <v>3</v>
      </c>
      <c r="AI54">
        <v>1</v>
      </c>
      <c r="AJ54">
        <v>1</v>
      </c>
      <c r="AK54">
        <v>1</v>
      </c>
      <c r="AL54">
        <v>1</v>
      </c>
      <c r="AM54">
        <v>2</v>
      </c>
      <c r="AN54">
        <v>3</v>
      </c>
      <c r="AO54">
        <v>1</v>
      </c>
      <c r="AP54">
        <v>2</v>
      </c>
      <c r="AQ54">
        <v>4</v>
      </c>
      <c r="AR54">
        <v>4</v>
      </c>
      <c r="AS54">
        <v>3</v>
      </c>
      <c r="AT54">
        <v>1</v>
      </c>
      <c r="AU54">
        <v>2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130</v>
      </c>
    </row>
    <row r="55" spans="1:53" ht="15" x14ac:dyDescent="0.25">
      <c r="A55" s="1">
        <v>462</v>
      </c>
      <c r="B55">
        <v>5</v>
      </c>
      <c r="C55">
        <v>1</v>
      </c>
      <c r="D55">
        <v>7</v>
      </c>
      <c r="E55">
        <v>7</v>
      </c>
      <c r="F55">
        <v>3</v>
      </c>
      <c r="G55">
        <v>1</v>
      </c>
      <c r="H55">
        <v>5</v>
      </c>
      <c r="I55">
        <v>2</v>
      </c>
      <c r="J55">
        <v>1</v>
      </c>
      <c r="K55">
        <v>2</v>
      </c>
      <c r="L55">
        <v>1</v>
      </c>
      <c r="M55">
        <v>3</v>
      </c>
      <c r="N55">
        <v>1</v>
      </c>
      <c r="O55">
        <v>2</v>
      </c>
      <c r="P55">
        <v>1</v>
      </c>
      <c r="Q55">
        <v>1</v>
      </c>
      <c r="R55">
        <v>2</v>
      </c>
      <c r="S55">
        <v>2</v>
      </c>
      <c r="T55">
        <v>1</v>
      </c>
      <c r="U55">
        <v>1</v>
      </c>
      <c r="V55">
        <v>1</v>
      </c>
      <c r="W55">
        <v>2</v>
      </c>
      <c r="X55">
        <v>3</v>
      </c>
      <c r="Y55"/>
      <c r="Z55"/>
      <c r="AA55"/>
      <c r="AB55"/>
      <c r="AC55"/>
      <c r="AD55">
        <v>2</v>
      </c>
      <c r="AE55">
        <v>1</v>
      </c>
      <c r="AF55">
        <v>1</v>
      </c>
      <c r="AG55">
        <v>2</v>
      </c>
      <c r="AH55">
        <v>1</v>
      </c>
      <c r="AI55">
        <v>1</v>
      </c>
      <c r="AJ55">
        <v>1</v>
      </c>
      <c r="AK55">
        <v>1</v>
      </c>
      <c r="AL55">
        <v>2</v>
      </c>
      <c r="AM55">
        <v>2</v>
      </c>
      <c r="AN55">
        <v>1</v>
      </c>
      <c r="AO55">
        <v>2</v>
      </c>
      <c r="AP55">
        <v>2</v>
      </c>
      <c r="AQ55">
        <v>1</v>
      </c>
      <c r="AR55">
        <v>5</v>
      </c>
      <c r="AS55">
        <v>1</v>
      </c>
      <c r="AT55">
        <v>1</v>
      </c>
      <c r="AU55">
        <v>2</v>
      </c>
      <c r="AV55">
        <v>1</v>
      </c>
      <c r="AW55">
        <v>1</v>
      </c>
      <c r="AX55">
        <v>1</v>
      </c>
      <c r="AY55">
        <v>3</v>
      </c>
      <c r="AZ55">
        <v>1</v>
      </c>
      <c r="BA55">
        <v>130</v>
      </c>
    </row>
    <row r="56" spans="1:53" ht="15" x14ac:dyDescent="0.25">
      <c r="A56" s="1">
        <v>463</v>
      </c>
      <c r="B56">
        <v>3</v>
      </c>
      <c r="C56">
        <v>2</v>
      </c>
      <c r="D56">
        <v>4</v>
      </c>
      <c r="E56">
        <v>2</v>
      </c>
      <c r="F56">
        <v>4</v>
      </c>
      <c r="G56">
        <v>2</v>
      </c>
      <c r="H56">
        <v>5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2</v>
      </c>
      <c r="S56">
        <v>2</v>
      </c>
      <c r="T56">
        <v>1</v>
      </c>
      <c r="U56">
        <v>2</v>
      </c>
      <c r="V56"/>
      <c r="W56"/>
      <c r="X56"/>
      <c r="Y56"/>
      <c r="Z56"/>
      <c r="AA56"/>
      <c r="AB56"/>
      <c r="AC56"/>
      <c r="AD56">
        <v>1</v>
      </c>
      <c r="AE56">
        <v>1</v>
      </c>
      <c r="AF56">
        <v>1</v>
      </c>
      <c r="AG56">
        <v>2</v>
      </c>
      <c r="AH56">
        <v>2</v>
      </c>
      <c r="AI56">
        <v>1</v>
      </c>
      <c r="AJ56">
        <v>1</v>
      </c>
      <c r="AK56">
        <v>1</v>
      </c>
      <c r="AL56">
        <v>1</v>
      </c>
      <c r="AM56">
        <v>2</v>
      </c>
      <c r="AN56">
        <v>2</v>
      </c>
      <c r="AO56">
        <v>1</v>
      </c>
      <c r="AP56">
        <v>2</v>
      </c>
      <c r="AQ56">
        <v>1</v>
      </c>
      <c r="AR56">
        <v>4</v>
      </c>
      <c r="AS56">
        <v>1</v>
      </c>
      <c r="AT56">
        <v>1</v>
      </c>
      <c r="AU56">
        <v>2</v>
      </c>
      <c r="AV56">
        <v>2</v>
      </c>
      <c r="AW56">
        <v>1</v>
      </c>
      <c r="AX56">
        <v>1</v>
      </c>
      <c r="AY56">
        <v>3</v>
      </c>
      <c r="AZ56">
        <v>1</v>
      </c>
      <c r="BA56">
        <v>130</v>
      </c>
    </row>
    <row r="57" spans="1:53" ht="15" x14ac:dyDescent="0.25">
      <c r="A57" s="1">
        <v>464</v>
      </c>
      <c r="B57">
        <v>5</v>
      </c>
      <c r="C57">
        <v>1</v>
      </c>
      <c r="D57">
        <v>7</v>
      </c>
      <c r="E57">
        <v>7</v>
      </c>
      <c r="F57">
        <v>3</v>
      </c>
      <c r="G57">
        <v>1</v>
      </c>
      <c r="H57">
        <v>5</v>
      </c>
      <c r="I57">
        <v>2</v>
      </c>
      <c r="J57">
        <v>1</v>
      </c>
      <c r="K57">
        <v>2</v>
      </c>
      <c r="L57">
        <v>2</v>
      </c>
      <c r="M57">
        <v>3</v>
      </c>
      <c r="N57">
        <v>3</v>
      </c>
      <c r="O57">
        <v>3</v>
      </c>
      <c r="P57">
        <v>2</v>
      </c>
      <c r="Q57">
        <v>2</v>
      </c>
      <c r="R57">
        <v>3</v>
      </c>
      <c r="S57">
        <v>2</v>
      </c>
      <c r="T57">
        <v>1</v>
      </c>
      <c r="U57">
        <v>2</v>
      </c>
      <c r="V57">
        <v>1</v>
      </c>
      <c r="W57">
        <v>1</v>
      </c>
      <c r="X57">
        <v>4</v>
      </c>
      <c r="Y57"/>
      <c r="Z57"/>
      <c r="AA57"/>
      <c r="AB57"/>
      <c r="AC57"/>
      <c r="AD57">
        <v>2</v>
      </c>
      <c r="AE57">
        <v>1</v>
      </c>
      <c r="AF57">
        <v>2</v>
      </c>
      <c r="AG57">
        <v>2</v>
      </c>
      <c r="AH57">
        <v>2</v>
      </c>
      <c r="AI57">
        <v>1</v>
      </c>
      <c r="AJ57">
        <v>2</v>
      </c>
      <c r="AK57">
        <v>2</v>
      </c>
      <c r="AL57">
        <v>2</v>
      </c>
      <c r="AM57">
        <v>3</v>
      </c>
      <c r="AN57">
        <v>1</v>
      </c>
      <c r="AO57">
        <v>2</v>
      </c>
      <c r="AP57">
        <v>2</v>
      </c>
      <c r="AQ57">
        <v>1</v>
      </c>
      <c r="AR57">
        <v>4</v>
      </c>
      <c r="AS57">
        <v>2</v>
      </c>
      <c r="AT57">
        <v>1</v>
      </c>
      <c r="AU57">
        <v>2</v>
      </c>
      <c r="AV57">
        <v>1</v>
      </c>
      <c r="AW57">
        <v>1</v>
      </c>
      <c r="AX57">
        <v>2</v>
      </c>
      <c r="AY57">
        <v>3</v>
      </c>
      <c r="AZ57">
        <v>1</v>
      </c>
      <c r="BA57">
        <v>130</v>
      </c>
    </row>
    <row r="58" spans="1:53" ht="15" x14ac:dyDescent="0.25">
      <c r="A58" s="1">
        <v>465</v>
      </c>
      <c r="B58">
        <v>3</v>
      </c>
      <c r="C58">
        <v>2</v>
      </c>
      <c r="D58">
        <v>3</v>
      </c>
      <c r="E58">
        <v>3</v>
      </c>
      <c r="F58">
        <v>3</v>
      </c>
      <c r="G58">
        <v>1</v>
      </c>
      <c r="H58">
        <v>6</v>
      </c>
      <c r="I58">
        <v>2</v>
      </c>
      <c r="J58">
        <v>2</v>
      </c>
      <c r="K58">
        <v>2</v>
      </c>
      <c r="L58">
        <v>2</v>
      </c>
      <c r="M58">
        <v>4</v>
      </c>
      <c r="N58">
        <v>2</v>
      </c>
      <c r="O58">
        <v>4</v>
      </c>
      <c r="P58">
        <v>4</v>
      </c>
      <c r="Q58">
        <v>4</v>
      </c>
      <c r="R58">
        <v>4</v>
      </c>
      <c r="S58">
        <v>4</v>
      </c>
      <c r="T58">
        <v>1</v>
      </c>
      <c r="U58">
        <v>3</v>
      </c>
      <c r="V58">
        <v>2</v>
      </c>
      <c r="W58">
        <v>2</v>
      </c>
      <c r="X58">
        <v>5</v>
      </c>
      <c r="Y58"/>
      <c r="Z58"/>
      <c r="AA58"/>
      <c r="AB58"/>
      <c r="AC58"/>
      <c r="AD58">
        <v>1</v>
      </c>
      <c r="AE58">
        <v>1</v>
      </c>
      <c r="AF58">
        <v>1</v>
      </c>
      <c r="AG58">
        <v>2</v>
      </c>
      <c r="AH58">
        <v>1</v>
      </c>
      <c r="AI58">
        <v>1</v>
      </c>
      <c r="AJ58">
        <v>1</v>
      </c>
      <c r="AK58">
        <v>2</v>
      </c>
      <c r="AL58">
        <v>1</v>
      </c>
      <c r="AM58">
        <v>2</v>
      </c>
      <c r="AN58">
        <v>2</v>
      </c>
      <c r="AO58">
        <v>1</v>
      </c>
      <c r="AP58">
        <v>4</v>
      </c>
      <c r="AQ58">
        <v>1</v>
      </c>
      <c r="AR58">
        <v>4</v>
      </c>
      <c r="AS58">
        <v>1</v>
      </c>
      <c r="AT58">
        <v>1</v>
      </c>
      <c r="AU58">
        <v>2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130</v>
      </c>
    </row>
    <row r="59" spans="1:53" ht="15" x14ac:dyDescent="0.25">
      <c r="A59" s="1">
        <v>466</v>
      </c>
      <c r="B59">
        <v>3</v>
      </c>
      <c r="C59">
        <v>1</v>
      </c>
      <c r="D59">
        <v>3</v>
      </c>
      <c r="E59">
        <v>3</v>
      </c>
      <c r="F59">
        <v>3</v>
      </c>
      <c r="G59">
        <v>1</v>
      </c>
      <c r="H59">
        <v>6</v>
      </c>
      <c r="I59">
        <v>1</v>
      </c>
      <c r="J59">
        <v>1</v>
      </c>
      <c r="K59">
        <v>2</v>
      </c>
      <c r="L59">
        <v>1</v>
      </c>
      <c r="M59">
        <v>3</v>
      </c>
      <c r="N59">
        <v>3</v>
      </c>
      <c r="O59">
        <v>2</v>
      </c>
      <c r="P59">
        <v>1</v>
      </c>
      <c r="Q59">
        <v>3</v>
      </c>
      <c r="R59">
        <v>4</v>
      </c>
      <c r="S59">
        <v>2</v>
      </c>
      <c r="T59">
        <v>1</v>
      </c>
      <c r="U59">
        <v>3</v>
      </c>
      <c r="V59">
        <v>1</v>
      </c>
      <c r="W59">
        <v>2</v>
      </c>
      <c r="X59">
        <v>3</v>
      </c>
      <c r="Y59"/>
      <c r="Z59"/>
      <c r="AA59"/>
      <c r="AB59"/>
      <c r="AC59"/>
      <c r="AD59">
        <v>1</v>
      </c>
      <c r="AE59">
        <v>1</v>
      </c>
      <c r="AF59">
        <v>1</v>
      </c>
      <c r="AG59">
        <v>2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2</v>
      </c>
      <c r="AN59">
        <v>1</v>
      </c>
      <c r="AO59">
        <v>1</v>
      </c>
      <c r="AP59">
        <v>1</v>
      </c>
      <c r="AQ59">
        <v>1</v>
      </c>
      <c r="AR59">
        <v>4</v>
      </c>
      <c r="AS59">
        <v>1</v>
      </c>
      <c r="AT59">
        <v>1</v>
      </c>
      <c r="AU59">
        <v>2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130</v>
      </c>
    </row>
    <row r="60" spans="1:53" ht="15" x14ac:dyDescent="0.25">
      <c r="A60" s="1">
        <v>467</v>
      </c>
      <c r="B60">
        <v>2</v>
      </c>
      <c r="C60">
        <v>1</v>
      </c>
      <c r="D60">
        <v>3</v>
      </c>
      <c r="E60">
        <v>3</v>
      </c>
      <c r="F60">
        <v>3</v>
      </c>
      <c r="G60">
        <v>1</v>
      </c>
      <c r="H60">
        <v>5</v>
      </c>
      <c r="I60">
        <v>1</v>
      </c>
      <c r="J60">
        <v>1</v>
      </c>
      <c r="K60">
        <v>2</v>
      </c>
      <c r="L60">
        <v>1</v>
      </c>
      <c r="M60">
        <v>3</v>
      </c>
      <c r="N60">
        <v>1</v>
      </c>
      <c r="O60">
        <v>3</v>
      </c>
      <c r="P60">
        <v>1</v>
      </c>
      <c r="Q60">
        <v>1</v>
      </c>
      <c r="R60">
        <v>2</v>
      </c>
      <c r="S60">
        <v>3</v>
      </c>
      <c r="T60">
        <v>1</v>
      </c>
      <c r="U60">
        <v>1</v>
      </c>
      <c r="V60">
        <v>1</v>
      </c>
      <c r="W60">
        <v>1</v>
      </c>
      <c r="X60">
        <v>3</v>
      </c>
      <c r="Y60"/>
      <c r="Z60"/>
      <c r="AA60"/>
      <c r="AB60"/>
      <c r="AC60"/>
      <c r="AD60">
        <v>1</v>
      </c>
      <c r="AE60">
        <v>1</v>
      </c>
      <c r="AF60">
        <v>1</v>
      </c>
      <c r="AG60">
        <v>3</v>
      </c>
      <c r="AH60">
        <v>1</v>
      </c>
      <c r="AI60">
        <v>2</v>
      </c>
      <c r="AJ60">
        <v>1</v>
      </c>
      <c r="AK60">
        <v>1</v>
      </c>
      <c r="AL60">
        <v>1</v>
      </c>
      <c r="AM60">
        <v>2</v>
      </c>
      <c r="AN60">
        <v>1</v>
      </c>
      <c r="AO60">
        <v>1</v>
      </c>
      <c r="AP60">
        <v>1</v>
      </c>
      <c r="AQ60">
        <v>1</v>
      </c>
      <c r="AR60">
        <v>4</v>
      </c>
      <c r="AS60">
        <v>2</v>
      </c>
      <c r="AT60">
        <v>1</v>
      </c>
      <c r="AU60">
        <v>2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130</v>
      </c>
    </row>
    <row r="61" spans="1:53" ht="15" x14ac:dyDescent="0.25">
      <c r="A61" s="1">
        <v>468</v>
      </c>
      <c r="B61">
        <v>4</v>
      </c>
      <c r="C61">
        <v>1</v>
      </c>
      <c r="D61">
        <v>6</v>
      </c>
      <c r="E61">
        <v>6</v>
      </c>
      <c r="F61">
        <v>3</v>
      </c>
      <c r="G61">
        <v>1</v>
      </c>
      <c r="H61">
        <v>5</v>
      </c>
      <c r="I61">
        <v>2</v>
      </c>
      <c r="J61">
        <v>2</v>
      </c>
      <c r="K61">
        <v>2</v>
      </c>
      <c r="L61">
        <v>2</v>
      </c>
      <c r="M61">
        <v>4</v>
      </c>
      <c r="N61">
        <v>2</v>
      </c>
      <c r="O61">
        <v>3</v>
      </c>
      <c r="P61">
        <v>2</v>
      </c>
      <c r="Q61">
        <v>2</v>
      </c>
      <c r="R61">
        <v>4</v>
      </c>
      <c r="S61">
        <v>3</v>
      </c>
      <c r="T61">
        <v>1</v>
      </c>
      <c r="U61">
        <v>2</v>
      </c>
      <c r="V61">
        <v>1</v>
      </c>
      <c r="W61">
        <v>3</v>
      </c>
      <c r="X61">
        <v>4</v>
      </c>
      <c r="Y61"/>
      <c r="Z61"/>
      <c r="AA61"/>
      <c r="AB61"/>
      <c r="AC61"/>
      <c r="AD61">
        <v>2</v>
      </c>
      <c r="AE61">
        <v>2</v>
      </c>
      <c r="AF61">
        <v>2</v>
      </c>
      <c r="AG61">
        <v>2</v>
      </c>
      <c r="AH61">
        <v>2</v>
      </c>
      <c r="AI61">
        <v>2</v>
      </c>
      <c r="AJ61">
        <v>1</v>
      </c>
      <c r="AK61">
        <v>2</v>
      </c>
      <c r="AL61">
        <v>1</v>
      </c>
      <c r="AM61">
        <v>2</v>
      </c>
      <c r="AN61">
        <v>2</v>
      </c>
      <c r="AO61">
        <v>2</v>
      </c>
      <c r="AP61">
        <v>3</v>
      </c>
      <c r="AQ61">
        <v>1</v>
      </c>
      <c r="AR61">
        <v>4</v>
      </c>
      <c r="AS61">
        <v>1</v>
      </c>
      <c r="AT61">
        <v>1</v>
      </c>
      <c r="AU61">
        <v>2</v>
      </c>
      <c r="AV61">
        <v>1</v>
      </c>
      <c r="AW61">
        <v>1</v>
      </c>
      <c r="AX61">
        <v>1</v>
      </c>
      <c r="AY61">
        <v>3</v>
      </c>
      <c r="AZ61">
        <v>2</v>
      </c>
      <c r="BA61">
        <v>130</v>
      </c>
    </row>
    <row r="62" spans="1:53" ht="15" x14ac:dyDescent="0.25">
      <c r="A62" s="1">
        <v>469</v>
      </c>
      <c r="B62">
        <v>2</v>
      </c>
      <c r="C62">
        <v>2</v>
      </c>
      <c r="D62">
        <v>3</v>
      </c>
      <c r="E62">
        <v>3</v>
      </c>
      <c r="F62">
        <v>3</v>
      </c>
      <c r="G62">
        <v>2</v>
      </c>
      <c r="H62">
        <v>5</v>
      </c>
      <c r="I62">
        <v>2</v>
      </c>
      <c r="J62">
        <v>1</v>
      </c>
      <c r="K62">
        <v>2</v>
      </c>
      <c r="L62">
        <v>1</v>
      </c>
      <c r="M62">
        <v>4</v>
      </c>
      <c r="N62">
        <v>2</v>
      </c>
      <c r="O62">
        <v>2</v>
      </c>
      <c r="P62">
        <v>1</v>
      </c>
      <c r="Q62">
        <v>2</v>
      </c>
      <c r="R62">
        <v>3</v>
      </c>
      <c r="S62">
        <v>2</v>
      </c>
      <c r="T62">
        <v>2</v>
      </c>
      <c r="U62">
        <v>3</v>
      </c>
      <c r="V62">
        <v>1</v>
      </c>
      <c r="W62">
        <v>1</v>
      </c>
      <c r="X62">
        <v>4</v>
      </c>
      <c r="Y62"/>
      <c r="Z62"/>
      <c r="AA62"/>
      <c r="AB62"/>
      <c r="AC62"/>
      <c r="AD62">
        <v>2</v>
      </c>
      <c r="AE62">
        <v>2</v>
      </c>
      <c r="AF62">
        <v>1</v>
      </c>
      <c r="AG62">
        <v>3</v>
      </c>
      <c r="AH62">
        <v>2</v>
      </c>
      <c r="AI62">
        <v>1</v>
      </c>
      <c r="AJ62">
        <v>1</v>
      </c>
      <c r="AK62">
        <v>1</v>
      </c>
      <c r="AL62">
        <v>1</v>
      </c>
      <c r="AM62">
        <v>2</v>
      </c>
      <c r="AN62">
        <v>1</v>
      </c>
      <c r="AO62">
        <v>3</v>
      </c>
      <c r="AP62">
        <v>3</v>
      </c>
      <c r="AQ62">
        <v>1</v>
      </c>
      <c r="AR62">
        <v>5</v>
      </c>
      <c r="AS62">
        <v>2</v>
      </c>
      <c r="AT62">
        <v>1</v>
      </c>
      <c r="AU62">
        <v>2</v>
      </c>
      <c r="AV62">
        <v>1</v>
      </c>
      <c r="AW62">
        <v>1</v>
      </c>
      <c r="AX62">
        <v>2</v>
      </c>
      <c r="AY62">
        <v>4</v>
      </c>
      <c r="AZ62">
        <v>1</v>
      </c>
      <c r="BA62">
        <v>130</v>
      </c>
    </row>
    <row r="63" spans="1:53" ht="15" x14ac:dyDescent="0.25">
      <c r="A63" s="1">
        <v>470</v>
      </c>
      <c r="B63">
        <v>3</v>
      </c>
      <c r="C63">
        <v>1</v>
      </c>
      <c r="D63">
        <v>2</v>
      </c>
      <c r="E63">
        <v>2</v>
      </c>
      <c r="F63">
        <v>3</v>
      </c>
      <c r="G63">
        <v>1</v>
      </c>
      <c r="H63">
        <v>6</v>
      </c>
      <c r="I63">
        <v>2</v>
      </c>
      <c r="J63">
        <v>1</v>
      </c>
      <c r="K63">
        <v>2</v>
      </c>
      <c r="L63">
        <v>2</v>
      </c>
      <c r="M63">
        <v>4</v>
      </c>
      <c r="N63">
        <v>3</v>
      </c>
      <c r="O63">
        <v>3</v>
      </c>
      <c r="P63">
        <v>3</v>
      </c>
      <c r="Q63">
        <v>2</v>
      </c>
      <c r="R63">
        <v>2</v>
      </c>
      <c r="S63">
        <v>2</v>
      </c>
      <c r="T63">
        <v>2</v>
      </c>
      <c r="U63">
        <v>3</v>
      </c>
      <c r="V63">
        <v>2</v>
      </c>
      <c r="W63">
        <v>2</v>
      </c>
      <c r="X63">
        <v>5</v>
      </c>
      <c r="Y63"/>
      <c r="Z63"/>
      <c r="AA63"/>
      <c r="AB63"/>
      <c r="AC63"/>
      <c r="AD63">
        <v>2</v>
      </c>
      <c r="AE63">
        <v>2</v>
      </c>
      <c r="AF63">
        <v>1</v>
      </c>
      <c r="AG63">
        <v>2</v>
      </c>
      <c r="AH63">
        <v>2</v>
      </c>
      <c r="AI63">
        <v>2</v>
      </c>
      <c r="AJ63">
        <v>2</v>
      </c>
      <c r="AK63">
        <v>2</v>
      </c>
      <c r="AL63">
        <v>2</v>
      </c>
      <c r="AM63">
        <v>2</v>
      </c>
      <c r="AN63">
        <v>2</v>
      </c>
      <c r="AO63">
        <v>2</v>
      </c>
      <c r="AP63">
        <v>2</v>
      </c>
      <c r="AQ63">
        <v>1</v>
      </c>
      <c r="AR63">
        <v>4</v>
      </c>
      <c r="AS63">
        <v>2</v>
      </c>
      <c r="AT63">
        <v>2</v>
      </c>
      <c r="AU63">
        <v>2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130</v>
      </c>
    </row>
    <row r="64" spans="1:53" ht="15" x14ac:dyDescent="0.25">
      <c r="A64" s="1">
        <v>471</v>
      </c>
      <c r="B64">
        <v>3</v>
      </c>
      <c r="C64">
        <v>2</v>
      </c>
      <c r="D64">
        <v>5</v>
      </c>
      <c r="E64">
        <v>5</v>
      </c>
      <c r="F64">
        <v>3</v>
      </c>
      <c r="G64">
        <v>1</v>
      </c>
      <c r="H64">
        <v>5</v>
      </c>
      <c r="I64">
        <v>2</v>
      </c>
      <c r="J64">
        <v>2</v>
      </c>
      <c r="K64">
        <v>2</v>
      </c>
      <c r="L64">
        <v>2</v>
      </c>
      <c r="M64">
        <v>4</v>
      </c>
      <c r="N64">
        <v>2</v>
      </c>
      <c r="O64">
        <v>3</v>
      </c>
      <c r="P64">
        <v>2</v>
      </c>
      <c r="Q64">
        <v>2</v>
      </c>
      <c r="R64">
        <v>3</v>
      </c>
      <c r="S64">
        <v>2</v>
      </c>
      <c r="T64">
        <v>2</v>
      </c>
      <c r="U64">
        <v>3</v>
      </c>
      <c r="V64">
        <v>1</v>
      </c>
      <c r="W64">
        <v>2</v>
      </c>
      <c r="X64">
        <v>3</v>
      </c>
      <c r="Y64"/>
      <c r="Z64"/>
      <c r="AA64"/>
      <c r="AB64"/>
      <c r="AC64"/>
      <c r="AD64">
        <v>2</v>
      </c>
      <c r="AE64">
        <v>2</v>
      </c>
      <c r="AF64">
        <v>2</v>
      </c>
      <c r="AG64">
        <v>2</v>
      </c>
      <c r="AH64">
        <v>2</v>
      </c>
      <c r="AI64">
        <v>1</v>
      </c>
      <c r="AJ64">
        <v>1</v>
      </c>
      <c r="AK64">
        <v>2</v>
      </c>
      <c r="AL64">
        <v>2</v>
      </c>
      <c r="AM64">
        <v>2</v>
      </c>
      <c r="AN64">
        <v>2</v>
      </c>
      <c r="AO64">
        <v>2</v>
      </c>
      <c r="AP64">
        <v>2</v>
      </c>
      <c r="AQ64">
        <v>1</v>
      </c>
      <c r="AR64">
        <v>4</v>
      </c>
      <c r="AS64">
        <v>2</v>
      </c>
      <c r="AT64">
        <v>2</v>
      </c>
      <c r="AU64">
        <v>2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130</v>
      </c>
    </row>
    <row r="65" spans="1:53" ht="15" x14ac:dyDescent="0.25">
      <c r="A65" s="1">
        <v>472</v>
      </c>
      <c r="B65">
        <v>6</v>
      </c>
      <c r="C65">
        <v>1</v>
      </c>
      <c r="D65">
        <v>5</v>
      </c>
      <c r="E65">
        <v>5</v>
      </c>
      <c r="F65">
        <v>3</v>
      </c>
      <c r="G65">
        <v>1</v>
      </c>
      <c r="H65">
        <v>5</v>
      </c>
      <c r="I65">
        <v>1</v>
      </c>
      <c r="J65">
        <v>1</v>
      </c>
      <c r="K65">
        <v>2</v>
      </c>
      <c r="L65">
        <v>2</v>
      </c>
      <c r="M65">
        <v>4</v>
      </c>
      <c r="N65">
        <v>1</v>
      </c>
      <c r="O65">
        <v>4</v>
      </c>
      <c r="P65">
        <v>2</v>
      </c>
      <c r="Q65">
        <v>2</v>
      </c>
      <c r="R65">
        <v>2</v>
      </c>
      <c r="S65">
        <v>2</v>
      </c>
      <c r="T65">
        <v>1</v>
      </c>
      <c r="U65">
        <v>1</v>
      </c>
      <c r="V65">
        <v>2</v>
      </c>
      <c r="W65">
        <v>2</v>
      </c>
      <c r="X65">
        <v>4</v>
      </c>
      <c r="Y65"/>
      <c r="Z65"/>
      <c r="AA65"/>
      <c r="AB65"/>
      <c r="AC65"/>
      <c r="AD65">
        <v>2</v>
      </c>
      <c r="AE65">
        <v>1</v>
      </c>
      <c r="AF65">
        <v>1</v>
      </c>
      <c r="AG65">
        <v>4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2</v>
      </c>
      <c r="AN65">
        <v>1</v>
      </c>
      <c r="AO65">
        <v>1</v>
      </c>
      <c r="AP65">
        <v>1</v>
      </c>
      <c r="AQ65">
        <v>1</v>
      </c>
      <c r="AR65">
        <v>4</v>
      </c>
      <c r="AS65">
        <v>1</v>
      </c>
      <c r="AT65">
        <v>1</v>
      </c>
      <c r="AU65">
        <v>2</v>
      </c>
      <c r="AV65">
        <v>1</v>
      </c>
      <c r="AW65">
        <v>1</v>
      </c>
      <c r="AX65">
        <v>2</v>
      </c>
      <c r="AY65">
        <v>1</v>
      </c>
      <c r="AZ65">
        <v>1</v>
      </c>
      <c r="BA65">
        <v>130</v>
      </c>
    </row>
    <row r="66" spans="1:53" ht="15" x14ac:dyDescent="0.25">
      <c r="A66" s="1">
        <v>473</v>
      </c>
      <c r="B66">
        <v>5</v>
      </c>
      <c r="C66">
        <v>1</v>
      </c>
      <c r="D66">
        <v>7</v>
      </c>
      <c r="E66">
        <v>2</v>
      </c>
      <c r="F66">
        <v>2</v>
      </c>
      <c r="G66">
        <v>2</v>
      </c>
      <c r="H66">
        <v>5</v>
      </c>
      <c r="I66">
        <v>1</v>
      </c>
      <c r="J66">
        <v>1</v>
      </c>
      <c r="K66">
        <v>2</v>
      </c>
      <c r="L66">
        <v>1</v>
      </c>
      <c r="M66">
        <v>1</v>
      </c>
      <c r="N66">
        <v>1</v>
      </c>
      <c r="O66">
        <v>1</v>
      </c>
      <c r="P66">
        <v>1</v>
      </c>
      <c r="Q66">
        <v>2</v>
      </c>
      <c r="R66">
        <v>2</v>
      </c>
      <c r="S66">
        <v>1</v>
      </c>
      <c r="T66">
        <v>1</v>
      </c>
      <c r="U66">
        <v>1</v>
      </c>
      <c r="V66"/>
      <c r="W66"/>
      <c r="X66"/>
      <c r="Y66">
        <v>1</v>
      </c>
      <c r="Z66">
        <v>1</v>
      </c>
      <c r="AA66">
        <v>1</v>
      </c>
      <c r="AB66"/>
      <c r="AC66"/>
      <c r="AD66">
        <v>1</v>
      </c>
      <c r="AE66">
        <v>1</v>
      </c>
      <c r="AF66">
        <v>1</v>
      </c>
      <c r="AG66">
        <v>3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2</v>
      </c>
      <c r="AN66">
        <v>1</v>
      </c>
      <c r="AO66">
        <v>1</v>
      </c>
      <c r="AP66">
        <v>2</v>
      </c>
      <c r="AQ66">
        <v>1</v>
      </c>
      <c r="AR66">
        <v>5</v>
      </c>
      <c r="AS66">
        <v>1</v>
      </c>
      <c r="AT66">
        <v>1</v>
      </c>
      <c r="AU66">
        <v>2</v>
      </c>
      <c r="AV66">
        <v>1</v>
      </c>
      <c r="AW66">
        <v>1</v>
      </c>
      <c r="AX66">
        <v>1</v>
      </c>
      <c r="AY66">
        <v>3</v>
      </c>
      <c r="AZ66">
        <v>1</v>
      </c>
      <c r="BA66">
        <v>130</v>
      </c>
    </row>
    <row r="67" spans="1:53" ht="15" x14ac:dyDescent="0.25">
      <c r="A67" s="1">
        <v>474</v>
      </c>
      <c r="B67">
        <v>3</v>
      </c>
      <c r="C67">
        <v>2</v>
      </c>
      <c r="D67">
        <v>3</v>
      </c>
      <c r="E67">
        <v>3</v>
      </c>
      <c r="F67">
        <v>3</v>
      </c>
      <c r="G67">
        <v>1</v>
      </c>
      <c r="H67">
        <v>5</v>
      </c>
      <c r="I67">
        <v>3</v>
      </c>
      <c r="J67">
        <v>2</v>
      </c>
      <c r="K67">
        <v>1</v>
      </c>
      <c r="L67">
        <v>2</v>
      </c>
      <c r="M67">
        <v>3</v>
      </c>
      <c r="N67">
        <v>4</v>
      </c>
      <c r="O67">
        <v>4</v>
      </c>
      <c r="P67">
        <v>4</v>
      </c>
      <c r="Q67">
        <v>4</v>
      </c>
      <c r="R67">
        <v>4</v>
      </c>
      <c r="S67">
        <v>4</v>
      </c>
      <c r="T67">
        <v>1</v>
      </c>
      <c r="U67">
        <v>3</v>
      </c>
      <c r="V67">
        <v>3</v>
      </c>
      <c r="W67">
        <v>2</v>
      </c>
      <c r="X67">
        <v>5</v>
      </c>
      <c r="Y67"/>
      <c r="Z67"/>
      <c r="AA67"/>
      <c r="AB67"/>
      <c r="AC67"/>
      <c r="AD67">
        <v>3</v>
      </c>
      <c r="AE67">
        <v>3</v>
      </c>
      <c r="AF67">
        <v>3</v>
      </c>
      <c r="AG67">
        <v>1</v>
      </c>
      <c r="AH67">
        <v>4</v>
      </c>
      <c r="AI67">
        <v>3</v>
      </c>
      <c r="AJ67">
        <v>2</v>
      </c>
      <c r="AK67">
        <v>2</v>
      </c>
      <c r="AL67">
        <v>4</v>
      </c>
      <c r="AM67">
        <v>3</v>
      </c>
      <c r="AN67">
        <v>4</v>
      </c>
      <c r="AO67">
        <v>4</v>
      </c>
      <c r="AP67">
        <v>3</v>
      </c>
      <c r="AQ67">
        <v>1</v>
      </c>
      <c r="AR67">
        <v>4</v>
      </c>
      <c r="AS67">
        <v>1</v>
      </c>
      <c r="AT67">
        <v>1</v>
      </c>
      <c r="AU67">
        <v>2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130</v>
      </c>
    </row>
    <row r="68" spans="1:53" ht="15" x14ac:dyDescent="0.25">
      <c r="A68" s="1">
        <v>475</v>
      </c>
      <c r="B68">
        <v>5</v>
      </c>
      <c r="C68">
        <v>1</v>
      </c>
      <c r="D68">
        <v>7</v>
      </c>
      <c r="E68">
        <v>4</v>
      </c>
      <c r="F68">
        <v>4</v>
      </c>
      <c r="G68">
        <v>2</v>
      </c>
      <c r="H68">
        <v>5</v>
      </c>
      <c r="I68">
        <v>1</v>
      </c>
      <c r="J68">
        <v>1</v>
      </c>
      <c r="K68">
        <v>2</v>
      </c>
      <c r="L68">
        <v>2</v>
      </c>
      <c r="M68">
        <v>3</v>
      </c>
      <c r="N68">
        <v>2</v>
      </c>
      <c r="O68">
        <v>4</v>
      </c>
      <c r="P68">
        <v>3</v>
      </c>
      <c r="Q68">
        <v>3</v>
      </c>
      <c r="R68">
        <v>3</v>
      </c>
      <c r="S68">
        <v>2</v>
      </c>
      <c r="T68">
        <v>1</v>
      </c>
      <c r="U68">
        <v>1</v>
      </c>
      <c r="V68"/>
      <c r="W68"/>
      <c r="X68"/>
      <c r="Y68"/>
      <c r="Z68"/>
      <c r="AA68"/>
      <c r="AB68"/>
      <c r="AC68"/>
      <c r="AD68">
        <v>1</v>
      </c>
      <c r="AE68">
        <v>1</v>
      </c>
      <c r="AF68">
        <v>1</v>
      </c>
      <c r="AG68">
        <v>2</v>
      </c>
      <c r="AH68">
        <v>2</v>
      </c>
      <c r="AI68">
        <v>1</v>
      </c>
      <c r="AJ68">
        <v>1</v>
      </c>
      <c r="AK68">
        <v>2</v>
      </c>
      <c r="AL68">
        <v>1</v>
      </c>
      <c r="AM68">
        <v>2</v>
      </c>
      <c r="AN68">
        <v>1</v>
      </c>
      <c r="AO68">
        <v>1</v>
      </c>
      <c r="AP68">
        <v>1</v>
      </c>
      <c r="AQ68">
        <v>1</v>
      </c>
      <c r="AR68">
        <v>5</v>
      </c>
      <c r="AS68">
        <v>1</v>
      </c>
      <c r="AT68">
        <v>1</v>
      </c>
      <c r="AU68">
        <v>2</v>
      </c>
      <c r="AV68">
        <v>1</v>
      </c>
      <c r="AW68">
        <v>1</v>
      </c>
      <c r="AX68">
        <v>2</v>
      </c>
      <c r="AY68">
        <v>3</v>
      </c>
      <c r="AZ68">
        <v>1</v>
      </c>
      <c r="BA68">
        <v>130</v>
      </c>
    </row>
    <row r="69" spans="1:53" ht="15" x14ac:dyDescent="0.25">
      <c r="A69" s="1">
        <v>476</v>
      </c>
      <c r="B69">
        <v>2</v>
      </c>
      <c r="C69">
        <v>2</v>
      </c>
      <c r="D69">
        <v>2</v>
      </c>
      <c r="E69">
        <v>2</v>
      </c>
      <c r="F69">
        <v>3</v>
      </c>
      <c r="G69">
        <v>2</v>
      </c>
      <c r="H69">
        <v>5</v>
      </c>
      <c r="I69">
        <v>3</v>
      </c>
      <c r="J69">
        <v>2</v>
      </c>
      <c r="K69">
        <v>1</v>
      </c>
      <c r="L69">
        <v>2</v>
      </c>
      <c r="M69">
        <v>3</v>
      </c>
      <c r="N69">
        <v>3</v>
      </c>
      <c r="O69">
        <v>3</v>
      </c>
      <c r="P69">
        <v>1</v>
      </c>
      <c r="Q69">
        <v>4</v>
      </c>
      <c r="R69">
        <v>4</v>
      </c>
      <c r="S69">
        <v>4</v>
      </c>
      <c r="T69">
        <v>2</v>
      </c>
      <c r="U69">
        <v>3</v>
      </c>
      <c r="V69">
        <v>3</v>
      </c>
      <c r="W69">
        <v>3</v>
      </c>
      <c r="X69">
        <v>4</v>
      </c>
      <c r="Y69"/>
      <c r="Z69"/>
      <c r="AA69"/>
      <c r="AB69"/>
      <c r="AC69"/>
      <c r="AD69">
        <v>3</v>
      </c>
      <c r="AE69">
        <v>3</v>
      </c>
      <c r="AF69">
        <v>2</v>
      </c>
      <c r="AG69">
        <v>1</v>
      </c>
      <c r="AH69">
        <v>3</v>
      </c>
      <c r="AI69">
        <v>2</v>
      </c>
      <c r="AJ69">
        <v>2</v>
      </c>
      <c r="AK69">
        <v>2</v>
      </c>
      <c r="AL69">
        <v>2</v>
      </c>
      <c r="AM69">
        <v>3</v>
      </c>
      <c r="AN69">
        <v>4</v>
      </c>
      <c r="AO69">
        <v>3</v>
      </c>
      <c r="AP69">
        <v>4</v>
      </c>
      <c r="AQ69">
        <v>1</v>
      </c>
      <c r="AR69">
        <v>4</v>
      </c>
      <c r="AS69">
        <v>2</v>
      </c>
      <c r="AT69">
        <v>1</v>
      </c>
      <c r="AU69">
        <v>2</v>
      </c>
      <c r="AV69">
        <v>1</v>
      </c>
      <c r="AW69">
        <v>1</v>
      </c>
      <c r="AX69">
        <v>2</v>
      </c>
      <c r="AY69">
        <v>4</v>
      </c>
      <c r="AZ69">
        <v>1</v>
      </c>
      <c r="BA69">
        <v>130</v>
      </c>
    </row>
    <row r="70" spans="1:53" ht="15" x14ac:dyDescent="0.25">
      <c r="A70" s="1">
        <v>477</v>
      </c>
      <c r="B70">
        <v>3</v>
      </c>
      <c r="C70">
        <v>2</v>
      </c>
      <c r="D70">
        <v>3</v>
      </c>
      <c r="E70">
        <v>3</v>
      </c>
      <c r="F70">
        <v>3</v>
      </c>
      <c r="G70">
        <v>1</v>
      </c>
      <c r="H70">
        <v>6</v>
      </c>
      <c r="I70">
        <v>3</v>
      </c>
      <c r="J70">
        <v>2</v>
      </c>
      <c r="K70">
        <v>1</v>
      </c>
      <c r="L70">
        <v>2</v>
      </c>
      <c r="M70">
        <v>3</v>
      </c>
      <c r="N70">
        <v>3</v>
      </c>
      <c r="O70">
        <v>4</v>
      </c>
      <c r="P70">
        <v>2</v>
      </c>
      <c r="Q70">
        <v>4</v>
      </c>
      <c r="R70">
        <v>4</v>
      </c>
      <c r="S70">
        <v>4</v>
      </c>
      <c r="T70">
        <v>2</v>
      </c>
      <c r="U70">
        <v>3</v>
      </c>
      <c r="V70">
        <v>3</v>
      </c>
      <c r="W70">
        <v>3</v>
      </c>
      <c r="X70">
        <v>5</v>
      </c>
      <c r="Y70"/>
      <c r="Z70"/>
      <c r="AA70"/>
      <c r="AB70"/>
      <c r="AC70"/>
      <c r="AD70">
        <v>3</v>
      </c>
      <c r="AE70">
        <v>3</v>
      </c>
      <c r="AF70">
        <v>2</v>
      </c>
      <c r="AG70">
        <v>1</v>
      </c>
      <c r="AH70">
        <v>4</v>
      </c>
      <c r="AI70">
        <v>2</v>
      </c>
      <c r="AJ70">
        <v>2</v>
      </c>
      <c r="AK70">
        <v>2</v>
      </c>
      <c r="AL70">
        <v>2</v>
      </c>
      <c r="AM70">
        <v>3</v>
      </c>
      <c r="AN70">
        <v>4</v>
      </c>
      <c r="AO70">
        <v>3</v>
      </c>
      <c r="AP70">
        <v>4</v>
      </c>
      <c r="AQ70">
        <v>1</v>
      </c>
      <c r="AR70">
        <v>4</v>
      </c>
      <c r="AS70">
        <v>2</v>
      </c>
      <c r="AT70">
        <v>1</v>
      </c>
      <c r="AU70">
        <v>2</v>
      </c>
      <c r="AV70">
        <v>1</v>
      </c>
      <c r="AW70">
        <v>1</v>
      </c>
      <c r="AX70">
        <v>2</v>
      </c>
      <c r="AY70">
        <v>4</v>
      </c>
      <c r="AZ70">
        <v>5</v>
      </c>
      <c r="BA70">
        <v>130</v>
      </c>
    </row>
    <row r="71" spans="1:53" ht="15" x14ac:dyDescent="0.25">
      <c r="A71" s="1">
        <v>478</v>
      </c>
      <c r="B71">
        <v>4</v>
      </c>
      <c r="C71">
        <v>1</v>
      </c>
      <c r="D71">
        <v>7</v>
      </c>
      <c r="E71">
        <v>7</v>
      </c>
      <c r="F71">
        <v>3</v>
      </c>
      <c r="G71">
        <v>1</v>
      </c>
      <c r="H71">
        <v>6</v>
      </c>
      <c r="I71">
        <v>2</v>
      </c>
      <c r="J71">
        <v>2</v>
      </c>
      <c r="K71">
        <v>1</v>
      </c>
      <c r="L71">
        <v>1</v>
      </c>
      <c r="M71">
        <v>3</v>
      </c>
      <c r="N71">
        <v>2</v>
      </c>
      <c r="O71">
        <v>2</v>
      </c>
      <c r="P71">
        <v>1</v>
      </c>
      <c r="Q71">
        <v>1</v>
      </c>
      <c r="R71">
        <v>1</v>
      </c>
      <c r="S71">
        <v>2</v>
      </c>
      <c r="T71">
        <v>1</v>
      </c>
      <c r="U71">
        <v>1</v>
      </c>
      <c r="V71">
        <v>1</v>
      </c>
      <c r="W71">
        <v>1</v>
      </c>
      <c r="X71">
        <v>2</v>
      </c>
      <c r="Y71"/>
      <c r="Z71"/>
      <c r="AA71"/>
      <c r="AB71"/>
      <c r="AC71"/>
      <c r="AD71">
        <v>1</v>
      </c>
      <c r="AE71">
        <v>1</v>
      </c>
      <c r="AF71">
        <v>2</v>
      </c>
      <c r="AG71">
        <v>2</v>
      </c>
      <c r="AH71">
        <v>2</v>
      </c>
      <c r="AI71">
        <v>1</v>
      </c>
      <c r="AJ71">
        <v>1</v>
      </c>
      <c r="AK71">
        <v>1</v>
      </c>
      <c r="AL71">
        <v>1</v>
      </c>
      <c r="AM71">
        <v>2</v>
      </c>
      <c r="AN71">
        <v>4</v>
      </c>
      <c r="AO71">
        <v>2</v>
      </c>
      <c r="AP71">
        <v>3</v>
      </c>
      <c r="AQ71">
        <v>1</v>
      </c>
      <c r="AR71">
        <v>4</v>
      </c>
      <c r="AS71">
        <v>2</v>
      </c>
      <c r="AT71">
        <v>1</v>
      </c>
      <c r="AU71">
        <v>2</v>
      </c>
      <c r="AV71">
        <v>2</v>
      </c>
      <c r="AW71">
        <v>1</v>
      </c>
      <c r="AX71">
        <v>2</v>
      </c>
      <c r="AY71">
        <v>1</v>
      </c>
      <c r="AZ71">
        <v>1</v>
      </c>
      <c r="BA71">
        <v>130</v>
      </c>
    </row>
    <row r="72" spans="1:53" ht="15" x14ac:dyDescent="0.25">
      <c r="A72" s="1">
        <v>479</v>
      </c>
      <c r="B72">
        <v>3</v>
      </c>
      <c r="C72">
        <v>2</v>
      </c>
      <c r="D72">
        <v>3</v>
      </c>
      <c r="E72">
        <v>3</v>
      </c>
      <c r="F72">
        <v>3</v>
      </c>
      <c r="G72">
        <v>1</v>
      </c>
      <c r="H72">
        <v>6</v>
      </c>
      <c r="I72">
        <v>2</v>
      </c>
      <c r="J72">
        <v>1</v>
      </c>
      <c r="K72">
        <v>2</v>
      </c>
      <c r="L72">
        <v>2</v>
      </c>
      <c r="M72">
        <v>4</v>
      </c>
      <c r="N72">
        <v>2</v>
      </c>
      <c r="O72">
        <v>3</v>
      </c>
      <c r="P72">
        <v>1</v>
      </c>
      <c r="Q72">
        <v>2</v>
      </c>
      <c r="R72">
        <v>3</v>
      </c>
      <c r="S72">
        <v>2</v>
      </c>
      <c r="T72">
        <v>2</v>
      </c>
      <c r="U72">
        <v>3</v>
      </c>
      <c r="V72">
        <v>1</v>
      </c>
      <c r="W72">
        <v>2</v>
      </c>
      <c r="X72">
        <v>2</v>
      </c>
      <c r="Y72"/>
      <c r="Z72"/>
      <c r="AA72"/>
      <c r="AB72"/>
      <c r="AC72"/>
      <c r="AD72">
        <v>1</v>
      </c>
      <c r="AE72">
        <v>2</v>
      </c>
      <c r="AF72">
        <v>2</v>
      </c>
      <c r="AG72">
        <v>2</v>
      </c>
      <c r="AH72">
        <v>2</v>
      </c>
      <c r="AI72">
        <v>1</v>
      </c>
      <c r="AJ72">
        <v>1</v>
      </c>
      <c r="AK72">
        <v>2</v>
      </c>
      <c r="AL72">
        <v>2</v>
      </c>
      <c r="AM72">
        <v>2</v>
      </c>
      <c r="AN72">
        <v>3</v>
      </c>
      <c r="AO72">
        <v>1</v>
      </c>
      <c r="AP72">
        <v>2</v>
      </c>
      <c r="AQ72">
        <v>1</v>
      </c>
      <c r="AR72">
        <v>4</v>
      </c>
      <c r="AS72">
        <v>2</v>
      </c>
      <c r="AT72">
        <v>1</v>
      </c>
      <c r="AU72">
        <v>2</v>
      </c>
      <c r="AV72">
        <v>1</v>
      </c>
      <c r="AW72">
        <v>1</v>
      </c>
      <c r="AX72">
        <v>1</v>
      </c>
      <c r="AY72">
        <v>3</v>
      </c>
      <c r="AZ72">
        <v>1</v>
      </c>
      <c r="BA72">
        <v>130</v>
      </c>
    </row>
    <row r="73" spans="1:53" ht="15" x14ac:dyDescent="0.25">
      <c r="A73" s="1">
        <v>480</v>
      </c>
      <c r="B73">
        <v>2</v>
      </c>
      <c r="C73">
        <v>1</v>
      </c>
      <c r="D73">
        <v>2</v>
      </c>
      <c r="E73">
        <v>2</v>
      </c>
      <c r="F73">
        <v>3</v>
      </c>
      <c r="G73">
        <v>1</v>
      </c>
      <c r="H73">
        <v>5</v>
      </c>
      <c r="I73">
        <v>2</v>
      </c>
      <c r="J73">
        <v>1</v>
      </c>
      <c r="K73">
        <v>2</v>
      </c>
      <c r="L73">
        <v>2</v>
      </c>
      <c r="M73">
        <v>3</v>
      </c>
      <c r="N73">
        <v>2</v>
      </c>
      <c r="O73">
        <v>3</v>
      </c>
      <c r="P73">
        <v>1</v>
      </c>
      <c r="Q73">
        <v>2</v>
      </c>
      <c r="R73">
        <v>2</v>
      </c>
      <c r="S73">
        <v>3</v>
      </c>
      <c r="T73">
        <v>1</v>
      </c>
      <c r="U73">
        <v>1</v>
      </c>
      <c r="V73">
        <v>1</v>
      </c>
      <c r="W73">
        <v>2</v>
      </c>
      <c r="X73">
        <v>3</v>
      </c>
      <c r="Y73"/>
      <c r="Z73"/>
      <c r="AA73"/>
      <c r="AB73"/>
      <c r="AC73"/>
      <c r="AD73">
        <v>2</v>
      </c>
      <c r="AE73">
        <v>2</v>
      </c>
      <c r="AF73">
        <v>2</v>
      </c>
      <c r="AG73">
        <v>2</v>
      </c>
      <c r="AH73">
        <v>2</v>
      </c>
      <c r="AI73">
        <v>2</v>
      </c>
      <c r="AJ73">
        <v>2</v>
      </c>
      <c r="AK73">
        <v>2</v>
      </c>
      <c r="AL73">
        <v>2</v>
      </c>
      <c r="AM73">
        <v>2</v>
      </c>
      <c r="AN73">
        <v>2</v>
      </c>
      <c r="AO73">
        <v>2</v>
      </c>
      <c r="AP73">
        <v>2</v>
      </c>
      <c r="AQ73">
        <v>1</v>
      </c>
      <c r="AR73">
        <v>4</v>
      </c>
      <c r="AS73">
        <v>1</v>
      </c>
      <c r="AT73">
        <v>1</v>
      </c>
      <c r="AU73">
        <v>2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130</v>
      </c>
    </row>
    <row r="74" spans="1:53" ht="15" x14ac:dyDescent="0.25">
      <c r="A74" s="1">
        <v>481</v>
      </c>
      <c r="B74">
        <v>5</v>
      </c>
      <c r="C74">
        <v>2</v>
      </c>
      <c r="D74">
        <v>7</v>
      </c>
      <c r="E74">
        <v>7</v>
      </c>
      <c r="F74">
        <v>3</v>
      </c>
      <c r="G74">
        <v>1</v>
      </c>
      <c r="H74">
        <v>5</v>
      </c>
      <c r="I74">
        <v>4</v>
      </c>
      <c r="J74">
        <v>2</v>
      </c>
      <c r="K74">
        <v>1</v>
      </c>
      <c r="L74">
        <v>2</v>
      </c>
      <c r="M74">
        <v>3</v>
      </c>
      <c r="N74">
        <v>2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3</v>
      </c>
      <c r="V74">
        <v>1</v>
      </c>
      <c r="W74">
        <v>2</v>
      </c>
      <c r="X74">
        <v>3</v>
      </c>
      <c r="Y74"/>
      <c r="Z74"/>
      <c r="AA74"/>
      <c r="AB74"/>
      <c r="AC74"/>
      <c r="AD74">
        <v>2</v>
      </c>
      <c r="AE74">
        <v>2</v>
      </c>
      <c r="AF74">
        <v>2</v>
      </c>
      <c r="AG74">
        <v>2</v>
      </c>
      <c r="AH74">
        <v>2</v>
      </c>
      <c r="AI74">
        <v>2</v>
      </c>
      <c r="AJ74">
        <v>1</v>
      </c>
      <c r="AK74">
        <v>1</v>
      </c>
      <c r="AL74">
        <v>2</v>
      </c>
      <c r="AM74">
        <v>2</v>
      </c>
      <c r="AN74">
        <v>1</v>
      </c>
      <c r="AO74">
        <v>2</v>
      </c>
      <c r="AP74">
        <v>3</v>
      </c>
      <c r="AQ74">
        <v>1</v>
      </c>
      <c r="AR74">
        <v>4</v>
      </c>
      <c r="AS74">
        <v>1</v>
      </c>
      <c r="AT74">
        <v>1</v>
      </c>
      <c r="AU74">
        <v>2</v>
      </c>
      <c r="AV74">
        <v>1</v>
      </c>
      <c r="AW74">
        <v>1</v>
      </c>
      <c r="AX74">
        <v>2</v>
      </c>
      <c r="AY74">
        <v>1</v>
      </c>
      <c r="AZ74">
        <v>5</v>
      </c>
      <c r="BA74">
        <v>130</v>
      </c>
    </row>
    <row r="75" spans="1:53" ht="15" x14ac:dyDescent="0.25">
      <c r="A75" s="1">
        <v>482</v>
      </c>
      <c r="B75">
        <v>3</v>
      </c>
      <c r="C75">
        <v>1</v>
      </c>
      <c r="D75">
        <v>3</v>
      </c>
      <c r="E75">
        <v>3</v>
      </c>
      <c r="F75">
        <v>3</v>
      </c>
      <c r="G75">
        <v>2</v>
      </c>
      <c r="H75">
        <v>5</v>
      </c>
      <c r="I75">
        <v>2</v>
      </c>
      <c r="J75">
        <v>1</v>
      </c>
      <c r="K75">
        <v>2</v>
      </c>
      <c r="L75">
        <v>1</v>
      </c>
      <c r="M75">
        <v>1</v>
      </c>
      <c r="N75">
        <v>2</v>
      </c>
      <c r="O75">
        <v>1</v>
      </c>
      <c r="P75">
        <v>1</v>
      </c>
      <c r="Q75">
        <v>2</v>
      </c>
      <c r="R75">
        <v>3</v>
      </c>
      <c r="S75">
        <v>1</v>
      </c>
      <c r="T75">
        <v>1</v>
      </c>
      <c r="U75">
        <v>2</v>
      </c>
      <c r="V75">
        <v>3</v>
      </c>
      <c r="W75">
        <v>1</v>
      </c>
      <c r="X75">
        <v>3</v>
      </c>
      <c r="Y75"/>
      <c r="Z75"/>
      <c r="AA75"/>
      <c r="AB75"/>
      <c r="AC75"/>
      <c r="AD75">
        <v>2</v>
      </c>
      <c r="AE75">
        <v>1</v>
      </c>
      <c r="AF75">
        <v>2</v>
      </c>
      <c r="AG75">
        <v>2</v>
      </c>
      <c r="AH75">
        <v>2</v>
      </c>
      <c r="AI75">
        <v>2</v>
      </c>
      <c r="AJ75">
        <v>1</v>
      </c>
      <c r="AK75">
        <v>1</v>
      </c>
      <c r="AL75">
        <v>1</v>
      </c>
      <c r="AM75">
        <v>2</v>
      </c>
      <c r="AN75">
        <v>1</v>
      </c>
      <c r="AO75">
        <v>1</v>
      </c>
      <c r="AP75">
        <v>1</v>
      </c>
      <c r="AQ75">
        <v>1</v>
      </c>
      <c r="AR75">
        <v>5</v>
      </c>
      <c r="AS75">
        <v>1</v>
      </c>
      <c r="AT75">
        <v>1</v>
      </c>
      <c r="AU75">
        <v>2</v>
      </c>
      <c r="AV75">
        <v>1</v>
      </c>
      <c r="AW75">
        <v>1</v>
      </c>
      <c r="AX75">
        <v>2</v>
      </c>
      <c r="AY75">
        <v>1</v>
      </c>
      <c r="AZ75">
        <v>1</v>
      </c>
      <c r="BA75">
        <v>130</v>
      </c>
    </row>
    <row r="76" spans="1:53" ht="15" x14ac:dyDescent="0.25">
      <c r="A76" s="1">
        <v>483</v>
      </c>
      <c r="B76">
        <v>6</v>
      </c>
      <c r="C76">
        <v>1</v>
      </c>
      <c r="D76">
        <v>9</v>
      </c>
      <c r="E76">
        <v>3</v>
      </c>
      <c r="F76">
        <v>4</v>
      </c>
      <c r="G76">
        <v>2</v>
      </c>
      <c r="H76">
        <v>5</v>
      </c>
      <c r="I76">
        <v>1</v>
      </c>
      <c r="J76">
        <v>1</v>
      </c>
      <c r="K76">
        <v>2</v>
      </c>
      <c r="L76">
        <v>1</v>
      </c>
      <c r="M76">
        <v>3</v>
      </c>
      <c r="N76">
        <v>2</v>
      </c>
      <c r="O76">
        <v>2</v>
      </c>
      <c r="P76">
        <v>1</v>
      </c>
      <c r="Q76">
        <v>1</v>
      </c>
      <c r="R76">
        <v>1</v>
      </c>
      <c r="S76">
        <v>2</v>
      </c>
      <c r="T76">
        <v>1</v>
      </c>
      <c r="U76">
        <v>2</v>
      </c>
      <c r="V76"/>
      <c r="W76"/>
      <c r="X76"/>
      <c r="Y76"/>
      <c r="Z76"/>
      <c r="AA76"/>
      <c r="AB76"/>
      <c r="AC76"/>
      <c r="AD76">
        <v>1</v>
      </c>
      <c r="AE76">
        <v>1</v>
      </c>
      <c r="AF76">
        <v>1</v>
      </c>
      <c r="AG76">
        <v>3</v>
      </c>
      <c r="AH76">
        <v>1</v>
      </c>
      <c r="AI76">
        <v>1</v>
      </c>
      <c r="AJ76">
        <v>1</v>
      </c>
      <c r="AK76">
        <v>1</v>
      </c>
      <c r="AL76">
        <v>1</v>
      </c>
      <c r="AM76">
        <v>2</v>
      </c>
      <c r="AN76">
        <v>1</v>
      </c>
      <c r="AO76">
        <v>1</v>
      </c>
      <c r="AP76">
        <v>2</v>
      </c>
      <c r="AQ76">
        <v>1</v>
      </c>
      <c r="AR76">
        <v>5</v>
      </c>
      <c r="AS76">
        <v>1</v>
      </c>
      <c r="AT76">
        <v>1</v>
      </c>
      <c r="AU76">
        <v>2</v>
      </c>
      <c r="AV76">
        <v>2</v>
      </c>
      <c r="AW76">
        <v>1</v>
      </c>
      <c r="AX76">
        <v>2</v>
      </c>
      <c r="AY76">
        <v>4</v>
      </c>
      <c r="AZ76">
        <v>4</v>
      </c>
      <c r="BA76">
        <v>130</v>
      </c>
    </row>
    <row r="77" spans="1:53" ht="15" x14ac:dyDescent="0.25">
      <c r="A77" s="1">
        <v>484</v>
      </c>
      <c r="B77">
        <v>5</v>
      </c>
      <c r="C77">
        <v>2</v>
      </c>
      <c r="D77">
        <v>5</v>
      </c>
      <c r="E77">
        <v>5</v>
      </c>
      <c r="F77">
        <v>3</v>
      </c>
      <c r="G77">
        <v>1</v>
      </c>
      <c r="H77">
        <v>5</v>
      </c>
      <c r="I77">
        <v>2</v>
      </c>
      <c r="J77">
        <v>2</v>
      </c>
      <c r="K77">
        <v>1</v>
      </c>
      <c r="L77">
        <v>2</v>
      </c>
      <c r="M77">
        <v>3</v>
      </c>
      <c r="N77">
        <v>2</v>
      </c>
      <c r="O77">
        <v>3</v>
      </c>
      <c r="P77">
        <v>2</v>
      </c>
      <c r="Q77">
        <v>3</v>
      </c>
      <c r="R77">
        <v>4</v>
      </c>
      <c r="S77">
        <v>3</v>
      </c>
      <c r="T77">
        <v>2</v>
      </c>
      <c r="U77">
        <v>3</v>
      </c>
      <c r="V77">
        <v>2</v>
      </c>
      <c r="W77">
        <v>4</v>
      </c>
      <c r="X77">
        <v>5</v>
      </c>
      <c r="Y77"/>
      <c r="Z77"/>
      <c r="AA77"/>
      <c r="AB77"/>
      <c r="AC77"/>
      <c r="AD77">
        <v>3</v>
      </c>
      <c r="AE77">
        <v>2</v>
      </c>
      <c r="AF77">
        <v>1</v>
      </c>
      <c r="AG77">
        <v>3</v>
      </c>
      <c r="AH77">
        <v>3</v>
      </c>
      <c r="AI77">
        <v>3</v>
      </c>
      <c r="AJ77">
        <v>1</v>
      </c>
      <c r="AK77">
        <v>3</v>
      </c>
      <c r="AL77">
        <v>3</v>
      </c>
      <c r="AM77">
        <v>2</v>
      </c>
      <c r="AN77">
        <v>3</v>
      </c>
      <c r="AO77">
        <v>2</v>
      </c>
      <c r="AP77">
        <v>3</v>
      </c>
      <c r="AQ77">
        <v>1</v>
      </c>
      <c r="AR77">
        <v>4</v>
      </c>
      <c r="AS77">
        <v>2</v>
      </c>
      <c r="AT77">
        <v>3</v>
      </c>
      <c r="AU77">
        <v>2</v>
      </c>
      <c r="AV77">
        <v>1</v>
      </c>
      <c r="AW77">
        <v>1</v>
      </c>
      <c r="AX77">
        <v>2</v>
      </c>
      <c r="AY77">
        <v>1</v>
      </c>
      <c r="AZ77">
        <v>3</v>
      </c>
      <c r="BA77">
        <v>130</v>
      </c>
    </row>
    <row r="78" spans="1:53" ht="15" x14ac:dyDescent="0.25">
      <c r="A78" s="1">
        <v>485</v>
      </c>
      <c r="B78">
        <v>5</v>
      </c>
      <c r="C78">
        <v>1</v>
      </c>
      <c r="D78">
        <v>6</v>
      </c>
      <c r="E78">
        <v>2</v>
      </c>
      <c r="F78">
        <v>4</v>
      </c>
      <c r="G78">
        <v>1</v>
      </c>
      <c r="H78">
        <v>5</v>
      </c>
      <c r="I78">
        <v>2</v>
      </c>
      <c r="J78">
        <v>2</v>
      </c>
      <c r="K78">
        <v>2</v>
      </c>
      <c r="L78">
        <v>2</v>
      </c>
      <c r="M78">
        <v>3</v>
      </c>
      <c r="N78">
        <v>2</v>
      </c>
      <c r="O78">
        <v>3</v>
      </c>
      <c r="P78">
        <v>2</v>
      </c>
      <c r="Q78">
        <v>2</v>
      </c>
      <c r="R78">
        <v>3</v>
      </c>
      <c r="S78">
        <v>2</v>
      </c>
      <c r="T78">
        <v>1</v>
      </c>
      <c r="U78">
        <v>2</v>
      </c>
      <c r="V78"/>
      <c r="W78"/>
      <c r="X78"/>
      <c r="Y78"/>
      <c r="Z78"/>
      <c r="AA78"/>
      <c r="AB78"/>
      <c r="AC78"/>
      <c r="AD78">
        <v>2</v>
      </c>
      <c r="AE78">
        <v>2</v>
      </c>
      <c r="AF78">
        <v>1</v>
      </c>
      <c r="AG78">
        <v>2</v>
      </c>
      <c r="AH78">
        <v>2</v>
      </c>
      <c r="AI78">
        <v>2</v>
      </c>
      <c r="AJ78">
        <v>2</v>
      </c>
      <c r="AK78">
        <v>2</v>
      </c>
      <c r="AL78">
        <v>2</v>
      </c>
      <c r="AM78">
        <v>2</v>
      </c>
      <c r="AN78">
        <v>1</v>
      </c>
      <c r="AO78">
        <v>1</v>
      </c>
      <c r="AP78">
        <v>2</v>
      </c>
      <c r="AQ78">
        <v>1</v>
      </c>
      <c r="AR78">
        <v>5</v>
      </c>
      <c r="AS78">
        <v>1</v>
      </c>
      <c r="AT78">
        <v>1</v>
      </c>
      <c r="AU78">
        <v>2</v>
      </c>
      <c r="AV78">
        <v>1</v>
      </c>
      <c r="AW78">
        <v>1</v>
      </c>
      <c r="AX78">
        <v>2</v>
      </c>
      <c r="AY78">
        <v>3</v>
      </c>
      <c r="AZ78">
        <v>1</v>
      </c>
      <c r="BA78">
        <v>130</v>
      </c>
    </row>
    <row r="79" spans="1:53" ht="15" x14ac:dyDescent="0.25">
      <c r="A79" s="1">
        <v>486</v>
      </c>
      <c r="B79">
        <v>3</v>
      </c>
      <c r="C79">
        <v>1</v>
      </c>
      <c r="D79">
        <v>2</v>
      </c>
      <c r="E79">
        <v>2</v>
      </c>
      <c r="F79">
        <v>3</v>
      </c>
      <c r="G79">
        <v>1</v>
      </c>
      <c r="H79">
        <v>5</v>
      </c>
      <c r="I79">
        <v>1</v>
      </c>
      <c r="J79">
        <v>2</v>
      </c>
      <c r="K79">
        <v>2</v>
      </c>
      <c r="L79">
        <v>2</v>
      </c>
      <c r="M79">
        <v>3</v>
      </c>
      <c r="N79">
        <v>4</v>
      </c>
      <c r="O79">
        <v>4</v>
      </c>
      <c r="P79">
        <v>4</v>
      </c>
      <c r="Q79">
        <v>4</v>
      </c>
      <c r="R79">
        <v>4</v>
      </c>
      <c r="S79">
        <v>3</v>
      </c>
      <c r="T79">
        <v>1</v>
      </c>
      <c r="U79">
        <v>3</v>
      </c>
      <c r="V79">
        <v>1</v>
      </c>
      <c r="W79">
        <v>2</v>
      </c>
      <c r="X79">
        <v>5</v>
      </c>
      <c r="Y79"/>
      <c r="Z79"/>
      <c r="AA79"/>
      <c r="AB79"/>
      <c r="AC79"/>
      <c r="AD79">
        <v>2</v>
      </c>
      <c r="AE79">
        <v>2</v>
      </c>
      <c r="AF79">
        <v>1</v>
      </c>
      <c r="AG79">
        <v>2</v>
      </c>
      <c r="AH79">
        <v>2</v>
      </c>
      <c r="AI79">
        <v>2</v>
      </c>
      <c r="AJ79">
        <v>1</v>
      </c>
      <c r="AK79">
        <v>2</v>
      </c>
      <c r="AL79">
        <v>1</v>
      </c>
      <c r="AM79">
        <v>1</v>
      </c>
      <c r="AN79">
        <v>1</v>
      </c>
      <c r="AO79">
        <v>2</v>
      </c>
      <c r="AP79">
        <v>2</v>
      </c>
      <c r="AQ79">
        <v>1</v>
      </c>
      <c r="AR79">
        <v>5</v>
      </c>
      <c r="AS79">
        <v>2</v>
      </c>
      <c r="AT79">
        <v>1</v>
      </c>
      <c r="AU79">
        <v>2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130</v>
      </c>
    </row>
    <row r="80" spans="1:53" ht="15" x14ac:dyDescent="0.25">
      <c r="A80" s="1">
        <v>487</v>
      </c>
      <c r="B80">
        <v>2</v>
      </c>
      <c r="C80">
        <v>1</v>
      </c>
      <c r="D80">
        <v>2</v>
      </c>
      <c r="E80">
        <v>2</v>
      </c>
      <c r="F80">
        <v>3</v>
      </c>
      <c r="G80">
        <v>1</v>
      </c>
      <c r="H80">
        <v>5</v>
      </c>
      <c r="I80">
        <v>3</v>
      </c>
      <c r="J80">
        <v>2</v>
      </c>
      <c r="K80">
        <v>2</v>
      </c>
      <c r="L80">
        <v>2</v>
      </c>
      <c r="M80">
        <v>4</v>
      </c>
      <c r="N80">
        <v>3</v>
      </c>
      <c r="O80">
        <v>4</v>
      </c>
      <c r="P80">
        <v>2</v>
      </c>
      <c r="Q80">
        <v>3</v>
      </c>
      <c r="R80">
        <v>4</v>
      </c>
      <c r="S80">
        <v>2</v>
      </c>
      <c r="T80">
        <v>2</v>
      </c>
      <c r="U80">
        <v>2</v>
      </c>
      <c r="V80">
        <v>2</v>
      </c>
      <c r="W80">
        <v>3</v>
      </c>
      <c r="X80">
        <v>5</v>
      </c>
      <c r="Y80"/>
      <c r="Z80"/>
      <c r="AA80"/>
      <c r="AB80"/>
      <c r="AC80"/>
      <c r="AD80">
        <v>4</v>
      </c>
      <c r="AE80">
        <v>4</v>
      </c>
      <c r="AF80">
        <v>1</v>
      </c>
      <c r="AG80">
        <v>2</v>
      </c>
      <c r="AH80">
        <v>2</v>
      </c>
      <c r="AI80">
        <v>2</v>
      </c>
      <c r="AJ80">
        <v>2</v>
      </c>
      <c r="AK80">
        <v>2</v>
      </c>
      <c r="AL80">
        <v>2</v>
      </c>
      <c r="AM80">
        <v>3</v>
      </c>
      <c r="AN80">
        <v>4</v>
      </c>
      <c r="AO80">
        <v>3</v>
      </c>
      <c r="AP80">
        <v>2</v>
      </c>
      <c r="AQ80">
        <v>1</v>
      </c>
      <c r="AR80">
        <v>4</v>
      </c>
      <c r="AS80">
        <v>1</v>
      </c>
      <c r="AT80">
        <v>4</v>
      </c>
      <c r="AU80">
        <v>2</v>
      </c>
      <c r="AV80">
        <v>1</v>
      </c>
      <c r="AW80">
        <v>1</v>
      </c>
      <c r="AX80">
        <v>2</v>
      </c>
      <c r="AY80">
        <v>3</v>
      </c>
      <c r="AZ80">
        <v>2</v>
      </c>
      <c r="BA80">
        <v>130</v>
      </c>
    </row>
    <row r="81" spans="1:53" ht="15" x14ac:dyDescent="0.25">
      <c r="A81" s="1">
        <v>488</v>
      </c>
      <c r="B81">
        <v>2</v>
      </c>
      <c r="C81">
        <v>2</v>
      </c>
      <c r="D81">
        <v>2</v>
      </c>
      <c r="E81">
        <v>2</v>
      </c>
      <c r="F81">
        <v>3</v>
      </c>
      <c r="G81">
        <v>1</v>
      </c>
      <c r="H81">
        <v>5</v>
      </c>
      <c r="I81">
        <v>2</v>
      </c>
      <c r="J81">
        <v>2</v>
      </c>
      <c r="K81">
        <v>1</v>
      </c>
      <c r="L81">
        <v>2</v>
      </c>
      <c r="M81">
        <v>4</v>
      </c>
      <c r="N81">
        <v>2</v>
      </c>
      <c r="O81">
        <v>3</v>
      </c>
      <c r="P81">
        <v>1</v>
      </c>
      <c r="Q81">
        <v>2</v>
      </c>
      <c r="R81">
        <v>4</v>
      </c>
      <c r="S81">
        <v>3</v>
      </c>
      <c r="T81">
        <v>2</v>
      </c>
      <c r="U81">
        <v>3</v>
      </c>
      <c r="V81">
        <v>2</v>
      </c>
      <c r="W81">
        <v>4</v>
      </c>
      <c r="X81">
        <v>4</v>
      </c>
      <c r="Y81"/>
      <c r="Z81"/>
      <c r="AA81"/>
      <c r="AB81"/>
      <c r="AC81"/>
      <c r="AD81">
        <v>3</v>
      </c>
      <c r="AE81">
        <v>3</v>
      </c>
      <c r="AF81">
        <v>2</v>
      </c>
      <c r="AG81">
        <v>2</v>
      </c>
      <c r="AH81">
        <v>3</v>
      </c>
      <c r="AI81">
        <v>2</v>
      </c>
      <c r="AJ81">
        <v>2</v>
      </c>
      <c r="AK81">
        <v>2</v>
      </c>
      <c r="AL81">
        <v>3</v>
      </c>
      <c r="AM81">
        <v>2</v>
      </c>
      <c r="AN81">
        <v>2</v>
      </c>
      <c r="AO81">
        <v>3</v>
      </c>
      <c r="AP81">
        <v>3</v>
      </c>
      <c r="AQ81">
        <v>1</v>
      </c>
      <c r="AR81">
        <v>4</v>
      </c>
      <c r="AS81">
        <v>2</v>
      </c>
      <c r="AT81">
        <v>1</v>
      </c>
      <c r="AU81">
        <v>2</v>
      </c>
      <c r="AV81">
        <v>1</v>
      </c>
      <c r="AW81">
        <v>1</v>
      </c>
      <c r="AX81">
        <v>2</v>
      </c>
      <c r="AY81">
        <v>4</v>
      </c>
      <c r="AZ81">
        <v>1</v>
      </c>
      <c r="BA81">
        <v>130</v>
      </c>
    </row>
    <row r="82" spans="1:53" ht="15" x14ac:dyDescent="0.25">
      <c r="A82" s="1">
        <v>489</v>
      </c>
      <c r="B82">
        <v>3</v>
      </c>
      <c r="C82">
        <v>1</v>
      </c>
      <c r="D82">
        <v>3</v>
      </c>
      <c r="E82">
        <v>3</v>
      </c>
      <c r="F82">
        <v>3</v>
      </c>
      <c r="G82">
        <v>1</v>
      </c>
      <c r="H82">
        <v>5</v>
      </c>
      <c r="I82">
        <v>2</v>
      </c>
      <c r="J82">
        <v>2</v>
      </c>
      <c r="K82">
        <v>1</v>
      </c>
      <c r="L82">
        <v>2</v>
      </c>
      <c r="M82">
        <v>4</v>
      </c>
      <c r="N82">
        <v>3</v>
      </c>
      <c r="O82">
        <v>4</v>
      </c>
      <c r="P82">
        <v>3</v>
      </c>
      <c r="Q82">
        <v>3</v>
      </c>
      <c r="R82">
        <v>4</v>
      </c>
      <c r="S82">
        <v>3</v>
      </c>
      <c r="T82">
        <v>2</v>
      </c>
      <c r="U82">
        <v>3</v>
      </c>
      <c r="V82">
        <v>3</v>
      </c>
      <c r="W82">
        <v>4</v>
      </c>
      <c r="X82">
        <v>5</v>
      </c>
      <c r="Y82"/>
      <c r="Z82"/>
      <c r="AA82"/>
      <c r="AB82"/>
      <c r="AC82"/>
      <c r="AD82">
        <v>3</v>
      </c>
      <c r="AE82">
        <v>3</v>
      </c>
      <c r="AF82">
        <v>3</v>
      </c>
      <c r="AG82">
        <v>2</v>
      </c>
      <c r="AH82">
        <v>3</v>
      </c>
      <c r="AI82">
        <v>2</v>
      </c>
      <c r="AJ82">
        <v>2</v>
      </c>
      <c r="AK82">
        <v>2</v>
      </c>
      <c r="AL82">
        <v>2</v>
      </c>
      <c r="AM82">
        <v>1</v>
      </c>
      <c r="AN82">
        <v>2</v>
      </c>
      <c r="AO82">
        <v>4</v>
      </c>
      <c r="AP82">
        <v>4</v>
      </c>
      <c r="AQ82">
        <v>1</v>
      </c>
      <c r="AR82">
        <v>4</v>
      </c>
      <c r="AS82">
        <v>2</v>
      </c>
      <c r="AT82">
        <v>2</v>
      </c>
      <c r="AU82">
        <v>2</v>
      </c>
      <c r="AV82">
        <v>2</v>
      </c>
      <c r="AW82">
        <v>1</v>
      </c>
      <c r="AX82">
        <v>2</v>
      </c>
      <c r="AY82">
        <v>1</v>
      </c>
      <c r="AZ82">
        <v>2</v>
      </c>
      <c r="BA82">
        <v>130</v>
      </c>
    </row>
    <row r="83" spans="1:53" ht="15" x14ac:dyDescent="0.25">
      <c r="A83" s="1">
        <v>490</v>
      </c>
      <c r="B83">
        <v>2</v>
      </c>
      <c r="C83">
        <v>2</v>
      </c>
      <c r="D83">
        <v>2</v>
      </c>
      <c r="E83">
        <v>2</v>
      </c>
      <c r="F83">
        <v>3</v>
      </c>
      <c r="G83">
        <v>2</v>
      </c>
      <c r="H83">
        <v>5</v>
      </c>
      <c r="I83">
        <v>4</v>
      </c>
      <c r="J83">
        <v>1</v>
      </c>
      <c r="K83">
        <v>2</v>
      </c>
      <c r="L83">
        <v>2</v>
      </c>
      <c r="M83">
        <v>3</v>
      </c>
      <c r="N83">
        <v>2</v>
      </c>
      <c r="O83">
        <v>4</v>
      </c>
      <c r="P83">
        <v>2</v>
      </c>
      <c r="Q83">
        <v>2</v>
      </c>
      <c r="R83">
        <v>3</v>
      </c>
      <c r="S83">
        <v>4</v>
      </c>
      <c r="T83">
        <v>2</v>
      </c>
      <c r="U83">
        <v>3</v>
      </c>
      <c r="V83">
        <v>1</v>
      </c>
      <c r="W83">
        <v>1</v>
      </c>
      <c r="X83">
        <v>4</v>
      </c>
      <c r="Y83"/>
      <c r="Z83"/>
      <c r="AA83"/>
      <c r="AB83"/>
      <c r="AC83"/>
      <c r="AD83">
        <v>1</v>
      </c>
      <c r="AE83">
        <v>1</v>
      </c>
      <c r="AF83">
        <v>1</v>
      </c>
      <c r="AG83">
        <v>3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2</v>
      </c>
      <c r="AN83">
        <v>1</v>
      </c>
      <c r="AO83">
        <v>1</v>
      </c>
      <c r="AP83">
        <v>1</v>
      </c>
      <c r="AQ83">
        <v>1</v>
      </c>
      <c r="AR83">
        <v>4</v>
      </c>
      <c r="AS83">
        <v>1</v>
      </c>
      <c r="AT83">
        <v>1</v>
      </c>
      <c r="AU83">
        <v>2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130</v>
      </c>
    </row>
    <row r="84" spans="1:53" ht="15" x14ac:dyDescent="0.25">
      <c r="A84" s="1">
        <v>491</v>
      </c>
      <c r="B84">
        <v>3</v>
      </c>
      <c r="C84">
        <v>2</v>
      </c>
      <c r="D84">
        <v>4</v>
      </c>
      <c r="E84">
        <v>4</v>
      </c>
      <c r="F84">
        <v>3</v>
      </c>
      <c r="G84">
        <v>1</v>
      </c>
      <c r="H84">
        <v>5</v>
      </c>
      <c r="I84">
        <v>2</v>
      </c>
      <c r="J84">
        <v>1</v>
      </c>
      <c r="K84">
        <v>2</v>
      </c>
      <c r="L84">
        <v>2</v>
      </c>
      <c r="M84">
        <v>4</v>
      </c>
      <c r="N84">
        <v>3</v>
      </c>
      <c r="O84">
        <v>4</v>
      </c>
      <c r="P84">
        <v>1</v>
      </c>
      <c r="Q84">
        <v>3</v>
      </c>
      <c r="R84">
        <v>3</v>
      </c>
      <c r="S84">
        <v>3</v>
      </c>
      <c r="T84">
        <v>1</v>
      </c>
      <c r="U84">
        <v>2</v>
      </c>
      <c r="V84">
        <v>1</v>
      </c>
      <c r="W84">
        <v>3</v>
      </c>
      <c r="X84">
        <v>4</v>
      </c>
      <c r="Y84"/>
      <c r="Z84"/>
      <c r="AA84"/>
      <c r="AB84"/>
      <c r="AC84"/>
      <c r="AD84">
        <v>3</v>
      </c>
      <c r="AE84">
        <v>1</v>
      </c>
      <c r="AF84">
        <v>1</v>
      </c>
      <c r="AG84">
        <v>2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2</v>
      </c>
      <c r="AN84">
        <v>1</v>
      </c>
      <c r="AO84">
        <v>1</v>
      </c>
      <c r="AP84">
        <v>1</v>
      </c>
      <c r="AQ84">
        <v>1</v>
      </c>
      <c r="AR84">
        <v>4</v>
      </c>
      <c r="AS84">
        <v>1</v>
      </c>
      <c r="AT84">
        <v>1</v>
      </c>
      <c r="AU84">
        <v>2</v>
      </c>
      <c r="AV84">
        <v>1</v>
      </c>
      <c r="AW84">
        <v>1</v>
      </c>
      <c r="AX84">
        <v>2</v>
      </c>
      <c r="AY84">
        <v>3</v>
      </c>
      <c r="AZ84">
        <v>1</v>
      </c>
      <c r="BA84">
        <v>130</v>
      </c>
    </row>
    <row r="85" spans="1:53" ht="15" x14ac:dyDescent="0.25">
      <c r="A85" s="1">
        <v>492</v>
      </c>
      <c r="B85">
        <v>5</v>
      </c>
      <c r="C85">
        <v>1</v>
      </c>
      <c r="D85">
        <v>2</v>
      </c>
      <c r="E85">
        <v>2</v>
      </c>
      <c r="F85">
        <v>3</v>
      </c>
      <c r="G85">
        <v>1</v>
      </c>
      <c r="H85">
        <v>6</v>
      </c>
      <c r="I85">
        <v>2</v>
      </c>
      <c r="J85">
        <v>2</v>
      </c>
      <c r="K85">
        <v>2</v>
      </c>
      <c r="L85">
        <v>1</v>
      </c>
      <c r="M85">
        <v>2</v>
      </c>
      <c r="N85">
        <v>1</v>
      </c>
      <c r="O85">
        <v>1</v>
      </c>
      <c r="P85">
        <v>1</v>
      </c>
      <c r="Q85">
        <v>2</v>
      </c>
      <c r="R85">
        <v>3</v>
      </c>
      <c r="S85">
        <v>3</v>
      </c>
      <c r="T85">
        <v>2</v>
      </c>
      <c r="U85">
        <v>3</v>
      </c>
      <c r="V85">
        <v>2</v>
      </c>
      <c r="W85">
        <v>3</v>
      </c>
      <c r="X85">
        <v>4</v>
      </c>
      <c r="Y85"/>
      <c r="Z85"/>
      <c r="AA85"/>
      <c r="AB85"/>
      <c r="AC85"/>
      <c r="AD85">
        <v>2</v>
      </c>
      <c r="AE85">
        <v>2</v>
      </c>
      <c r="AF85">
        <v>2</v>
      </c>
      <c r="AG85">
        <v>2</v>
      </c>
      <c r="AH85">
        <v>3</v>
      </c>
      <c r="AI85">
        <v>1</v>
      </c>
      <c r="AJ85">
        <v>2</v>
      </c>
      <c r="AK85">
        <v>2</v>
      </c>
      <c r="AL85">
        <v>1</v>
      </c>
      <c r="AM85">
        <v>2</v>
      </c>
      <c r="AN85">
        <v>1</v>
      </c>
      <c r="AO85">
        <v>2</v>
      </c>
      <c r="AP85">
        <v>2</v>
      </c>
      <c r="AQ85">
        <v>1</v>
      </c>
      <c r="AR85">
        <v>4</v>
      </c>
      <c r="AS85">
        <v>1</v>
      </c>
      <c r="AT85">
        <v>1</v>
      </c>
      <c r="AU85">
        <v>2</v>
      </c>
      <c r="AV85">
        <v>1</v>
      </c>
      <c r="AW85">
        <v>1</v>
      </c>
      <c r="AX85">
        <v>2</v>
      </c>
      <c r="AY85">
        <v>1</v>
      </c>
      <c r="AZ85">
        <v>5</v>
      </c>
      <c r="BA85">
        <v>130</v>
      </c>
    </row>
    <row r="86" spans="1:53" ht="15" x14ac:dyDescent="0.25">
      <c r="A86" s="1">
        <v>493</v>
      </c>
      <c r="B86">
        <v>6</v>
      </c>
      <c r="C86">
        <v>1</v>
      </c>
      <c r="D86">
        <v>6</v>
      </c>
      <c r="E86">
        <v>6</v>
      </c>
      <c r="F86">
        <v>3</v>
      </c>
      <c r="G86">
        <v>1</v>
      </c>
      <c r="H86">
        <v>6</v>
      </c>
      <c r="I86">
        <v>1</v>
      </c>
      <c r="J86">
        <v>2</v>
      </c>
      <c r="K86">
        <v>2</v>
      </c>
      <c r="L86">
        <v>2</v>
      </c>
      <c r="M86">
        <v>4</v>
      </c>
      <c r="N86">
        <v>3</v>
      </c>
      <c r="O86">
        <v>3</v>
      </c>
      <c r="P86">
        <v>1</v>
      </c>
      <c r="Q86">
        <v>2</v>
      </c>
      <c r="R86">
        <v>2</v>
      </c>
      <c r="S86">
        <v>2</v>
      </c>
      <c r="T86">
        <v>2</v>
      </c>
      <c r="U86">
        <v>3</v>
      </c>
      <c r="V86">
        <v>1</v>
      </c>
      <c r="W86">
        <v>1</v>
      </c>
      <c r="X86">
        <v>4</v>
      </c>
      <c r="Y86"/>
      <c r="Z86"/>
      <c r="AA86"/>
      <c r="AB86"/>
      <c r="AC86"/>
      <c r="AD86">
        <v>2</v>
      </c>
      <c r="AE86">
        <v>2</v>
      </c>
      <c r="AF86">
        <v>1</v>
      </c>
      <c r="AG86">
        <v>4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2</v>
      </c>
      <c r="AN86">
        <v>1</v>
      </c>
      <c r="AO86">
        <v>1</v>
      </c>
      <c r="AP86">
        <v>2</v>
      </c>
      <c r="AQ86">
        <v>1</v>
      </c>
      <c r="AR86">
        <v>4</v>
      </c>
      <c r="AS86">
        <v>1</v>
      </c>
      <c r="AT86">
        <v>1</v>
      </c>
      <c r="AU86">
        <v>2</v>
      </c>
      <c r="AV86">
        <v>1</v>
      </c>
      <c r="AW86">
        <v>1</v>
      </c>
      <c r="AX86">
        <v>2</v>
      </c>
      <c r="AY86">
        <v>3</v>
      </c>
      <c r="AZ86">
        <v>1</v>
      </c>
      <c r="BA86">
        <v>130</v>
      </c>
    </row>
    <row r="87" spans="1:53" ht="15" x14ac:dyDescent="0.25">
      <c r="A87" s="1">
        <v>494</v>
      </c>
      <c r="B87">
        <v>6</v>
      </c>
      <c r="C87">
        <v>1</v>
      </c>
      <c r="D87">
        <v>9</v>
      </c>
      <c r="E87">
        <v>9</v>
      </c>
      <c r="F87">
        <v>3</v>
      </c>
      <c r="G87">
        <v>1</v>
      </c>
      <c r="H87">
        <v>6</v>
      </c>
      <c r="I87">
        <v>1</v>
      </c>
      <c r="J87">
        <v>1</v>
      </c>
      <c r="K87">
        <v>2</v>
      </c>
      <c r="L87">
        <v>2</v>
      </c>
      <c r="M87">
        <v>4</v>
      </c>
      <c r="N87">
        <v>2</v>
      </c>
      <c r="O87">
        <v>2</v>
      </c>
      <c r="P87">
        <v>1</v>
      </c>
      <c r="Q87">
        <v>2</v>
      </c>
      <c r="R87">
        <v>3</v>
      </c>
      <c r="S87">
        <v>2</v>
      </c>
      <c r="T87">
        <v>2</v>
      </c>
      <c r="U87">
        <v>3</v>
      </c>
      <c r="V87">
        <v>1</v>
      </c>
      <c r="W87">
        <v>2</v>
      </c>
      <c r="X87">
        <v>3</v>
      </c>
      <c r="Y87"/>
      <c r="Z87"/>
      <c r="AA87"/>
      <c r="AB87"/>
      <c r="AC87"/>
      <c r="AD87">
        <v>1</v>
      </c>
      <c r="AE87">
        <v>1</v>
      </c>
      <c r="AF87">
        <v>1</v>
      </c>
      <c r="AG87">
        <v>4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5</v>
      </c>
      <c r="AS87">
        <v>1</v>
      </c>
      <c r="AT87">
        <v>1</v>
      </c>
      <c r="AU87">
        <v>2</v>
      </c>
      <c r="AV87">
        <v>1</v>
      </c>
      <c r="AW87">
        <v>1</v>
      </c>
      <c r="AX87">
        <v>1</v>
      </c>
      <c r="AY87">
        <v>3</v>
      </c>
      <c r="AZ87">
        <v>1</v>
      </c>
      <c r="BA87">
        <v>130</v>
      </c>
    </row>
    <row r="88" spans="1:53" ht="15" x14ac:dyDescent="0.25">
      <c r="A88" s="1">
        <v>495</v>
      </c>
      <c r="B88">
        <v>5</v>
      </c>
      <c r="C88">
        <v>1</v>
      </c>
      <c r="D88">
        <v>4</v>
      </c>
      <c r="E88">
        <v>4</v>
      </c>
      <c r="F88">
        <v>3</v>
      </c>
      <c r="G88">
        <v>1</v>
      </c>
      <c r="H88">
        <v>5</v>
      </c>
      <c r="I88">
        <v>1</v>
      </c>
      <c r="J88">
        <v>1</v>
      </c>
      <c r="K88">
        <v>2</v>
      </c>
      <c r="L88">
        <v>2</v>
      </c>
      <c r="M88">
        <v>3</v>
      </c>
      <c r="N88">
        <v>3</v>
      </c>
      <c r="O88">
        <v>3</v>
      </c>
      <c r="P88">
        <v>2</v>
      </c>
      <c r="Q88">
        <v>2</v>
      </c>
      <c r="R88">
        <v>3</v>
      </c>
      <c r="S88">
        <v>4</v>
      </c>
      <c r="T88">
        <v>2</v>
      </c>
      <c r="U88">
        <v>3</v>
      </c>
      <c r="V88">
        <v>3</v>
      </c>
      <c r="W88">
        <v>4</v>
      </c>
      <c r="X88">
        <v>5</v>
      </c>
      <c r="Y88"/>
      <c r="Z88"/>
      <c r="AA88"/>
      <c r="AB88"/>
      <c r="AC88"/>
      <c r="AD88">
        <v>3</v>
      </c>
      <c r="AE88">
        <v>1</v>
      </c>
      <c r="AF88">
        <v>1</v>
      </c>
      <c r="AG88">
        <v>1</v>
      </c>
      <c r="AH88">
        <v>4</v>
      </c>
      <c r="AI88">
        <v>1</v>
      </c>
      <c r="AJ88">
        <v>2</v>
      </c>
      <c r="AK88">
        <v>2</v>
      </c>
      <c r="AL88">
        <v>4</v>
      </c>
      <c r="AM88">
        <v>3</v>
      </c>
      <c r="AN88">
        <v>2</v>
      </c>
      <c r="AO88">
        <v>2</v>
      </c>
      <c r="AP88">
        <v>4</v>
      </c>
      <c r="AQ88">
        <v>1</v>
      </c>
      <c r="AR88">
        <v>5</v>
      </c>
      <c r="AS88">
        <v>2</v>
      </c>
      <c r="AT88">
        <v>1</v>
      </c>
      <c r="AU88">
        <v>2</v>
      </c>
      <c r="AV88">
        <v>1</v>
      </c>
      <c r="AW88">
        <v>1</v>
      </c>
      <c r="AX88">
        <v>1</v>
      </c>
      <c r="AY88">
        <v>3</v>
      </c>
      <c r="AZ88">
        <v>1</v>
      </c>
      <c r="BA88">
        <v>130</v>
      </c>
    </row>
    <row r="89" spans="1:53" ht="15" x14ac:dyDescent="0.25">
      <c r="A89" s="1">
        <v>496</v>
      </c>
      <c r="B89">
        <v>3</v>
      </c>
      <c r="C89">
        <v>2</v>
      </c>
      <c r="D89">
        <v>3</v>
      </c>
      <c r="E89">
        <v>3</v>
      </c>
      <c r="F89">
        <v>3</v>
      </c>
      <c r="G89">
        <v>1</v>
      </c>
      <c r="H89">
        <v>6</v>
      </c>
      <c r="I89">
        <v>4</v>
      </c>
      <c r="J89">
        <v>2</v>
      </c>
      <c r="K89">
        <v>1</v>
      </c>
      <c r="L89">
        <v>2</v>
      </c>
      <c r="M89">
        <v>2</v>
      </c>
      <c r="N89">
        <v>2</v>
      </c>
      <c r="O89">
        <v>4</v>
      </c>
      <c r="P89">
        <v>4</v>
      </c>
      <c r="Q89">
        <v>4</v>
      </c>
      <c r="R89">
        <v>4</v>
      </c>
      <c r="S89">
        <v>4</v>
      </c>
      <c r="T89">
        <v>2</v>
      </c>
      <c r="U89">
        <v>3</v>
      </c>
      <c r="V89">
        <v>4</v>
      </c>
      <c r="W89">
        <v>4</v>
      </c>
      <c r="X89">
        <v>5</v>
      </c>
      <c r="Y89"/>
      <c r="Z89"/>
      <c r="AA89"/>
      <c r="AB89"/>
      <c r="AC89"/>
      <c r="AD89">
        <v>4</v>
      </c>
      <c r="AE89">
        <v>3</v>
      </c>
      <c r="AF89">
        <v>2</v>
      </c>
      <c r="AG89">
        <v>1</v>
      </c>
      <c r="AH89">
        <v>3</v>
      </c>
      <c r="AI89">
        <v>3</v>
      </c>
      <c r="AJ89">
        <v>3</v>
      </c>
      <c r="AK89">
        <v>3</v>
      </c>
      <c r="AL89">
        <v>4</v>
      </c>
      <c r="AM89">
        <v>1</v>
      </c>
      <c r="AN89">
        <v>1</v>
      </c>
      <c r="AO89">
        <v>3</v>
      </c>
      <c r="AP89">
        <v>3</v>
      </c>
      <c r="AQ89">
        <v>2</v>
      </c>
      <c r="AR89">
        <v>4</v>
      </c>
      <c r="AS89">
        <v>3</v>
      </c>
      <c r="AT89">
        <v>3</v>
      </c>
      <c r="AU89">
        <v>1</v>
      </c>
      <c r="AV89">
        <v>1</v>
      </c>
      <c r="AW89">
        <v>2</v>
      </c>
      <c r="AX89">
        <v>2</v>
      </c>
      <c r="AY89">
        <v>3</v>
      </c>
      <c r="AZ89">
        <v>2</v>
      </c>
      <c r="BA89">
        <v>130</v>
      </c>
    </row>
    <row r="90" spans="1:53" ht="15" x14ac:dyDescent="0.25">
      <c r="A90" s="1">
        <v>497</v>
      </c>
      <c r="B90">
        <v>4</v>
      </c>
      <c r="C90">
        <v>1</v>
      </c>
      <c r="D90">
        <v>4</v>
      </c>
      <c r="E90">
        <v>4</v>
      </c>
      <c r="F90">
        <v>3</v>
      </c>
      <c r="G90">
        <v>1</v>
      </c>
      <c r="H90">
        <v>5</v>
      </c>
      <c r="I90">
        <v>1</v>
      </c>
      <c r="J90">
        <v>2</v>
      </c>
      <c r="K90">
        <v>1</v>
      </c>
      <c r="L90">
        <v>2</v>
      </c>
      <c r="M90">
        <v>3</v>
      </c>
      <c r="N90">
        <v>3</v>
      </c>
      <c r="O90">
        <v>3</v>
      </c>
      <c r="P90">
        <v>2</v>
      </c>
      <c r="Q90">
        <v>2</v>
      </c>
      <c r="R90">
        <v>3</v>
      </c>
      <c r="S90">
        <v>3</v>
      </c>
      <c r="T90">
        <v>2</v>
      </c>
      <c r="U90">
        <v>3</v>
      </c>
      <c r="V90">
        <v>2</v>
      </c>
      <c r="W90">
        <v>3</v>
      </c>
      <c r="X90">
        <v>5</v>
      </c>
      <c r="Y90"/>
      <c r="Z90"/>
      <c r="AA90"/>
      <c r="AB90"/>
      <c r="AC90"/>
      <c r="AD90">
        <v>2</v>
      </c>
      <c r="AE90">
        <v>2</v>
      </c>
      <c r="AF90">
        <v>2</v>
      </c>
      <c r="AG90">
        <v>3</v>
      </c>
      <c r="AH90">
        <v>2</v>
      </c>
      <c r="AI90">
        <v>1</v>
      </c>
      <c r="AJ90">
        <v>2</v>
      </c>
      <c r="AK90">
        <v>2</v>
      </c>
      <c r="AL90">
        <v>2</v>
      </c>
      <c r="AM90">
        <v>2</v>
      </c>
      <c r="AN90">
        <v>2</v>
      </c>
      <c r="AO90">
        <v>3</v>
      </c>
      <c r="AP90">
        <v>2</v>
      </c>
      <c r="AQ90">
        <v>1</v>
      </c>
      <c r="AR90">
        <v>5</v>
      </c>
      <c r="AS90">
        <v>2</v>
      </c>
      <c r="AT90">
        <v>1</v>
      </c>
      <c r="AU90">
        <v>2</v>
      </c>
      <c r="AV90">
        <v>1</v>
      </c>
      <c r="AW90">
        <v>1</v>
      </c>
      <c r="AX90">
        <v>1</v>
      </c>
      <c r="AY90">
        <v>3</v>
      </c>
      <c r="AZ90">
        <v>2</v>
      </c>
      <c r="BA90">
        <v>130</v>
      </c>
    </row>
    <row r="91" spans="1:53" ht="15" x14ac:dyDescent="0.25">
      <c r="A91" s="1">
        <v>498</v>
      </c>
      <c r="B91">
        <v>4</v>
      </c>
      <c r="C91">
        <v>2</v>
      </c>
      <c r="D91">
        <v>3</v>
      </c>
      <c r="E91">
        <v>3</v>
      </c>
      <c r="F91">
        <v>3</v>
      </c>
      <c r="G91">
        <v>1</v>
      </c>
      <c r="H91">
        <v>5</v>
      </c>
      <c r="I91">
        <v>2</v>
      </c>
      <c r="J91">
        <v>2</v>
      </c>
      <c r="K91">
        <v>2</v>
      </c>
      <c r="L91">
        <v>2</v>
      </c>
      <c r="M91">
        <v>3</v>
      </c>
      <c r="N91">
        <v>2</v>
      </c>
      <c r="O91">
        <v>4</v>
      </c>
      <c r="P91">
        <v>2</v>
      </c>
      <c r="Q91">
        <v>1</v>
      </c>
      <c r="R91">
        <v>1</v>
      </c>
      <c r="S91">
        <v>4</v>
      </c>
      <c r="T91">
        <v>2</v>
      </c>
      <c r="U91">
        <v>3</v>
      </c>
      <c r="V91">
        <v>1</v>
      </c>
      <c r="W91">
        <v>3</v>
      </c>
      <c r="X91">
        <v>4</v>
      </c>
      <c r="Y91"/>
      <c r="Z91"/>
      <c r="AA91"/>
      <c r="AB91"/>
      <c r="AC91"/>
      <c r="AD91">
        <v>2</v>
      </c>
      <c r="AE91">
        <v>1</v>
      </c>
      <c r="AF91">
        <v>2</v>
      </c>
      <c r="AG91">
        <v>2</v>
      </c>
      <c r="AH91">
        <v>2</v>
      </c>
      <c r="AI91">
        <v>2</v>
      </c>
      <c r="AJ91">
        <v>1</v>
      </c>
      <c r="AK91">
        <v>1</v>
      </c>
      <c r="AL91">
        <v>2</v>
      </c>
      <c r="AM91">
        <v>2</v>
      </c>
      <c r="AN91">
        <v>1</v>
      </c>
      <c r="AO91">
        <v>1</v>
      </c>
      <c r="AP91">
        <v>2</v>
      </c>
      <c r="AQ91">
        <v>1</v>
      </c>
      <c r="AR91">
        <v>5</v>
      </c>
      <c r="AS91">
        <v>1</v>
      </c>
      <c r="AT91">
        <v>1</v>
      </c>
      <c r="AU91">
        <v>2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130</v>
      </c>
    </row>
    <row r="92" spans="1:53" ht="15" x14ac:dyDescent="0.25">
      <c r="A92" s="1">
        <v>499</v>
      </c>
      <c r="B92">
        <v>4</v>
      </c>
      <c r="C92">
        <v>1</v>
      </c>
      <c r="D92">
        <v>6</v>
      </c>
      <c r="E92">
        <v>6</v>
      </c>
      <c r="F92">
        <v>4</v>
      </c>
      <c r="G92">
        <v>1</v>
      </c>
      <c r="H92">
        <v>6</v>
      </c>
      <c r="I92">
        <v>2</v>
      </c>
      <c r="J92">
        <v>1</v>
      </c>
      <c r="K92">
        <v>2</v>
      </c>
      <c r="L92">
        <v>2</v>
      </c>
      <c r="M92">
        <v>4</v>
      </c>
      <c r="N92">
        <v>2</v>
      </c>
      <c r="O92">
        <v>3</v>
      </c>
      <c r="P92">
        <v>3</v>
      </c>
      <c r="Q92">
        <v>4</v>
      </c>
      <c r="R92">
        <v>4</v>
      </c>
      <c r="S92">
        <v>3</v>
      </c>
      <c r="T92">
        <v>2</v>
      </c>
      <c r="U92">
        <v>3</v>
      </c>
      <c r="V92"/>
      <c r="W92"/>
      <c r="X92"/>
      <c r="Y92"/>
      <c r="Z92"/>
      <c r="AA92"/>
      <c r="AB92"/>
      <c r="AC92"/>
      <c r="AD92">
        <v>3</v>
      </c>
      <c r="AE92">
        <v>2</v>
      </c>
      <c r="AF92">
        <v>2</v>
      </c>
      <c r="AG92">
        <v>2</v>
      </c>
      <c r="AH92">
        <v>2</v>
      </c>
      <c r="AI92">
        <v>3</v>
      </c>
      <c r="AJ92">
        <v>3</v>
      </c>
      <c r="AK92">
        <v>3</v>
      </c>
      <c r="AL92">
        <v>2</v>
      </c>
      <c r="AM92">
        <v>2</v>
      </c>
      <c r="AN92">
        <v>3</v>
      </c>
      <c r="AO92">
        <v>2</v>
      </c>
      <c r="AP92">
        <v>2</v>
      </c>
      <c r="AQ92">
        <v>1</v>
      </c>
      <c r="AR92">
        <v>4</v>
      </c>
      <c r="AS92">
        <v>2</v>
      </c>
      <c r="AT92">
        <v>2</v>
      </c>
      <c r="AU92">
        <v>2</v>
      </c>
      <c r="AV92">
        <v>1</v>
      </c>
      <c r="AW92">
        <v>1</v>
      </c>
      <c r="AX92">
        <v>2</v>
      </c>
      <c r="AY92">
        <v>4</v>
      </c>
      <c r="AZ92">
        <v>4</v>
      </c>
      <c r="BA92">
        <v>130</v>
      </c>
    </row>
    <row r="93" spans="1:53" ht="15" x14ac:dyDescent="0.25">
      <c r="A93" s="1">
        <v>500</v>
      </c>
      <c r="B93">
        <v>4</v>
      </c>
      <c r="C93">
        <v>2</v>
      </c>
      <c r="D93">
        <v>2</v>
      </c>
      <c r="E93">
        <v>2</v>
      </c>
      <c r="F93">
        <v>3</v>
      </c>
      <c r="G93">
        <v>2</v>
      </c>
      <c r="H93">
        <v>6</v>
      </c>
      <c r="I93">
        <v>2</v>
      </c>
      <c r="J93">
        <v>1</v>
      </c>
      <c r="K93">
        <v>2</v>
      </c>
      <c r="L93">
        <v>2</v>
      </c>
      <c r="M93">
        <v>4</v>
      </c>
      <c r="N93">
        <v>2</v>
      </c>
      <c r="O93">
        <v>2</v>
      </c>
      <c r="P93">
        <v>2</v>
      </c>
      <c r="Q93">
        <v>3</v>
      </c>
      <c r="R93">
        <v>2</v>
      </c>
      <c r="S93">
        <v>2</v>
      </c>
      <c r="T93">
        <v>2</v>
      </c>
      <c r="U93">
        <v>2</v>
      </c>
      <c r="V93">
        <v>2</v>
      </c>
      <c r="W93">
        <v>3</v>
      </c>
      <c r="X93">
        <v>4</v>
      </c>
      <c r="Y93"/>
      <c r="Z93"/>
      <c r="AA93"/>
      <c r="AB93"/>
      <c r="AC93"/>
      <c r="AD93">
        <v>2</v>
      </c>
      <c r="AE93">
        <v>2</v>
      </c>
      <c r="AF93">
        <v>1</v>
      </c>
      <c r="AG93">
        <v>2</v>
      </c>
      <c r="AH93">
        <v>2</v>
      </c>
      <c r="AI93">
        <v>1</v>
      </c>
      <c r="AJ93">
        <v>1</v>
      </c>
      <c r="AK93">
        <v>1</v>
      </c>
      <c r="AL93">
        <v>1</v>
      </c>
      <c r="AM93">
        <v>2</v>
      </c>
      <c r="AN93">
        <v>1</v>
      </c>
      <c r="AO93">
        <v>2</v>
      </c>
      <c r="AP93">
        <v>2</v>
      </c>
      <c r="AQ93">
        <v>1</v>
      </c>
      <c r="AR93">
        <v>5</v>
      </c>
      <c r="AS93">
        <v>2</v>
      </c>
      <c r="AT93">
        <v>2</v>
      </c>
      <c r="AU93">
        <v>2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130</v>
      </c>
    </row>
    <row r="94" spans="1:53" ht="15" x14ac:dyDescent="0.25">
      <c r="A94" s="1">
        <v>501</v>
      </c>
      <c r="B94">
        <v>4</v>
      </c>
      <c r="C94">
        <v>1</v>
      </c>
      <c r="D94">
        <v>2</v>
      </c>
      <c r="E94">
        <v>2</v>
      </c>
      <c r="F94">
        <v>2</v>
      </c>
      <c r="G94">
        <v>1</v>
      </c>
      <c r="H94">
        <v>5</v>
      </c>
      <c r="I94">
        <v>1</v>
      </c>
      <c r="J94">
        <v>1</v>
      </c>
      <c r="K94">
        <v>2</v>
      </c>
      <c r="L94">
        <v>2</v>
      </c>
      <c r="M94">
        <v>1</v>
      </c>
      <c r="N94">
        <v>1</v>
      </c>
      <c r="O94">
        <v>2</v>
      </c>
      <c r="P94">
        <v>1</v>
      </c>
      <c r="Q94">
        <v>2</v>
      </c>
      <c r="R94">
        <v>2</v>
      </c>
      <c r="S94">
        <v>1</v>
      </c>
      <c r="T94">
        <v>1</v>
      </c>
      <c r="U94">
        <v>1</v>
      </c>
      <c r="V94"/>
      <c r="W94"/>
      <c r="X94"/>
      <c r="Y94">
        <v>1</v>
      </c>
      <c r="Z94">
        <v>1</v>
      </c>
      <c r="AA94">
        <v>1</v>
      </c>
      <c r="AB94"/>
      <c r="AC94"/>
      <c r="AD94">
        <v>2</v>
      </c>
      <c r="AE94">
        <v>2</v>
      </c>
      <c r="AF94">
        <v>2</v>
      </c>
      <c r="AG94">
        <v>2</v>
      </c>
      <c r="AH94">
        <v>1</v>
      </c>
      <c r="AI94">
        <v>2</v>
      </c>
      <c r="AJ94">
        <v>2</v>
      </c>
      <c r="AK94">
        <v>1</v>
      </c>
      <c r="AL94">
        <v>1</v>
      </c>
      <c r="AM94">
        <v>1</v>
      </c>
      <c r="AN94">
        <v>1</v>
      </c>
      <c r="AO94">
        <v>2</v>
      </c>
      <c r="AP94">
        <v>2</v>
      </c>
      <c r="AQ94">
        <v>1</v>
      </c>
      <c r="AR94">
        <v>5</v>
      </c>
      <c r="AS94">
        <v>1</v>
      </c>
      <c r="AT94">
        <v>2</v>
      </c>
      <c r="AU94">
        <v>2</v>
      </c>
      <c r="AV94">
        <v>4</v>
      </c>
      <c r="AW94">
        <v>1</v>
      </c>
      <c r="AX94">
        <v>2</v>
      </c>
      <c r="AY94">
        <v>1</v>
      </c>
      <c r="AZ94">
        <v>5</v>
      </c>
      <c r="BA94">
        <v>130</v>
      </c>
    </row>
    <row r="95" spans="1:53" ht="15" x14ac:dyDescent="0.25">
      <c r="A95" s="1">
        <v>502</v>
      </c>
      <c r="B95">
        <v>2</v>
      </c>
      <c r="C95">
        <v>1</v>
      </c>
      <c r="D95">
        <v>2</v>
      </c>
      <c r="E95">
        <v>2</v>
      </c>
      <c r="F95">
        <v>3</v>
      </c>
      <c r="G95">
        <v>2</v>
      </c>
      <c r="H95">
        <v>5</v>
      </c>
      <c r="I95">
        <v>2</v>
      </c>
      <c r="J95">
        <v>1</v>
      </c>
      <c r="K95">
        <v>1</v>
      </c>
      <c r="L95">
        <v>2</v>
      </c>
      <c r="M95">
        <v>3</v>
      </c>
      <c r="N95">
        <v>2</v>
      </c>
      <c r="O95">
        <v>4</v>
      </c>
      <c r="P95">
        <v>3</v>
      </c>
      <c r="Q95">
        <v>3</v>
      </c>
      <c r="R95">
        <v>3</v>
      </c>
      <c r="S95">
        <v>4</v>
      </c>
      <c r="T95">
        <v>1</v>
      </c>
      <c r="U95">
        <v>3</v>
      </c>
      <c r="V95">
        <v>3</v>
      </c>
      <c r="W95">
        <v>3</v>
      </c>
      <c r="X95">
        <v>4</v>
      </c>
      <c r="Y95"/>
      <c r="Z95"/>
      <c r="AA95"/>
      <c r="AB95"/>
      <c r="AC95"/>
      <c r="AD95">
        <v>2</v>
      </c>
      <c r="AE95">
        <v>1</v>
      </c>
      <c r="AF95">
        <v>1</v>
      </c>
      <c r="AG95">
        <v>2</v>
      </c>
      <c r="AH95">
        <v>2</v>
      </c>
      <c r="AI95">
        <v>2</v>
      </c>
      <c r="AJ95">
        <v>2</v>
      </c>
      <c r="AK95">
        <v>1</v>
      </c>
      <c r="AL95">
        <v>2</v>
      </c>
      <c r="AM95">
        <v>2</v>
      </c>
      <c r="AN95">
        <v>2</v>
      </c>
      <c r="AO95">
        <v>1</v>
      </c>
      <c r="AP95">
        <v>2</v>
      </c>
      <c r="AQ95">
        <v>1</v>
      </c>
      <c r="AR95">
        <v>5</v>
      </c>
      <c r="AS95">
        <v>2</v>
      </c>
      <c r="AT95">
        <v>2</v>
      </c>
      <c r="AU95">
        <v>2</v>
      </c>
      <c r="AV95">
        <v>1</v>
      </c>
      <c r="AW95">
        <v>1</v>
      </c>
      <c r="AX95">
        <v>2</v>
      </c>
      <c r="AY95">
        <v>2</v>
      </c>
      <c r="AZ95">
        <v>1</v>
      </c>
      <c r="BA95">
        <v>130</v>
      </c>
    </row>
    <row r="96" spans="1:53" ht="15" x14ac:dyDescent="0.25">
      <c r="A96" s="1">
        <v>503</v>
      </c>
      <c r="B96">
        <v>2</v>
      </c>
      <c r="C96">
        <v>1</v>
      </c>
      <c r="D96">
        <v>3</v>
      </c>
      <c r="E96">
        <v>3</v>
      </c>
      <c r="F96">
        <v>3</v>
      </c>
      <c r="G96">
        <v>2</v>
      </c>
      <c r="H96">
        <v>5</v>
      </c>
      <c r="I96">
        <v>2</v>
      </c>
      <c r="J96">
        <v>1</v>
      </c>
      <c r="K96">
        <v>2</v>
      </c>
      <c r="L96">
        <v>2</v>
      </c>
      <c r="M96">
        <v>4</v>
      </c>
      <c r="N96">
        <v>2</v>
      </c>
      <c r="O96">
        <v>3</v>
      </c>
      <c r="P96">
        <v>1</v>
      </c>
      <c r="Q96">
        <v>3</v>
      </c>
      <c r="R96">
        <v>4</v>
      </c>
      <c r="S96">
        <v>3</v>
      </c>
      <c r="T96">
        <v>1</v>
      </c>
      <c r="U96">
        <v>3</v>
      </c>
      <c r="V96">
        <v>1</v>
      </c>
      <c r="W96">
        <v>3</v>
      </c>
      <c r="X96">
        <v>3</v>
      </c>
      <c r="Y96"/>
      <c r="Z96"/>
      <c r="AA96"/>
      <c r="AB96"/>
      <c r="AC96"/>
      <c r="AD96">
        <v>3</v>
      </c>
      <c r="AE96">
        <v>3</v>
      </c>
      <c r="AF96">
        <v>2</v>
      </c>
      <c r="AG96">
        <v>3</v>
      </c>
      <c r="AH96">
        <v>3</v>
      </c>
      <c r="AI96">
        <v>1</v>
      </c>
      <c r="AJ96">
        <v>1</v>
      </c>
      <c r="AK96">
        <v>1</v>
      </c>
      <c r="AL96">
        <v>3</v>
      </c>
      <c r="AM96">
        <v>2</v>
      </c>
      <c r="AN96">
        <v>3</v>
      </c>
      <c r="AO96">
        <v>1</v>
      </c>
      <c r="AP96">
        <v>1</v>
      </c>
      <c r="AQ96">
        <v>1</v>
      </c>
      <c r="AR96">
        <v>5</v>
      </c>
      <c r="AS96">
        <v>1</v>
      </c>
      <c r="AT96">
        <v>1</v>
      </c>
      <c r="AU96">
        <v>3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130</v>
      </c>
    </row>
    <row r="97" spans="1:53" ht="15" x14ac:dyDescent="0.25">
      <c r="A97" s="1">
        <v>504</v>
      </c>
      <c r="B97">
        <v>3</v>
      </c>
      <c r="C97">
        <v>2</v>
      </c>
      <c r="D97">
        <v>2</v>
      </c>
      <c r="E97">
        <v>2</v>
      </c>
      <c r="F97">
        <v>1</v>
      </c>
      <c r="G97">
        <v>2</v>
      </c>
      <c r="H97">
        <v>3</v>
      </c>
      <c r="I97">
        <v>2</v>
      </c>
      <c r="J97">
        <v>1</v>
      </c>
      <c r="K97">
        <v>2</v>
      </c>
      <c r="L97">
        <v>2</v>
      </c>
      <c r="M97">
        <v>4</v>
      </c>
      <c r="N97">
        <v>1</v>
      </c>
      <c r="O97">
        <v>3</v>
      </c>
      <c r="P97">
        <v>2</v>
      </c>
      <c r="Q97">
        <v>2</v>
      </c>
      <c r="R97">
        <v>3</v>
      </c>
      <c r="S97">
        <v>3</v>
      </c>
      <c r="T97">
        <v>2</v>
      </c>
      <c r="U97">
        <v>3</v>
      </c>
      <c r="V97"/>
      <c r="W97"/>
      <c r="X97"/>
      <c r="Y97"/>
      <c r="Z97"/>
      <c r="AA97"/>
      <c r="AB97">
        <v>3</v>
      </c>
      <c r="AC97">
        <v>1</v>
      </c>
      <c r="AD97">
        <v>1</v>
      </c>
      <c r="AE97">
        <v>1</v>
      </c>
      <c r="AF97">
        <v>1</v>
      </c>
      <c r="AG97">
        <v>2</v>
      </c>
      <c r="AH97">
        <v>2</v>
      </c>
      <c r="AI97">
        <v>3</v>
      </c>
      <c r="AJ97">
        <v>1</v>
      </c>
      <c r="AK97">
        <v>2</v>
      </c>
      <c r="AL97">
        <v>1</v>
      </c>
      <c r="AM97">
        <v>1</v>
      </c>
      <c r="AN97">
        <v>2</v>
      </c>
      <c r="AO97">
        <v>1</v>
      </c>
      <c r="AP97">
        <v>2</v>
      </c>
      <c r="AQ97">
        <v>1</v>
      </c>
      <c r="AR97">
        <v>5</v>
      </c>
      <c r="AS97">
        <v>2</v>
      </c>
      <c r="AT97">
        <v>1</v>
      </c>
      <c r="AU97">
        <v>1</v>
      </c>
      <c r="AV97">
        <v>1</v>
      </c>
      <c r="AW97">
        <v>1</v>
      </c>
      <c r="AX97">
        <v>2</v>
      </c>
      <c r="AY97">
        <v>4</v>
      </c>
      <c r="AZ97">
        <v>1</v>
      </c>
      <c r="BA97">
        <v>130</v>
      </c>
    </row>
    <row r="98" spans="1:53" ht="15" x14ac:dyDescent="0.25">
      <c r="A98" s="1">
        <v>505</v>
      </c>
      <c r="B98">
        <v>3</v>
      </c>
      <c r="C98">
        <v>2</v>
      </c>
      <c r="D98">
        <v>5</v>
      </c>
      <c r="E98">
        <v>5</v>
      </c>
      <c r="F98">
        <v>3</v>
      </c>
      <c r="G98">
        <v>2</v>
      </c>
      <c r="H98">
        <v>6</v>
      </c>
      <c r="I98">
        <v>2</v>
      </c>
      <c r="J98">
        <v>2</v>
      </c>
      <c r="K98">
        <v>2</v>
      </c>
      <c r="L98">
        <v>1</v>
      </c>
      <c r="M98">
        <v>4</v>
      </c>
      <c r="N98">
        <v>2</v>
      </c>
      <c r="O98">
        <v>3</v>
      </c>
      <c r="P98">
        <v>2</v>
      </c>
      <c r="Q98">
        <v>3</v>
      </c>
      <c r="R98">
        <v>3</v>
      </c>
      <c r="S98">
        <v>2</v>
      </c>
      <c r="T98">
        <v>2</v>
      </c>
      <c r="U98">
        <v>2</v>
      </c>
      <c r="V98">
        <v>2</v>
      </c>
      <c r="W98">
        <v>2</v>
      </c>
      <c r="X98">
        <v>3</v>
      </c>
      <c r="Y98"/>
      <c r="Z98"/>
      <c r="AA98"/>
      <c r="AB98"/>
      <c r="AC98"/>
      <c r="AD98">
        <v>2</v>
      </c>
      <c r="AE98">
        <v>2</v>
      </c>
      <c r="AF98">
        <v>1</v>
      </c>
      <c r="AG98">
        <v>2</v>
      </c>
      <c r="AH98">
        <v>2</v>
      </c>
      <c r="AI98">
        <v>2</v>
      </c>
      <c r="AJ98">
        <v>2</v>
      </c>
      <c r="AK98">
        <v>2</v>
      </c>
      <c r="AL98">
        <v>2</v>
      </c>
      <c r="AM98">
        <v>1</v>
      </c>
      <c r="AN98">
        <v>2</v>
      </c>
      <c r="AO98">
        <v>1</v>
      </c>
      <c r="AP98">
        <v>2</v>
      </c>
      <c r="AQ98">
        <v>2</v>
      </c>
      <c r="AR98">
        <v>4</v>
      </c>
      <c r="AS98">
        <v>2</v>
      </c>
      <c r="AT98">
        <v>2</v>
      </c>
      <c r="AU98">
        <v>2</v>
      </c>
      <c r="AV98">
        <v>1</v>
      </c>
      <c r="AW98">
        <v>1</v>
      </c>
      <c r="AX98">
        <v>2</v>
      </c>
      <c r="AY98">
        <v>4</v>
      </c>
      <c r="AZ98">
        <v>2</v>
      </c>
      <c r="BA98">
        <v>130</v>
      </c>
    </row>
    <row r="99" spans="1:53" ht="15" x14ac:dyDescent="0.25">
      <c r="A99" s="1">
        <v>506</v>
      </c>
      <c r="B99">
        <v>2</v>
      </c>
      <c r="C99">
        <v>2</v>
      </c>
      <c r="D99">
        <v>3</v>
      </c>
      <c r="E99">
        <v>3</v>
      </c>
      <c r="F99">
        <v>3</v>
      </c>
      <c r="G99">
        <v>1</v>
      </c>
      <c r="H99">
        <v>6</v>
      </c>
      <c r="I99">
        <v>2</v>
      </c>
      <c r="J99">
        <v>2</v>
      </c>
      <c r="K99">
        <v>1</v>
      </c>
      <c r="L99">
        <v>1</v>
      </c>
      <c r="M99">
        <v>4</v>
      </c>
      <c r="N99">
        <v>2</v>
      </c>
      <c r="O99">
        <v>3</v>
      </c>
      <c r="P99">
        <v>2</v>
      </c>
      <c r="Q99">
        <v>1</v>
      </c>
      <c r="R99">
        <v>4</v>
      </c>
      <c r="S99">
        <v>2</v>
      </c>
      <c r="T99">
        <v>1</v>
      </c>
      <c r="U99">
        <v>3</v>
      </c>
      <c r="V99">
        <v>2</v>
      </c>
      <c r="W99">
        <v>2</v>
      </c>
      <c r="X99">
        <v>3</v>
      </c>
      <c r="Y99"/>
      <c r="Z99"/>
      <c r="AA99"/>
      <c r="AB99"/>
      <c r="AC99"/>
      <c r="AD99">
        <v>3</v>
      </c>
      <c r="AE99">
        <v>4</v>
      </c>
      <c r="AF99">
        <v>3</v>
      </c>
      <c r="AG99">
        <v>2</v>
      </c>
      <c r="AH99">
        <v>2</v>
      </c>
      <c r="AI99">
        <v>2</v>
      </c>
      <c r="AJ99">
        <v>2</v>
      </c>
      <c r="AK99">
        <v>2</v>
      </c>
      <c r="AL99">
        <v>2</v>
      </c>
      <c r="AM99">
        <v>1</v>
      </c>
      <c r="AN99">
        <v>2</v>
      </c>
      <c r="AO99">
        <v>2</v>
      </c>
      <c r="AP99">
        <v>2</v>
      </c>
      <c r="AQ99">
        <v>2</v>
      </c>
      <c r="AR99">
        <v>1</v>
      </c>
      <c r="AS99">
        <v>2</v>
      </c>
      <c r="AT99">
        <v>2</v>
      </c>
      <c r="AU99">
        <v>2</v>
      </c>
      <c r="AV99">
        <v>1</v>
      </c>
      <c r="AW99">
        <v>1</v>
      </c>
      <c r="AX99">
        <v>2</v>
      </c>
      <c r="AY99">
        <v>4</v>
      </c>
      <c r="AZ99">
        <v>5</v>
      </c>
      <c r="BA99">
        <v>130</v>
      </c>
    </row>
    <row r="100" spans="1:53" ht="15" x14ac:dyDescent="0.25">
      <c r="A100" s="1">
        <v>507</v>
      </c>
      <c r="B100">
        <v>2</v>
      </c>
      <c r="C100">
        <v>1</v>
      </c>
      <c r="D100">
        <v>3</v>
      </c>
      <c r="E100">
        <v>3</v>
      </c>
      <c r="F100">
        <v>3</v>
      </c>
      <c r="G100">
        <v>1</v>
      </c>
      <c r="H100">
        <v>5</v>
      </c>
      <c r="I100">
        <v>1</v>
      </c>
      <c r="J100">
        <v>1</v>
      </c>
      <c r="K100">
        <v>2</v>
      </c>
      <c r="L100">
        <v>1</v>
      </c>
      <c r="M100">
        <v>1</v>
      </c>
      <c r="N100">
        <v>2</v>
      </c>
      <c r="O100">
        <v>4</v>
      </c>
      <c r="P100">
        <v>1</v>
      </c>
      <c r="Q100">
        <v>4</v>
      </c>
      <c r="R100">
        <v>3</v>
      </c>
      <c r="S100">
        <v>3</v>
      </c>
      <c r="T100">
        <v>2</v>
      </c>
      <c r="U100">
        <v>3</v>
      </c>
      <c r="V100">
        <v>1</v>
      </c>
      <c r="W100">
        <v>1</v>
      </c>
      <c r="X100">
        <v>4</v>
      </c>
      <c r="Y100"/>
      <c r="Z100"/>
      <c r="AA100"/>
      <c r="AB100"/>
      <c r="AC100"/>
      <c r="AD100">
        <v>2</v>
      </c>
      <c r="AE100">
        <v>1</v>
      </c>
      <c r="AF100">
        <v>2</v>
      </c>
      <c r="AG100">
        <v>3</v>
      </c>
      <c r="AH100">
        <v>2</v>
      </c>
      <c r="AI100">
        <v>2</v>
      </c>
      <c r="AJ100">
        <v>1</v>
      </c>
      <c r="AK100">
        <v>1</v>
      </c>
      <c r="AL100">
        <v>1</v>
      </c>
      <c r="AM100">
        <v>3</v>
      </c>
      <c r="AN100">
        <v>1</v>
      </c>
      <c r="AO100">
        <v>2</v>
      </c>
      <c r="AP100">
        <v>4</v>
      </c>
      <c r="AQ100">
        <v>1</v>
      </c>
      <c r="AR100">
        <v>5</v>
      </c>
      <c r="AS100">
        <v>2</v>
      </c>
      <c r="AT100">
        <v>1</v>
      </c>
      <c r="AU100">
        <v>2</v>
      </c>
      <c r="AV100">
        <v>1</v>
      </c>
      <c r="AW100">
        <v>1</v>
      </c>
      <c r="AX100">
        <v>2</v>
      </c>
      <c r="AY100">
        <v>1</v>
      </c>
      <c r="AZ100">
        <v>1</v>
      </c>
      <c r="BA100">
        <v>130</v>
      </c>
    </row>
    <row r="101" spans="1:53" ht="15" x14ac:dyDescent="0.25">
      <c r="A101" s="1">
        <v>508</v>
      </c>
      <c r="B101">
        <v>2</v>
      </c>
      <c r="C101">
        <v>2</v>
      </c>
      <c r="D101">
        <v>2</v>
      </c>
      <c r="E101">
        <v>2</v>
      </c>
      <c r="F101">
        <v>3</v>
      </c>
      <c r="G101">
        <v>2</v>
      </c>
      <c r="H101">
        <v>5</v>
      </c>
      <c r="I101">
        <v>1</v>
      </c>
      <c r="J101">
        <v>1</v>
      </c>
      <c r="K101">
        <v>2</v>
      </c>
      <c r="L101">
        <v>1</v>
      </c>
      <c r="M101">
        <v>4</v>
      </c>
      <c r="N101">
        <v>2</v>
      </c>
      <c r="O101">
        <v>3</v>
      </c>
      <c r="P101">
        <v>2</v>
      </c>
      <c r="Q101">
        <v>2</v>
      </c>
      <c r="R101">
        <v>3</v>
      </c>
      <c r="S101">
        <v>3</v>
      </c>
      <c r="T101">
        <v>2</v>
      </c>
      <c r="U101">
        <v>3</v>
      </c>
      <c r="V101">
        <v>1</v>
      </c>
      <c r="W101">
        <v>2</v>
      </c>
      <c r="X101">
        <v>4</v>
      </c>
      <c r="Y101"/>
      <c r="Z101"/>
      <c r="AA101"/>
      <c r="AB101"/>
      <c r="AC101"/>
      <c r="AD101">
        <v>1</v>
      </c>
      <c r="AE101">
        <v>2</v>
      </c>
      <c r="AF101">
        <v>1</v>
      </c>
      <c r="AG101">
        <v>3</v>
      </c>
      <c r="AH101">
        <v>2</v>
      </c>
      <c r="AI101">
        <v>1</v>
      </c>
      <c r="AJ101">
        <v>2</v>
      </c>
      <c r="AK101">
        <v>1</v>
      </c>
      <c r="AL101">
        <v>1</v>
      </c>
      <c r="AM101">
        <v>2</v>
      </c>
      <c r="AN101">
        <v>2</v>
      </c>
      <c r="AO101">
        <v>1</v>
      </c>
      <c r="AP101">
        <v>2</v>
      </c>
      <c r="AQ101">
        <v>1</v>
      </c>
      <c r="AR101">
        <v>4</v>
      </c>
      <c r="AS101">
        <v>2</v>
      </c>
      <c r="AT101">
        <v>3</v>
      </c>
      <c r="AU101">
        <v>2</v>
      </c>
      <c r="AV101">
        <v>1</v>
      </c>
      <c r="AW101">
        <v>1</v>
      </c>
      <c r="AX101">
        <v>2</v>
      </c>
      <c r="AY101">
        <v>1</v>
      </c>
      <c r="AZ101">
        <v>1</v>
      </c>
      <c r="BA101">
        <v>130</v>
      </c>
    </row>
    <row r="102" spans="1:53" ht="15" x14ac:dyDescent="0.25">
      <c r="A102" s="1">
        <v>509</v>
      </c>
      <c r="B102">
        <v>5</v>
      </c>
      <c r="C102">
        <v>2</v>
      </c>
      <c r="D102">
        <v>8</v>
      </c>
      <c r="E102">
        <v>8</v>
      </c>
      <c r="F102">
        <v>3</v>
      </c>
      <c r="G102">
        <v>1</v>
      </c>
      <c r="H102">
        <v>5</v>
      </c>
      <c r="I102">
        <v>1</v>
      </c>
      <c r="J102">
        <v>1</v>
      </c>
      <c r="K102">
        <v>2</v>
      </c>
      <c r="L102">
        <v>1</v>
      </c>
      <c r="M102">
        <v>1</v>
      </c>
      <c r="N102">
        <v>1</v>
      </c>
      <c r="O102">
        <v>2</v>
      </c>
      <c r="P102">
        <v>1</v>
      </c>
      <c r="Q102">
        <v>2</v>
      </c>
      <c r="R102">
        <v>2</v>
      </c>
      <c r="S102">
        <v>2</v>
      </c>
      <c r="T102">
        <v>1</v>
      </c>
      <c r="U102">
        <v>3</v>
      </c>
      <c r="V102">
        <v>1</v>
      </c>
      <c r="W102">
        <v>1</v>
      </c>
      <c r="X102">
        <v>2</v>
      </c>
      <c r="Y102"/>
      <c r="Z102"/>
      <c r="AA102"/>
      <c r="AB102"/>
      <c r="AC102"/>
      <c r="AD102">
        <v>1</v>
      </c>
      <c r="AE102">
        <v>1</v>
      </c>
      <c r="AF102">
        <v>1</v>
      </c>
      <c r="AG102">
        <v>3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2</v>
      </c>
      <c r="AN102">
        <v>1</v>
      </c>
      <c r="AO102">
        <v>1</v>
      </c>
      <c r="AP102">
        <v>2</v>
      </c>
      <c r="AQ102">
        <v>2</v>
      </c>
      <c r="AR102">
        <v>5</v>
      </c>
      <c r="AS102">
        <v>1</v>
      </c>
      <c r="AT102">
        <v>1</v>
      </c>
      <c r="AU102">
        <v>2</v>
      </c>
      <c r="AV102">
        <v>1</v>
      </c>
      <c r="AW102">
        <v>2</v>
      </c>
      <c r="AX102">
        <v>2</v>
      </c>
      <c r="AY102">
        <v>3</v>
      </c>
      <c r="AZ102">
        <v>1</v>
      </c>
      <c r="BA102">
        <v>130</v>
      </c>
    </row>
    <row r="103" spans="1:53" ht="15" x14ac:dyDescent="0.25">
      <c r="A103" s="1">
        <v>510</v>
      </c>
      <c r="B103">
        <v>3</v>
      </c>
      <c r="C103">
        <v>2</v>
      </c>
      <c r="D103">
        <v>3</v>
      </c>
      <c r="E103">
        <v>3</v>
      </c>
      <c r="F103">
        <v>2</v>
      </c>
      <c r="G103">
        <v>1</v>
      </c>
      <c r="H103">
        <v>6</v>
      </c>
      <c r="I103">
        <v>2</v>
      </c>
      <c r="J103">
        <v>2</v>
      </c>
      <c r="K103">
        <v>2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2</v>
      </c>
      <c r="R103">
        <v>3</v>
      </c>
      <c r="S103">
        <v>2</v>
      </c>
      <c r="T103">
        <v>1</v>
      </c>
      <c r="U103">
        <v>3</v>
      </c>
      <c r="V103"/>
      <c r="W103"/>
      <c r="X103"/>
      <c r="Y103">
        <v>2</v>
      </c>
      <c r="Z103">
        <v>1</v>
      </c>
      <c r="AA103">
        <v>2</v>
      </c>
      <c r="AB103"/>
      <c r="AC103"/>
      <c r="AD103">
        <v>2</v>
      </c>
      <c r="AE103">
        <v>2</v>
      </c>
      <c r="AF103">
        <v>3</v>
      </c>
      <c r="AG103">
        <v>2</v>
      </c>
      <c r="AH103">
        <v>4</v>
      </c>
      <c r="AI103">
        <v>2</v>
      </c>
      <c r="AJ103">
        <v>3</v>
      </c>
      <c r="AK103">
        <v>2</v>
      </c>
      <c r="AL103">
        <v>2</v>
      </c>
      <c r="AM103">
        <v>3</v>
      </c>
      <c r="AN103">
        <v>3</v>
      </c>
      <c r="AO103">
        <v>3</v>
      </c>
      <c r="AP103">
        <v>4</v>
      </c>
      <c r="AQ103">
        <v>1</v>
      </c>
      <c r="AR103">
        <v>3</v>
      </c>
      <c r="AS103">
        <v>1</v>
      </c>
      <c r="AT103">
        <v>4</v>
      </c>
      <c r="AU103">
        <v>2</v>
      </c>
      <c r="AV103">
        <v>3</v>
      </c>
      <c r="AW103">
        <v>1</v>
      </c>
      <c r="AX103">
        <v>1</v>
      </c>
      <c r="AY103">
        <v>3</v>
      </c>
      <c r="AZ103">
        <v>2</v>
      </c>
      <c r="BA103">
        <v>130</v>
      </c>
    </row>
    <row r="104" spans="1:53" ht="15" x14ac:dyDescent="0.25">
      <c r="A104" s="1">
        <v>511</v>
      </c>
      <c r="B104">
        <v>3</v>
      </c>
      <c r="C104">
        <v>1</v>
      </c>
      <c r="D104">
        <v>5</v>
      </c>
      <c r="E104">
        <v>5</v>
      </c>
      <c r="F104">
        <v>3</v>
      </c>
      <c r="G104">
        <v>1</v>
      </c>
      <c r="H104">
        <v>5</v>
      </c>
      <c r="I104">
        <v>2</v>
      </c>
      <c r="J104">
        <v>2</v>
      </c>
      <c r="K104">
        <v>2</v>
      </c>
      <c r="L104">
        <v>2</v>
      </c>
      <c r="M104">
        <v>3</v>
      </c>
      <c r="N104">
        <v>2</v>
      </c>
      <c r="O104">
        <v>4</v>
      </c>
      <c r="P104">
        <v>2</v>
      </c>
      <c r="Q104">
        <v>2</v>
      </c>
      <c r="R104">
        <v>2</v>
      </c>
      <c r="S104">
        <v>4</v>
      </c>
      <c r="T104">
        <v>2</v>
      </c>
      <c r="U104">
        <v>3</v>
      </c>
      <c r="V104">
        <v>2</v>
      </c>
      <c r="W104">
        <v>2</v>
      </c>
      <c r="X104">
        <v>3</v>
      </c>
      <c r="Y104"/>
      <c r="Z104"/>
      <c r="AA104"/>
      <c r="AB104"/>
      <c r="AC104"/>
      <c r="AD104">
        <v>2</v>
      </c>
      <c r="AE104">
        <v>1</v>
      </c>
      <c r="AF104">
        <v>1</v>
      </c>
      <c r="AG104">
        <v>2</v>
      </c>
      <c r="AH104">
        <v>2</v>
      </c>
      <c r="AI104">
        <v>2</v>
      </c>
      <c r="AJ104">
        <v>2</v>
      </c>
      <c r="AK104">
        <v>1</v>
      </c>
      <c r="AL104">
        <v>2</v>
      </c>
      <c r="AM104">
        <v>2</v>
      </c>
      <c r="AN104">
        <v>2</v>
      </c>
      <c r="AO104">
        <v>1</v>
      </c>
      <c r="AP104">
        <v>2</v>
      </c>
      <c r="AQ104">
        <v>1</v>
      </c>
      <c r="AR104">
        <v>5</v>
      </c>
      <c r="AS104">
        <v>1</v>
      </c>
      <c r="AT104">
        <v>2</v>
      </c>
      <c r="AU104">
        <v>2</v>
      </c>
      <c r="AV104">
        <v>1</v>
      </c>
      <c r="AW104">
        <v>1</v>
      </c>
      <c r="AX104">
        <v>2</v>
      </c>
      <c r="AY104">
        <v>1</v>
      </c>
      <c r="AZ104">
        <v>2</v>
      </c>
      <c r="BA104">
        <v>130</v>
      </c>
    </row>
    <row r="105" spans="1:53" ht="15" x14ac:dyDescent="0.25">
      <c r="A105" s="1">
        <v>512</v>
      </c>
      <c r="B105">
        <v>2</v>
      </c>
      <c r="C105">
        <v>2</v>
      </c>
      <c r="D105">
        <v>3</v>
      </c>
      <c r="E105">
        <v>3</v>
      </c>
      <c r="F105">
        <v>3</v>
      </c>
      <c r="G105">
        <v>1</v>
      </c>
      <c r="H105">
        <v>6</v>
      </c>
      <c r="I105">
        <v>2</v>
      </c>
      <c r="J105">
        <v>2</v>
      </c>
      <c r="K105">
        <v>2</v>
      </c>
      <c r="L105">
        <v>1</v>
      </c>
      <c r="M105">
        <v>1</v>
      </c>
      <c r="N105">
        <v>1</v>
      </c>
      <c r="O105">
        <v>3</v>
      </c>
      <c r="P105">
        <v>2</v>
      </c>
      <c r="Q105">
        <v>2</v>
      </c>
      <c r="R105">
        <v>2</v>
      </c>
      <c r="S105">
        <v>2</v>
      </c>
      <c r="T105">
        <v>2</v>
      </c>
      <c r="U105">
        <v>3</v>
      </c>
      <c r="V105">
        <v>2</v>
      </c>
      <c r="W105">
        <v>3</v>
      </c>
      <c r="X105">
        <v>3</v>
      </c>
      <c r="Y105"/>
      <c r="Z105"/>
      <c r="AA105"/>
      <c r="AB105"/>
      <c r="AC105"/>
      <c r="AD105">
        <v>1</v>
      </c>
      <c r="AE105">
        <v>1</v>
      </c>
      <c r="AF105">
        <v>1</v>
      </c>
      <c r="AG105">
        <v>4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5</v>
      </c>
      <c r="AS105">
        <v>3</v>
      </c>
      <c r="AT105">
        <v>2</v>
      </c>
      <c r="AU105">
        <v>2</v>
      </c>
      <c r="AV105">
        <v>1</v>
      </c>
      <c r="AW105">
        <v>3</v>
      </c>
      <c r="AX105">
        <v>2</v>
      </c>
      <c r="AY105">
        <v>4</v>
      </c>
      <c r="AZ105">
        <v>1</v>
      </c>
      <c r="BA105">
        <v>130</v>
      </c>
    </row>
    <row r="106" spans="1:53" ht="15" x14ac:dyDescent="0.25">
      <c r="A106" s="1">
        <v>513</v>
      </c>
      <c r="B106">
        <v>3</v>
      </c>
      <c r="C106">
        <v>2</v>
      </c>
      <c r="D106">
        <v>2</v>
      </c>
      <c r="E106">
        <v>2</v>
      </c>
      <c r="F106">
        <v>3</v>
      </c>
      <c r="G106">
        <v>1</v>
      </c>
      <c r="H106">
        <v>6</v>
      </c>
      <c r="I106">
        <v>2</v>
      </c>
      <c r="J106">
        <v>2</v>
      </c>
      <c r="K106">
        <v>2</v>
      </c>
      <c r="L106">
        <v>2</v>
      </c>
      <c r="M106">
        <v>4</v>
      </c>
      <c r="N106">
        <v>2</v>
      </c>
      <c r="O106">
        <v>2</v>
      </c>
      <c r="P106">
        <v>1</v>
      </c>
      <c r="Q106">
        <v>2</v>
      </c>
      <c r="R106">
        <v>4</v>
      </c>
      <c r="S106">
        <v>4</v>
      </c>
      <c r="T106">
        <v>2</v>
      </c>
      <c r="U106">
        <v>3</v>
      </c>
      <c r="V106">
        <v>4</v>
      </c>
      <c r="W106">
        <v>4</v>
      </c>
      <c r="X106">
        <v>5</v>
      </c>
      <c r="Y106"/>
      <c r="Z106"/>
      <c r="AA106"/>
      <c r="AB106"/>
      <c r="AC106"/>
      <c r="AD106">
        <v>4</v>
      </c>
      <c r="AE106">
        <v>2</v>
      </c>
      <c r="AF106">
        <v>2</v>
      </c>
      <c r="AG106">
        <v>1</v>
      </c>
      <c r="AH106">
        <v>3</v>
      </c>
      <c r="AI106">
        <v>2</v>
      </c>
      <c r="AJ106">
        <v>2</v>
      </c>
      <c r="AK106">
        <v>2</v>
      </c>
      <c r="AL106">
        <v>3</v>
      </c>
      <c r="AM106">
        <v>1</v>
      </c>
      <c r="AN106">
        <v>3</v>
      </c>
      <c r="AO106">
        <v>3</v>
      </c>
      <c r="AP106">
        <v>4</v>
      </c>
      <c r="AQ106">
        <v>1</v>
      </c>
      <c r="AR106">
        <v>5</v>
      </c>
      <c r="AS106">
        <v>2</v>
      </c>
      <c r="AT106">
        <v>3</v>
      </c>
      <c r="AU106">
        <v>1</v>
      </c>
      <c r="AV106">
        <v>2</v>
      </c>
      <c r="AW106">
        <v>2</v>
      </c>
      <c r="AX106">
        <v>2</v>
      </c>
      <c r="AY106">
        <v>4</v>
      </c>
      <c r="AZ106">
        <v>5</v>
      </c>
      <c r="BA106">
        <v>130</v>
      </c>
    </row>
    <row r="107" spans="1:53" ht="15" x14ac:dyDescent="0.25">
      <c r="A107" s="1">
        <v>514</v>
      </c>
      <c r="B107">
        <v>2</v>
      </c>
      <c r="C107">
        <v>1</v>
      </c>
      <c r="D107">
        <v>3</v>
      </c>
      <c r="E107">
        <v>3</v>
      </c>
      <c r="F107">
        <v>3</v>
      </c>
      <c r="G107">
        <v>1</v>
      </c>
      <c r="H107">
        <v>5</v>
      </c>
      <c r="I107">
        <v>1</v>
      </c>
      <c r="J107">
        <v>1</v>
      </c>
      <c r="K107">
        <v>2</v>
      </c>
      <c r="L107">
        <v>1</v>
      </c>
      <c r="M107">
        <v>4</v>
      </c>
      <c r="N107">
        <v>1</v>
      </c>
      <c r="O107">
        <v>2</v>
      </c>
      <c r="P107">
        <v>2</v>
      </c>
      <c r="Q107">
        <v>2</v>
      </c>
      <c r="R107">
        <v>1</v>
      </c>
      <c r="S107">
        <v>2</v>
      </c>
      <c r="T107">
        <v>1</v>
      </c>
      <c r="U107">
        <v>1</v>
      </c>
      <c r="V107">
        <v>1</v>
      </c>
      <c r="W107">
        <v>1</v>
      </c>
      <c r="X107">
        <v>1</v>
      </c>
      <c r="Y107"/>
      <c r="Z107"/>
      <c r="AA107"/>
      <c r="AB107"/>
      <c r="AC107"/>
      <c r="AD107">
        <v>1</v>
      </c>
      <c r="AE107">
        <v>1</v>
      </c>
      <c r="AF107">
        <v>1</v>
      </c>
      <c r="AG107">
        <v>4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2</v>
      </c>
      <c r="AN107">
        <v>1</v>
      </c>
      <c r="AO107">
        <v>1</v>
      </c>
      <c r="AP107">
        <v>1</v>
      </c>
      <c r="AQ107">
        <v>1</v>
      </c>
      <c r="AR107">
        <v>5</v>
      </c>
      <c r="AS107">
        <v>1</v>
      </c>
      <c r="AT107">
        <v>1</v>
      </c>
      <c r="AU107">
        <v>2</v>
      </c>
      <c r="AV107">
        <v>1</v>
      </c>
      <c r="AW107">
        <v>1</v>
      </c>
      <c r="AX107">
        <v>1</v>
      </c>
      <c r="AY107">
        <v>3</v>
      </c>
      <c r="AZ107">
        <v>1</v>
      </c>
      <c r="BA107">
        <v>130</v>
      </c>
    </row>
    <row r="108" spans="1:53" ht="15" x14ac:dyDescent="0.25">
      <c r="A108" s="1">
        <v>515</v>
      </c>
      <c r="B108">
        <v>3</v>
      </c>
      <c r="C108">
        <v>2</v>
      </c>
      <c r="D108">
        <v>3</v>
      </c>
      <c r="E108">
        <v>3</v>
      </c>
      <c r="F108">
        <v>3</v>
      </c>
      <c r="G108">
        <v>2</v>
      </c>
      <c r="H108">
        <v>6</v>
      </c>
      <c r="I108">
        <v>2</v>
      </c>
      <c r="J108">
        <v>2</v>
      </c>
      <c r="K108">
        <v>2</v>
      </c>
      <c r="L108">
        <v>1</v>
      </c>
      <c r="M108">
        <v>3</v>
      </c>
      <c r="N108">
        <v>2</v>
      </c>
      <c r="O108">
        <v>3</v>
      </c>
      <c r="P108">
        <v>3</v>
      </c>
      <c r="Q108">
        <v>2</v>
      </c>
      <c r="R108">
        <v>3</v>
      </c>
      <c r="S108">
        <v>2</v>
      </c>
      <c r="T108">
        <v>2</v>
      </c>
      <c r="U108">
        <v>3</v>
      </c>
      <c r="V108">
        <v>1</v>
      </c>
      <c r="W108">
        <v>2</v>
      </c>
      <c r="X108">
        <v>2</v>
      </c>
      <c r="Y108"/>
      <c r="Z108"/>
      <c r="AA108"/>
      <c r="AB108"/>
      <c r="AC108"/>
      <c r="AD108">
        <v>1</v>
      </c>
      <c r="AE108">
        <v>1</v>
      </c>
      <c r="AF108">
        <v>1</v>
      </c>
      <c r="AG108">
        <v>2</v>
      </c>
      <c r="AH108">
        <v>2</v>
      </c>
      <c r="AI108">
        <v>1</v>
      </c>
      <c r="AJ108">
        <v>2</v>
      </c>
      <c r="AK108">
        <v>1</v>
      </c>
      <c r="AL108">
        <v>1</v>
      </c>
      <c r="AM108">
        <v>1</v>
      </c>
      <c r="AN108">
        <v>1</v>
      </c>
      <c r="AO108">
        <v>1</v>
      </c>
      <c r="AP108">
        <v>2</v>
      </c>
      <c r="AQ108">
        <v>2</v>
      </c>
      <c r="AR108">
        <v>5</v>
      </c>
      <c r="AS108">
        <v>2</v>
      </c>
      <c r="AT108">
        <v>2</v>
      </c>
      <c r="AU108">
        <v>1</v>
      </c>
      <c r="AV108">
        <v>1</v>
      </c>
      <c r="AW108">
        <v>2</v>
      </c>
      <c r="AX108">
        <v>1</v>
      </c>
      <c r="AY108">
        <v>1</v>
      </c>
      <c r="AZ108">
        <v>1</v>
      </c>
      <c r="BA108">
        <v>130</v>
      </c>
    </row>
    <row r="109" spans="1:53" ht="15" x14ac:dyDescent="0.25">
      <c r="A109" s="1">
        <v>516</v>
      </c>
      <c r="B109">
        <v>4</v>
      </c>
      <c r="C109">
        <v>1</v>
      </c>
      <c r="D109">
        <v>7</v>
      </c>
      <c r="E109">
        <v>6</v>
      </c>
      <c r="F109">
        <v>2</v>
      </c>
      <c r="G109">
        <v>1</v>
      </c>
      <c r="H109">
        <v>4</v>
      </c>
      <c r="I109">
        <v>2</v>
      </c>
      <c r="J109">
        <v>2</v>
      </c>
      <c r="K109">
        <v>1</v>
      </c>
      <c r="L109">
        <v>1</v>
      </c>
      <c r="M109">
        <v>4</v>
      </c>
      <c r="N109">
        <v>2</v>
      </c>
      <c r="O109">
        <v>2</v>
      </c>
      <c r="P109">
        <v>2</v>
      </c>
      <c r="Q109">
        <v>2</v>
      </c>
      <c r="R109">
        <v>3</v>
      </c>
      <c r="S109">
        <v>2</v>
      </c>
      <c r="T109">
        <v>2</v>
      </c>
      <c r="U109">
        <v>3</v>
      </c>
      <c r="V109"/>
      <c r="W109"/>
      <c r="X109"/>
      <c r="Y109">
        <v>2</v>
      </c>
      <c r="Z109">
        <v>2</v>
      </c>
      <c r="AA109">
        <v>5</v>
      </c>
      <c r="AB109"/>
      <c r="AC109"/>
      <c r="AD109">
        <v>2</v>
      </c>
      <c r="AE109">
        <v>2</v>
      </c>
      <c r="AF109">
        <v>2</v>
      </c>
      <c r="AG109">
        <v>2</v>
      </c>
      <c r="AH109">
        <v>3</v>
      </c>
      <c r="AI109">
        <v>2</v>
      </c>
      <c r="AJ109">
        <v>2</v>
      </c>
      <c r="AK109">
        <v>3</v>
      </c>
      <c r="AL109">
        <v>2</v>
      </c>
      <c r="AM109">
        <v>1</v>
      </c>
      <c r="AN109">
        <v>2</v>
      </c>
      <c r="AO109">
        <v>2</v>
      </c>
      <c r="AP109">
        <v>2</v>
      </c>
      <c r="AQ109">
        <v>2</v>
      </c>
      <c r="AR109">
        <v>5</v>
      </c>
      <c r="AS109">
        <v>3</v>
      </c>
      <c r="AT109">
        <v>3</v>
      </c>
      <c r="AU109">
        <v>2</v>
      </c>
      <c r="AV109">
        <v>2</v>
      </c>
      <c r="AW109">
        <v>2</v>
      </c>
      <c r="AX109">
        <v>2</v>
      </c>
      <c r="AY109">
        <v>4</v>
      </c>
      <c r="AZ109">
        <v>5</v>
      </c>
      <c r="BA109">
        <v>130</v>
      </c>
    </row>
    <row r="110" spans="1:53" ht="15" x14ac:dyDescent="0.25">
      <c r="A110" s="1">
        <v>517</v>
      </c>
      <c r="B110">
        <v>4</v>
      </c>
      <c r="C110">
        <v>2</v>
      </c>
      <c r="D110">
        <v>6</v>
      </c>
      <c r="E110">
        <v>6</v>
      </c>
      <c r="F110">
        <v>1</v>
      </c>
      <c r="G110">
        <v>1</v>
      </c>
      <c r="H110">
        <v>3</v>
      </c>
      <c r="I110">
        <v>1</v>
      </c>
      <c r="J110">
        <v>1</v>
      </c>
      <c r="K110">
        <v>2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2</v>
      </c>
      <c r="S110">
        <v>2</v>
      </c>
      <c r="T110">
        <v>1</v>
      </c>
      <c r="U110">
        <v>3</v>
      </c>
      <c r="V110"/>
      <c r="W110"/>
      <c r="X110"/>
      <c r="Y110"/>
      <c r="Z110"/>
      <c r="AA110"/>
      <c r="AB110">
        <v>1</v>
      </c>
      <c r="AC110">
        <v>1</v>
      </c>
      <c r="AD110">
        <v>1</v>
      </c>
      <c r="AE110">
        <v>1</v>
      </c>
      <c r="AF110">
        <v>1</v>
      </c>
      <c r="AG110">
        <v>4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2</v>
      </c>
      <c r="AN110">
        <v>1</v>
      </c>
      <c r="AO110">
        <v>1</v>
      </c>
      <c r="AP110">
        <v>1</v>
      </c>
      <c r="AQ110">
        <v>1</v>
      </c>
      <c r="AR110">
        <v>5</v>
      </c>
      <c r="AS110">
        <v>1</v>
      </c>
      <c r="AT110">
        <v>1</v>
      </c>
      <c r="AU110">
        <v>2</v>
      </c>
      <c r="AV110">
        <v>1</v>
      </c>
      <c r="AW110">
        <v>4</v>
      </c>
      <c r="AX110">
        <v>2</v>
      </c>
      <c r="AY110">
        <v>1</v>
      </c>
      <c r="AZ110">
        <v>1</v>
      </c>
      <c r="BA110">
        <v>130</v>
      </c>
    </row>
    <row r="111" spans="1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</sheetData>
  <autoFilter ref="A1:BA202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37" t="s">
        <v>37</v>
      </c>
      <c r="D1" s="338"/>
      <c r="E1" s="338"/>
      <c r="F1" s="339"/>
    </row>
    <row r="2" spans="1:6" ht="13.5" customHeight="1" x14ac:dyDescent="0.25">
      <c r="A2" s="104"/>
      <c r="B2" s="19">
        <v>29</v>
      </c>
      <c r="C2" s="340" t="s">
        <v>104</v>
      </c>
      <c r="D2" s="341"/>
      <c r="E2" s="341"/>
      <c r="F2" s="342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58</v>
      </c>
      <c r="E4" s="46">
        <f>D4/SUM(D4:D7)</f>
        <v>0.56310679611650483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33</v>
      </c>
      <c r="E5" s="46">
        <f>D5/SUM(D4:D7)</f>
        <v>0.32038834951456313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11</v>
      </c>
      <c r="E6" s="46">
        <f>D6/SUM(D4:D7)</f>
        <v>0.10679611650485436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1</v>
      </c>
      <c r="E7" s="46">
        <f>D7/SUM(D4:D7)</f>
        <v>9.7087378640776691E-3</v>
      </c>
      <c r="F7" s="16"/>
    </row>
    <row r="8" spans="1:6" x14ac:dyDescent="0.25">
      <c r="D8" s="14">
        <f>((D4*A4)+(D5*A5)+(D6*A6)+(D7*A7))/(SUM(D4:D7)*A4)</f>
        <v>0.81229773462783172</v>
      </c>
      <c r="E8" s="16"/>
      <c r="F8" s="16"/>
    </row>
    <row r="9" spans="1:6" ht="29.25" customHeight="1" x14ac:dyDescent="0.25">
      <c r="A9" s="104"/>
      <c r="B9" s="19">
        <v>30</v>
      </c>
      <c r="C9" s="343" t="s">
        <v>184</v>
      </c>
      <c r="D9" s="344"/>
      <c r="E9" s="344"/>
      <c r="F9" s="345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66</v>
      </c>
      <c r="E11" s="46">
        <f>D11/SUM(D11:D14)</f>
        <v>0.64077669902912626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31</v>
      </c>
      <c r="E12" s="46">
        <f>D12/SUM(D11:D14)</f>
        <v>0.30097087378640774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5</v>
      </c>
      <c r="E13" s="46">
        <f>D13/SUM(D11:D14)</f>
        <v>4.8543689320388349E-2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1</v>
      </c>
      <c r="E14" s="46">
        <f>D14/SUM(D11:D14)</f>
        <v>9.7087378640776691E-3</v>
      </c>
      <c r="F14" s="16"/>
    </row>
    <row r="15" spans="1:6" x14ac:dyDescent="0.25">
      <c r="D15" s="14">
        <f>((D11*A11)+(D12*A12)+(D13*A13)+(D14*A14))/(SUM(D11:D14)*A11)</f>
        <v>0.85760517799352742</v>
      </c>
      <c r="E15" s="16"/>
      <c r="F15" s="16"/>
    </row>
    <row r="16" spans="1:6" x14ac:dyDescent="0.25">
      <c r="E16" s="335">
        <f>AVERAGE(D8,D15)</f>
        <v>0.83495145631067957</v>
      </c>
      <c r="F16" s="336"/>
    </row>
    <row r="18" spans="1:7" x14ac:dyDescent="0.25">
      <c r="B18" s="10"/>
      <c r="C18" s="323" t="s">
        <v>38</v>
      </c>
      <c r="D18" s="323"/>
      <c r="E18" s="323"/>
      <c r="F18" s="324"/>
      <c r="G18" s="47"/>
    </row>
    <row r="19" spans="1:7" ht="22.5" customHeight="1" x14ac:dyDescent="0.25">
      <c r="A19" s="104"/>
      <c r="B19" s="19">
        <v>31</v>
      </c>
      <c r="C19" s="346" t="s">
        <v>106</v>
      </c>
      <c r="D19" s="347"/>
      <c r="E19" s="347"/>
      <c r="F19" s="348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66</v>
      </c>
      <c r="E21" s="46">
        <f>D21/SUM(D21:D24)</f>
        <v>0.64077669902912626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25</v>
      </c>
      <c r="E22" s="46">
        <f>D22/SUM(D21:D24)</f>
        <v>0.24271844660194175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8</v>
      </c>
      <c r="E23" s="46">
        <f>D23/SUM(D21:D24)</f>
        <v>7.7669902912621352E-2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4</v>
      </c>
      <c r="E24" s="46">
        <f>D24/SUM(D21:D24)</f>
        <v>3.8834951456310676E-2</v>
      </c>
      <c r="F24" s="16"/>
    </row>
    <row r="25" spans="1:7" x14ac:dyDescent="0.25">
      <c r="D25" s="14">
        <f>((D21*A21)+(D22*A22)+(D23*A23)+(D24*A24))/(SUM(D21:D24)*A21)</f>
        <v>0.82847896440129443</v>
      </c>
      <c r="E25" s="16"/>
      <c r="F25" s="16"/>
    </row>
    <row r="27" spans="1:7" x14ac:dyDescent="0.25">
      <c r="B27" s="10"/>
      <c r="C27" s="323" t="s">
        <v>39</v>
      </c>
      <c r="D27" s="323"/>
      <c r="E27" s="323"/>
      <c r="F27" s="324"/>
    </row>
    <row r="28" spans="1:7" ht="42" customHeight="1" x14ac:dyDescent="0.25">
      <c r="A28" s="104"/>
      <c r="B28" s="19">
        <v>32</v>
      </c>
      <c r="C28" s="332" t="s">
        <v>105</v>
      </c>
      <c r="D28" s="333"/>
      <c r="E28" s="333"/>
      <c r="F28" s="334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9</v>
      </c>
      <c r="E30" s="46">
        <f>D30/SUM(D30:D33)</f>
        <v>8.7378640776699032E-2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54</v>
      </c>
      <c r="E31" s="46">
        <f>D31/SUM(D30:D33)</f>
        <v>0.52427184466019416</v>
      </c>
      <c r="F31" s="33"/>
      <c r="G31">
        <f>((D30*A30)+(D31*A31)+(A32*D32)+(D33*A33))/SUM(D30:D33)</f>
        <v>0.48867313915857602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23</v>
      </c>
      <c r="E32" s="46">
        <f>D32/SUM(D30:D33)</f>
        <v>0.22330097087378642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17</v>
      </c>
      <c r="E33" s="46">
        <f>D33/SUM(D30:D33)</f>
        <v>0.1650485436893204</v>
      </c>
      <c r="F33" s="16"/>
    </row>
    <row r="34" spans="1:8" x14ac:dyDescent="0.25">
      <c r="D34" s="14">
        <f>((D30*A30)+(D31*A31)+(D32*A32)+(D33*A33))/(SUM(D30:D33)*A33)</f>
        <v>0.48867313915857602</v>
      </c>
      <c r="E34" s="16"/>
      <c r="F34" s="16"/>
    </row>
    <row r="35" spans="1:8" ht="27.75" customHeight="1" x14ac:dyDescent="0.25">
      <c r="A35" s="104"/>
      <c r="B35" s="19">
        <v>33</v>
      </c>
      <c r="C35" s="332" t="s">
        <v>162</v>
      </c>
      <c r="D35" s="333"/>
      <c r="E35" s="333"/>
      <c r="F35" s="334"/>
      <c r="H35">
        <f>AVERAGE(G31,G38)</f>
        <v>0.6472491909385113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51</v>
      </c>
      <c r="E37" s="46">
        <f>D37/SUM(D37:D40)</f>
        <v>0.49514563106796117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44</v>
      </c>
      <c r="E38" s="46">
        <f>D38/SUM(D37:D40)</f>
        <v>0.42718446601941745</v>
      </c>
      <c r="F38" s="33"/>
      <c r="G38">
        <f>((D37*A37)+(D38*A38)+(A39*D39)+(D40*A40))/SUM(D37:D40)</f>
        <v>0.80582524271844658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8</v>
      </c>
      <c r="E39" s="46">
        <f>D39/SUM(D37:D40)</f>
        <v>7.7669902912621352E-2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0</v>
      </c>
      <c r="E40" s="46">
        <f>D40/SUM(D37:D40)</f>
        <v>0</v>
      </c>
      <c r="F40" s="16"/>
    </row>
    <row r="41" spans="1:8" x14ac:dyDescent="0.25">
      <c r="D41" s="14">
        <f>((D37*A37)+(D38*A38)+(D39*A39)+(D40*A40))/(SUM(D37:D40)*A37)</f>
        <v>0.80582524271844658</v>
      </c>
      <c r="E41" s="16"/>
      <c r="F41" s="16"/>
    </row>
    <row r="42" spans="1:8" x14ac:dyDescent="0.25">
      <c r="E42" s="335">
        <f>AVERAGE(D34,D41)</f>
        <v>0.6472491909385113</v>
      </c>
      <c r="F42" s="336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3" t="s">
        <v>41</v>
      </c>
      <c r="D2" s="323"/>
      <c r="E2" s="323"/>
      <c r="F2" s="324"/>
    </row>
    <row r="3" spans="1:6" ht="28.5" customHeight="1" x14ac:dyDescent="0.25">
      <c r="A3" s="104"/>
      <c r="B3" s="19">
        <v>34</v>
      </c>
      <c r="C3" s="343" t="s">
        <v>107</v>
      </c>
      <c r="D3" s="344"/>
      <c r="E3" s="344"/>
      <c r="F3" s="345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66</v>
      </c>
      <c r="E5" s="46">
        <f>D5/SUM(D5:D8)</f>
        <v>0.64077669902912626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33</v>
      </c>
      <c r="E6" s="46">
        <f>D6/SUM(D5:D8)</f>
        <v>0.32038834951456313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4</v>
      </c>
      <c r="E7" s="46">
        <f>D7/SUM(D5:D8)</f>
        <v>3.8834951456310676E-2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0.86731391585760509</v>
      </c>
      <c r="E9" s="16"/>
      <c r="F9" s="16"/>
    </row>
    <row r="10" spans="1:6" ht="30" customHeight="1" x14ac:dyDescent="0.25">
      <c r="A10" s="104"/>
      <c r="B10" s="19">
        <v>35</v>
      </c>
      <c r="C10" s="351" t="s">
        <v>108</v>
      </c>
      <c r="D10" s="344"/>
      <c r="E10" s="344"/>
      <c r="F10" s="345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68</v>
      </c>
      <c r="E12" s="46">
        <f>D12/SUM(D12:D15)</f>
        <v>0.66019417475728159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27</v>
      </c>
      <c r="E13" s="46">
        <f>D13/SUM(D12:D15)</f>
        <v>0.26213592233009708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7</v>
      </c>
      <c r="E14" s="46">
        <f>D14/SUM(D12:D15)</f>
        <v>6.7961165048543687E-2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1</v>
      </c>
      <c r="E15" s="46">
        <f>D15/SUM(D12:D15)</f>
        <v>9.7087378640776691E-3</v>
      </c>
      <c r="F15" s="16"/>
    </row>
    <row r="16" spans="1:6" x14ac:dyDescent="0.25">
      <c r="D16" s="14">
        <f>((D12*A12)+(D13*A13)+(D14*A14)+(D15*A15))/(SUM(D12:D15)*A12)</f>
        <v>0.85760517799352742</v>
      </c>
      <c r="E16" s="16"/>
      <c r="F16" s="16"/>
    </row>
    <row r="17" spans="1:6" ht="28.5" customHeight="1" x14ac:dyDescent="0.25">
      <c r="A17" s="104"/>
      <c r="B17" s="19">
        <v>36</v>
      </c>
      <c r="C17" s="343" t="s">
        <v>109</v>
      </c>
      <c r="D17" s="344"/>
      <c r="E17" s="344"/>
      <c r="F17" s="345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71</v>
      </c>
      <c r="E19" s="46">
        <f>D19/SUM(D19:D22)</f>
        <v>0.68932038834951459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27</v>
      </c>
      <c r="E20" s="46">
        <f>D20/SUM(D19:D22)</f>
        <v>0.26213592233009708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5</v>
      </c>
      <c r="E21" s="46">
        <f>D21/SUM(D19:D22)</f>
        <v>4.8543689320388349E-2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0.88025889967637549</v>
      </c>
      <c r="E23" s="16"/>
      <c r="F23" s="16"/>
    </row>
    <row r="24" spans="1:6" x14ac:dyDescent="0.25">
      <c r="E24" s="57">
        <f>AVERAGE(D23,D16,D9)</f>
        <v>0.86839266450916941</v>
      </c>
      <c r="F24" s="58"/>
    </row>
    <row r="27" spans="1:6" x14ac:dyDescent="0.25">
      <c r="B27" s="10"/>
      <c r="C27" s="323" t="s">
        <v>110</v>
      </c>
      <c r="D27" s="323"/>
      <c r="E27" s="323"/>
      <c r="F27" s="324"/>
    </row>
    <row r="28" spans="1:6" ht="25.5" customHeight="1" x14ac:dyDescent="0.25">
      <c r="A28" s="104"/>
      <c r="B28" s="19">
        <v>37</v>
      </c>
      <c r="C28" s="340" t="s">
        <v>111</v>
      </c>
      <c r="D28" s="341"/>
      <c r="E28" s="341"/>
      <c r="F28" s="342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66</v>
      </c>
      <c r="E30" s="46">
        <f>D30/SUM(D30:D33)</f>
        <v>0.64077669902912626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31</v>
      </c>
      <c r="E31" s="46">
        <f>D31/SUM(D30:D33)</f>
        <v>0.30097087378640774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5</v>
      </c>
      <c r="E32" s="46">
        <f>D32/SUM(D30:D33)</f>
        <v>4.8543689320388349E-2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1</v>
      </c>
      <c r="E33" s="46">
        <f>D33/SUM(D30:D33)</f>
        <v>9.7087378640776691E-3</v>
      </c>
      <c r="F33" s="16"/>
    </row>
    <row r="34" spans="1:6" x14ac:dyDescent="0.25">
      <c r="D34" s="14">
        <f>((D30*A30)+(D31*A31)+(D32*A32)+(D33*A33))/(SUM(D30:D33)*A30)</f>
        <v>0.85760517799352742</v>
      </c>
      <c r="E34" s="16"/>
      <c r="F34" s="16"/>
    </row>
    <row r="35" spans="1:6" ht="24" customHeight="1" x14ac:dyDescent="0.25">
      <c r="A35" s="104"/>
      <c r="B35" s="19">
        <v>38</v>
      </c>
      <c r="C35" s="340" t="s">
        <v>112</v>
      </c>
      <c r="D35" s="341"/>
      <c r="E35" s="341"/>
      <c r="F35" s="342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18</v>
      </c>
      <c r="E37" s="46">
        <f>D37/SUM(D37:D39)</f>
        <v>0.17475728155339806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80</v>
      </c>
      <c r="E38" s="46">
        <f>D38/SUM(D37:D39)</f>
        <v>0.77669902912621358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5</v>
      </c>
      <c r="E39" s="46">
        <f>D39/SUM(D37:D39)</f>
        <v>4.8543689320388349E-2</v>
      </c>
      <c r="F39" s="33"/>
    </row>
    <row r="40" spans="1:6" x14ac:dyDescent="0.25">
      <c r="D40" s="14">
        <f>((D37*A37)+(D38*A38)+(D39*A39))/(SUM(D37:D39)*A38)</f>
        <v>0.77669902912621358</v>
      </c>
      <c r="E40" s="16"/>
      <c r="F40" s="16"/>
    </row>
    <row r="41" spans="1:6" x14ac:dyDescent="0.25">
      <c r="E41" s="59">
        <f>AVERAGE(D34,D40)</f>
        <v>0.81715210355987056</v>
      </c>
      <c r="F41" s="60"/>
    </row>
    <row r="44" spans="1:6" x14ac:dyDescent="0.25">
      <c r="B44" s="48"/>
      <c r="C44" s="323" t="s">
        <v>43</v>
      </c>
      <c r="D44" s="323"/>
      <c r="E44" s="323"/>
      <c r="F44" s="324"/>
    </row>
    <row r="45" spans="1:6" ht="26.25" customHeight="1" x14ac:dyDescent="0.25">
      <c r="A45" s="104"/>
      <c r="B45" s="19">
        <v>39</v>
      </c>
      <c r="C45" s="340" t="s">
        <v>116</v>
      </c>
      <c r="D45" s="341"/>
      <c r="E45" s="341"/>
      <c r="F45" s="342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2017'!AN$3:AN$1871,B47)</f>
        <v>68</v>
      </c>
      <c r="E47" s="46">
        <f>D47/SUM(D47:D50)</f>
        <v>0.66019417475728159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2017'!AN$3:AN$1871,B48)</f>
        <v>23</v>
      </c>
      <c r="E48" s="46">
        <f>D48/SUM(D47:D50)</f>
        <v>0.22330097087378642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2017'!AN$3:AN$1871,B49)</f>
        <v>8</v>
      </c>
      <c r="E49" s="46">
        <f>D49/SUM(D47:D50)</f>
        <v>7.7669902912621352E-2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2017'!AN$3:AN$1871,B50)</f>
        <v>4</v>
      </c>
      <c r="E50" s="46">
        <f>D50/SUM(D47:D50)</f>
        <v>3.8834951456310676E-2</v>
      </c>
      <c r="F50" s="16"/>
    </row>
    <row r="51" spans="1:6" x14ac:dyDescent="0.25">
      <c r="D51" s="14">
        <f>((D47*A47)+(D48*A48)+(D49*A49)+(D50*A50))/(SUM(D47:D50)*A47)</f>
        <v>0.83495145631067957</v>
      </c>
      <c r="E51" s="16"/>
      <c r="F51" s="16"/>
    </row>
    <row r="54" spans="1:6" x14ac:dyDescent="0.25">
      <c r="B54" s="48"/>
      <c r="C54" s="323" t="s">
        <v>44</v>
      </c>
      <c r="D54" s="323"/>
      <c r="E54" s="323"/>
      <c r="F54" s="324"/>
    </row>
    <row r="55" spans="1:6" ht="27" customHeight="1" x14ac:dyDescent="0.25">
      <c r="A55" s="104"/>
      <c r="B55" s="19">
        <v>40</v>
      </c>
      <c r="C55" s="332" t="s">
        <v>117</v>
      </c>
      <c r="D55" s="333"/>
      <c r="E55" s="333"/>
      <c r="F55" s="334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2017'!AO$3:AO$1871,B57)</f>
        <v>60</v>
      </c>
      <c r="E57" s="46">
        <f>D57/SUM(D57:D60)</f>
        <v>0.58252427184466016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2017'!AO$3:AO$1871,B58)</f>
        <v>28</v>
      </c>
      <c r="E58" s="46">
        <f>D58/SUM(D57:D60)</f>
        <v>0.27184466019417475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2017'!AO$3:AO$1871,B59)</f>
        <v>11</v>
      </c>
      <c r="E59" s="46">
        <f>D59/SUM(D57:D60)</f>
        <v>0.10679611650485436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2017'!AO$3:AO$1871,B60)</f>
        <v>4</v>
      </c>
      <c r="E60" s="46">
        <f>D60/SUM(D57:D60)</f>
        <v>3.8834951456310676E-2</v>
      </c>
      <c r="F60" s="16"/>
    </row>
    <row r="61" spans="1:6" x14ac:dyDescent="0.25">
      <c r="D61" s="14">
        <f>((D57*A57)+(D58*A58)+(D59*A59)+(D60*A60))/(SUM(D57:D60)*A57)</f>
        <v>0.79935275080906143</v>
      </c>
      <c r="E61" s="16"/>
      <c r="F61" s="16"/>
    </row>
    <row r="62" spans="1:6" x14ac:dyDescent="0.25">
      <c r="A62" s="104"/>
      <c r="B62" s="19">
        <v>41</v>
      </c>
      <c r="C62" s="332" t="s">
        <v>118</v>
      </c>
      <c r="D62" s="333"/>
      <c r="E62" s="333"/>
      <c r="F62" s="334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2017'!AP$3:AP$1871,B64)</f>
        <v>37</v>
      </c>
      <c r="E64" s="46">
        <f>D64/SUM(D64:D67)</f>
        <v>0.35922330097087379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2017'!AP$3:AP$1871,B65)</f>
        <v>46</v>
      </c>
      <c r="E65" s="46">
        <f>D65/SUM(D64:D67)</f>
        <v>0.44660194174757284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2017'!AP$3:AP$1871,B66)</f>
        <v>15</v>
      </c>
      <c r="E66" s="46">
        <f>D66/SUM(D64:D67)</f>
        <v>0.14563106796116504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2017'!AP$3:AP$1871,B67)</f>
        <v>5</v>
      </c>
      <c r="E67" s="46">
        <f>D67/SUM(D64:D67)</f>
        <v>4.8543689320388349E-2</v>
      </c>
      <c r="F67" s="16"/>
    </row>
    <row r="68" spans="1:6" x14ac:dyDescent="0.25">
      <c r="D68" s="14">
        <f>((D64*A64)+(D65*A65)+(D66*A66)+(D67*A67))/(SUM(D64:D67)*A64)</f>
        <v>0.70550161812297729</v>
      </c>
      <c r="E68" s="16"/>
      <c r="F68" s="16"/>
    </row>
    <row r="69" spans="1:6" x14ac:dyDescent="0.25">
      <c r="B69" s="10"/>
      <c r="C69" s="323" t="s">
        <v>144</v>
      </c>
      <c r="D69" s="323"/>
      <c r="E69" s="323"/>
      <c r="F69" s="324"/>
    </row>
    <row r="70" spans="1:6" ht="27.75" customHeight="1" x14ac:dyDescent="0.25">
      <c r="B70" s="39">
        <v>51</v>
      </c>
      <c r="C70" s="349" t="s">
        <v>145</v>
      </c>
      <c r="D70" s="349"/>
      <c r="E70" s="349"/>
      <c r="F70" s="350"/>
    </row>
    <row r="71" spans="1:6" x14ac:dyDescent="0.25">
      <c r="D71" s="53">
        <f>PUESTO!D96</f>
        <v>0.87037037037037035</v>
      </c>
    </row>
    <row r="72" spans="1:6" x14ac:dyDescent="0.25">
      <c r="E72" s="57">
        <f>AVERAGE(D61,D68,D71)</f>
        <v>0.79174157976746962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3" t="s">
        <v>46</v>
      </c>
      <c r="D1" s="323"/>
      <c r="E1" s="323"/>
      <c r="F1" s="324"/>
    </row>
    <row r="2" spans="1:6" ht="24.75" customHeight="1" x14ac:dyDescent="0.25">
      <c r="A2" s="104"/>
      <c r="B2" s="19">
        <v>42</v>
      </c>
      <c r="C2" s="332" t="s">
        <v>119</v>
      </c>
      <c r="D2" s="333"/>
      <c r="E2" s="333"/>
      <c r="F2" s="334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99</v>
      </c>
      <c r="E4" s="46">
        <f>D4/SUM(D4:D7)</f>
        <v>0.96116504854368934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3</v>
      </c>
      <c r="E5" s="46">
        <f>D5/SUM(D4:D7)</f>
        <v>2.9126213592233011E-2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1</v>
      </c>
      <c r="E6" s="46">
        <f>D6/SUM(D4:D7)</f>
        <v>9.7087378640776691E-3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0.98381877022653719</v>
      </c>
      <c r="E8" s="16"/>
      <c r="F8" s="16"/>
    </row>
    <row r="9" spans="1:6" ht="38.25" customHeight="1" x14ac:dyDescent="0.25">
      <c r="A9" s="104"/>
      <c r="B9" s="19">
        <v>43</v>
      </c>
      <c r="C9" s="332" t="s">
        <v>124</v>
      </c>
      <c r="D9" s="333"/>
      <c r="E9" s="333"/>
      <c r="F9" s="334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0</v>
      </c>
      <c r="E11" s="46">
        <f>D11/SUM(D11:D15)</f>
        <v>0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1</v>
      </c>
      <c r="E12" s="46">
        <f>D12/SUM(D11:D15)</f>
        <v>9.7087378640776691E-3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3</v>
      </c>
      <c r="E13" s="46">
        <f>D13/SUM(D11:D15)</f>
        <v>2.9126213592233011E-2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31</v>
      </c>
      <c r="E14" s="46">
        <f>D14/SUM(D11:D15)</f>
        <v>0.30097087378640774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68</v>
      </c>
      <c r="E15" s="46">
        <f>D15/SUM(D11:D15)</f>
        <v>0.66019417475728159</v>
      </c>
      <c r="F15" s="16"/>
    </row>
    <row r="16" spans="1:6" x14ac:dyDescent="0.25">
      <c r="D16" s="14">
        <f>((D11*A11)+(D12*A12)+(D13*A13)+(D14*A14)+(D15*A15))/(SUM(D11:D15)*A15)</f>
        <v>0.66019417475728159</v>
      </c>
      <c r="E16" s="16"/>
      <c r="F16" s="16"/>
    </row>
    <row r="17" spans="1:6" x14ac:dyDescent="0.25">
      <c r="E17" s="335">
        <f>AVERAGE(D8,D16)</f>
        <v>0.82200647249190939</v>
      </c>
      <c r="F17" s="336"/>
    </row>
    <row r="20" spans="1:6" x14ac:dyDescent="0.25">
      <c r="B20" s="10"/>
      <c r="C20" s="323" t="s">
        <v>128</v>
      </c>
      <c r="D20" s="323"/>
      <c r="E20" s="323"/>
      <c r="F20" s="324"/>
    </row>
    <row r="21" spans="1:6" ht="27" customHeight="1" x14ac:dyDescent="0.25">
      <c r="A21" s="104"/>
      <c r="B21" s="19">
        <v>44</v>
      </c>
      <c r="C21" s="332" t="s">
        <v>129</v>
      </c>
      <c r="D21" s="333"/>
      <c r="E21" s="333"/>
      <c r="F21" s="334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65</v>
      </c>
      <c r="E23" s="46">
        <f>D23/SUM(D23:D26)</f>
        <v>0.6310679611650486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35</v>
      </c>
      <c r="E24" s="46">
        <f>D24/SUM(D23:D26)</f>
        <v>0.33980582524271846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2</v>
      </c>
      <c r="E25" s="46">
        <f>D25/SUM(D23:D26)</f>
        <v>1.9417475728155338E-2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1</v>
      </c>
      <c r="E26" s="46">
        <f>D26/SUM(D23:D26)</f>
        <v>9.7087378640776691E-3</v>
      </c>
      <c r="F26" s="16"/>
    </row>
    <row r="27" spans="1:6" x14ac:dyDescent="0.25">
      <c r="D27" s="14">
        <f>((D23*A23)+(D24*A24)+(D25*A25)+(D26*A26))/(SUM(D23:D26)*A23)</f>
        <v>0.86407766990291257</v>
      </c>
      <c r="E27" s="16"/>
      <c r="F27" s="16"/>
    </row>
    <row r="30" spans="1:6" x14ac:dyDescent="0.25">
      <c r="B30" s="10"/>
      <c r="C30" s="323" t="s">
        <v>49</v>
      </c>
      <c r="D30" s="323"/>
      <c r="E30" s="323"/>
      <c r="F30" s="324"/>
    </row>
    <row r="31" spans="1:6" ht="27" customHeight="1" x14ac:dyDescent="0.25">
      <c r="A31" s="104"/>
      <c r="B31" s="19">
        <v>45</v>
      </c>
      <c r="C31" s="332" t="s">
        <v>134</v>
      </c>
      <c r="D31" s="333"/>
      <c r="E31" s="333"/>
      <c r="F31" s="334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66</v>
      </c>
      <c r="E33" s="46">
        <f>D33/SUM(D33:D36)</f>
        <v>0.64077669902912626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29</v>
      </c>
      <c r="E34" s="46">
        <f>D34/SUM(D33:D36)</f>
        <v>0.28155339805825241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5</v>
      </c>
      <c r="E35" s="46">
        <f>D35/SUM(D33:D36)</f>
        <v>4.8543689320388349E-2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3</v>
      </c>
      <c r="E36" s="46">
        <f>D36/SUM(D33:D36)</f>
        <v>2.9126213592233011E-2</v>
      </c>
      <c r="F36" s="16"/>
    </row>
    <row r="37" spans="1:6" x14ac:dyDescent="0.25">
      <c r="D37" s="14">
        <f>((D33*A33)+(D34*A34)+(D35*A35)+(D36*A36))/(SUM(D33:D36)*A33)</f>
        <v>0.84466019417475724</v>
      </c>
      <c r="E37" s="16"/>
      <c r="F37" s="16"/>
    </row>
    <row r="46" spans="1:6" x14ac:dyDescent="0.25">
      <c r="B46" s="10"/>
      <c r="C46" s="323" t="s">
        <v>50</v>
      </c>
      <c r="D46" s="323"/>
      <c r="E46" s="323"/>
      <c r="F46" s="324"/>
    </row>
    <row r="47" spans="1:6" ht="28.5" customHeight="1" x14ac:dyDescent="0.25">
      <c r="A47" s="104"/>
      <c r="B47" s="19">
        <v>46</v>
      </c>
      <c r="C47" s="332" t="s">
        <v>135</v>
      </c>
      <c r="D47" s="333"/>
      <c r="E47" s="333"/>
      <c r="F47" s="334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9</v>
      </c>
      <c r="E49" s="46">
        <f>D49/SUM(D49:D51)</f>
        <v>8.7378640776699032E-2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92</v>
      </c>
      <c r="E50" s="46">
        <f>D50/SUM(D49:D51)</f>
        <v>0.89320388349514568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2</v>
      </c>
      <c r="E51" s="46">
        <f>D51/SUM(D49:D51)</f>
        <v>1.9417475728155338E-2</v>
      </c>
      <c r="F51" s="16"/>
    </row>
    <row r="52" spans="1:6" x14ac:dyDescent="0.25">
      <c r="D52" s="14">
        <f>((D49*A49)+(D50*A50)+(D51*A51))/(SUM(D49:D51)*A50)</f>
        <v>0.89320388349514568</v>
      </c>
      <c r="E52" s="16"/>
      <c r="F52" s="16"/>
    </row>
    <row r="55" spans="1:6" x14ac:dyDescent="0.25">
      <c r="B55" s="10"/>
      <c r="C55" s="323" t="s">
        <v>125</v>
      </c>
      <c r="D55" s="323"/>
      <c r="E55" s="323"/>
      <c r="F55" s="324"/>
    </row>
    <row r="56" spans="1:6" x14ac:dyDescent="0.25">
      <c r="A56" s="104"/>
      <c r="B56" s="19">
        <v>47</v>
      </c>
      <c r="C56" s="332" t="s">
        <v>126</v>
      </c>
      <c r="D56" s="333"/>
      <c r="E56" s="333"/>
      <c r="F56" s="334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84</v>
      </c>
      <c r="E58" s="46">
        <f>D58/SUM(D58:D61)</f>
        <v>0.81553398058252424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11</v>
      </c>
      <c r="E59" s="46">
        <f>D59/SUM(D58:D61)</f>
        <v>0.10679611650485436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3</v>
      </c>
      <c r="E60" s="46">
        <f>D60/SUM(D58:D61)</f>
        <v>2.9126213592233011E-2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5</v>
      </c>
      <c r="E61" s="46">
        <f>D61/SUM(D58:D61)</f>
        <v>4.8543689320388349E-2</v>
      </c>
      <c r="F61" s="16"/>
    </row>
    <row r="62" spans="1:6" x14ac:dyDescent="0.25">
      <c r="D62" s="14">
        <f>((D58*A58)+(D59*A59)+(D60*A60)+(D61*A61))/(SUM(D58:D61)*A58)</f>
        <v>0.8964401294498382</v>
      </c>
      <c r="E62" s="16"/>
      <c r="F62" s="16"/>
    </row>
    <row r="63" spans="1:6" x14ac:dyDescent="0.25">
      <c r="A63" s="104"/>
      <c r="B63" s="19">
        <v>48</v>
      </c>
      <c r="C63" s="332" t="s">
        <v>127</v>
      </c>
      <c r="D63" s="333"/>
      <c r="E63" s="333"/>
      <c r="F63" s="334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97</v>
      </c>
      <c r="E65" s="46">
        <f>D65/SUM(D65:D68)</f>
        <v>0.94174757281553401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6</v>
      </c>
      <c r="E66" s="46">
        <f>D66/SUM(D65:D68)</f>
        <v>5.8252427184466021E-2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0.98058252427184467</v>
      </c>
      <c r="E69" s="16"/>
      <c r="F69" s="16"/>
    </row>
    <row r="70" spans="1:6" x14ac:dyDescent="0.25">
      <c r="E70" s="335">
        <f>AVERAGE(D62,D69)</f>
        <v>0.93851132686084138</v>
      </c>
      <c r="F70" s="336"/>
    </row>
    <row r="72" spans="1:6" x14ac:dyDescent="0.25">
      <c r="B72" s="10"/>
      <c r="C72" s="323" t="s">
        <v>51</v>
      </c>
      <c r="D72" s="323"/>
      <c r="E72" s="323"/>
      <c r="F72" s="324"/>
    </row>
    <row r="73" spans="1:6" x14ac:dyDescent="0.25">
      <c r="A73" s="104"/>
      <c r="B73" s="19">
        <v>49</v>
      </c>
      <c r="C73" s="332" t="s">
        <v>138</v>
      </c>
      <c r="D73" s="333"/>
      <c r="E73" s="333"/>
      <c r="F73" s="334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48</v>
      </c>
      <c r="E75" s="46">
        <f>D75/SUM(D75:D76)</f>
        <v>0.46601941747572817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55</v>
      </c>
      <c r="E76" s="46">
        <f>D76/SUM(D75:D76)</f>
        <v>0.53398058252427183</v>
      </c>
      <c r="F76" s="33"/>
    </row>
    <row r="77" spans="1:6" x14ac:dyDescent="0.25">
      <c r="D77" s="14">
        <f>((D75*A75)+(D76*A76))/(SUM(D75:D76)*A75)</f>
        <v>0.46601941747572817</v>
      </c>
      <c r="E77" s="16"/>
      <c r="F77" s="16"/>
    </row>
    <row r="78" spans="1:6" ht="26.25" customHeight="1" x14ac:dyDescent="0.25">
      <c r="A78" s="104"/>
      <c r="B78" s="19">
        <v>50</v>
      </c>
      <c r="C78" s="332" t="s">
        <v>139</v>
      </c>
      <c r="D78" s="333"/>
      <c r="E78" s="333"/>
      <c r="F78" s="334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36</v>
      </c>
      <c r="E80" s="46">
        <f>D80/SUM(D80:D83)</f>
        <v>0.34951456310679613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2</v>
      </c>
      <c r="E81" s="46">
        <f>D81/SUM(D80:D83)</f>
        <v>1.9417475728155338E-2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34</v>
      </c>
      <c r="E82" s="46">
        <f>D82/SUM(D80:D83)</f>
        <v>0.3300970873786408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31</v>
      </c>
      <c r="E83" s="46">
        <f>D83/SUM(D80:D83)</f>
        <v>0.30097087378640774</v>
      </c>
      <c r="F83" s="16"/>
    </row>
    <row r="84" spans="1:6" x14ac:dyDescent="0.25">
      <c r="D84" s="14">
        <f>((D80*A80)+(D81*A81)+(D82*A82)+(D83*A83))/(SUM(D80:D83)*A82)</f>
        <v>0.60194174757281549</v>
      </c>
      <c r="E84" s="16"/>
      <c r="F84" s="16"/>
    </row>
    <row r="85" spans="1:6" x14ac:dyDescent="0.25">
      <c r="E85" s="335">
        <f>AVERAGE(D77,D84)</f>
        <v>0.53398058252427183</v>
      </c>
      <c r="F85" s="336"/>
    </row>
    <row r="88" spans="1:6" x14ac:dyDescent="0.25">
      <c r="B88" s="10"/>
      <c r="C88" s="323" t="s">
        <v>144</v>
      </c>
      <c r="D88" s="323"/>
      <c r="E88" s="323"/>
      <c r="F88" s="324"/>
    </row>
    <row r="89" spans="1:6" ht="26.25" customHeight="1" x14ac:dyDescent="0.25">
      <c r="B89" s="39">
        <v>51</v>
      </c>
      <c r="C89" s="349" t="s">
        <v>145</v>
      </c>
      <c r="D89" s="349"/>
      <c r="E89" s="349"/>
      <c r="F89" s="350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61</v>
      </c>
      <c r="E91" s="46">
        <f>D91/SUM(D91:D95)</f>
        <v>0.59223300970873782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18</v>
      </c>
      <c r="E92" s="46">
        <f>D92/SUM(D91:D95)</f>
        <v>0.17475728155339806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2</v>
      </c>
      <c r="E93" s="46">
        <f>D93/SUM(D91:D95)</f>
        <v>1.9417475728155338E-2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22</v>
      </c>
      <c r="E95" s="46">
        <f>D95/SUM(D91:D95)</f>
        <v>0.21359223300970873</v>
      </c>
      <c r="F95" s="21"/>
    </row>
    <row r="96" spans="1:6" x14ac:dyDescent="0.25">
      <c r="D96" s="14">
        <f>((D91*A91)+(D92*A92)+(D93*A93)+(D94*A94))/(SUM(D91:D94)*A91)</f>
        <v>0.87037037037037035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0"/>
  <sheetViews>
    <sheetView topLeftCell="A70" workbookViewId="0">
      <selection activeCell="AQ17" sqref="AQ17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1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1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1:53" ht="15" x14ac:dyDescent="0.25">
      <c r="A3" s="1">
        <v>363</v>
      </c>
      <c r="B3">
        <v>3</v>
      </c>
      <c r="C3">
        <v>1</v>
      </c>
      <c r="D3">
        <v>3</v>
      </c>
      <c r="E3">
        <v>3</v>
      </c>
      <c r="F3">
        <v>2</v>
      </c>
      <c r="G3">
        <v>1</v>
      </c>
      <c r="H3">
        <v>5</v>
      </c>
      <c r="I3">
        <v>2</v>
      </c>
      <c r="J3">
        <v>1</v>
      </c>
      <c r="K3">
        <v>2</v>
      </c>
      <c r="L3">
        <v>2</v>
      </c>
      <c r="M3">
        <v>4</v>
      </c>
      <c r="N3">
        <v>3</v>
      </c>
      <c r="O3">
        <v>3</v>
      </c>
      <c r="P3">
        <v>3</v>
      </c>
      <c r="Q3">
        <v>3</v>
      </c>
      <c r="R3">
        <v>4</v>
      </c>
      <c r="S3">
        <v>2</v>
      </c>
      <c r="T3">
        <v>1</v>
      </c>
      <c r="U3">
        <v>2</v>
      </c>
      <c r="V3"/>
      <c r="W3"/>
      <c r="X3"/>
      <c r="Y3">
        <v>2</v>
      </c>
      <c r="Z3">
        <v>2</v>
      </c>
      <c r="AA3">
        <v>1</v>
      </c>
      <c r="AB3"/>
      <c r="AC3"/>
      <c r="AD3">
        <v>1</v>
      </c>
      <c r="AE3">
        <v>2</v>
      </c>
      <c r="AF3">
        <v>4</v>
      </c>
      <c r="AG3">
        <v>1</v>
      </c>
      <c r="AH3">
        <v>3</v>
      </c>
      <c r="AI3">
        <v>2</v>
      </c>
      <c r="AJ3">
        <v>2</v>
      </c>
      <c r="AK3">
        <v>2</v>
      </c>
      <c r="AL3">
        <v>1</v>
      </c>
      <c r="AM3">
        <v>1</v>
      </c>
      <c r="AN3">
        <v>1</v>
      </c>
      <c r="AO3">
        <v>1</v>
      </c>
      <c r="AP3">
        <v>3</v>
      </c>
      <c r="AQ3">
        <v>1</v>
      </c>
      <c r="AR3">
        <v>4</v>
      </c>
      <c r="AS3">
        <v>1</v>
      </c>
      <c r="AT3">
        <v>1</v>
      </c>
      <c r="AU3">
        <v>1</v>
      </c>
      <c r="AV3">
        <v>1</v>
      </c>
      <c r="AW3">
        <v>1</v>
      </c>
      <c r="AX3">
        <v>2</v>
      </c>
      <c r="AY3">
        <v>1</v>
      </c>
      <c r="AZ3">
        <v>1</v>
      </c>
      <c r="BA3">
        <v>130</v>
      </c>
    </row>
    <row r="4" spans="1:53" ht="15" x14ac:dyDescent="0.25">
      <c r="A4" s="1">
        <v>364</v>
      </c>
      <c r="B4">
        <v>3</v>
      </c>
      <c r="C4">
        <v>2</v>
      </c>
      <c r="D4">
        <v>4</v>
      </c>
      <c r="E4">
        <v>3</v>
      </c>
      <c r="F4">
        <v>2</v>
      </c>
      <c r="G4">
        <v>1</v>
      </c>
      <c r="H4">
        <v>6</v>
      </c>
      <c r="I4">
        <v>2</v>
      </c>
      <c r="J4">
        <v>2</v>
      </c>
      <c r="K4">
        <v>2</v>
      </c>
      <c r="L4">
        <v>1</v>
      </c>
      <c r="M4">
        <v>2</v>
      </c>
      <c r="N4">
        <v>2</v>
      </c>
      <c r="O4">
        <v>1</v>
      </c>
      <c r="P4">
        <v>1</v>
      </c>
      <c r="Q4">
        <v>2</v>
      </c>
      <c r="R4">
        <v>2</v>
      </c>
      <c r="S4">
        <v>3</v>
      </c>
      <c r="T4">
        <v>1</v>
      </c>
      <c r="U4">
        <v>1</v>
      </c>
      <c r="V4"/>
      <c r="W4"/>
      <c r="X4"/>
      <c r="Y4">
        <v>2</v>
      </c>
      <c r="Z4">
        <v>2</v>
      </c>
      <c r="AA4">
        <v>1</v>
      </c>
      <c r="AB4"/>
      <c r="AC4"/>
      <c r="AD4">
        <v>3</v>
      </c>
      <c r="AE4">
        <v>3</v>
      </c>
      <c r="AF4">
        <v>3</v>
      </c>
      <c r="AG4">
        <v>1</v>
      </c>
      <c r="AH4">
        <v>3</v>
      </c>
      <c r="AI4">
        <v>2</v>
      </c>
      <c r="AJ4">
        <v>2</v>
      </c>
      <c r="AK4">
        <v>2</v>
      </c>
      <c r="AL4">
        <v>2</v>
      </c>
      <c r="AM4">
        <v>2</v>
      </c>
      <c r="AN4">
        <v>3</v>
      </c>
      <c r="AO4">
        <v>1</v>
      </c>
      <c r="AP4">
        <v>3</v>
      </c>
      <c r="AQ4">
        <v>1</v>
      </c>
      <c r="AR4">
        <v>3</v>
      </c>
      <c r="AS4">
        <v>1</v>
      </c>
      <c r="AT4">
        <v>3</v>
      </c>
      <c r="AU4">
        <v>2</v>
      </c>
      <c r="AV4">
        <v>2</v>
      </c>
      <c r="AW4">
        <v>1</v>
      </c>
      <c r="AX4">
        <v>2</v>
      </c>
      <c r="AY4">
        <v>3</v>
      </c>
      <c r="AZ4">
        <v>1</v>
      </c>
      <c r="BA4">
        <v>130</v>
      </c>
    </row>
    <row r="5" spans="1:53" ht="15" x14ac:dyDescent="0.25">
      <c r="A5" s="1">
        <v>365</v>
      </c>
      <c r="B5">
        <v>3</v>
      </c>
      <c r="C5">
        <v>1</v>
      </c>
      <c r="D5">
        <v>3</v>
      </c>
      <c r="E5">
        <v>3</v>
      </c>
      <c r="F5">
        <v>3</v>
      </c>
      <c r="G5">
        <v>1</v>
      </c>
      <c r="H5">
        <v>6</v>
      </c>
      <c r="I5">
        <v>1</v>
      </c>
      <c r="J5">
        <v>1</v>
      </c>
      <c r="K5">
        <v>2</v>
      </c>
      <c r="L5">
        <v>1</v>
      </c>
      <c r="M5">
        <v>1</v>
      </c>
      <c r="N5">
        <v>2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2</v>
      </c>
      <c r="Y5"/>
      <c r="Z5"/>
      <c r="AA5"/>
      <c r="AB5"/>
      <c r="AC5"/>
      <c r="AD5">
        <v>1</v>
      </c>
      <c r="AE5">
        <v>1</v>
      </c>
      <c r="AF5">
        <v>1</v>
      </c>
      <c r="AG5">
        <v>2</v>
      </c>
      <c r="AH5">
        <v>1</v>
      </c>
      <c r="AI5">
        <v>1</v>
      </c>
      <c r="AJ5">
        <v>1</v>
      </c>
      <c r="AK5">
        <v>1</v>
      </c>
      <c r="AL5">
        <v>1</v>
      </c>
      <c r="AM5">
        <v>2</v>
      </c>
      <c r="AN5">
        <v>1</v>
      </c>
      <c r="AO5">
        <v>1</v>
      </c>
      <c r="AP5">
        <v>1</v>
      </c>
      <c r="AQ5">
        <v>1</v>
      </c>
      <c r="AR5">
        <v>5</v>
      </c>
      <c r="AS5">
        <v>1</v>
      </c>
      <c r="AT5">
        <v>1</v>
      </c>
      <c r="AU5">
        <v>2</v>
      </c>
      <c r="AV5">
        <v>1</v>
      </c>
      <c r="AW5">
        <v>1</v>
      </c>
      <c r="AX5">
        <v>2</v>
      </c>
      <c r="AY5">
        <v>1</v>
      </c>
      <c r="AZ5">
        <v>1</v>
      </c>
      <c r="BA5">
        <v>130</v>
      </c>
    </row>
    <row r="6" spans="1:53" ht="15" x14ac:dyDescent="0.25">
      <c r="A6" s="1">
        <v>366</v>
      </c>
      <c r="B6">
        <v>5</v>
      </c>
      <c r="C6">
        <v>1</v>
      </c>
      <c r="D6">
        <v>8</v>
      </c>
      <c r="E6">
        <v>8</v>
      </c>
      <c r="F6">
        <v>3</v>
      </c>
      <c r="G6">
        <v>1</v>
      </c>
      <c r="H6">
        <v>5</v>
      </c>
      <c r="I6">
        <v>1</v>
      </c>
      <c r="J6">
        <v>1</v>
      </c>
      <c r="K6">
        <v>2</v>
      </c>
      <c r="L6">
        <v>1</v>
      </c>
      <c r="M6">
        <v>4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1</v>
      </c>
      <c r="U6">
        <v>1</v>
      </c>
      <c r="V6">
        <v>2</v>
      </c>
      <c r="W6">
        <v>1</v>
      </c>
      <c r="X6">
        <v>3</v>
      </c>
      <c r="Y6"/>
      <c r="Z6"/>
      <c r="AA6"/>
      <c r="AB6"/>
      <c r="AC6"/>
      <c r="AD6">
        <v>2</v>
      </c>
      <c r="AE6">
        <v>2</v>
      </c>
      <c r="AF6">
        <v>2</v>
      </c>
      <c r="AG6">
        <v>2</v>
      </c>
      <c r="AH6">
        <v>2</v>
      </c>
      <c r="AI6">
        <v>2</v>
      </c>
      <c r="AJ6">
        <v>2</v>
      </c>
      <c r="AK6">
        <v>2</v>
      </c>
      <c r="AL6">
        <v>2</v>
      </c>
      <c r="AM6">
        <v>2</v>
      </c>
      <c r="AN6">
        <v>1</v>
      </c>
      <c r="AO6">
        <v>2</v>
      </c>
      <c r="AP6">
        <v>2</v>
      </c>
      <c r="AQ6">
        <v>1</v>
      </c>
      <c r="AR6">
        <v>3</v>
      </c>
      <c r="AS6">
        <v>2</v>
      </c>
      <c r="AT6">
        <v>2</v>
      </c>
      <c r="AU6">
        <v>2</v>
      </c>
      <c r="AV6">
        <v>1</v>
      </c>
      <c r="AW6">
        <v>1</v>
      </c>
      <c r="AX6">
        <v>1</v>
      </c>
      <c r="AY6">
        <v>1</v>
      </c>
      <c r="AZ6">
        <v>1</v>
      </c>
      <c r="BA6">
        <v>130</v>
      </c>
    </row>
    <row r="7" spans="1:53" ht="15" x14ac:dyDescent="0.25">
      <c r="A7" s="1">
        <v>367</v>
      </c>
      <c r="B7">
        <v>5</v>
      </c>
      <c r="C7">
        <v>1</v>
      </c>
      <c r="D7">
        <v>7</v>
      </c>
      <c r="E7">
        <v>7</v>
      </c>
      <c r="F7">
        <v>3</v>
      </c>
      <c r="G7">
        <v>1</v>
      </c>
      <c r="H7">
        <v>5</v>
      </c>
      <c r="I7">
        <v>2</v>
      </c>
      <c r="J7">
        <v>1</v>
      </c>
      <c r="K7">
        <v>2</v>
      </c>
      <c r="L7">
        <v>1</v>
      </c>
      <c r="M7">
        <v>1</v>
      </c>
      <c r="N7">
        <v>2</v>
      </c>
      <c r="O7">
        <v>2</v>
      </c>
      <c r="P7">
        <v>1</v>
      </c>
      <c r="Q7">
        <v>2</v>
      </c>
      <c r="R7">
        <v>2</v>
      </c>
      <c r="S7">
        <v>2</v>
      </c>
      <c r="T7">
        <v>1</v>
      </c>
      <c r="U7">
        <v>3</v>
      </c>
      <c r="V7">
        <v>1</v>
      </c>
      <c r="W7">
        <v>2</v>
      </c>
      <c r="X7">
        <v>3</v>
      </c>
      <c r="Y7"/>
      <c r="Z7"/>
      <c r="AA7"/>
      <c r="AB7"/>
      <c r="AC7"/>
      <c r="AD7">
        <v>2</v>
      </c>
      <c r="AE7">
        <v>1</v>
      </c>
      <c r="AF7">
        <v>1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1</v>
      </c>
      <c r="AO7">
        <v>1</v>
      </c>
      <c r="AP7">
        <v>2</v>
      </c>
      <c r="AQ7">
        <v>1</v>
      </c>
      <c r="AR7">
        <v>4</v>
      </c>
      <c r="AS7">
        <v>1</v>
      </c>
      <c r="AT7">
        <v>1</v>
      </c>
      <c r="AU7">
        <v>2</v>
      </c>
      <c r="AV7">
        <v>1</v>
      </c>
      <c r="AW7">
        <v>1</v>
      </c>
      <c r="AX7">
        <v>1</v>
      </c>
      <c r="AY7">
        <v>1</v>
      </c>
      <c r="AZ7">
        <v>1</v>
      </c>
      <c r="BA7">
        <v>130</v>
      </c>
    </row>
    <row r="8" spans="1:53" ht="15" x14ac:dyDescent="0.25">
      <c r="A8" s="1">
        <v>368</v>
      </c>
      <c r="B8">
        <v>4</v>
      </c>
      <c r="C8">
        <v>1</v>
      </c>
      <c r="D8">
        <v>6</v>
      </c>
      <c r="E8">
        <v>4</v>
      </c>
      <c r="F8">
        <v>3</v>
      </c>
      <c r="G8">
        <v>1</v>
      </c>
      <c r="H8">
        <v>5</v>
      </c>
      <c r="I8">
        <v>2</v>
      </c>
      <c r="J8">
        <v>2</v>
      </c>
      <c r="K8">
        <v>3</v>
      </c>
      <c r="L8">
        <v>2</v>
      </c>
      <c r="M8">
        <v>4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3</v>
      </c>
      <c r="V8">
        <v>2</v>
      </c>
      <c r="W8">
        <v>2</v>
      </c>
      <c r="X8">
        <v>3</v>
      </c>
      <c r="Y8"/>
      <c r="Z8"/>
      <c r="AA8"/>
      <c r="AB8"/>
      <c r="AC8"/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1</v>
      </c>
      <c r="AN8">
        <v>2</v>
      </c>
      <c r="AO8">
        <v>3</v>
      </c>
      <c r="AP8">
        <v>3</v>
      </c>
      <c r="AQ8">
        <v>1</v>
      </c>
      <c r="AR8">
        <v>4</v>
      </c>
      <c r="AS8">
        <v>2</v>
      </c>
      <c r="AT8">
        <v>2</v>
      </c>
      <c r="AU8">
        <v>1</v>
      </c>
      <c r="AV8">
        <v>1</v>
      </c>
      <c r="AW8">
        <v>1</v>
      </c>
      <c r="AX8">
        <v>2</v>
      </c>
      <c r="AY8">
        <v>1</v>
      </c>
      <c r="AZ8">
        <v>2</v>
      </c>
      <c r="BA8">
        <v>130</v>
      </c>
    </row>
    <row r="9" spans="1:53" ht="15" x14ac:dyDescent="0.25">
      <c r="A9" s="1">
        <v>369</v>
      </c>
      <c r="B9">
        <v>3</v>
      </c>
      <c r="C9">
        <v>2</v>
      </c>
      <c r="D9">
        <v>4</v>
      </c>
      <c r="E9">
        <v>4</v>
      </c>
      <c r="F9">
        <v>3</v>
      </c>
      <c r="G9">
        <v>1</v>
      </c>
      <c r="H9">
        <v>6</v>
      </c>
      <c r="I9">
        <v>1</v>
      </c>
      <c r="J9">
        <v>1</v>
      </c>
      <c r="K9">
        <v>2</v>
      </c>
      <c r="L9">
        <v>1</v>
      </c>
      <c r="M9">
        <v>1</v>
      </c>
      <c r="N9">
        <v>2</v>
      </c>
      <c r="O9">
        <v>1</v>
      </c>
      <c r="P9">
        <v>1</v>
      </c>
      <c r="Q9">
        <v>4</v>
      </c>
      <c r="R9">
        <v>3</v>
      </c>
      <c r="S9">
        <v>1</v>
      </c>
      <c r="T9">
        <v>2</v>
      </c>
      <c r="U9">
        <v>3</v>
      </c>
      <c r="V9">
        <v>1</v>
      </c>
      <c r="W9">
        <v>1</v>
      </c>
      <c r="X9">
        <v>2</v>
      </c>
      <c r="Y9"/>
      <c r="Z9"/>
      <c r="AA9"/>
      <c r="AB9"/>
      <c r="AC9"/>
      <c r="AD9">
        <v>3</v>
      </c>
      <c r="AE9">
        <v>3</v>
      </c>
      <c r="AF9">
        <v>2</v>
      </c>
      <c r="AG9">
        <v>3</v>
      </c>
      <c r="AH9">
        <v>2</v>
      </c>
      <c r="AI9">
        <v>2</v>
      </c>
      <c r="AJ9">
        <v>1</v>
      </c>
      <c r="AK9">
        <v>1</v>
      </c>
      <c r="AL9">
        <v>1</v>
      </c>
      <c r="AM9">
        <v>2</v>
      </c>
      <c r="AN9">
        <v>1</v>
      </c>
      <c r="AO9">
        <v>2</v>
      </c>
      <c r="AP9">
        <v>2</v>
      </c>
      <c r="AQ9">
        <v>1</v>
      </c>
      <c r="AR9">
        <v>4</v>
      </c>
      <c r="AS9">
        <v>1</v>
      </c>
      <c r="AT9">
        <v>1</v>
      </c>
      <c r="AU9">
        <v>2</v>
      </c>
      <c r="AV9">
        <v>1</v>
      </c>
      <c r="AW9">
        <v>1</v>
      </c>
      <c r="AX9">
        <v>1</v>
      </c>
      <c r="AY9">
        <v>1</v>
      </c>
      <c r="AZ9">
        <v>1</v>
      </c>
      <c r="BA9">
        <v>130</v>
      </c>
    </row>
    <row r="10" spans="1:53" ht="15" x14ac:dyDescent="0.25">
      <c r="A10" s="1">
        <v>370</v>
      </c>
      <c r="B10">
        <v>2</v>
      </c>
      <c r="C10">
        <v>1</v>
      </c>
      <c r="D10">
        <v>3</v>
      </c>
      <c r="E10">
        <v>3</v>
      </c>
      <c r="F10">
        <v>3</v>
      </c>
      <c r="G10">
        <v>1</v>
      </c>
      <c r="H10">
        <v>5</v>
      </c>
      <c r="I10">
        <v>1</v>
      </c>
      <c r="J10">
        <v>1</v>
      </c>
      <c r="K10">
        <v>2</v>
      </c>
      <c r="L10">
        <v>1</v>
      </c>
      <c r="M10">
        <v>2</v>
      </c>
      <c r="N10">
        <v>1</v>
      </c>
      <c r="O10">
        <v>4</v>
      </c>
      <c r="P10">
        <v>1</v>
      </c>
      <c r="Q10">
        <v>4</v>
      </c>
      <c r="R10">
        <v>2</v>
      </c>
      <c r="S10">
        <v>2</v>
      </c>
      <c r="T10">
        <v>2</v>
      </c>
      <c r="U10">
        <v>3</v>
      </c>
      <c r="V10">
        <v>1</v>
      </c>
      <c r="W10">
        <v>1</v>
      </c>
      <c r="X10">
        <v>4</v>
      </c>
      <c r="Y10"/>
      <c r="Z10"/>
      <c r="AA10"/>
      <c r="AB10"/>
      <c r="AC10"/>
      <c r="AD10">
        <v>2</v>
      </c>
      <c r="AE10">
        <v>2</v>
      </c>
      <c r="AF10">
        <v>1</v>
      </c>
      <c r="AG10">
        <v>4</v>
      </c>
      <c r="AH10">
        <v>1</v>
      </c>
      <c r="AI10">
        <v>4</v>
      </c>
      <c r="AJ10">
        <v>2</v>
      </c>
      <c r="AK10">
        <v>2</v>
      </c>
      <c r="AL10">
        <v>1</v>
      </c>
      <c r="AM10">
        <v>2</v>
      </c>
      <c r="AN10">
        <v>1</v>
      </c>
      <c r="AO10">
        <v>4</v>
      </c>
      <c r="AP10">
        <v>4</v>
      </c>
      <c r="AQ10">
        <v>1</v>
      </c>
      <c r="AR10">
        <v>5</v>
      </c>
      <c r="AS10">
        <v>1</v>
      </c>
      <c r="AT10">
        <v>1</v>
      </c>
      <c r="AU10">
        <v>2</v>
      </c>
      <c r="AV10">
        <v>1</v>
      </c>
      <c r="AW10">
        <v>1</v>
      </c>
      <c r="AX10">
        <v>1</v>
      </c>
      <c r="AY10">
        <v>2</v>
      </c>
      <c r="AZ10">
        <v>2</v>
      </c>
      <c r="BA10">
        <v>130</v>
      </c>
    </row>
    <row r="11" spans="1:53" ht="15" x14ac:dyDescent="0.25">
      <c r="A11" s="1">
        <v>371</v>
      </c>
      <c r="B11">
        <v>2</v>
      </c>
      <c r="C11">
        <v>1</v>
      </c>
      <c r="D11">
        <v>4</v>
      </c>
      <c r="E11">
        <v>3</v>
      </c>
      <c r="F11">
        <v>2</v>
      </c>
      <c r="G11">
        <v>1</v>
      </c>
      <c r="H11">
        <v>5</v>
      </c>
      <c r="I11">
        <v>1</v>
      </c>
      <c r="J11">
        <v>2</v>
      </c>
      <c r="K11">
        <v>2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/>
      <c r="W11"/>
      <c r="X11"/>
      <c r="Y11">
        <v>2</v>
      </c>
      <c r="Z11">
        <v>2</v>
      </c>
      <c r="AA11">
        <v>1</v>
      </c>
      <c r="AB11"/>
      <c r="AC11"/>
      <c r="AD11">
        <v>2</v>
      </c>
      <c r="AE11">
        <v>1</v>
      </c>
      <c r="AF11">
        <v>1</v>
      </c>
      <c r="AG11">
        <v>4</v>
      </c>
      <c r="AH11">
        <v>1</v>
      </c>
      <c r="AI11">
        <v>1</v>
      </c>
      <c r="AJ11">
        <v>2</v>
      </c>
      <c r="AK11">
        <v>1</v>
      </c>
      <c r="AL11">
        <v>1</v>
      </c>
      <c r="AM11">
        <v>1</v>
      </c>
      <c r="AN11">
        <v>1</v>
      </c>
      <c r="AO11">
        <v>2</v>
      </c>
      <c r="AP11">
        <v>2</v>
      </c>
      <c r="AQ11">
        <v>1</v>
      </c>
      <c r="AR11">
        <v>5</v>
      </c>
      <c r="AS11">
        <v>1</v>
      </c>
      <c r="AT11">
        <v>1</v>
      </c>
      <c r="AU11">
        <v>2</v>
      </c>
      <c r="AV11">
        <v>1</v>
      </c>
      <c r="AW11">
        <v>1</v>
      </c>
      <c r="AX11">
        <v>2</v>
      </c>
      <c r="AY11">
        <v>2</v>
      </c>
      <c r="AZ11">
        <v>1</v>
      </c>
      <c r="BA11">
        <v>130</v>
      </c>
    </row>
    <row r="12" spans="1:53" ht="15" x14ac:dyDescent="0.25">
      <c r="A12" s="1">
        <v>372</v>
      </c>
      <c r="B12">
        <v>5</v>
      </c>
      <c r="C12">
        <v>1</v>
      </c>
      <c r="D12">
        <v>7</v>
      </c>
      <c r="E12">
        <v>7</v>
      </c>
      <c r="F12">
        <v>3</v>
      </c>
      <c r="G12">
        <v>1</v>
      </c>
      <c r="H12">
        <v>5</v>
      </c>
      <c r="I12">
        <v>2</v>
      </c>
      <c r="J12">
        <v>2</v>
      </c>
      <c r="K12">
        <v>2</v>
      </c>
      <c r="L12">
        <v>2</v>
      </c>
      <c r="M12">
        <v>3</v>
      </c>
      <c r="N12">
        <v>3</v>
      </c>
      <c r="O12">
        <v>3</v>
      </c>
      <c r="P12">
        <v>2</v>
      </c>
      <c r="Q12">
        <v>3</v>
      </c>
      <c r="R12">
        <v>2</v>
      </c>
      <c r="S12">
        <v>2</v>
      </c>
      <c r="T12">
        <v>1</v>
      </c>
      <c r="U12">
        <v>2</v>
      </c>
      <c r="V12">
        <v>1</v>
      </c>
      <c r="W12">
        <v>2</v>
      </c>
      <c r="X12">
        <v>4</v>
      </c>
      <c r="Y12"/>
      <c r="Z12"/>
      <c r="AA12"/>
      <c r="AB12"/>
      <c r="AC12"/>
      <c r="AD12">
        <v>2</v>
      </c>
      <c r="AE12">
        <v>2</v>
      </c>
      <c r="AF12">
        <v>2</v>
      </c>
      <c r="AG12">
        <v>3</v>
      </c>
      <c r="AH12">
        <v>2</v>
      </c>
      <c r="AI12">
        <v>2</v>
      </c>
      <c r="AJ12">
        <v>2</v>
      </c>
      <c r="AK12">
        <v>1</v>
      </c>
      <c r="AL12">
        <v>2</v>
      </c>
      <c r="AM12">
        <v>3</v>
      </c>
      <c r="AN12">
        <v>1</v>
      </c>
      <c r="AO12">
        <v>1</v>
      </c>
      <c r="AP12">
        <v>2</v>
      </c>
      <c r="AQ12">
        <v>1</v>
      </c>
      <c r="AR12">
        <v>5</v>
      </c>
      <c r="AS12">
        <v>2</v>
      </c>
      <c r="AT12">
        <v>1</v>
      </c>
      <c r="AU12">
        <v>2</v>
      </c>
      <c r="AV12">
        <v>1</v>
      </c>
      <c r="AW12">
        <v>1</v>
      </c>
      <c r="AX12">
        <v>2</v>
      </c>
      <c r="AY12">
        <v>3</v>
      </c>
      <c r="AZ12">
        <v>2</v>
      </c>
      <c r="BA12">
        <v>130</v>
      </c>
    </row>
    <row r="13" spans="1:53" ht="15" x14ac:dyDescent="0.25">
      <c r="A13" s="1">
        <v>373</v>
      </c>
      <c r="B13">
        <v>2</v>
      </c>
      <c r="C13">
        <v>2</v>
      </c>
      <c r="D13">
        <v>2</v>
      </c>
      <c r="E13">
        <v>2</v>
      </c>
      <c r="F13">
        <v>3</v>
      </c>
      <c r="G13">
        <v>1</v>
      </c>
      <c r="H13">
        <v>6</v>
      </c>
      <c r="I13">
        <v>4</v>
      </c>
      <c r="J13">
        <v>2</v>
      </c>
      <c r="K13">
        <v>1</v>
      </c>
      <c r="L13">
        <v>1</v>
      </c>
      <c r="M13">
        <v>3</v>
      </c>
      <c r="N13">
        <v>1</v>
      </c>
      <c r="O13">
        <v>2</v>
      </c>
      <c r="P13">
        <v>1</v>
      </c>
      <c r="Q13">
        <v>2</v>
      </c>
      <c r="R13">
        <v>2</v>
      </c>
      <c r="S13">
        <v>4</v>
      </c>
      <c r="T13">
        <v>2</v>
      </c>
      <c r="U13">
        <v>3</v>
      </c>
      <c r="V13">
        <v>1</v>
      </c>
      <c r="W13">
        <v>2</v>
      </c>
      <c r="X13">
        <v>3</v>
      </c>
      <c r="Y13"/>
      <c r="Z13"/>
      <c r="AA13"/>
      <c r="AB13"/>
      <c r="AC13"/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1</v>
      </c>
      <c r="AR13">
        <v>4</v>
      </c>
      <c r="AS13">
        <v>1</v>
      </c>
      <c r="AT13">
        <v>3</v>
      </c>
      <c r="AU13">
        <v>2</v>
      </c>
      <c r="AV13">
        <v>2</v>
      </c>
      <c r="AW13">
        <v>1</v>
      </c>
      <c r="AX13">
        <v>2</v>
      </c>
      <c r="AY13">
        <v>4</v>
      </c>
      <c r="AZ13">
        <v>2</v>
      </c>
      <c r="BA13">
        <v>130</v>
      </c>
    </row>
    <row r="14" spans="1:53" ht="15" x14ac:dyDescent="0.25">
      <c r="A14" s="1">
        <v>374</v>
      </c>
      <c r="B14">
        <v>2</v>
      </c>
      <c r="C14">
        <v>1</v>
      </c>
      <c r="D14">
        <v>3</v>
      </c>
      <c r="E14">
        <v>3</v>
      </c>
      <c r="F14">
        <v>3</v>
      </c>
      <c r="G14">
        <v>1</v>
      </c>
      <c r="H14">
        <v>5</v>
      </c>
      <c r="I14">
        <v>1</v>
      </c>
      <c r="J14">
        <v>1</v>
      </c>
      <c r="K14">
        <v>2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/>
      <c r="Z14"/>
      <c r="AA14"/>
      <c r="AB14"/>
      <c r="AC14"/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2</v>
      </c>
      <c r="AN14">
        <v>1</v>
      </c>
      <c r="AO14">
        <v>1</v>
      </c>
      <c r="AP14">
        <v>1</v>
      </c>
      <c r="AQ14">
        <v>1</v>
      </c>
      <c r="AR14">
        <v>5</v>
      </c>
      <c r="AS14">
        <v>1</v>
      </c>
      <c r="AT14">
        <v>1</v>
      </c>
      <c r="AU14">
        <v>2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130</v>
      </c>
    </row>
    <row r="15" spans="1:53" ht="15" x14ac:dyDescent="0.25">
      <c r="A15" s="1">
        <v>375</v>
      </c>
      <c r="B15">
        <v>4</v>
      </c>
      <c r="C15">
        <v>2</v>
      </c>
      <c r="D15">
        <v>4</v>
      </c>
      <c r="E15">
        <v>4</v>
      </c>
      <c r="F15">
        <v>2</v>
      </c>
      <c r="G15">
        <v>1</v>
      </c>
      <c r="H15">
        <v>4</v>
      </c>
      <c r="I15">
        <v>1</v>
      </c>
      <c r="J15">
        <v>1</v>
      </c>
      <c r="K15">
        <v>2</v>
      </c>
      <c r="L15">
        <v>1</v>
      </c>
      <c r="M15">
        <v>1</v>
      </c>
      <c r="N15">
        <v>2</v>
      </c>
      <c r="O15">
        <v>2</v>
      </c>
      <c r="P15">
        <v>2</v>
      </c>
      <c r="Q15">
        <v>2</v>
      </c>
      <c r="R15">
        <v>2</v>
      </c>
      <c r="S15">
        <v>1</v>
      </c>
      <c r="T15">
        <v>1</v>
      </c>
      <c r="U15">
        <v>1</v>
      </c>
      <c r="V15"/>
      <c r="W15"/>
      <c r="X15"/>
      <c r="Y15">
        <v>1</v>
      </c>
      <c r="Z15">
        <v>1</v>
      </c>
      <c r="AA15">
        <v>1</v>
      </c>
      <c r="AB15"/>
      <c r="AC15"/>
      <c r="AD15">
        <v>1</v>
      </c>
      <c r="AE15">
        <v>1</v>
      </c>
      <c r="AF15">
        <v>1</v>
      </c>
      <c r="AG15">
        <v>2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2</v>
      </c>
      <c r="AN15">
        <v>1</v>
      </c>
      <c r="AO15">
        <v>2</v>
      </c>
      <c r="AP15">
        <v>2</v>
      </c>
      <c r="AQ15">
        <v>1</v>
      </c>
      <c r="AR15">
        <v>5</v>
      </c>
      <c r="AS15">
        <v>1</v>
      </c>
      <c r="AT15">
        <v>1</v>
      </c>
      <c r="AU15">
        <v>2</v>
      </c>
      <c r="AV15">
        <v>1</v>
      </c>
      <c r="AW15">
        <v>1</v>
      </c>
      <c r="AX15">
        <v>1</v>
      </c>
      <c r="AY15">
        <v>3</v>
      </c>
      <c r="AZ15">
        <v>1</v>
      </c>
      <c r="BA15">
        <v>130</v>
      </c>
    </row>
    <row r="16" spans="1:53" ht="15" x14ac:dyDescent="0.25">
      <c r="A16" s="1">
        <v>376</v>
      </c>
      <c r="B16">
        <v>4</v>
      </c>
      <c r="C16">
        <v>1</v>
      </c>
      <c r="D16">
        <v>3</v>
      </c>
      <c r="E16">
        <v>3</v>
      </c>
      <c r="F16">
        <v>1</v>
      </c>
      <c r="G16">
        <v>1</v>
      </c>
      <c r="H16">
        <v>4</v>
      </c>
      <c r="I16">
        <v>2</v>
      </c>
      <c r="J16">
        <v>1</v>
      </c>
      <c r="K16">
        <v>2</v>
      </c>
      <c r="L16">
        <v>1</v>
      </c>
      <c r="M16">
        <v>4</v>
      </c>
      <c r="N16">
        <v>2</v>
      </c>
      <c r="O16">
        <v>2</v>
      </c>
      <c r="P16">
        <v>2</v>
      </c>
      <c r="Q16">
        <v>2</v>
      </c>
      <c r="R16">
        <v>2</v>
      </c>
      <c r="S16">
        <v>1</v>
      </c>
      <c r="T16">
        <v>1</v>
      </c>
      <c r="U16">
        <v>2</v>
      </c>
      <c r="V16"/>
      <c r="W16"/>
      <c r="X16"/>
      <c r="Y16"/>
      <c r="Z16"/>
      <c r="AA16"/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1</v>
      </c>
      <c r="AJ16">
        <v>1</v>
      </c>
      <c r="AK16">
        <v>2</v>
      </c>
      <c r="AL16">
        <v>1</v>
      </c>
      <c r="AM16">
        <v>2</v>
      </c>
      <c r="AN16">
        <v>1</v>
      </c>
      <c r="AO16">
        <v>2</v>
      </c>
      <c r="AP16">
        <v>2</v>
      </c>
      <c r="AQ16">
        <v>1</v>
      </c>
      <c r="AR16">
        <v>5</v>
      </c>
      <c r="AS16">
        <v>1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4</v>
      </c>
      <c r="AZ16">
        <v>5</v>
      </c>
      <c r="BA16">
        <v>130</v>
      </c>
    </row>
    <row r="17" spans="1:53" ht="15" x14ac:dyDescent="0.25">
      <c r="A17" s="1">
        <v>377</v>
      </c>
      <c r="B17">
        <v>2</v>
      </c>
      <c r="C17">
        <v>2</v>
      </c>
      <c r="D17">
        <v>2</v>
      </c>
      <c r="E17">
        <v>2</v>
      </c>
      <c r="F17">
        <v>3</v>
      </c>
      <c r="G17">
        <v>2</v>
      </c>
      <c r="H17">
        <v>5</v>
      </c>
      <c r="I17">
        <v>2</v>
      </c>
      <c r="J17">
        <v>2</v>
      </c>
      <c r="K17">
        <v>2</v>
      </c>
      <c r="L17">
        <v>1</v>
      </c>
      <c r="M17">
        <v>1</v>
      </c>
      <c r="N17">
        <v>2</v>
      </c>
      <c r="O17">
        <v>2</v>
      </c>
      <c r="P17">
        <v>1</v>
      </c>
      <c r="Q17">
        <v>2</v>
      </c>
      <c r="R17">
        <v>1</v>
      </c>
      <c r="S17">
        <v>2</v>
      </c>
      <c r="T17">
        <v>2</v>
      </c>
      <c r="U17">
        <v>3</v>
      </c>
      <c r="V17">
        <v>2</v>
      </c>
      <c r="W17">
        <v>2</v>
      </c>
      <c r="X17">
        <v>3</v>
      </c>
      <c r="Y17"/>
      <c r="Z17"/>
      <c r="AA17"/>
      <c r="AB17"/>
      <c r="AC17"/>
      <c r="AD17">
        <v>2</v>
      </c>
      <c r="AE17">
        <v>2</v>
      </c>
      <c r="AF17">
        <v>1</v>
      </c>
      <c r="AG17">
        <v>3</v>
      </c>
      <c r="AH17">
        <v>1</v>
      </c>
      <c r="AI17">
        <v>1</v>
      </c>
      <c r="AJ17">
        <v>2</v>
      </c>
      <c r="AK17">
        <v>2</v>
      </c>
      <c r="AL17">
        <v>2</v>
      </c>
      <c r="AM17">
        <v>2</v>
      </c>
      <c r="AN17">
        <v>1</v>
      </c>
      <c r="AO17">
        <v>1</v>
      </c>
      <c r="AP17">
        <v>2</v>
      </c>
      <c r="AQ17">
        <v>1</v>
      </c>
      <c r="AR17">
        <v>5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130</v>
      </c>
    </row>
    <row r="18" spans="1:53" ht="15" x14ac:dyDescent="0.25">
      <c r="A18" s="1">
        <v>378</v>
      </c>
      <c r="B18">
        <v>2</v>
      </c>
      <c r="C18">
        <v>2</v>
      </c>
      <c r="D18">
        <v>3</v>
      </c>
      <c r="E18">
        <v>3</v>
      </c>
      <c r="F18">
        <v>3</v>
      </c>
      <c r="G18">
        <v>2</v>
      </c>
      <c r="H18">
        <v>5</v>
      </c>
      <c r="I18">
        <v>1</v>
      </c>
      <c r="J18">
        <v>2</v>
      </c>
      <c r="K18">
        <v>2</v>
      </c>
      <c r="L18">
        <v>1</v>
      </c>
      <c r="M18">
        <v>1</v>
      </c>
      <c r="N18">
        <v>1</v>
      </c>
      <c r="O18">
        <v>1</v>
      </c>
      <c r="P18">
        <v>1</v>
      </c>
      <c r="Q18">
        <v>3</v>
      </c>
      <c r="R18">
        <v>3</v>
      </c>
      <c r="S18">
        <v>2</v>
      </c>
      <c r="T18">
        <v>2</v>
      </c>
      <c r="U18">
        <v>3</v>
      </c>
      <c r="V18">
        <v>2</v>
      </c>
      <c r="W18">
        <v>2</v>
      </c>
      <c r="X18">
        <v>4</v>
      </c>
      <c r="Y18"/>
      <c r="Z18"/>
      <c r="AA18"/>
      <c r="AB18"/>
      <c r="AC18"/>
      <c r="AD18">
        <v>1</v>
      </c>
      <c r="AE18">
        <v>1</v>
      </c>
      <c r="AF18">
        <v>2</v>
      </c>
      <c r="AG18">
        <v>3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1</v>
      </c>
      <c r="AR18">
        <v>5</v>
      </c>
      <c r="AS18">
        <v>2</v>
      </c>
      <c r="AT18">
        <v>1</v>
      </c>
      <c r="AU18">
        <v>2</v>
      </c>
      <c r="AV18">
        <v>1</v>
      </c>
      <c r="AW18">
        <v>1</v>
      </c>
      <c r="AX18">
        <v>1</v>
      </c>
      <c r="AY18">
        <v>3</v>
      </c>
      <c r="AZ18">
        <v>1</v>
      </c>
      <c r="BA18">
        <v>130</v>
      </c>
    </row>
    <row r="19" spans="1:53" ht="15" x14ac:dyDescent="0.25">
      <c r="A19" s="1">
        <v>379</v>
      </c>
      <c r="B19">
        <v>3</v>
      </c>
      <c r="C19">
        <v>2</v>
      </c>
      <c r="D19">
        <v>5</v>
      </c>
      <c r="E19">
        <v>5</v>
      </c>
      <c r="F19">
        <v>3</v>
      </c>
      <c r="G19">
        <v>1</v>
      </c>
      <c r="H19">
        <v>6</v>
      </c>
      <c r="I19">
        <v>2</v>
      </c>
      <c r="J19">
        <v>1</v>
      </c>
      <c r="K19">
        <v>2</v>
      </c>
      <c r="L19">
        <v>1</v>
      </c>
      <c r="M19">
        <v>1</v>
      </c>
      <c r="N19">
        <v>2</v>
      </c>
      <c r="O19">
        <v>1</v>
      </c>
      <c r="P19">
        <v>1</v>
      </c>
      <c r="Q19">
        <v>2</v>
      </c>
      <c r="R19">
        <v>2</v>
      </c>
      <c r="S19">
        <v>2</v>
      </c>
      <c r="T19">
        <v>2</v>
      </c>
      <c r="U19">
        <v>3</v>
      </c>
      <c r="V19">
        <v>1</v>
      </c>
      <c r="W19">
        <v>2</v>
      </c>
      <c r="X19">
        <v>1</v>
      </c>
      <c r="Y19"/>
      <c r="Z19"/>
      <c r="AA19"/>
      <c r="AB19"/>
      <c r="AC19"/>
      <c r="AD19">
        <v>1</v>
      </c>
      <c r="AE19">
        <v>1</v>
      </c>
      <c r="AF19">
        <v>1</v>
      </c>
      <c r="AG19">
        <v>3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2</v>
      </c>
      <c r="AN19">
        <v>1</v>
      </c>
      <c r="AO19">
        <v>2</v>
      </c>
      <c r="AP19">
        <v>2</v>
      </c>
      <c r="AQ19">
        <v>1</v>
      </c>
      <c r="AR19">
        <v>4</v>
      </c>
      <c r="AS19">
        <v>2</v>
      </c>
      <c r="AT19">
        <v>2</v>
      </c>
      <c r="AU19">
        <v>2</v>
      </c>
      <c r="AV19">
        <v>1</v>
      </c>
      <c r="AW19">
        <v>1</v>
      </c>
      <c r="AX19">
        <v>2</v>
      </c>
      <c r="AY19">
        <v>4</v>
      </c>
      <c r="AZ19">
        <v>1</v>
      </c>
      <c r="BA19">
        <v>130</v>
      </c>
    </row>
    <row r="20" spans="1:53" ht="15" x14ac:dyDescent="0.25">
      <c r="A20" s="1">
        <v>380</v>
      </c>
      <c r="B20">
        <v>3</v>
      </c>
      <c r="C20">
        <v>2</v>
      </c>
      <c r="D20">
        <v>4</v>
      </c>
      <c r="E20">
        <v>2</v>
      </c>
      <c r="F20">
        <v>2</v>
      </c>
      <c r="G20">
        <v>1</v>
      </c>
      <c r="H20">
        <v>5</v>
      </c>
      <c r="I20">
        <v>2</v>
      </c>
      <c r="J20">
        <v>2</v>
      </c>
      <c r="K20">
        <v>2</v>
      </c>
      <c r="L20">
        <v>1</v>
      </c>
      <c r="M20">
        <v>4</v>
      </c>
      <c r="N20">
        <v>2</v>
      </c>
      <c r="O20">
        <v>3</v>
      </c>
      <c r="P20">
        <v>1</v>
      </c>
      <c r="Q20">
        <v>2</v>
      </c>
      <c r="R20">
        <v>2</v>
      </c>
      <c r="S20">
        <v>2</v>
      </c>
      <c r="T20">
        <v>2</v>
      </c>
      <c r="U20">
        <v>3</v>
      </c>
      <c r="V20"/>
      <c r="W20"/>
      <c r="X20"/>
      <c r="Y20">
        <v>1</v>
      </c>
      <c r="Z20">
        <v>2</v>
      </c>
      <c r="AA20">
        <v>1</v>
      </c>
      <c r="AB20"/>
      <c r="AC20"/>
      <c r="AD20">
        <v>2</v>
      </c>
      <c r="AE20">
        <v>2</v>
      </c>
      <c r="AF20">
        <v>2</v>
      </c>
      <c r="AG20">
        <v>1</v>
      </c>
      <c r="AH20">
        <v>2</v>
      </c>
      <c r="AI20">
        <v>2</v>
      </c>
      <c r="AJ20">
        <v>2</v>
      </c>
      <c r="AK20">
        <v>1</v>
      </c>
      <c r="AL20">
        <v>1</v>
      </c>
      <c r="AM20">
        <v>2</v>
      </c>
      <c r="AN20">
        <v>1</v>
      </c>
      <c r="AO20">
        <v>2</v>
      </c>
      <c r="AP20">
        <v>2</v>
      </c>
      <c r="AQ20">
        <v>1</v>
      </c>
      <c r="AR20">
        <v>4</v>
      </c>
      <c r="AS20">
        <v>2</v>
      </c>
      <c r="AT20">
        <v>2</v>
      </c>
      <c r="AU20">
        <v>2</v>
      </c>
      <c r="AV20">
        <v>2</v>
      </c>
      <c r="AW20">
        <v>1</v>
      </c>
      <c r="AX20">
        <v>1</v>
      </c>
      <c r="AY20">
        <v>3</v>
      </c>
      <c r="AZ20">
        <v>1</v>
      </c>
      <c r="BA20">
        <v>130</v>
      </c>
    </row>
    <row r="21" spans="1:53" ht="15" x14ac:dyDescent="0.25">
      <c r="A21" s="1">
        <v>381</v>
      </c>
      <c r="B21">
        <v>2</v>
      </c>
      <c r="C21">
        <v>2</v>
      </c>
      <c r="D21">
        <v>2</v>
      </c>
      <c r="E21">
        <v>2</v>
      </c>
      <c r="F21">
        <v>3</v>
      </c>
      <c r="G21">
        <v>2</v>
      </c>
      <c r="H21">
        <v>5</v>
      </c>
      <c r="I21">
        <v>2</v>
      </c>
      <c r="J21">
        <v>1</v>
      </c>
      <c r="K21">
        <v>2</v>
      </c>
      <c r="L21">
        <v>1</v>
      </c>
      <c r="M21">
        <v>1</v>
      </c>
      <c r="N21">
        <v>2</v>
      </c>
      <c r="O21">
        <v>2</v>
      </c>
      <c r="P21">
        <v>1</v>
      </c>
      <c r="Q21">
        <v>2</v>
      </c>
      <c r="R21">
        <v>2</v>
      </c>
      <c r="S21">
        <v>2</v>
      </c>
      <c r="T21">
        <v>2</v>
      </c>
      <c r="U21">
        <v>3</v>
      </c>
      <c r="V21">
        <v>2</v>
      </c>
      <c r="W21">
        <v>1</v>
      </c>
      <c r="X21">
        <v>1</v>
      </c>
      <c r="Y21"/>
      <c r="Z21"/>
      <c r="AA21"/>
      <c r="AB21"/>
      <c r="AC21"/>
      <c r="AD21">
        <v>1</v>
      </c>
      <c r="AE21">
        <v>1</v>
      </c>
      <c r="AF21">
        <v>1</v>
      </c>
      <c r="AG21">
        <v>4</v>
      </c>
      <c r="AH21">
        <v>2</v>
      </c>
      <c r="AI21">
        <v>1</v>
      </c>
      <c r="AJ21">
        <v>2</v>
      </c>
      <c r="AK21">
        <v>1</v>
      </c>
      <c r="AL21">
        <v>1</v>
      </c>
      <c r="AM21">
        <v>2</v>
      </c>
      <c r="AN21">
        <v>2</v>
      </c>
      <c r="AO21">
        <v>1</v>
      </c>
      <c r="AP21">
        <v>2</v>
      </c>
      <c r="AQ21">
        <v>1</v>
      </c>
      <c r="AR21">
        <v>4</v>
      </c>
      <c r="AS21">
        <v>2</v>
      </c>
      <c r="AT21">
        <v>2</v>
      </c>
      <c r="AU21">
        <v>2</v>
      </c>
      <c r="AV21">
        <v>1</v>
      </c>
      <c r="AW21">
        <v>1</v>
      </c>
      <c r="AX21">
        <v>2</v>
      </c>
      <c r="AY21">
        <v>1</v>
      </c>
      <c r="AZ21">
        <v>1</v>
      </c>
      <c r="BA21">
        <v>130</v>
      </c>
    </row>
    <row r="22" spans="1:53" ht="15" x14ac:dyDescent="0.25">
      <c r="A22" s="1">
        <v>382</v>
      </c>
      <c r="B22">
        <v>4</v>
      </c>
      <c r="C22">
        <v>1</v>
      </c>
      <c r="D22">
        <v>7</v>
      </c>
      <c r="E22">
        <v>6</v>
      </c>
      <c r="F22">
        <v>2</v>
      </c>
      <c r="G22">
        <v>1</v>
      </c>
      <c r="H22">
        <v>4</v>
      </c>
      <c r="I22">
        <v>4</v>
      </c>
      <c r="J22">
        <v>2</v>
      </c>
      <c r="K22">
        <v>2</v>
      </c>
      <c r="L22">
        <v>1</v>
      </c>
      <c r="M22">
        <v>4</v>
      </c>
      <c r="N22">
        <v>2</v>
      </c>
      <c r="O22">
        <v>4</v>
      </c>
      <c r="P22">
        <v>3</v>
      </c>
      <c r="Q22">
        <v>2</v>
      </c>
      <c r="R22">
        <v>3</v>
      </c>
      <c r="S22">
        <v>2</v>
      </c>
      <c r="T22">
        <v>2</v>
      </c>
      <c r="U22">
        <v>3</v>
      </c>
      <c r="V22"/>
      <c r="W22"/>
      <c r="X22"/>
      <c r="Y22">
        <v>2</v>
      </c>
      <c r="Z22">
        <v>2</v>
      </c>
      <c r="AA22">
        <v>5</v>
      </c>
      <c r="AB22"/>
      <c r="AC22"/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3</v>
      </c>
      <c r="AK22">
        <v>2</v>
      </c>
      <c r="AL22">
        <v>2</v>
      </c>
      <c r="AM22">
        <v>1</v>
      </c>
      <c r="AN22">
        <v>3</v>
      </c>
      <c r="AO22">
        <v>2</v>
      </c>
      <c r="AP22">
        <v>2</v>
      </c>
      <c r="AQ22">
        <v>2</v>
      </c>
      <c r="AR22">
        <v>4</v>
      </c>
      <c r="AS22">
        <v>3</v>
      </c>
      <c r="AT22">
        <v>3</v>
      </c>
      <c r="AU22">
        <v>2</v>
      </c>
      <c r="AV22">
        <v>2</v>
      </c>
      <c r="AW22">
        <v>2</v>
      </c>
      <c r="AX22">
        <v>2</v>
      </c>
      <c r="AY22">
        <v>4</v>
      </c>
      <c r="AZ22">
        <v>5</v>
      </c>
      <c r="BA22">
        <v>130</v>
      </c>
    </row>
    <row r="23" spans="1:53" ht="15" x14ac:dyDescent="0.25">
      <c r="A23" s="1">
        <v>383</v>
      </c>
      <c r="B23">
        <v>3</v>
      </c>
      <c r="C23">
        <v>2</v>
      </c>
      <c r="D23">
        <v>2</v>
      </c>
      <c r="E23">
        <v>2</v>
      </c>
      <c r="F23">
        <v>3</v>
      </c>
      <c r="G23">
        <v>3</v>
      </c>
      <c r="H23">
        <v>6</v>
      </c>
      <c r="I23">
        <v>2</v>
      </c>
      <c r="J23">
        <v>1</v>
      </c>
      <c r="K23">
        <v>2</v>
      </c>
      <c r="L23">
        <v>1</v>
      </c>
      <c r="M23">
        <v>4</v>
      </c>
      <c r="N23">
        <v>2</v>
      </c>
      <c r="O23">
        <v>2</v>
      </c>
      <c r="P23">
        <v>1</v>
      </c>
      <c r="Q23">
        <v>2</v>
      </c>
      <c r="R23">
        <v>3</v>
      </c>
      <c r="S23">
        <v>1</v>
      </c>
      <c r="T23">
        <v>2</v>
      </c>
      <c r="U23">
        <v>3</v>
      </c>
      <c r="V23">
        <v>2</v>
      </c>
      <c r="W23">
        <v>1</v>
      </c>
      <c r="X23">
        <v>2</v>
      </c>
      <c r="Y23"/>
      <c r="Z23"/>
      <c r="AA23"/>
      <c r="AB23"/>
      <c r="AC23"/>
      <c r="AD23">
        <v>3</v>
      </c>
      <c r="AE23">
        <v>4</v>
      </c>
      <c r="AF23">
        <v>4</v>
      </c>
      <c r="AG23">
        <v>2</v>
      </c>
      <c r="AH23">
        <v>2</v>
      </c>
      <c r="AI23">
        <v>2</v>
      </c>
      <c r="AJ23">
        <v>1</v>
      </c>
      <c r="AK23">
        <v>1</v>
      </c>
      <c r="AL23">
        <v>1</v>
      </c>
      <c r="AM23">
        <v>2</v>
      </c>
      <c r="AN23">
        <v>2</v>
      </c>
      <c r="AO23">
        <v>3</v>
      </c>
      <c r="AP23">
        <v>3</v>
      </c>
      <c r="AQ23">
        <v>1</v>
      </c>
      <c r="AR23">
        <v>5</v>
      </c>
      <c r="AS23">
        <v>2</v>
      </c>
      <c r="AT23">
        <v>1</v>
      </c>
      <c r="AU23">
        <v>2</v>
      </c>
      <c r="AV23">
        <v>1</v>
      </c>
      <c r="AW23">
        <v>1</v>
      </c>
      <c r="AX23">
        <v>2</v>
      </c>
      <c r="AY23">
        <v>4</v>
      </c>
      <c r="AZ23">
        <v>1</v>
      </c>
      <c r="BA23">
        <v>130</v>
      </c>
    </row>
    <row r="24" spans="1:53" ht="15" x14ac:dyDescent="0.25">
      <c r="A24" s="1">
        <v>384</v>
      </c>
      <c r="B24">
        <v>2</v>
      </c>
      <c r="C24">
        <v>2</v>
      </c>
      <c r="D24">
        <v>3</v>
      </c>
      <c r="E24">
        <v>3</v>
      </c>
      <c r="F24">
        <v>3</v>
      </c>
      <c r="G24">
        <v>2</v>
      </c>
      <c r="H24">
        <v>5</v>
      </c>
      <c r="I24">
        <v>2</v>
      </c>
      <c r="J24">
        <v>2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2</v>
      </c>
      <c r="R24">
        <v>3</v>
      </c>
      <c r="S24">
        <v>2</v>
      </c>
      <c r="T24">
        <v>2</v>
      </c>
      <c r="U24">
        <v>3</v>
      </c>
      <c r="V24">
        <v>2</v>
      </c>
      <c r="W24">
        <v>1</v>
      </c>
      <c r="X24">
        <v>3</v>
      </c>
      <c r="Y24"/>
      <c r="Z24"/>
      <c r="AA24"/>
      <c r="AB24"/>
      <c r="AC24"/>
      <c r="AD24">
        <v>2</v>
      </c>
      <c r="AE24">
        <v>2</v>
      </c>
      <c r="AF24">
        <v>2</v>
      </c>
      <c r="AG24">
        <v>2</v>
      </c>
      <c r="AH24">
        <v>2</v>
      </c>
      <c r="AI24">
        <v>1</v>
      </c>
      <c r="AJ24">
        <v>1</v>
      </c>
      <c r="AK24">
        <v>1</v>
      </c>
      <c r="AL24">
        <v>2</v>
      </c>
      <c r="AM24">
        <v>2</v>
      </c>
      <c r="AN24">
        <v>1</v>
      </c>
      <c r="AO24">
        <v>1</v>
      </c>
      <c r="AP24">
        <v>2</v>
      </c>
      <c r="AQ24">
        <v>1</v>
      </c>
      <c r="AR24">
        <v>5</v>
      </c>
      <c r="AS24">
        <v>2</v>
      </c>
      <c r="AT24">
        <v>2</v>
      </c>
      <c r="AU24">
        <v>2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130</v>
      </c>
    </row>
    <row r="25" spans="1:53" ht="15" x14ac:dyDescent="0.25">
      <c r="A25" s="1">
        <v>385</v>
      </c>
      <c r="B25">
        <v>2</v>
      </c>
      <c r="C25">
        <v>2</v>
      </c>
      <c r="D25">
        <v>3</v>
      </c>
      <c r="E25">
        <v>3</v>
      </c>
      <c r="F25">
        <v>2</v>
      </c>
      <c r="G25">
        <v>1</v>
      </c>
      <c r="H25">
        <v>5</v>
      </c>
      <c r="I25">
        <v>2</v>
      </c>
      <c r="J25">
        <v>1</v>
      </c>
      <c r="K25">
        <v>2</v>
      </c>
      <c r="L25">
        <v>1</v>
      </c>
      <c r="M25">
        <v>2</v>
      </c>
      <c r="N25">
        <v>3</v>
      </c>
      <c r="O25">
        <v>3</v>
      </c>
      <c r="P25">
        <v>2</v>
      </c>
      <c r="Q25">
        <v>1</v>
      </c>
      <c r="R25">
        <v>1</v>
      </c>
      <c r="S25">
        <v>1</v>
      </c>
      <c r="T25">
        <v>2</v>
      </c>
      <c r="U25">
        <v>3</v>
      </c>
      <c r="V25"/>
      <c r="W25"/>
      <c r="X25"/>
      <c r="Y25">
        <v>2</v>
      </c>
      <c r="Z25">
        <v>2</v>
      </c>
      <c r="AA25">
        <v>5</v>
      </c>
      <c r="AB25"/>
      <c r="AC25"/>
      <c r="AD25">
        <v>4</v>
      </c>
      <c r="AE25">
        <v>3</v>
      </c>
      <c r="AF25">
        <v>2</v>
      </c>
      <c r="AG25">
        <v>4</v>
      </c>
      <c r="AH25">
        <v>2</v>
      </c>
      <c r="AI25">
        <v>2</v>
      </c>
      <c r="AJ25">
        <v>1</v>
      </c>
      <c r="AK25">
        <v>1</v>
      </c>
      <c r="AL25">
        <v>1</v>
      </c>
      <c r="AM25">
        <v>2</v>
      </c>
      <c r="AN25">
        <v>1</v>
      </c>
      <c r="AO25">
        <v>4</v>
      </c>
      <c r="AP25">
        <v>4</v>
      </c>
      <c r="AQ25">
        <v>1</v>
      </c>
      <c r="AR25">
        <v>4</v>
      </c>
      <c r="AS25">
        <v>1</v>
      </c>
      <c r="AT25">
        <v>4</v>
      </c>
      <c r="AU25">
        <v>2</v>
      </c>
      <c r="AV25">
        <v>4</v>
      </c>
      <c r="AW25">
        <v>1</v>
      </c>
      <c r="AX25">
        <v>2</v>
      </c>
      <c r="AY25">
        <v>4</v>
      </c>
      <c r="AZ25">
        <v>1</v>
      </c>
      <c r="BA25">
        <v>130</v>
      </c>
    </row>
    <row r="26" spans="1:53" ht="15" x14ac:dyDescent="0.25">
      <c r="A26" s="1">
        <v>386</v>
      </c>
      <c r="B26">
        <v>3</v>
      </c>
      <c r="C26">
        <v>2</v>
      </c>
      <c r="D26">
        <v>4</v>
      </c>
      <c r="E26">
        <v>3</v>
      </c>
      <c r="F26">
        <v>2</v>
      </c>
      <c r="G26">
        <v>1</v>
      </c>
      <c r="H26">
        <v>6</v>
      </c>
      <c r="I26">
        <v>2</v>
      </c>
      <c r="J26">
        <v>2</v>
      </c>
      <c r="K26">
        <v>2</v>
      </c>
      <c r="L26">
        <v>1</v>
      </c>
      <c r="M26">
        <v>1</v>
      </c>
      <c r="N26">
        <v>2</v>
      </c>
      <c r="O26">
        <v>1</v>
      </c>
      <c r="P26">
        <v>1</v>
      </c>
      <c r="Q26">
        <v>2</v>
      </c>
      <c r="R26">
        <v>2</v>
      </c>
      <c r="S26">
        <v>2</v>
      </c>
      <c r="T26">
        <v>2</v>
      </c>
      <c r="U26">
        <v>3</v>
      </c>
      <c r="V26"/>
      <c r="W26"/>
      <c r="X26"/>
      <c r="Y26">
        <v>2</v>
      </c>
      <c r="Z26">
        <v>2</v>
      </c>
      <c r="AA26">
        <v>2</v>
      </c>
      <c r="AB26"/>
      <c r="AC26"/>
      <c r="AD26">
        <v>1</v>
      </c>
      <c r="AE26">
        <v>1</v>
      </c>
      <c r="AF26">
        <v>2</v>
      </c>
      <c r="AG26">
        <v>3</v>
      </c>
      <c r="AH26">
        <v>2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2</v>
      </c>
      <c r="AP26">
        <v>2</v>
      </c>
      <c r="AQ26">
        <v>1</v>
      </c>
      <c r="AR26">
        <v>4</v>
      </c>
      <c r="AS26">
        <v>2</v>
      </c>
      <c r="AT26">
        <v>2</v>
      </c>
      <c r="AU26">
        <v>2</v>
      </c>
      <c r="AV26">
        <v>2</v>
      </c>
      <c r="AW26">
        <v>1</v>
      </c>
      <c r="AX26">
        <v>1</v>
      </c>
      <c r="AY26">
        <v>3</v>
      </c>
      <c r="AZ26">
        <v>1</v>
      </c>
      <c r="BA26">
        <v>130</v>
      </c>
    </row>
    <row r="27" spans="1:53" ht="15" x14ac:dyDescent="0.25">
      <c r="A27" s="1">
        <v>387</v>
      </c>
      <c r="B27">
        <v>2</v>
      </c>
      <c r="C27">
        <v>2</v>
      </c>
      <c r="D27">
        <v>3</v>
      </c>
      <c r="E27">
        <v>2</v>
      </c>
      <c r="F27">
        <v>2</v>
      </c>
      <c r="G27">
        <v>1</v>
      </c>
      <c r="H27">
        <v>4</v>
      </c>
      <c r="I27">
        <v>1</v>
      </c>
      <c r="J27">
        <v>1</v>
      </c>
      <c r="K27">
        <v>2</v>
      </c>
      <c r="L27">
        <v>1</v>
      </c>
      <c r="M27">
        <v>4</v>
      </c>
      <c r="N27">
        <v>2</v>
      </c>
      <c r="O27">
        <v>2</v>
      </c>
      <c r="P27">
        <v>1</v>
      </c>
      <c r="Q27">
        <v>2</v>
      </c>
      <c r="R27">
        <v>2</v>
      </c>
      <c r="S27">
        <v>2</v>
      </c>
      <c r="T27">
        <v>2</v>
      </c>
      <c r="U27">
        <v>3</v>
      </c>
      <c r="V27"/>
      <c r="W27"/>
      <c r="X27"/>
      <c r="Y27">
        <v>2</v>
      </c>
      <c r="Z27">
        <v>2</v>
      </c>
      <c r="AA27">
        <v>1</v>
      </c>
      <c r="AB27"/>
      <c r="AC27"/>
      <c r="AD27">
        <v>1</v>
      </c>
      <c r="AE27">
        <v>1</v>
      </c>
      <c r="AF27">
        <v>3</v>
      </c>
      <c r="AG27">
        <v>3</v>
      </c>
      <c r="AH27">
        <v>3</v>
      </c>
      <c r="AI27">
        <v>3</v>
      </c>
      <c r="AJ27">
        <v>3</v>
      </c>
      <c r="AK27">
        <v>2</v>
      </c>
      <c r="AL27">
        <v>1</v>
      </c>
      <c r="AM27">
        <v>2</v>
      </c>
      <c r="AN27">
        <v>1</v>
      </c>
      <c r="AO27">
        <v>2</v>
      </c>
      <c r="AP27">
        <v>2</v>
      </c>
      <c r="AQ27">
        <v>1</v>
      </c>
      <c r="AR27">
        <v>5</v>
      </c>
      <c r="AS27">
        <v>2</v>
      </c>
      <c r="AT27">
        <v>1</v>
      </c>
      <c r="AU27">
        <v>2</v>
      </c>
      <c r="AV27">
        <v>1</v>
      </c>
      <c r="AW27">
        <v>1</v>
      </c>
      <c r="AX27">
        <v>2</v>
      </c>
      <c r="AY27">
        <v>1</v>
      </c>
      <c r="AZ27">
        <v>1</v>
      </c>
      <c r="BA27">
        <v>130</v>
      </c>
    </row>
    <row r="28" spans="1:53" ht="15" x14ac:dyDescent="0.25">
      <c r="A28" s="1">
        <v>388</v>
      </c>
      <c r="B28">
        <v>5</v>
      </c>
      <c r="C28">
        <v>2</v>
      </c>
      <c r="D28">
        <v>7</v>
      </c>
      <c r="E28">
        <v>7</v>
      </c>
      <c r="F28">
        <v>3</v>
      </c>
      <c r="G28">
        <v>1</v>
      </c>
      <c r="H28">
        <v>5</v>
      </c>
      <c r="I28">
        <v>2</v>
      </c>
      <c r="J28">
        <v>2</v>
      </c>
      <c r="K28">
        <v>1</v>
      </c>
      <c r="L28">
        <v>1</v>
      </c>
      <c r="M28">
        <v>3</v>
      </c>
      <c r="N28">
        <v>1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3</v>
      </c>
      <c r="V28">
        <v>1</v>
      </c>
      <c r="W28">
        <v>2</v>
      </c>
      <c r="X28">
        <v>2</v>
      </c>
      <c r="Y28"/>
      <c r="Z28"/>
      <c r="AA28"/>
      <c r="AB28"/>
      <c r="AC28"/>
      <c r="AD28">
        <v>3</v>
      </c>
      <c r="AE28">
        <v>3</v>
      </c>
      <c r="AF28">
        <v>3</v>
      </c>
      <c r="AG28">
        <v>2</v>
      </c>
      <c r="AH28">
        <v>2</v>
      </c>
      <c r="AI28">
        <v>2</v>
      </c>
      <c r="AJ28">
        <v>1</v>
      </c>
      <c r="AK28">
        <v>2</v>
      </c>
      <c r="AL28">
        <v>2</v>
      </c>
      <c r="AM28">
        <v>1</v>
      </c>
      <c r="AN28">
        <v>4</v>
      </c>
      <c r="AO28">
        <v>4</v>
      </c>
      <c r="AP28">
        <v>4</v>
      </c>
      <c r="AQ28">
        <v>2</v>
      </c>
      <c r="AR28">
        <v>4</v>
      </c>
      <c r="AS28">
        <v>1</v>
      </c>
      <c r="AT28">
        <v>1</v>
      </c>
      <c r="AU28">
        <v>2</v>
      </c>
      <c r="AV28">
        <v>1</v>
      </c>
      <c r="AW28">
        <v>1</v>
      </c>
      <c r="AX28">
        <v>1</v>
      </c>
      <c r="AY28">
        <v>1</v>
      </c>
      <c r="AZ28">
        <v>2</v>
      </c>
      <c r="BA28">
        <v>130</v>
      </c>
    </row>
    <row r="29" spans="1:53" ht="15" x14ac:dyDescent="0.25">
      <c r="A29" s="1">
        <v>389</v>
      </c>
      <c r="B29">
        <v>2</v>
      </c>
      <c r="C29">
        <v>2</v>
      </c>
      <c r="D29">
        <v>3</v>
      </c>
      <c r="E29">
        <v>3</v>
      </c>
      <c r="F29">
        <v>3</v>
      </c>
      <c r="G29">
        <v>1</v>
      </c>
      <c r="H29">
        <v>5</v>
      </c>
      <c r="I29">
        <v>1</v>
      </c>
      <c r="J29">
        <v>1</v>
      </c>
      <c r="K29">
        <v>2</v>
      </c>
      <c r="L29">
        <v>1</v>
      </c>
      <c r="M29">
        <v>3</v>
      </c>
      <c r="N29">
        <v>3</v>
      </c>
      <c r="O29">
        <v>3</v>
      </c>
      <c r="P29">
        <v>2</v>
      </c>
      <c r="Q29">
        <v>1</v>
      </c>
      <c r="R29">
        <v>1</v>
      </c>
      <c r="S29">
        <v>2</v>
      </c>
      <c r="T29">
        <v>1</v>
      </c>
      <c r="U29">
        <v>1</v>
      </c>
      <c r="V29">
        <v>1</v>
      </c>
      <c r="W29">
        <v>1</v>
      </c>
      <c r="X29">
        <v>2</v>
      </c>
      <c r="Y29"/>
      <c r="Z29"/>
      <c r="AA29"/>
      <c r="AB29"/>
      <c r="AC29"/>
      <c r="AD29">
        <v>2</v>
      </c>
      <c r="AE29">
        <v>2</v>
      </c>
      <c r="AF29">
        <v>2</v>
      </c>
      <c r="AG29">
        <v>2</v>
      </c>
      <c r="AH29">
        <v>2</v>
      </c>
      <c r="AI29">
        <v>1</v>
      </c>
      <c r="AJ29">
        <v>3</v>
      </c>
      <c r="AK29">
        <v>2</v>
      </c>
      <c r="AL29">
        <v>2</v>
      </c>
      <c r="AM29">
        <v>1</v>
      </c>
      <c r="AN29">
        <v>2</v>
      </c>
      <c r="AO29">
        <v>2</v>
      </c>
      <c r="AP29">
        <v>3</v>
      </c>
      <c r="AQ29">
        <v>1</v>
      </c>
      <c r="AR29">
        <v>5</v>
      </c>
      <c r="AS29">
        <v>2</v>
      </c>
      <c r="AT29">
        <v>2</v>
      </c>
      <c r="AU29">
        <v>2</v>
      </c>
      <c r="AV29">
        <v>1</v>
      </c>
      <c r="AW29">
        <v>1</v>
      </c>
      <c r="AX29">
        <v>1</v>
      </c>
      <c r="AY29">
        <v>1</v>
      </c>
      <c r="AZ29">
        <v>2</v>
      </c>
      <c r="BA29">
        <v>130</v>
      </c>
    </row>
    <row r="30" spans="1:53" ht="15" x14ac:dyDescent="0.25">
      <c r="A30" s="1">
        <v>390</v>
      </c>
      <c r="B30">
        <v>2</v>
      </c>
      <c r="C30">
        <v>1</v>
      </c>
      <c r="D30">
        <v>1</v>
      </c>
      <c r="E30">
        <v>1</v>
      </c>
      <c r="F30">
        <v>3</v>
      </c>
      <c r="G30">
        <v>1</v>
      </c>
      <c r="H30">
        <v>5</v>
      </c>
      <c r="I30">
        <v>1</v>
      </c>
      <c r="J30">
        <v>1</v>
      </c>
      <c r="K30">
        <v>2</v>
      </c>
      <c r="L30">
        <v>1</v>
      </c>
      <c r="M30">
        <v>1</v>
      </c>
      <c r="N30">
        <v>1</v>
      </c>
      <c r="O30">
        <v>2</v>
      </c>
      <c r="P30">
        <v>1</v>
      </c>
      <c r="Q30">
        <v>1</v>
      </c>
      <c r="R30">
        <v>2</v>
      </c>
      <c r="S30">
        <v>2</v>
      </c>
      <c r="T30">
        <v>2</v>
      </c>
      <c r="U30">
        <v>3</v>
      </c>
      <c r="V30">
        <v>2</v>
      </c>
      <c r="W30">
        <v>2</v>
      </c>
      <c r="X30">
        <v>3</v>
      </c>
      <c r="Y30"/>
      <c r="Z30"/>
      <c r="AA30"/>
      <c r="AB30"/>
      <c r="AC30"/>
      <c r="AD30">
        <v>1</v>
      </c>
      <c r="AE30">
        <v>1</v>
      </c>
      <c r="AF30">
        <v>1</v>
      </c>
      <c r="AG30">
        <v>3</v>
      </c>
      <c r="AH30">
        <v>1</v>
      </c>
      <c r="AI30">
        <v>1</v>
      </c>
      <c r="AJ30">
        <v>2</v>
      </c>
      <c r="AK30">
        <v>1</v>
      </c>
      <c r="AL30">
        <v>2</v>
      </c>
      <c r="AM30">
        <v>2</v>
      </c>
      <c r="AN30">
        <v>1</v>
      </c>
      <c r="AO30">
        <v>1</v>
      </c>
      <c r="AP30">
        <v>1</v>
      </c>
      <c r="AQ30">
        <v>1</v>
      </c>
      <c r="AR30">
        <v>5</v>
      </c>
      <c r="AS30">
        <v>2</v>
      </c>
      <c r="AT30">
        <v>1</v>
      </c>
      <c r="AU30">
        <v>2</v>
      </c>
      <c r="AV30">
        <v>1</v>
      </c>
      <c r="AW30">
        <v>1</v>
      </c>
      <c r="AX30">
        <v>2</v>
      </c>
      <c r="AY30">
        <v>4</v>
      </c>
      <c r="AZ30">
        <v>5</v>
      </c>
      <c r="BA30">
        <v>130</v>
      </c>
    </row>
    <row r="31" spans="1:53" ht="15" x14ac:dyDescent="0.25">
      <c r="A31" s="1">
        <v>391</v>
      </c>
      <c r="B31">
        <v>4</v>
      </c>
      <c r="C31">
        <v>2</v>
      </c>
      <c r="D31">
        <v>3</v>
      </c>
      <c r="E31">
        <v>3</v>
      </c>
      <c r="F31">
        <v>2</v>
      </c>
      <c r="G31">
        <v>1</v>
      </c>
      <c r="H31">
        <v>5</v>
      </c>
      <c r="I31">
        <v>2</v>
      </c>
      <c r="J31">
        <v>2</v>
      </c>
      <c r="K31">
        <v>1</v>
      </c>
      <c r="L31">
        <v>2</v>
      </c>
      <c r="M31">
        <v>4</v>
      </c>
      <c r="N31">
        <v>3</v>
      </c>
      <c r="O31">
        <v>2</v>
      </c>
      <c r="P31">
        <v>1</v>
      </c>
      <c r="Q31">
        <v>3</v>
      </c>
      <c r="R31">
        <v>3</v>
      </c>
      <c r="S31">
        <v>2</v>
      </c>
      <c r="T31">
        <v>1</v>
      </c>
      <c r="U31">
        <v>3</v>
      </c>
      <c r="V31"/>
      <c r="W31"/>
      <c r="X31"/>
      <c r="Y31">
        <v>4</v>
      </c>
      <c r="Z31">
        <v>2</v>
      </c>
      <c r="AA31">
        <v>5</v>
      </c>
      <c r="AB31"/>
      <c r="AC31"/>
      <c r="AD31">
        <v>2</v>
      </c>
      <c r="AE31">
        <v>2</v>
      </c>
      <c r="AF31">
        <v>1</v>
      </c>
      <c r="AG31">
        <v>2</v>
      </c>
      <c r="AH31">
        <v>2</v>
      </c>
      <c r="AI31">
        <v>2</v>
      </c>
      <c r="AJ31">
        <v>1</v>
      </c>
      <c r="AK31">
        <v>1</v>
      </c>
      <c r="AL31">
        <v>2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5</v>
      </c>
      <c r="AS31">
        <v>2</v>
      </c>
      <c r="AT31">
        <v>1</v>
      </c>
      <c r="AU31">
        <v>2</v>
      </c>
      <c r="AV31">
        <v>1</v>
      </c>
      <c r="AW31">
        <v>1</v>
      </c>
      <c r="AX31">
        <v>2</v>
      </c>
      <c r="AY31">
        <v>4</v>
      </c>
      <c r="AZ31">
        <v>5</v>
      </c>
      <c r="BA31">
        <v>130</v>
      </c>
    </row>
    <row r="32" spans="1:53" ht="15" x14ac:dyDescent="0.25">
      <c r="A32" s="1">
        <v>392</v>
      </c>
      <c r="B32">
        <v>2</v>
      </c>
      <c r="C32">
        <v>2</v>
      </c>
      <c r="D32">
        <v>3</v>
      </c>
      <c r="E32">
        <v>3</v>
      </c>
      <c r="F32">
        <v>2</v>
      </c>
      <c r="G32">
        <v>1</v>
      </c>
      <c r="H32">
        <v>5</v>
      </c>
      <c r="I32">
        <v>2</v>
      </c>
      <c r="J32">
        <v>1</v>
      </c>
      <c r="K32">
        <v>1</v>
      </c>
      <c r="L32">
        <v>2</v>
      </c>
      <c r="M32">
        <v>1</v>
      </c>
      <c r="N32">
        <v>2</v>
      </c>
      <c r="O32">
        <v>4</v>
      </c>
      <c r="P32">
        <v>3</v>
      </c>
      <c r="Q32">
        <v>3</v>
      </c>
      <c r="R32">
        <v>3</v>
      </c>
      <c r="S32">
        <v>3</v>
      </c>
      <c r="T32">
        <v>1</v>
      </c>
      <c r="U32">
        <v>2</v>
      </c>
      <c r="V32"/>
      <c r="W32"/>
      <c r="X32"/>
      <c r="Y32">
        <v>3</v>
      </c>
      <c r="Z32">
        <v>2</v>
      </c>
      <c r="AA32">
        <v>4</v>
      </c>
      <c r="AB32"/>
      <c r="AC32"/>
      <c r="AD32">
        <v>4</v>
      </c>
      <c r="AE32">
        <v>1</v>
      </c>
      <c r="AF32">
        <v>3</v>
      </c>
      <c r="AG32">
        <v>1</v>
      </c>
      <c r="AH32">
        <v>4</v>
      </c>
      <c r="AI32">
        <v>2</v>
      </c>
      <c r="AJ32">
        <v>1</v>
      </c>
      <c r="AK32">
        <v>2</v>
      </c>
      <c r="AL32">
        <v>3</v>
      </c>
      <c r="AM32">
        <v>2</v>
      </c>
      <c r="AN32">
        <v>1</v>
      </c>
      <c r="AO32">
        <v>2</v>
      </c>
      <c r="AP32">
        <v>2</v>
      </c>
      <c r="AQ32">
        <v>1</v>
      </c>
      <c r="AR32">
        <v>5</v>
      </c>
      <c r="AS32">
        <v>1</v>
      </c>
      <c r="AT32">
        <v>2</v>
      </c>
      <c r="AU32">
        <v>2</v>
      </c>
      <c r="AV32">
        <v>1</v>
      </c>
      <c r="AW32">
        <v>1</v>
      </c>
      <c r="AX32">
        <v>2</v>
      </c>
      <c r="AY32">
        <v>3</v>
      </c>
      <c r="AZ32">
        <v>5</v>
      </c>
      <c r="BA32">
        <v>130</v>
      </c>
    </row>
    <row r="33" spans="1:53" ht="15" x14ac:dyDescent="0.25">
      <c r="A33" s="1">
        <v>393</v>
      </c>
      <c r="B33">
        <v>2</v>
      </c>
      <c r="C33">
        <v>1</v>
      </c>
      <c r="D33">
        <v>2</v>
      </c>
      <c r="E33">
        <v>2</v>
      </c>
      <c r="F33">
        <v>1</v>
      </c>
      <c r="G33">
        <v>1</v>
      </c>
      <c r="H33">
        <v>3</v>
      </c>
      <c r="I33">
        <v>1</v>
      </c>
      <c r="J33">
        <v>1</v>
      </c>
      <c r="K33">
        <v>2</v>
      </c>
      <c r="L33">
        <v>1</v>
      </c>
      <c r="M33">
        <v>3</v>
      </c>
      <c r="N33">
        <v>2</v>
      </c>
      <c r="O33">
        <v>2</v>
      </c>
      <c r="P33">
        <v>1</v>
      </c>
      <c r="Q33">
        <v>1</v>
      </c>
      <c r="R33">
        <v>2</v>
      </c>
      <c r="S33">
        <v>3</v>
      </c>
      <c r="T33">
        <v>1</v>
      </c>
      <c r="U33">
        <v>3</v>
      </c>
      <c r="V33"/>
      <c r="W33"/>
      <c r="X33"/>
      <c r="Y33"/>
      <c r="Z33"/>
      <c r="AA33"/>
      <c r="AB33">
        <v>1</v>
      </c>
      <c r="AC33">
        <v>1</v>
      </c>
      <c r="AD33">
        <v>2</v>
      </c>
      <c r="AE33">
        <v>1</v>
      </c>
      <c r="AF33">
        <v>1</v>
      </c>
      <c r="AG33">
        <v>2</v>
      </c>
      <c r="AH33">
        <v>2</v>
      </c>
      <c r="AI33">
        <v>3</v>
      </c>
      <c r="AJ33">
        <v>2</v>
      </c>
      <c r="AK33">
        <v>2</v>
      </c>
      <c r="AL33">
        <v>2</v>
      </c>
      <c r="AM33">
        <v>2</v>
      </c>
      <c r="AN33">
        <v>1</v>
      </c>
      <c r="AO33">
        <v>2</v>
      </c>
      <c r="AP33">
        <v>2</v>
      </c>
      <c r="AQ33">
        <v>1</v>
      </c>
      <c r="AR33">
        <v>2</v>
      </c>
      <c r="AS33">
        <v>2</v>
      </c>
      <c r="AT33">
        <v>3</v>
      </c>
      <c r="AU33">
        <v>2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130</v>
      </c>
    </row>
    <row r="34" spans="1:53" ht="15" x14ac:dyDescent="0.25">
      <c r="A34" s="1">
        <v>394</v>
      </c>
      <c r="B34">
        <v>2</v>
      </c>
      <c r="C34">
        <v>1</v>
      </c>
      <c r="D34">
        <v>3</v>
      </c>
      <c r="E34">
        <v>3</v>
      </c>
      <c r="F34">
        <v>3</v>
      </c>
      <c r="G34">
        <v>1</v>
      </c>
      <c r="H34">
        <v>7</v>
      </c>
      <c r="I34">
        <v>1</v>
      </c>
      <c r="J34">
        <v>1</v>
      </c>
      <c r="K34">
        <v>2</v>
      </c>
      <c r="L34">
        <v>1</v>
      </c>
      <c r="M34">
        <v>1</v>
      </c>
      <c r="N34">
        <v>1</v>
      </c>
      <c r="O34">
        <v>1</v>
      </c>
      <c r="P34">
        <v>1</v>
      </c>
      <c r="Q34">
        <v>2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/>
      <c r="Z34"/>
      <c r="AA34"/>
      <c r="AB34"/>
      <c r="AC34"/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5</v>
      </c>
      <c r="AS34">
        <v>1</v>
      </c>
      <c r="AT34">
        <v>1</v>
      </c>
      <c r="AU34">
        <v>2</v>
      </c>
      <c r="AV34">
        <v>1</v>
      </c>
      <c r="AW34">
        <v>1</v>
      </c>
      <c r="AX34">
        <v>1</v>
      </c>
      <c r="AY34">
        <v>3</v>
      </c>
      <c r="AZ34">
        <v>1</v>
      </c>
      <c r="BA34">
        <v>130</v>
      </c>
    </row>
    <row r="35" spans="1:53" ht="15" x14ac:dyDescent="0.25">
      <c r="A35" s="1">
        <v>395</v>
      </c>
      <c r="B35">
        <v>4</v>
      </c>
      <c r="C35">
        <v>2</v>
      </c>
      <c r="D35">
        <v>6</v>
      </c>
      <c r="E35">
        <v>6</v>
      </c>
      <c r="F35">
        <v>3</v>
      </c>
      <c r="G35">
        <v>1</v>
      </c>
      <c r="H35">
        <v>5</v>
      </c>
      <c r="I35">
        <v>1</v>
      </c>
      <c r="J35">
        <v>1</v>
      </c>
      <c r="K35">
        <v>2</v>
      </c>
      <c r="L35">
        <v>1</v>
      </c>
      <c r="M35">
        <v>1</v>
      </c>
      <c r="N35">
        <v>1</v>
      </c>
      <c r="O35">
        <v>2</v>
      </c>
      <c r="P35">
        <v>1</v>
      </c>
      <c r="Q35">
        <v>1</v>
      </c>
      <c r="R35">
        <v>2</v>
      </c>
      <c r="S35">
        <v>1</v>
      </c>
      <c r="T35">
        <v>2</v>
      </c>
      <c r="U35">
        <v>3</v>
      </c>
      <c r="V35">
        <v>1</v>
      </c>
      <c r="W35">
        <v>1</v>
      </c>
      <c r="X35">
        <v>3</v>
      </c>
      <c r="Y35"/>
      <c r="Z35"/>
      <c r="AA35"/>
      <c r="AB35"/>
      <c r="AC35"/>
      <c r="AD35">
        <v>1</v>
      </c>
      <c r="AE35">
        <v>1</v>
      </c>
      <c r="AF35">
        <v>1</v>
      </c>
      <c r="AG35">
        <v>3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2</v>
      </c>
      <c r="AN35">
        <v>1</v>
      </c>
      <c r="AO35">
        <v>1</v>
      </c>
      <c r="AP35">
        <v>1</v>
      </c>
      <c r="AQ35">
        <v>1</v>
      </c>
      <c r="AR35">
        <v>4</v>
      </c>
      <c r="AS35">
        <v>2</v>
      </c>
      <c r="AT35">
        <v>1</v>
      </c>
      <c r="AU35">
        <v>2</v>
      </c>
      <c r="AV35">
        <v>2</v>
      </c>
      <c r="AW35">
        <v>1</v>
      </c>
      <c r="AX35">
        <v>2</v>
      </c>
      <c r="AY35">
        <v>1</v>
      </c>
      <c r="AZ35">
        <v>5</v>
      </c>
      <c r="BA35">
        <v>130</v>
      </c>
    </row>
    <row r="36" spans="1:53" ht="15" x14ac:dyDescent="0.25">
      <c r="A36" s="1">
        <v>396</v>
      </c>
      <c r="B36">
        <v>3</v>
      </c>
      <c r="C36">
        <v>1</v>
      </c>
      <c r="D36">
        <v>4</v>
      </c>
      <c r="E36">
        <v>3</v>
      </c>
      <c r="F36">
        <v>2</v>
      </c>
      <c r="G36">
        <v>1</v>
      </c>
      <c r="H36">
        <v>4</v>
      </c>
      <c r="I36">
        <v>2</v>
      </c>
      <c r="J36">
        <v>1</v>
      </c>
      <c r="K36">
        <v>2</v>
      </c>
      <c r="L36">
        <v>1</v>
      </c>
      <c r="M36">
        <v>4</v>
      </c>
      <c r="N36">
        <v>4</v>
      </c>
      <c r="O36">
        <v>3</v>
      </c>
      <c r="P36">
        <v>2</v>
      </c>
      <c r="Q36">
        <v>3</v>
      </c>
      <c r="R36">
        <v>2</v>
      </c>
      <c r="S36">
        <v>3</v>
      </c>
      <c r="T36">
        <v>1</v>
      </c>
      <c r="U36">
        <v>2</v>
      </c>
      <c r="V36"/>
      <c r="W36"/>
      <c r="X36"/>
      <c r="Y36">
        <v>2</v>
      </c>
      <c r="Z36">
        <v>2</v>
      </c>
      <c r="AA36">
        <v>3</v>
      </c>
      <c r="AB36"/>
      <c r="AC36"/>
      <c r="AD36">
        <v>2</v>
      </c>
      <c r="AE36">
        <v>2</v>
      </c>
      <c r="AF36">
        <v>3</v>
      </c>
      <c r="AG36">
        <v>2</v>
      </c>
      <c r="AH36">
        <v>3</v>
      </c>
      <c r="AI36">
        <v>1</v>
      </c>
      <c r="AJ36">
        <v>3</v>
      </c>
      <c r="AK36">
        <v>3</v>
      </c>
      <c r="AL36">
        <v>4</v>
      </c>
      <c r="AM36">
        <v>1</v>
      </c>
      <c r="AN36">
        <v>3</v>
      </c>
      <c r="AO36">
        <v>3</v>
      </c>
      <c r="AP36">
        <v>2</v>
      </c>
      <c r="AQ36">
        <v>3</v>
      </c>
      <c r="AR36">
        <v>5</v>
      </c>
      <c r="AS36">
        <v>2</v>
      </c>
      <c r="AT36">
        <v>3</v>
      </c>
      <c r="AU36">
        <v>2</v>
      </c>
      <c r="AV36">
        <v>3</v>
      </c>
      <c r="AW36">
        <v>1</v>
      </c>
      <c r="AX36">
        <v>2</v>
      </c>
      <c r="AY36">
        <v>3</v>
      </c>
      <c r="AZ36">
        <v>5</v>
      </c>
      <c r="BA36">
        <v>130</v>
      </c>
    </row>
    <row r="37" spans="1:53" ht="15" x14ac:dyDescent="0.25">
      <c r="A37" s="1">
        <v>397</v>
      </c>
      <c r="B37">
        <v>2</v>
      </c>
      <c r="C37">
        <v>1</v>
      </c>
      <c r="D37">
        <v>3</v>
      </c>
      <c r="E37">
        <v>1</v>
      </c>
      <c r="F37">
        <v>4</v>
      </c>
      <c r="G37">
        <v>1</v>
      </c>
      <c r="H37">
        <v>7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/>
      <c r="W37"/>
      <c r="X37"/>
      <c r="Y37"/>
      <c r="Z37"/>
      <c r="AA37"/>
      <c r="AB37"/>
      <c r="AC37"/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2</v>
      </c>
      <c r="AN37">
        <v>1</v>
      </c>
      <c r="AO37">
        <v>1</v>
      </c>
      <c r="AP37">
        <v>1</v>
      </c>
      <c r="AQ37">
        <v>1</v>
      </c>
      <c r="AR37">
        <v>5</v>
      </c>
      <c r="AS37">
        <v>1</v>
      </c>
      <c r="AT37">
        <v>1</v>
      </c>
      <c r="AU37">
        <v>2</v>
      </c>
      <c r="AV37">
        <v>1</v>
      </c>
      <c r="AW37">
        <v>1</v>
      </c>
      <c r="AX37">
        <v>1</v>
      </c>
      <c r="AY37">
        <v>3</v>
      </c>
      <c r="AZ37">
        <v>1</v>
      </c>
      <c r="BA37">
        <v>130</v>
      </c>
    </row>
    <row r="38" spans="1:53" ht="15" x14ac:dyDescent="0.25">
      <c r="A38" s="1">
        <v>398</v>
      </c>
      <c r="B38">
        <v>2</v>
      </c>
      <c r="C38">
        <v>2</v>
      </c>
      <c r="D38">
        <v>1</v>
      </c>
      <c r="E38">
        <v>1</v>
      </c>
      <c r="F38">
        <v>1</v>
      </c>
      <c r="G38">
        <v>1</v>
      </c>
      <c r="H38">
        <v>4</v>
      </c>
      <c r="I38">
        <v>1</v>
      </c>
      <c r="J38">
        <v>1</v>
      </c>
      <c r="K38">
        <v>2</v>
      </c>
      <c r="L38">
        <v>1</v>
      </c>
      <c r="M38">
        <v>3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2</v>
      </c>
      <c r="V38"/>
      <c r="W38"/>
      <c r="X38"/>
      <c r="Y38"/>
      <c r="Z38"/>
      <c r="AA38"/>
      <c r="AB38">
        <v>1</v>
      </c>
      <c r="AC38">
        <v>1</v>
      </c>
      <c r="AD38">
        <v>2</v>
      </c>
      <c r="AE38">
        <v>1</v>
      </c>
      <c r="AF38">
        <v>2</v>
      </c>
      <c r="AG38">
        <v>2</v>
      </c>
      <c r="AH38">
        <v>1</v>
      </c>
      <c r="AI38">
        <v>1</v>
      </c>
      <c r="AJ38">
        <v>1</v>
      </c>
      <c r="AK38">
        <v>1</v>
      </c>
      <c r="AL38">
        <v>2</v>
      </c>
      <c r="AM38">
        <v>2</v>
      </c>
      <c r="AN38">
        <v>4</v>
      </c>
      <c r="AO38">
        <v>2</v>
      </c>
      <c r="AP38">
        <v>1</v>
      </c>
      <c r="AQ38">
        <v>1</v>
      </c>
      <c r="AR38">
        <v>5</v>
      </c>
      <c r="AS38">
        <v>1</v>
      </c>
      <c r="AT38">
        <v>2</v>
      </c>
      <c r="AU38">
        <v>2</v>
      </c>
      <c r="AV38">
        <v>2</v>
      </c>
      <c r="AW38">
        <v>1</v>
      </c>
      <c r="AX38">
        <v>2</v>
      </c>
      <c r="AY38">
        <v>2</v>
      </c>
      <c r="AZ38">
        <v>1</v>
      </c>
      <c r="BA38">
        <v>130</v>
      </c>
    </row>
    <row r="39" spans="1:53" ht="15" x14ac:dyDescent="0.25">
      <c r="A39" s="1">
        <v>399</v>
      </c>
      <c r="B39">
        <v>3</v>
      </c>
      <c r="C39">
        <v>1</v>
      </c>
      <c r="D39">
        <v>3</v>
      </c>
      <c r="E39">
        <v>2</v>
      </c>
      <c r="F39">
        <v>1</v>
      </c>
      <c r="G39">
        <v>1</v>
      </c>
      <c r="H39">
        <v>3</v>
      </c>
      <c r="I39">
        <v>2</v>
      </c>
      <c r="J39">
        <v>1</v>
      </c>
      <c r="K39">
        <v>2</v>
      </c>
      <c r="L39">
        <v>1</v>
      </c>
      <c r="M39">
        <v>1</v>
      </c>
      <c r="N39">
        <v>2</v>
      </c>
      <c r="O39">
        <v>2</v>
      </c>
      <c r="P39">
        <v>2</v>
      </c>
      <c r="Q39">
        <v>2</v>
      </c>
      <c r="R39">
        <v>2</v>
      </c>
      <c r="S39">
        <v>1</v>
      </c>
      <c r="T39">
        <v>1</v>
      </c>
      <c r="U39">
        <v>2</v>
      </c>
      <c r="V39"/>
      <c r="W39"/>
      <c r="X39"/>
      <c r="Y39"/>
      <c r="Z39"/>
      <c r="AA39"/>
      <c r="AB39">
        <v>2</v>
      </c>
      <c r="AC39">
        <v>2</v>
      </c>
      <c r="AD39">
        <v>1</v>
      </c>
      <c r="AE39">
        <v>2</v>
      </c>
      <c r="AF39">
        <v>1</v>
      </c>
      <c r="AG39">
        <v>3</v>
      </c>
      <c r="AH39">
        <v>2</v>
      </c>
      <c r="AI39">
        <v>2</v>
      </c>
      <c r="AJ39">
        <v>1</v>
      </c>
      <c r="AK39">
        <v>1</v>
      </c>
      <c r="AL39">
        <v>2</v>
      </c>
      <c r="AM39">
        <v>1</v>
      </c>
      <c r="AN39">
        <v>1</v>
      </c>
      <c r="AO39">
        <v>2</v>
      </c>
      <c r="AP39">
        <v>2</v>
      </c>
      <c r="AQ39">
        <v>1</v>
      </c>
      <c r="AR39">
        <v>4</v>
      </c>
      <c r="AS39">
        <v>1</v>
      </c>
      <c r="AT39">
        <v>2</v>
      </c>
      <c r="AU39">
        <v>2</v>
      </c>
      <c r="AV39">
        <v>3</v>
      </c>
      <c r="AW39">
        <v>2</v>
      </c>
      <c r="AX39">
        <v>1</v>
      </c>
      <c r="AY39">
        <v>3</v>
      </c>
      <c r="AZ39">
        <v>1</v>
      </c>
      <c r="BA39">
        <v>130</v>
      </c>
    </row>
    <row r="40" spans="1:53" ht="15" x14ac:dyDescent="0.25">
      <c r="A40" s="1">
        <v>400</v>
      </c>
      <c r="B40">
        <v>5</v>
      </c>
      <c r="C40">
        <v>2</v>
      </c>
      <c r="D40">
        <v>6</v>
      </c>
      <c r="E40">
        <v>6</v>
      </c>
      <c r="F40">
        <v>1</v>
      </c>
      <c r="G40">
        <v>1</v>
      </c>
      <c r="H40">
        <v>2</v>
      </c>
      <c r="I40">
        <v>1</v>
      </c>
      <c r="J40">
        <v>1</v>
      </c>
      <c r="K40">
        <v>2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/>
      <c r="W40"/>
      <c r="X40"/>
      <c r="Y40"/>
      <c r="Z40"/>
      <c r="AA40"/>
      <c r="AB40">
        <v>1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2</v>
      </c>
      <c r="AN40">
        <v>1</v>
      </c>
      <c r="AO40">
        <v>1</v>
      </c>
      <c r="AP40">
        <v>1</v>
      </c>
      <c r="AQ40">
        <v>1</v>
      </c>
      <c r="AR40">
        <v>4</v>
      </c>
      <c r="AS40">
        <v>1</v>
      </c>
      <c r="AT40">
        <v>1</v>
      </c>
      <c r="AU40">
        <v>2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130</v>
      </c>
    </row>
    <row r="41" spans="1:53" ht="15" x14ac:dyDescent="0.25">
      <c r="A41" s="1">
        <v>401</v>
      </c>
      <c r="B41">
        <v>2</v>
      </c>
      <c r="C41">
        <v>1</v>
      </c>
      <c r="D41">
        <v>2</v>
      </c>
      <c r="E41">
        <v>2</v>
      </c>
      <c r="F41">
        <v>3</v>
      </c>
      <c r="G41">
        <v>2</v>
      </c>
      <c r="H41">
        <v>5</v>
      </c>
      <c r="I41">
        <v>1</v>
      </c>
      <c r="J41">
        <v>1</v>
      </c>
      <c r="K41">
        <v>2</v>
      </c>
      <c r="L41">
        <v>1</v>
      </c>
      <c r="M41">
        <v>1</v>
      </c>
      <c r="N41">
        <v>2</v>
      </c>
      <c r="O41">
        <v>2</v>
      </c>
      <c r="P41">
        <v>1</v>
      </c>
      <c r="Q41">
        <v>2</v>
      </c>
      <c r="R41">
        <v>2</v>
      </c>
      <c r="S41">
        <v>2</v>
      </c>
      <c r="T41">
        <v>1</v>
      </c>
      <c r="U41">
        <v>3</v>
      </c>
      <c r="V41">
        <v>2</v>
      </c>
      <c r="W41">
        <v>2</v>
      </c>
      <c r="X41">
        <v>2</v>
      </c>
      <c r="Y41"/>
      <c r="Z41"/>
      <c r="AA41"/>
      <c r="AB41"/>
      <c r="AC41"/>
      <c r="AD41">
        <v>2</v>
      </c>
      <c r="AE41">
        <v>1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1</v>
      </c>
      <c r="AR41">
        <v>4</v>
      </c>
      <c r="AS41">
        <v>2</v>
      </c>
      <c r="AT41">
        <v>1</v>
      </c>
      <c r="AU41">
        <v>2</v>
      </c>
      <c r="AV41">
        <v>1</v>
      </c>
      <c r="AW41">
        <v>1</v>
      </c>
      <c r="AX41">
        <v>2</v>
      </c>
      <c r="AY41">
        <v>4</v>
      </c>
      <c r="AZ41">
        <v>5</v>
      </c>
      <c r="BA41">
        <v>130</v>
      </c>
    </row>
    <row r="42" spans="1:53" ht="15" x14ac:dyDescent="0.25">
      <c r="A42" s="1">
        <v>402</v>
      </c>
      <c r="B42">
        <v>3</v>
      </c>
      <c r="C42">
        <v>2</v>
      </c>
      <c r="D42">
        <v>3</v>
      </c>
      <c r="E42">
        <v>3</v>
      </c>
      <c r="F42">
        <v>1</v>
      </c>
      <c r="G42">
        <v>1</v>
      </c>
      <c r="H42">
        <v>3</v>
      </c>
      <c r="I42">
        <v>1</v>
      </c>
      <c r="J42">
        <v>1</v>
      </c>
      <c r="K42">
        <v>2</v>
      </c>
      <c r="L42">
        <v>1</v>
      </c>
      <c r="M42">
        <v>4</v>
      </c>
      <c r="N42">
        <v>2</v>
      </c>
      <c r="O42">
        <v>2</v>
      </c>
      <c r="P42">
        <v>1</v>
      </c>
      <c r="Q42">
        <v>1</v>
      </c>
      <c r="R42">
        <v>1</v>
      </c>
      <c r="S42">
        <v>2</v>
      </c>
      <c r="T42">
        <v>1</v>
      </c>
      <c r="U42">
        <v>2</v>
      </c>
      <c r="V42"/>
      <c r="W42"/>
      <c r="X42"/>
      <c r="Y42"/>
      <c r="Z42"/>
      <c r="AA42"/>
      <c r="AB42">
        <v>1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2</v>
      </c>
      <c r="AI42">
        <v>1</v>
      </c>
      <c r="AJ42">
        <v>1</v>
      </c>
      <c r="AK42">
        <v>2</v>
      </c>
      <c r="AL42">
        <v>1</v>
      </c>
      <c r="AM42">
        <v>2</v>
      </c>
      <c r="AN42">
        <v>2</v>
      </c>
      <c r="AO42">
        <v>2</v>
      </c>
      <c r="AP42">
        <v>2</v>
      </c>
      <c r="AQ42">
        <v>1</v>
      </c>
      <c r="AR42">
        <v>5</v>
      </c>
      <c r="AS42">
        <v>1</v>
      </c>
      <c r="AT42">
        <v>2</v>
      </c>
      <c r="AU42">
        <v>2</v>
      </c>
      <c r="AV42">
        <v>1</v>
      </c>
      <c r="AW42">
        <v>1</v>
      </c>
      <c r="AX42">
        <v>1</v>
      </c>
      <c r="AY42">
        <v>3</v>
      </c>
      <c r="AZ42">
        <v>1</v>
      </c>
      <c r="BA42">
        <v>130</v>
      </c>
    </row>
    <row r="43" spans="1:53" ht="15" x14ac:dyDescent="0.25">
      <c r="A43" s="1">
        <v>403</v>
      </c>
      <c r="B43">
        <v>4</v>
      </c>
      <c r="C43">
        <v>2</v>
      </c>
      <c r="D43">
        <v>2</v>
      </c>
      <c r="E43">
        <v>2</v>
      </c>
      <c r="F43">
        <v>1</v>
      </c>
      <c r="G43">
        <v>2</v>
      </c>
      <c r="H43">
        <v>3</v>
      </c>
      <c r="I43">
        <v>1</v>
      </c>
      <c r="J43">
        <v>1</v>
      </c>
      <c r="K43">
        <v>2</v>
      </c>
      <c r="L43">
        <v>1</v>
      </c>
      <c r="M43">
        <v>4</v>
      </c>
      <c r="N43">
        <v>1</v>
      </c>
      <c r="O43">
        <v>3</v>
      </c>
      <c r="P43">
        <v>3</v>
      </c>
      <c r="Q43">
        <v>3</v>
      </c>
      <c r="R43">
        <v>2</v>
      </c>
      <c r="S43">
        <v>2</v>
      </c>
      <c r="T43">
        <v>1</v>
      </c>
      <c r="U43">
        <v>2</v>
      </c>
      <c r="V43"/>
      <c r="W43"/>
      <c r="X43"/>
      <c r="Y43"/>
      <c r="Z43"/>
      <c r="AA43"/>
      <c r="AB43">
        <v>1</v>
      </c>
      <c r="AC43">
        <v>1</v>
      </c>
      <c r="AD43">
        <v>1</v>
      </c>
      <c r="AE43">
        <v>1</v>
      </c>
      <c r="AF43">
        <v>1</v>
      </c>
      <c r="AG43">
        <v>3</v>
      </c>
      <c r="AH43">
        <v>2</v>
      </c>
      <c r="AI43">
        <v>1</v>
      </c>
      <c r="AJ43">
        <v>1</v>
      </c>
      <c r="AK43">
        <v>1</v>
      </c>
      <c r="AL43">
        <v>2</v>
      </c>
      <c r="AM43">
        <v>1</v>
      </c>
      <c r="AN43">
        <v>3</v>
      </c>
      <c r="AO43">
        <v>1</v>
      </c>
      <c r="AP43">
        <v>2</v>
      </c>
      <c r="AQ43">
        <v>1</v>
      </c>
      <c r="AR43">
        <v>4</v>
      </c>
      <c r="AS43">
        <v>2</v>
      </c>
      <c r="AT43">
        <v>2</v>
      </c>
      <c r="AU43">
        <v>2</v>
      </c>
      <c r="AV43">
        <v>4</v>
      </c>
      <c r="AW43">
        <v>1</v>
      </c>
      <c r="AX43">
        <v>2</v>
      </c>
      <c r="AY43">
        <v>1</v>
      </c>
      <c r="AZ43">
        <v>1</v>
      </c>
      <c r="BA43">
        <v>130</v>
      </c>
    </row>
    <row r="44" spans="1:53" ht="15" x14ac:dyDescent="0.25">
      <c r="A44" s="1">
        <v>404</v>
      </c>
      <c r="B44">
        <v>2</v>
      </c>
      <c r="C44">
        <v>2</v>
      </c>
      <c r="D44">
        <v>3</v>
      </c>
      <c r="E44">
        <v>3</v>
      </c>
      <c r="F44">
        <v>3</v>
      </c>
      <c r="G44">
        <v>1</v>
      </c>
      <c r="H44">
        <v>5</v>
      </c>
      <c r="I44">
        <v>1</v>
      </c>
      <c r="J44">
        <v>2</v>
      </c>
      <c r="K44">
        <v>2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2</v>
      </c>
      <c r="S44">
        <v>1</v>
      </c>
      <c r="T44">
        <v>2</v>
      </c>
      <c r="U44">
        <v>3</v>
      </c>
      <c r="V44">
        <v>1</v>
      </c>
      <c r="W44">
        <v>1</v>
      </c>
      <c r="X44">
        <v>1</v>
      </c>
      <c r="Y44"/>
      <c r="Z44"/>
      <c r="AA44"/>
      <c r="AB44"/>
      <c r="AC44"/>
      <c r="AD44">
        <v>3</v>
      </c>
      <c r="AE44">
        <v>2</v>
      </c>
      <c r="AF44">
        <v>3</v>
      </c>
      <c r="AG44">
        <v>2</v>
      </c>
      <c r="AH44">
        <v>2</v>
      </c>
      <c r="AI44">
        <v>1</v>
      </c>
      <c r="AJ44">
        <v>1</v>
      </c>
      <c r="AK44">
        <v>1</v>
      </c>
      <c r="AL44">
        <v>1</v>
      </c>
      <c r="AM44">
        <v>2</v>
      </c>
      <c r="AN44">
        <v>1</v>
      </c>
      <c r="AO44">
        <v>1</v>
      </c>
      <c r="AP44">
        <v>2</v>
      </c>
      <c r="AQ44">
        <v>1</v>
      </c>
      <c r="AR44">
        <v>5</v>
      </c>
      <c r="AS44">
        <v>1</v>
      </c>
      <c r="AT44">
        <v>1</v>
      </c>
      <c r="AU44">
        <v>2</v>
      </c>
      <c r="AV44">
        <v>1</v>
      </c>
      <c r="AW44">
        <v>1</v>
      </c>
      <c r="AX44">
        <v>2</v>
      </c>
      <c r="AY44">
        <v>3</v>
      </c>
      <c r="AZ44">
        <v>1</v>
      </c>
      <c r="BA44">
        <v>130</v>
      </c>
    </row>
    <row r="45" spans="1:53" ht="15" x14ac:dyDescent="0.25">
      <c r="A45" s="1">
        <v>405</v>
      </c>
      <c r="B45">
        <v>2</v>
      </c>
      <c r="C45">
        <v>2</v>
      </c>
      <c r="D45">
        <v>3</v>
      </c>
      <c r="E45">
        <v>3</v>
      </c>
      <c r="F45">
        <v>2</v>
      </c>
      <c r="G45">
        <v>1</v>
      </c>
      <c r="H45">
        <v>5</v>
      </c>
      <c r="I45">
        <v>2</v>
      </c>
      <c r="J45">
        <v>1</v>
      </c>
      <c r="K45">
        <v>2</v>
      </c>
      <c r="L45">
        <v>1</v>
      </c>
      <c r="M45">
        <v>3</v>
      </c>
      <c r="N45">
        <v>3</v>
      </c>
      <c r="O45">
        <v>3</v>
      </c>
      <c r="P45">
        <v>2</v>
      </c>
      <c r="Q45">
        <v>1</v>
      </c>
      <c r="R45">
        <v>1</v>
      </c>
      <c r="S45">
        <v>2</v>
      </c>
      <c r="T45">
        <v>1</v>
      </c>
      <c r="U45">
        <v>1</v>
      </c>
      <c r="V45"/>
      <c r="W45"/>
      <c r="X45"/>
      <c r="Y45">
        <v>2</v>
      </c>
      <c r="Z45">
        <v>2</v>
      </c>
      <c r="AA45">
        <v>1</v>
      </c>
      <c r="AB45"/>
      <c r="AC45"/>
      <c r="AD45">
        <v>3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3</v>
      </c>
      <c r="AL45">
        <v>2</v>
      </c>
      <c r="AM45">
        <v>1</v>
      </c>
      <c r="AN45">
        <v>2</v>
      </c>
      <c r="AO45">
        <v>2</v>
      </c>
      <c r="AP45">
        <v>2</v>
      </c>
      <c r="AQ45">
        <v>1</v>
      </c>
      <c r="AR45">
        <v>5</v>
      </c>
      <c r="AS45">
        <v>2</v>
      </c>
      <c r="AT45">
        <v>2</v>
      </c>
      <c r="AU45">
        <v>2</v>
      </c>
      <c r="AV45">
        <v>1</v>
      </c>
      <c r="AW45">
        <v>1</v>
      </c>
      <c r="AX45">
        <v>1</v>
      </c>
      <c r="AY45">
        <v>1</v>
      </c>
      <c r="AZ45">
        <v>2</v>
      </c>
      <c r="BA45">
        <v>130</v>
      </c>
    </row>
    <row r="46" spans="1:53" ht="15" x14ac:dyDescent="0.25">
      <c r="A46" s="1">
        <v>406</v>
      </c>
      <c r="B46">
        <v>2</v>
      </c>
      <c r="C46">
        <v>1</v>
      </c>
      <c r="D46">
        <v>2</v>
      </c>
      <c r="E46">
        <v>2</v>
      </c>
      <c r="F46">
        <v>3</v>
      </c>
      <c r="G46">
        <v>1</v>
      </c>
      <c r="H46">
        <v>5</v>
      </c>
      <c r="I46">
        <v>1</v>
      </c>
      <c r="J46">
        <v>1</v>
      </c>
      <c r="K46">
        <v>2</v>
      </c>
      <c r="L46">
        <v>1</v>
      </c>
      <c r="M46">
        <v>1</v>
      </c>
      <c r="N46">
        <v>1</v>
      </c>
      <c r="O46">
        <v>1</v>
      </c>
      <c r="P46">
        <v>1</v>
      </c>
      <c r="Q46">
        <v>2</v>
      </c>
      <c r="R46">
        <v>2</v>
      </c>
      <c r="S46">
        <v>2</v>
      </c>
      <c r="T46">
        <v>1</v>
      </c>
      <c r="U46">
        <v>2</v>
      </c>
      <c r="V46">
        <v>1</v>
      </c>
      <c r="W46">
        <v>1</v>
      </c>
      <c r="X46">
        <v>1</v>
      </c>
      <c r="Y46"/>
      <c r="Z46"/>
      <c r="AA46"/>
      <c r="AB46"/>
      <c r="AC46"/>
      <c r="AD46">
        <v>2</v>
      </c>
      <c r="AE46">
        <v>1</v>
      </c>
      <c r="AF46">
        <v>1</v>
      </c>
      <c r="AG46">
        <v>2</v>
      </c>
      <c r="AH46">
        <v>1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1</v>
      </c>
      <c r="AO46">
        <v>1</v>
      </c>
      <c r="AP46">
        <v>1</v>
      </c>
      <c r="AQ46">
        <v>1</v>
      </c>
      <c r="AR46">
        <v>2</v>
      </c>
      <c r="AS46">
        <v>1</v>
      </c>
      <c r="AT46">
        <v>1</v>
      </c>
      <c r="AU46">
        <v>2</v>
      </c>
      <c r="AV46">
        <v>1</v>
      </c>
      <c r="AW46">
        <v>1</v>
      </c>
      <c r="AX46">
        <v>2</v>
      </c>
      <c r="AY46">
        <v>1</v>
      </c>
      <c r="AZ46">
        <v>1</v>
      </c>
      <c r="BA46">
        <v>130</v>
      </c>
    </row>
    <row r="47" spans="1:53" ht="15" x14ac:dyDescent="0.25">
      <c r="A47" s="1">
        <v>407</v>
      </c>
      <c r="B47">
        <v>3</v>
      </c>
      <c r="C47">
        <v>2</v>
      </c>
      <c r="D47">
        <v>4</v>
      </c>
      <c r="E47">
        <v>4</v>
      </c>
      <c r="F47">
        <v>3</v>
      </c>
      <c r="G47">
        <v>1</v>
      </c>
      <c r="H47">
        <v>5</v>
      </c>
      <c r="I47">
        <v>1</v>
      </c>
      <c r="J47">
        <v>2</v>
      </c>
      <c r="K47">
        <v>2</v>
      </c>
      <c r="L47">
        <v>1</v>
      </c>
      <c r="M47">
        <v>3</v>
      </c>
      <c r="N47">
        <v>1</v>
      </c>
      <c r="O47">
        <v>1</v>
      </c>
      <c r="P47">
        <v>1</v>
      </c>
      <c r="Q47">
        <v>2</v>
      </c>
      <c r="R47">
        <v>1</v>
      </c>
      <c r="S47">
        <v>1</v>
      </c>
      <c r="T47">
        <v>1</v>
      </c>
      <c r="U47">
        <v>3</v>
      </c>
      <c r="V47">
        <v>1</v>
      </c>
      <c r="W47">
        <v>1</v>
      </c>
      <c r="X47">
        <v>1</v>
      </c>
      <c r="Y47"/>
      <c r="Z47"/>
      <c r="AA47"/>
      <c r="AB47"/>
      <c r="AC47"/>
      <c r="AD47">
        <v>2</v>
      </c>
      <c r="AE47">
        <v>1</v>
      </c>
      <c r="AF47">
        <v>1</v>
      </c>
      <c r="AG47">
        <v>2</v>
      </c>
      <c r="AH47">
        <v>1</v>
      </c>
      <c r="AI47">
        <v>1</v>
      </c>
      <c r="AJ47">
        <v>1</v>
      </c>
      <c r="AK47">
        <v>1</v>
      </c>
      <c r="AL47">
        <v>2</v>
      </c>
      <c r="AM47">
        <v>2</v>
      </c>
      <c r="AN47">
        <v>1</v>
      </c>
      <c r="AO47">
        <v>1</v>
      </c>
      <c r="AP47">
        <v>1</v>
      </c>
      <c r="AQ47">
        <v>1</v>
      </c>
      <c r="AR47">
        <v>4</v>
      </c>
      <c r="AS47">
        <v>1</v>
      </c>
      <c r="AT47">
        <v>2</v>
      </c>
      <c r="AU47">
        <v>2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130</v>
      </c>
    </row>
    <row r="48" spans="1:53" ht="15" x14ac:dyDescent="0.25">
      <c r="A48" s="1">
        <v>408</v>
      </c>
      <c r="B48">
        <v>3</v>
      </c>
      <c r="C48">
        <v>1</v>
      </c>
      <c r="D48">
        <v>2</v>
      </c>
      <c r="E48">
        <v>2</v>
      </c>
      <c r="F48">
        <v>3</v>
      </c>
      <c r="G48">
        <v>1</v>
      </c>
      <c r="H48">
        <v>6</v>
      </c>
      <c r="I48">
        <v>3</v>
      </c>
      <c r="J48">
        <v>2</v>
      </c>
      <c r="K48">
        <v>2</v>
      </c>
      <c r="L48">
        <v>1</v>
      </c>
      <c r="M48">
        <v>3</v>
      </c>
      <c r="N48">
        <v>2</v>
      </c>
      <c r="O48">
        <v>2</v>
      </c>
      <c r="P48">
        <v>2</v>
      </c>
      <c r="Q48">
        <v>2</v>
      </c>
      <c r="R48">
        <v>3</v>
      </c>
      <c r="S48">
        <v>2</v>
      </c>
      <c r="T48">
        <v>2</v>
      </c>
      <c r="U48">
        <v>3</v>
      </c>
      <c r="V48">
        <v>2</v>
      </c>
      <c r="W48">
        <v>3</v>
      </c>
      <c r="X48">
        <v>3</v>
      </c>
      <c r="Y48"/>
      <c r="Z48"/>
      <c r="AA48"/>
      <c r="AB48"/>
      <c r="AC48"/>
      <c r="AD48">
        <v>2</v>
      </c>
      <c r="AE48">
        <v>2</v>
      </c>
      <c r="AF48">
        <v>1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  <c r="AQ48">
        <v>1</v>
      </c>
      <c r="AR48">
        <v>4</v>
      </c>
      <c r="AS48">
        <v>1</v>
      </c>
      <c r="AT48">
        <v>3</v>
      </c>
      <c r="AU48">
        <v>2</v>
      </c>
      <c r="AV48">
        <v>1</v>
      </c>
      <c r="AW48">
        <v>1</v>
      </c>
      <c r="AX48">
        <v>2</v>
      </c>
      <c r="AY48">
        <v>4</v>
      </c>
      <c r="AZ48">
        <v>1</v>
      </c>
      <c r="BA48">
        <v>130</v>
      </c>
    </row>
    <row r="49" spans="1:53" ht="15" x14ac:dyDescent="0.25">
      <c r="A49" s="1">
        <v>409</v>
      </c>
      <c r="B49">
        <v>2</v>
      </c>
      <c r="C49">
        <v>2</v>
      </c>
      <c r="D49">
        <v>2</v>
      </c>
      <c r="E49">
        <v>2</v>
      </c>
      <c r="F49">
        <v>3</v>
      </c>
      <c r="G49">
        <v>1</v>
      </c>
      <c r="H49">
        <v>5</v>
      </c>
      <c r="I49">
        <v>1</v>
      </c>
      <c r="J49">
        <v>2</v>
      </c>
      <c r="K49">
        <v>2</v>
      </c>
      <c r="L49">
        <v>1</v>
      </c>
      <c r="M49">
        <v>4</v>
      </c>
      <c r="N49">
        <v>1</v>
      </c>
      <c r="O49">
        <v>3</v>
      </c>
      <c r="P49">
        <v>1</v>
      </c>
      <c r="Q49">
        <v>2</v>
      </c>
      <c r="R49">
        <v>2</v>
      </c>
      <c r="S49">
        <v>3</v>
      </c>
      <c r="T49">
        <v>2</v>
      </c>
      <c r="U49">
        <v>3</v>
      </c>
      <c r="V49">
        <v>4</v>
      </c>
      <c r="W49">
        <v>2</v>
      </c>
      <c r="X49">
        <v>3</v>
      </c>
      <c r="Y49"/>
      <c r="Z49"/>
      <c r="AA49"/>
      <c r="AB49"/>
      <c r="AC49"/>
      <c r="AD49">
        <v>4</v>
      </c>
      <c r="AE49">
        <v>2</v>
      </c>
      <c r="AF49">
        <v>1</v>
      </c>
      <c r="AG49">
        <v>4</v>
      </c>
      <c r="AH49">
        <v>2</v>
      </c>
      <c r="AI49">
        <v>2</v>
      </c>
      <c r="AJ49">
        <v>2</v>
      </c>
      <c r="AK49">
        <v>2</v>
      </c>
      <c r="AL49">
        <v>1</v>
      </c>
      <c r="AM49">
        <v>2</v>
      </c>
      <c r="AN49">
        <v>2</v>
      </c>
      <c r="AO49">
        <v>4</v>
      </c>
      <c r="AP49">
        <v>4</v>
      </c>
      <c r="AQ49">
        <v>1</v>
      </c>
      <c r="AR49">
        <v>4</v>
      </c>
      <c r="AS49">
        <v>2</v>
      </c>
      <c r="AT49">
        <v>1</v>
      </c>
      <c r="AU49">
        <v>2</v>
      </c>
      <c r="AV49">
        <v>1</v>
      </c>
      <c r="AW49">
        <v>1</v>
      </c>
      <c r="AX49">
        <v>1</v>
      </c>
      <c r="AY49">
        <v>1</v>
      </c>
      <c r="AZ49">
        <v>2</v>
      </c>
      <c r="BA49">
        <v>130</v>
      </c>
    </row>
    <row r="50" spans="1:53" ht="15" x14ac:dyDescent="0.25">
      <c r="A50" s="1">
        <v>410</v>
      </c>
      <c r="B50">
        <v>1</v>
      </c>
      <c r="C50">
        <v>1</v>
      </c>
      <c r="D50">
        <v>2</v>
      </c>
      <c r="E50">
        <v>2</v>
      </c>
      <c r="F50">
        <v>1</v>
      </c>
      <c r="G50">
        <v>1</v>
      </c>
      <c r="H50">
        <v>4</v>
      </c>
      <c r="I50">
        <v>2</v>
      </c>
      <c r="J50">
        <v>1</v>
      </c>
      <c r="K50">
        <v>2</v>
      </c>
      <c r="L50">
        <v>1</v>
      </c>
      <c r="M50">
        <v>4</v>
      </c>
      <c r="N50">
        <v>1</v>
      </c>
      <c r="O50">
        <v>1</v>
      </c>
      <c r="P50">
        <v>1</v>
      </c>
      <c r="Q50">
        <v>2</v>
      </c>
      <c r="R50">
        <v>1</v>
      </c>
      <c r="S50">
        <v>2</v>
      </c>
      <c r="T50">
        <v>1</v>
      </c>
      <c r="U50">
        <v>2</v>
      </c>
      <c r="V50"/>
      <c r="W50"/>
      <c r="X50"/>
      <c r="Y50"/>
      <c r="Z50"/>
      <c r="AA50"/>
      <c r="AB50">
        <v>2</v>
      </c>
      <c r="AC50">
        <v>2</v>
      </c>
      <c r="AD50">
        <v>1</v>
      </c>
      <c r="AE50">
        <v>1</v>
      </c>
      <c r="AF50">
        <v>1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1</v>
      </c>
      <c r="AN50">
        <v>2</v>
      </c>
      <c r="AO50">
        <v>2</v>
      </c>
      <c r="AP50">
        <v>2</v>
      </c>
      <c r="AQ50">
        <v>1</v>
      </c>
      <c r="AR50">
        <v>4</v>
      </c>
      <c r="AS50">
        <v>2</v>
      </c>
      <c r="AT50">
        <v>2</v>
      </c>
      <c r="AU50">
        <v>2</v>
      </c>
      <c r="AV50">
        <v>3</v>
      </c>
      <c r="AW50">
        <v>1</v>
      </c>
      <c r="AX50">
        <v>2</v>
      </c>
      <c r="AY50">
        <v>4</v>
      </c>
      <c r="AZ50">
        <v>3</v>
      </c>
      <c r="BA50">
        <v>130</v>
      </c>
    </row>
    <row r="51" spans="1:53" ht="15" x14ac:dyDescent="0.25">
      <c r="A51" s="1">
        <v>411</v>
      </c>
      <c r="B51">
        <v>5</v>
      </c>
      <c r="C51">
        <v>2</v>
      </c>
      <c r="D51">
        <v>2</v>
      </c>
      <c r="E51">
        <v>2</v>
      </c>
      <c r="F51">
        <v>3</v>
      </c>
      <c r="G51">
        <v>1</v>
      </c>
      <c r="H51">
        <v>5</v>
      </c>
      <c r="I51">
        <v>2</v>
      </c>
      <c r="J51">
        <v>2</v>
      </c>
      <c r="K51">
        <v>2</v>
      </c>
      <c r="L51">
        <v>2</v>
      </c>
      <c r="M51">
        <v>3</v>
      </c>
      <c r="N51">
        <v>3</v>
      </c>
      <c r="O51">
        <v>4</v>
      </c>
      <c r="P51">
        <v>4</v>
      </c>
      <c r="Q51">
        <v>2</v>
      </c>
      <c r="R51">
        <v>2</v>
      </c>
      <c r="S51">
        <v>2</v>
      </c>
      <c r="T51">
        <v>1</v>
      </c>
      <c r="U51">
        <v>1</v>
      </c>
      <c r="V51">
        <v>1</v>
      </c>
      <c r="W51">
        <v>2</v>
      </c>
      <c r="X51">
        <v>5</v>
      </c>
      <c r="Y51"/>
      <c r="Z51"/>
      <c r="AA51"/>
      <c r="AB51"/>
      <c r="AC51"/>
      <c r="AD51">
        <v>2</v>
      </c>
      <c r="AE51">
        <v>1</v>
      </c>
      <c r="AF51">
        <v>1</v>
      </c>
      <c r="AG51">
        <v>2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2</v>
      </c>
      <c r="AN51">
        <v>1</v>
      </c>
      <c r="AO51">
        <v>2</v>
      </c>
      <c r="AP51">
        <v>2</v>
      </c>
      <c r="AQ51">
        <v>1</v>
      </c>
      <c r="AR51">
        <v>5</v>
      </c>
      <c r="AS51">
        <v>2</v>
      </c>
      <c r="AT51">
        <v>1</v>
      </c>
      <c r="AU51">
        <v>2</v>
      </c>
      <c r="AV51">
        <v>1</v>
      </c>
      <c r="AW51">
        <v>1</v>
      </c>
      <c r="AX51">
        <v>1</v>
      </c>
      <c r="AY51">
        <v>1</v>
      </c>
      <c r="AZ51">
        <v>2</v>
      </c>
      <c r="BA51">
        <v>130</v>
      </c>
    </row>
    <row r="52" spans="1:53" ht="15" x14ac:dyDescent="0.25">
      <c r="A52" s="1">
        <v>412</v>
      </c>
      <c r="B52">
        <v>1</v>
      </c>
      <c r="C52">
        <v>1</v>
      </c>
      <c r="D52">
        <v>2</v>
      </c>
      <c r="E52">
        <v>2</v>
      </c>
      <c r="F52">
        <v>2</v>
      </c>
      <c r="G52">
        <v>1</v>
      </c>
      <c r="H52">
        <v>4</v>
      </c>
      <c r="I52">
        <v>1</v>
      </c>
      <c r="J52">
        <v>1</v>
      </c>
      <c r="K52">
        <v>2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/>
      <c r="W52"/>
      <c r="X52"/>
      <c r="Y52">
        <v>1</v>
      </c>
      <c r="Z52">
        <v>1</v>
      </c>
      <c r="AA52">
        <v>1</v>
      </c>
      <c r="AB52"/>
      <c r="AC52"/>
      <c r="AD52">
        <v>1</v>
      </c>
      <c r="AE52">
        <v>1</v>
      </c>
      <c r="AF52">
        <v>1</v>
      </c>
      <c r="AG52">
        <v>2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2</v>
      </c>
      <c r="AQ52">
        <v>1</v>
      </c>
      <c r="AR52">
        <v>5</v>
      </c>
      <c r="AS52">
        <v>1</v>
      </c>
      <c r="AT52">
        <v>1</v>
      </c>
      <c r="AU52">
        <v>2</v>
      </c>
      <c r="AV52">
        <v>2</v>
      </c>
      <c r="AW52">
        <v>1</v>
      </c>
      <c r="AX52">
        <v>1</v>
      </c>
      <c r="AY52">
        <v>3</v>
      </c>
      <c r="AZ52">
        <v>1</v>
      </c>
      <c r="BA52">
        <v>130</v>
      </c>
    </row>
    <row r="53" spans="1:53" ht="15" x14ac:dyDescent="0.25">
      <c r="A53" s="1">
        <v>413</v>
      </c>
      <c r="B53">
        <v>4</v>
      </c>
      <c r="C53">
        <v>2</v>
      </c>
      <c r="D53">
        <v>3</v>
      </c>
      <c r="E53">
        <v>3</v>
      </c>
      <c r="F53">
        <v>3</v>
      </c>
      <c r="G53">
        <v>1</v>
      </c>
      <c r="H53">
        <v>4</v>
      </c>
      <c r="I53">
        <v>2</v>
      </c>
      <c r="J53">
        <v>2</v>
      </c>
      <c r="K53">
        <v>2</v>
      </c>
      <c r="L53">
        <v>1</v>
      </c>
      <c r="M53">
        <v>4</v>
      </c>
      <c r="N53">
        <v>2</v>
      </c>
      <c r="O53">
        <v>2</v>
      </c>
      <c r="P53">
        <v>1</v>
      </c>
      <c r="Q53">
        <v>2</v>
      </c>
      <c r="R53">
        <v>1</v>
      </c>
      <c r="S53">
        <v>2</v>
      </c>
      <c r="T53">
        <v>2</v>
      </c>
      <c r="U53">
        <v>3</v>
      </c>
      <c r="V53">
        <v>1</v>
      </c>
      <c r="W53">
        <v>2</v>
      </c>
      <c r="X53">
        <v>2</v>
      </c>
      <c r="Y53"/>
      <c r="Z53"/>
      <c r="AA53"/>
      <c r="AB53"/>
      <c r="AC53"/>
      <c r="AD53">
        <v>2</v>
      </c>
      <c r="AE53">
        <v>1</v>
      </c>
      <c r="AF53">
        <v>2</v>
      </c>
      <c r="AG53">
        <v>2</v>
      </c>
      <c r="AH53">
        <v>1</v>
      </c>
      <c r="AI53">
        <v>1</v>
      </c>
      <c r="AJ53">
        <v>1</v>
      </c>
      <c r="AK53">
        <v>1</v>
      </c>
      <c r="AL53">
        <v>2</v>
      </c>
      <c r="AM53">
        <v>3</v>
      </c>
      <c r="AN53">
        <v>1</v>
      </c>
      <c r="AO53">
        <v>1</v>
      </c>
      <c r="AP53">
        <v>1</v>
      </c>
      <c r="AQ53">
        <v>1</v>
      </c>
      <c r="AR53">
        <v>5</v>
      </c>
      <c r="AS53">
        <v>1</v>
      </c>
      <c r="AT53">
        <v>2</v>
      </c>
      <c r="AU53">
        <v>2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130</v>
      </c>
    </row>
    <row r="54" spans="1:53" ht="15" x14ac:dyDescent="0.25">
      <c r="A54" s="1">
        <v>414</v>
      </c>
      <c r="B54">
        <v>3</v>
      </c>
      <c r="C54">
        <v>2</v>
      </c>
      <c r="D54">
        <v>3</v>
      </c>
      <c r="E54">
        <v>3</v>
      </c>
      <c r="F54">
        <v>3</v>
      </c>
      <c r="G54">
        <v>1</v>
      </c>
      <c r="H54">
        <v>6</v>
      </c>
      <c r="I54">
        <v>2</v>
      </c>
      <c r="J54">
        <v>1</v>
      </c>
      <c r="K54">
        <v>2</v>
      </c>
      <c r="L54">
        <v>1</v>
      </c>
      <c r="M54">
        <v>1</v>
      </c>
      <c r="N54">
        <v>2</v>
      </c>
      <c r="O54">
        <v>2</v>
      </c>
      <c r="P54">
        <v>1</v>
      </c>
      <c r="Q54">
        <v>2</v>
      </c>
      <c r="R54">
        <v>1</v>
      </c>
      <c r="S54">
        <v>3</v>
      </c>
      <c r="T54">
        <v>1</v>
      </c>
      <c r="U54">
        <v>1</v>
      </c>
      <c r="V54">
        <v>1</v>
      </c>
      <c r="W54">
        <v>1</v>
      </c>
      <c r="X54">
        <v>2</v>
      </c>
      <c r="Y54"/>
      <c r="Z54"/>
      <c r="AA54"/>
      <c r="AB54"/>
      <c r="AC54"/>
      <c r="AD54">
        <v>1</v>
      </c>
      <c r="AE54">
        <v>1</v>
      </c>
      <c r="AF54">
        <v>1</v>
      </c>
      <c r="AG54">
        <v>2</v>
      </c>
      <c r="AH54">
        <v>2</v>
      </c>
      <c r="AI54">
        <v>1</v>
      </c>
      <c r="AJ54">
        <v>1</v>
      </c>
      <c r="AK54">
        <v>1</v>
      </c>
      <c r="AL54">
        <v>2</v>
      </c>
      <c r="AM54">
        <v>1</v>
      </c>
      <c r="AN54">
        <v>2</v>
      </c>
      <c r="AO54">
        <v>1</v>
      </c>
      <c r="AP54">
        <v>2</v>
      </c>
      <c r="AQ54">
        <v>1</v>
      </c>
      <c r="AR54">
        <v>4</v>
      </c>
      <c r="AS54">
        <v>1</v>
      </c>
      <c r="AT54">
        <v>1</v>
      </c>
      <c r="AU54">
        <v>2</v>
      </c>
      <c r="AV54">
        <v>1</v>
      </c>
      <c r="AW54">
        <v>1</v>
      </c>
      <c r="AX54">
        <v>2</v>
      </c>
      <c r="AY54">
        <v>4</v>
      </c>
      <c r="AZ54">
        <v>5</v>
      </c>
      <c r="BA54">
        <v>130</v>
      </c>
    </row>
    <row r="55" spans="1:53" ht="15" x14ac:dyDescent="0.25">
      <c r="A55" s="1">
        <v>415</v>
      </c>
      <c r="B55">
        <v>2</v>
      </c>
      <c r="C55">
        <v>2</v>
      </c>
      <c r="D55">
        <v>3</v>
      </c>
      <c r="E55">
        <v>3</v>
      </c>
      <c r="F55">
        <v>2</v>
      </c>
      <c r="G55">
        <v>1</v>
      </c>
      <c r="H55">
        <v>5</v>
      </c>
      <c r="I55">
        <v>1</v>
      </c>
      <c r="J55">
        <v>1</v>
      </c>
      <c r="K55">
        <v>2</v>
      </c>
      <c r="L55">
        <v>1</v>
      </c>
      <c r="M55">
        <v>1</v>
      </c>
      <c r="N55">
        <v>2</v>
      </c>
      <c r="O55">
        <v>3</v>
      </c>
      <c r="P55">
        <v>1</v>
      </c>
      <c r="Q55">
        <v>3</v>
      </c>
      <c r="R55">
        <v>3</v>
      </c>
      <c r="S55">
        <v>2</v>
      </c>
      <c r="T55">
        <v>2</v>
      </c>
      <c r="U55">
        <v>3</v>
      </c>
      <c r="V55"/>
      <c r="W55"/>
      <c r="X55"/>
      <c r="Y55">
        <v>3</v>
      </c>
      <c r="Z55">
        <v>2</v>
      </c>
      <c r="AA55">
        <v>2</v>
      </c>
      <c r="AB55"/>
      <c r="AC55"/>
      <c r="AD55">
        <v>1</v>
      </c>
      <c r="AE55">
        <v>1</v>
      </c>
      <c r="AF55">
        <v>3</v>
      </c>
      <c r="AG55">
        <v>4</v>
      </c>
      <c r="AH55">
        <v>1</v>
      </c>
      <c r="AI55">
        <v>1</v>
      </c>
      <c r="AJ55">
        <v>2</v>
      </c>
      <c r="AK55">
        <v>3</v>
      </c>
      <c r="AL55">
        <v>1</v>
      </c>
      <c r="AM55">
        <v>2</v>
      </c>
      <c r="AN55">
        <v>3</v>
      </c>
      <c r="AO55">
        <v>1</v>
      </c>
      <c r="AP55">
        <v>3</v>
      </c>
      <c r="AQ55">
        <v>1</v>
      </c>
      <c r="AR55">
        <v>5</v>
      </c>
      <c r="AS55">
        <v>1</v>
      </c>
      <c r="AT55">
        <v>1</v>
      </c>
      <c r="AU55">
        <v>2</v>
      </c>
      <c r="AV55">
        <v>3</v>
      </c>
      <c r="AW55">
        <v>1</v>
      </c>
      <c r="AX55">
        <v>1</v>
      </c>
      <c r="AY55">
        <v>1</v>
      </c>
      <c r="AZ55">
        <v>1</v>
      </c>
      <c r="BA55">
        <v>130</v>
      </c>
    </row>
    <row r="56" spans="1:53" ht="15" x14ac:dyDescent="0.25">
      <c r="A56" s="1">
        <v>416</v>
      </c>
      <c r="B56">
        <v>1</v>
      </c>
      <c r="C56">
        <v>1</v>
      </c>
      <c r="D56">
        <v>3</v>
      </c>
      <c r="E56">
        <v>3</v>
      </c>
      <c r="F56">
        <v>2</v>
      </c>
      <c r="G56">
        <v>1</v>
      </c>
      <c r="H56">
        <v>5</v>
      </c>
      <c r="I56">
        <v>2</v>
      </c>
      <c r="J56">
        <v>1</v>
      </c>
      <c r="K56">
        <v>2</v>
      </c>
      <c r="L56">
        <v>2</v>
      </c>
      <c r="M56">
        <v>1</v>
      </c>
      <c r="N56">
        <v>3</v>
      </c>
      <c r="O56">
        <v>4</v>
      </c>
      <c r="P56">
        <v>2</v>
      </c>
      <c r="Q56">
        <v>3</v>
      </c>
      <c r="R56">
        <v>3</v>
      </c>
      <c r="S56">
        <v>2</v>
      </c>
      <c r="T56">
        <v>2</v>
      </c>
      <c r="U56">
        <v>3</v>
      </c>
      <c r="V56"/>
      <c r="W56"/>
      <c r="X56"/>
      <c r="Y56">
        <v>3</v>
      </c>
      <c r="Z56">
        <v>3</v>
      </c>
      <c r="AA56">
        <v>3</v>
      </c>
      <c r="AB56"/>
      <c r="AC56"/>
      <c r="AD56">
        <v>1</v>
      </c>
      <c r="AE56">
        <v>1</v>
      </c>
      <c r="AF56">
        <v>1</v>
      </c>
      <c r="AG56">
        <v>2</v>
      </c>
      <c r="AH56">
        <v>1</v>
      </c>
      <c r="AI56">
        <v>2</v>
      </c>
      <c r="AJ56">
        <v>2</v>
      </c>
      <c r="AK56">
        <v>1</v>
      </c>
      <c r="AL56">
        <v>2</v>
      </c>
      <c r="AM56">
        <v>2</v>
      </c>
      <c r="AN56">
        <v>3</v>
      </c>
      <c r="AO56">
        <v>1</v>
      </c>
      <c r="AP56">
        <v>1</v>
      </c>
      <c r="AQ56">
        <v>1</v>
      </c>
      <c r="AR56">
        <v>5</v>
      </c>
      <c r="AS56">
        <v>1</v>
      </c>
      <c r="AT56">
        <v>2</v>
      </c>
      <c r="AU56">
        <v>2</v>
      </c>
      <c r="AV56">
        <v>1</v>
      </c>
      <c r="AW56">
        <v>1</v>
      </c>
      <c r="AX56">
        <v>2</v>
      </c>
      <c r="AY56">
        <v>4</v>
      </c>
      <c r="AZ56">
        <v>1</v>
      </c>
      <c r="BA56">
        <v>130</v>
      </c>
    </row>
    <row r="57" spans="1:53" ht="15" x14ac:dyDescent="0.25">
      <c r="A57" s="1">
        <v>417</v>
      </c>
      <c r="B57">
        <v>3</v>
      </c>
      <c r="C57">
        <v>1</v>
      </c>
      <c r="D57">
        <v>2</v>
      </c>
      <c r="E57">
        <v>2</v>
      </c>
      <c r="F57">
        <v>2</v>
      </c>
      <c r="G57">
        <v>1</v>
      </c>
      <c r="H57">
        <v>5</v>
      </c>
      <c r="I57">
        <v>2</v>
      </c>
      <c r="J57">
        <v>1</v>
      </c>
      <c r="K57">
        <v>2</v>
      </c>
      <c r="L57">
        <v>1</v>
      </c>
      <c r="M57">
        <v>1</v>
      </c>
      <c r="N57">
        <v>2</v>
      </c>
      <c r="O57">
        <v>2</v>
      </c>
      <c r="P57">
        <v>1</v>
      </c>
      <c r="Q57">
        <v>2</v>
      </c>
      <c r="R57">
        <v>2</v>
      </c>
      <c r="S57">
        <v>2</v>
      </c>
      <c r="T57">
        <v>2</v>
      </c>
      <c r="U57">
        <v>3</v>
      </c>
      <c r="V57"/>
      <c r="W57"/>
      <c r="X57"/>
      <c r="Y57">
        <v>2</v>
      </c>
      <c r="Z57">
        <v>1</v>
      </c>
      <c r="AA57">
        <v>2</v>
      </c>
      <c r="AB57"/>
      <c r="AC57"/>
      <c r="AD57">
        <v>1</v>
      </c>
      <c r="AE57">
        <v>1</v>
      </c>
      <c r="AF57">
        <v>1</v>
      </c>
      <c r="AG57">
        <v>3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2</v>
      </c>
      <c r="AN57">
        <v>1</v>
      </c>
      <c r="AO57">
        <v>2</v>
      </c>
      <c r="AP57">
        <v>1</v>
      </c>
      <c r="AQ57">
        <v>1</v>
      </c>
      <c r="AR57">
        <v>4</v>
      </c>
      <c r="AS57">
        <v>1</v>
      </c>
      <c r="AT57">
        <v>2</v>
      </c>
      <c r="AU57">
        <v>2</v>
      </c>
      <c r="AV57">
        <v>2</v>
      </c>
      <c r="AW57">
        <v>1</v>
      </c>
      <c r="AX57">
        <v>1</v>
      </c>
      <c r="AY57">
        <v>3</v>
      </c>
      <c r="AZ57">
        <v>1</v>
      </c>
      <c r="BA57">
        <v>130</v>
      </c>
    </row>
    <row r="58" spans="1:53" ht="15" x14ac:dyDescent="0.25">
      <c r="A58" s="1">
        <v>418</v>
      </c>
      <c r="B58">
        <v>2</v>
      </c>
      <c r="C58">
        <v>2</v>
      </c>
      <c r="D58">
        <v>1</v>
      </c>
      <c r="E58">
        <v>1</v>
      </c>
      <c r="F58">
        <v>2</v>
      </c>
      <c r="G58">
        <v>1</v>
      </c>
      <c r="H58">
        <v>5</v>
      </c>
      <c r="I58">
        <v>1</v>
      </c>
      <c r="J58">
        <v>1</v>
      </c>
      <c r="K58">
        <v>2</v>
      </c>
      <c r="L58">
        <v>1</v>
      </c>
      <c r="M58">
        <v>3</v>
      </c>
      <c r="N58">
        <v>2</v>
      </c>
      <c r="O58">
        <v>2</v>
      </c>
      <c r="P58">
        <v>1</v>
      </c>
      <c r="Q58">
        <v>2</v>
      </c>
      <c r="R58">
        <v>3</v>
      </c>
      <c r="S58">
        <v>2</v>
      </c>
      <c r="T58">
        <v>1</v>
      </c>
      <c r="U58">
        <v>3</v>
      </c>
      <c r="V58"/>
      <c r="W58"/>
      <c r="X58"/>
      <c r="Y58">
        <v>2</v>
      </c>
      <c r="Z58">
        <v>2</v>
      </c>
      <c r="AA58">
        <v>2</v>
      </c>
      <c r="AB58"/>
      <c r="AC58"/>
      <c r="AD58">
        <v>1</v>
      </c>
      <c r="AE58">
        <v>1</v>
      </c>
      <c r="AF58">
        <v>1</v>
      </c>
      <c r="AG58">
        <v>2</v>
      </c>
      <c r="AH58">
        <v>2</v>
      </c>
      <c r="AI58">
        <v>2</v>
      </c>
      <c r="AJ58">
        <v>1</v>
      </c>
      <c r="AK58">
        <v>2</v>
      </c>
      <c r="AL58">
        <v>2</v>
      </c>
      <c r="AM58">
        <v>2</v>
      </c>
      <c r="AN58">
        <v>1</v>
      </c>
      <c r="AO58">
        <v>1</v>
      </c>
      <c r="AP58">
        <v>1</v>
      </c>
      <c r="AQ58">
        <v>1</v>
      </c>
      <c r="AR58">
        <v>5</v>
      </c>
      <c r="AS58">
        <v>2</v>
      </c>
      <c r="AT58">
        <v>1</v>
      </c>
      <c r="AU58">
        <v>2</v>
      </c>
      <c r="AV58">
        <v>1</v>
      </c>
      <c r="AW58">
        <v>1</v>
      </c>
      <c r="AX58">
        <v>1</v>
      </c>
      <c r="AY58">
        <v>3</v>
      </c>
      <c r="AZ58">
        <v>1</v>
      </c>
      <c r="BA58">
        <v>130</v>
      </c>
    </row>
    <row r="59" spans="1:53" ht="15" x14ac:dyDescent="0.25">
      <c r="A59" s="1">
        <v>419</v>
      </c>
      <c r="B59">
        <v>2</v>
      </c>
      <c r="C59">
        <v>1</v>
      </c>
      <c r="D59">
        <v>2</v>
      </c>
      <c r="E59">
        <v>2</v>
      </c>
      <c r="F59">
        <v>1</v>
      </c>
      <c r="G59">
        <v>1</v>
      </c>
      <c r="H59">
        <v>4</v>
      </c>
      <c r="I59">
        <v>2</v>
      </c>
      <c r="J59">
        <v>1</v>
      </c>
      <c r="K59">
        <v>2</v>
      </c>
      <c r="L59">
        <v>1</v>
      </c>
      <c r="M59">
        <v>4</v>
      </c>
      <c r="N59">
        <v>1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3</v>
      </c>
      <c r="V59"/>
      <c r="W59"/>
      <c r="X59"/>
      <c r="Y59"/>
      <c r="Z59"/>
      <c r="AA59"/>
      <c r="AB59">
        <v>2</v>
      </c>
      <c r="AC59">
        <v>2</v>
      </c>
      <c r="AD59">
        <v>1</v>
      </c>
      <c r="AE59">
        <v>1</v>
      </c>
      <c r="AF59">
        <v>1</v>
      </c>
      <c r="AG59">
        <v>4</v>
      </c>
      <c r="AH59">
        <v>1</v>
      </c>
      <c r="AI59">
        <v>2</v>
      </c>
      <c r="AJ59">
        <v>2</v>
      </c>
      <c r="AK59">
        <v>2</v>
      </c>
      <c r="AL59">
        <v>2</v>
      </c>
      <c r="AM59">
        <v>1</v>
      </c>
      <c r="AN59">
        <v>2</v>
      </c>
      <c r="AO59">
        <v>1</v>
      </c>
      <c r="AP59">
        <v>2</v>
      </c>
      <c r="AQ59">
        <v>1</v>
      </c>
      <c r="AR59">
        <v>4</v>
      </c>
      <c r="AS59">
        <v>2</v>
      </c>
      <c r="AT59">
        <v>2</v>
      </c>
      <c r="AU59">
        <v>1</v>
      </c>
      <c r="AV59">
        <v>4</v>
      </c>
      <c r="AW59">
        <v>1</v>
      </c>
      <c r="AX59">
        <v>2</v>
      </c>
      <c r="AY59">
        <v>4</v>
      </c>
      <c r="AZ59">
        <v>5</v>
      </c>
      <c r="BA59">
        <v>130</v>
      </c>
    </row>
    <row r="60" spans="1:53" ht="15" x14ac:dyDescent="0.25">
      <c r="A60" s="1">
        <v>420</v>
      </c>
      <c r="B60">
        <v>4</v>
      </c>
      <c r="C60">
        <v>1</v>
      </c>
      <c r="D60">
        <v>4</v>
      </c>
      <c r="E60">
        <v>4</v>
      </c>
      <c r="F60">
        <v>3</v>
      </c>
      <c r="G60">
        <v>1</v>
      </c>
      <c r="H60">
        <v>5</v>
      </c>
      <c r="I60">
        <v>1</v>
      </c>
      <c r="J60">
        <v>1</v>
      </c>
      <c r="K60">
        <v>2</v>
      </c>
      <c r="L60">
        <v>2</v>
      </c>
      <c r="M60">
        <v>4</v>
      </c>
      <c r="N60">
        <v>3</v>
      </c>
      <c r="O60">
        <v>4</v>
      </c>
      <c r="P60">
        <v>3</v>
      </c>
      <c r="Q60">
        <v>2</v>
      </c>
      <c r="R60">
        <v>2</v>
      </c>
      <c r="S60">
        <v>3</v>
      </c>
      <c r="T60">
        <v>1</v>
      </c>
      <c r="U60">
        <v>2</v>
      </c>
      <c r="V60">
        <v>2</v>
      </c>
      <c r="W60">
        <v>3</v>
      </c>
      <c r="X60">
        <v>3</v>
      </c>
      <c r="Y60"/>
      <c r="Z60"/>
      <c r="AA60"/>
      <c r="AB60"/>
      <c r="AC60"/>
      <c r="AD60">
        <v>2</v>
      </c>
      <c r="AE60">
        <v>2</v>
      </c>
      <c r="AF60">
        <v>2</v>
      </c>
      <c r="AG60">
        <v>3</v>
      </c>
      <c r="AH60">
        <v>3</v>
      </c>
      <c r="AI60">
        <v>1</v>
      </c>
      <c r="AJ60">
        <v>2</v>
      </c>
      <c r="AK60">
        <v>2</v>
      </c>
      <c r="AL60">
        <v>3</v>
      </c>
      <c r="AM60">
        <v>2</v>
      </c>
      <c r="AN60">
        <v>3</v>
      </c>
      <c r="AO60">
        <v>3</v>
      </c>
      <c r="AP60">
        <v>3</v>
      </c>
      <c r="AQ60">
        <v>1</v>
      </c>
      <c r="AR60">
        <v>4</v>
      </c>
      <c r="AS60">
        <v>3</v>
      </c>
      <c r="AT60">
        <v>2</v>
      </c>
      <c r="AU60">
        <v>2</v>
      </c>
      <c r="AV60">
        <v>1</v>
      </c>
      <c r="AW60">
        <v>1</v>
      </c>
      <c r="AX60">
        <v>2</v>
      </c>
      <c r="AY60">
        <v>1</v>
      </c>
      <c r="AZ60">
        <v>2</v>
      </c>
      <c r="BA60">
        <v>130</v>
      </c>
    </row>
    <row r="61" spans="1:53" ht="15" x14ac:dyDescent="0.25">
      <c r="A61" s="1">
        <v>421</v>
      </c>
      <c r="B61">
        <v>3</v>
      </c>
      <c r="C61">
        <v>1</v>
      </c>
      <c r="D61">
        <v>3</v>
      </c>
      <c r="E61">
        <v>2</v>
      </c>
      <c r="F61">
        <v>2</v>
      </c>
      <c r="G61">
        <v>1</v>
      </c>
      <c r="H61">
        <v>4</v>
      </c>
      <c r="I61">
        <v>2</v>
      </c>
      <c r="J61">
        <v>2</v>
      </c>
      <c r="K61">
        <v>2</v>
      </c>
      <c r="L61">
        <v>1</v>
      </c>
      <c r="M61">
        <v>4</v>
      </c>
      <c r="N61">
        <v>1</v>
      </c>
      <c r="O61">
        <v>4</v>
      </c>
      <c r="P61">
        <v>1</v>
      </c>
      <c r="Q61">
        <v>1</v>
      </c>
      <c r="R61">
        <v>2</v>
      </c>
      <c r="S61">
        <v>3</v>
      </c>
      <c r="T61">
        <v>2</v>
      </c>
      <c r="U61">
        <v>3</v>
      </c>
      <c r="V61"/>
      <c r="W61"/>
      <c r="X61"/>
      <c r="Y61">
        <v>2</v>
      </c>
      <c r="Z61">
        <v>1</v>
      </c>
      <c r="AA61">
        <v>5</v>
      </c>
      <c r="AB61"/>
      <c r="AC61"/>
      <c r="AD61">
        <v>2</v>
      </c>
      <c r="AE61">
        <v>2</v>
      </c>
      <c r="AF61">
        <v>1</v>
      </c>
      <c r="AG61">
        <v>2</v>
      </c>
      <c r="AH61">
        <v>2</v>
      </c>
      <c r="AI61">
        <v>2</v>
      </c>
      <c r="AJ61">
        <v>2</v>
      </c>
      <c r="AK61">
        <v>1</v>
      </c>
      <c r="AL61">
        <v>3</v>
      </c>
      <c r="AM61">
        <v>1</v>
      </c>
      <c r="AN61">
        <v>2</v>
      </c>
      <c r="AO61">
        <v>2</v>
      </c>
      <c r="AP61">
        <v>2</v>
      </c>
      <c r="AQ61">
        <v>2</v>
      </c>
      <c r="AR61">
        <v>5</v>
      </c>
      <c r="AS61">
        <v>1</v>
      </c>
      <c r="AT61">
        <v>3</v>
      </c>
      <c r="AU61">
        <v>2</v>
      </c>
      <c r="AV61">
        <v>2</v>
      </c>
      <c r="AW61">
        <v>1</v>
      </c>
      <c r="AX61">
        <v>2</v>
      </c>
      <c r="AY61">
        <v>1</v>
      </c>
      <c r="AZ61">
        <v>1</v>
      </c>
      <c r="BA61">
        <v>130</v>
      </c>
    </row>
    <row r="62" spans="1:53" ht="15" x14ac:dyDescent="0.25">
      <c r="A62" s="1">
        <v>422</v>
      </c>
      <c r="B62">
        <v>5</v>
      </c>
      <c r="C62">
        <v>2</v>
      </c>
      <c r="D62">
        <v>6</v>
      </c>
      <c r="E62">
        <v>3</v>
      </c>
      <c r="F62">
        <v>2</v>
      </c>
      <c r="G62">
        <v>1</v>
      </c>
      <c r="H62">
        <v>3</v>
      </c>
      <c r="I62">
        <v>1</v>
      </c>
      <c r="J62">
        <v>1</v>
      </c>
      <c r="K62">
        <v>2</v>
      </c>
      <c r="L62">
        <v>1</v>
      </c>
      <c r="M62">
        <v>4</v>
      </c>
      <c r="N62">
        <v>1</v>
      </c>
      <c r="O62">
        <v>2</v>
      </c>
      <c r="P62">
        <v>2</v>
      </c>
      <c r="Q62">
        <v>1</v>
      </c>
      <c r="R62">
        <v>2</v>
      </c>
      <c r="S62">
        <v>2</v>
      </c>
      <c r="T62">
        <v>1</v>
      </c>
      <c r="U62">
        <v>1</v>
      </c>
      <c r="V62"/>
      <c r="W62"/>
      <c r="X62"/>
      <c r="Y62">
        <v>1</v>
      </c>
      <c r="Z62">
        <v>1</v>
      </c>
      <c r="AA62">
        <v>1</v>
      </c>
      <c r="AB62"/>
      <c r="AC62"/>
      <c r="AD62">
        <v>2</v>
      </c>
      <c r="AE62">
        <v>2</v>
      </c>
      <c r="AF62">
        <v>1</v>
      </c>
      <c r="AG62">
        <v>4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2</v>
      </c>
      <c r="AN62">
        <v>1</v>
      </c>
      <c r="AO62">
        <v>2</v>
      </c>
      <c r="AP62">
        <v>3</v>
      </c>
      <c r="AQ62">
        <v>1</v>
      </c>
      <c r="AR62">
        <v>5</v>
      </c>
      <c r="AS62">
        <v>1</v>
      </c>
      <c r="AT62">
        <v>1</v>
      </c>
      <c r="AU62">
        <v>2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130</v>
      </c>
    </row>
    <row r="63" spans="1:53" ht="15" x14ac:dyDescent="0.25">
      <c r="A63" s="1">
        <v>423</v>
      </c>
      <c r="B63">
        <v>3</v>
      </c>
      <c r="C63">
        <v>1</v>
      </c>
      <c r="D63">
        <v>3</v>
      </c>
      <c r="E63">
        <v>3</v>
      </c>
      <c r="F63">
        <v>3</v>
      </c>
      <c r="G63">
        <v>1</v>
      </c>
      <c r="H63">
        <v>5</v>
      </c>
      <c r="I63">
        <v>1</v>
      </c>
      <c r="J63">
        <v>1</v>
      </c>
      <c r="K63">
        <v>2</v>
      </c>
      <c r="L63">
        <v>1</v>
      </c>
      <c r="M63">
        <v>1</v>
      </c>
      <c r="N63">
        <v>2</v>
      </c>
      <c r="O63">
        <v>1</v>
      </c>
      <c r="P63">
        <v>1</v>
      </c>
      <c r="Q63">
        <v>1</v>
      </c>
      <c r="R63">
        <v>3</v>
      </c>
      <c r="S63">
        <v>2</v>
      </c>
      <c r="T63">
        <v>1</v>
      </c>
      <c r="U63">
        <v>2</v>
      </c>
      <c r="V63">
        <v>1</v>
      </c>
      <c r="W63">
        <v>2</v>
      </c>
      <c r="X63">
        <v>1</v>
      </c>
      <c r="Y63"/>
      <c r="Z63"/>
      <c r="AA63"/>
      <c r="AB63"/>
      <c r="AC63"/>
      <c r="AD63">
        <v>1</v>
      </c>
      <c r="AE63">
        <v>1</v>
      </c>
      <c r="AF63">
        <v>1</v>
      </c>
      <c r="AG63">
        <v>2</v>
      </c>
      <c r="AH63">
        <v>1</v>
      </c>
      <c r="AI63">
        <v>1</v>
      </c>
      <c r="AJ63">
        <v>1</v>
      </c>
      <c r="AK63">
        <v>2</v>
      </c>
      <c r="AL63">
        <v>1</v>
      </c>
      <c r="AM63">
        <v>2</v>
      </c>
      <c r="AN63">
        <v>2</v>
      </c>
      <c r="AO63">
        <v>2</v>
      </c>
      <c r="AP63">
        <v>2</v>
      </c>
      <c r="AQ63">
        <v>1</v>
      </c>
      <c r="AR63">
        <v>5</v>
      </c>
      <c r="AS63">
        <v>2</v>
      </c>
      <c r="AT63">
        <v>2</v>
      </c>
      <c r="AU63">
        <v>2</v>
      </c>
      <c r="AV63">
        <v>2</v>
      </c>
      <c r="AW63">
        <v>1</v>
      </c>
      <c r="AX63">
        <v>2</v>
      </c>
      <c r="AY63">
        <v>3</v>
      </c>
      <c r="AZ63">
        <v>4</v>
      </c>
      <c r="BA63">
        <v>130</v>
      </c>
    </row>
    <row r="64" spans="1:53" ht="15" x14ac:dyDescent="0.25">
      <c r="A64" s="1">
        <v>424</v>
      </c>
      <c r="B64">
        <v>5</v>
      </c>
      <c r="C64">
        <v>2</v>
      </c>
      <c r="D64">
        <v>4</v>
      </c>
      <c r="E64">
        <v>4</v>
      </c>
      <c r="F64">
        <v>3</v>
      </c>
      <c r="G64">
        <v>1</v>
      </c>
      <c r="H64">
        <v>5</v>
      </c>
      <c r="I64">
        <v>1</v>
      </c>
      <c r="J64">
        <v>2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2</v>
      </c>
      <c r="U64">
        <v>1</v>
      </c>
      <c r="V64">
        <v>1</v>
      </c>
      <c r="W64">
        <v>2</v>
      </c>
      <c r="X64">
        <v>1</v>
      </c>
      <c r="Y64"/>
      <c r="Z64"/>
      <c r="AA64"/>
      <c r="AB64"/>
      <c r="AC64"/>
      <c r="AD64">
        <v>2</v>
      </c>
      <c r="AE64">
        <v>1</v>
      </c>
      <c r="AF64">
        <v>1</v>
      </c>
      <c r="AG64">
        <v>3</v>
      </c>
      <c r="AH64">
        <v>2</v>
      </c>
      <c r="AI64">
        <v>2</v>
      </c>
      <c r="AJ64">
        <v>2</v>
      </c>
      <c r="AK64">
        <v>2</v>
      </c>
      <c r="AL64">
        <v>2</v>
      </c>
      <c r="AM64">
        <v>2</v>
      </c>
      <c r="AN64">
        <v>2</v>
      </c>
      <c r="AO64">
        <v>2</v>
      </c>
      <c r="AP64">
        <v>3</v>
      </c>
      <c r="AQ64">
        <v>1</v>
      </c>
      <c r="AR64">
        <v>5</v>
      </c>
      <c r="AS64">
        <v>1</v>
      </c>
      <c r="AT64">
        <v>2</v>
      </c>
      <c r="AU64">
        <v>1</v>
      </c>
      <c r="AV64">
        <v>1</v>
      </c>
      <c r="AW64">
        <v>1</v>
      </c>
      <c r="AX64">
        <v>2</v>
      </c>
      <c r="AY64">
        <v>1</v>
      </c>
      <c r="AZ64">
        <v>1</v>
      </c>
      <c r="BA64">
        <v>130</v>
      </c>
    </row>
    <row r="65" spans="1:53" ht="15" x14ac:dyDescent="0.25">
      <c r="A65" s="1">
        <v>425</v>
      </c>
      <c r="B65">
        <v>4</v>
      </c>
      <c r="C65">
        <v>1</v>
      </c>
      <c r="D65">
        <v>4</v>
      </c>
      <c r="E65">
        <v>4</v>
      </c>
      <c r="F65">
        <v>3</v>
      </c>
      <c r="G65">
        <v>1</v>
      </c>
      <c r="H65">
        <v>5</v>
      </c>
      <c r="I65">
        <v>1</v>
      </c>
      <c r="J65">
        <v>1</v>
      </c>
      <c r="K65">
        <v>2</v>
      </c>
      <c r="L65">
        <v>2</v>
      </c>
      <c r="M65">
        <v>3</v>
      </c>
      <c r="N65">
        <v>2</v>
      </c>
      <c r="O65">
        <v>2</v>
      </c>
      <c r="P65">
        <v>2</v>
      </c>
      <c r="Q65">
        <v>2</v>
      </c>
      <c r="R65">
        <v>2</v>
      </c>
      <c r="S65">
        <v>3</v>
      </c>
      <c r="T65">
        <v>1</v>
      </c>
      <c r="U65">
        <v>3</v>
      </c>
      <c r="V65">
        <v>1</v>
      </c>
      <c r="W65">
        <v>3</v>
      </c>
      <c r="X65">
        <v>4</v>
      </c>
      <c r="Y65"/>
      <c r="Z65"/>
      <c r="AA65"/>
      <c r="AB65"/>
      <c r="AC65"/>
      <c r="AD65">
        <v>1</v>
      </c>
      <c r="AE65">
        <v>1</v>
      </c>
      <c r="AF65">
        <v>2</v>
      </c>
      <c r="AG65">
        <v>2</v>
      </c>
      <c r="AH65">
        <v>2</v>
      </c>
      <c r="AI65">
        <v>1</v>
      </c>
      <c r="AJ65">
        <v>2</v>
      </c>
      <c r="AK65">
        <v>2</v>
      </c>
      <c r="AL65">
        <v>2</v>
      </c>
      <c r="AM65">
        <v>2</v>
      </c>
      <c r="AN65">
        <v>3</v>
      </c>
      <c r="AO65">
        <v>3</v>
      </c>
      <c r="AP65">
        <v>2</v>
      </c>
      <c r="AQ65">
        <v>1</v>
      </c>
      <c r="AR65">
        <v>4</v>
      </c>
      <c r="AS65">
        <v>1</v>
      </c>
      <c r="AT65">
        <v>1</v>
      </c>
      <c r="AU65">
        <v>2</v>
      </c>
      <c r="AV65">
        <v>1</v>
      </c>
      <c r="AW65">
        <v>1</v>
      </c>
      <c r="AX65">
        <v>1</v>
      </c>
      <c r="AY65">
        <v>3</v>
      </c>
      <c r="AZ65">
        <v>1</v>
      </c>
      <c r="BA65">
        <v>130</v>
      </c>
    </row>
    <row r="66" spans="1:53" ht="15" x14ac:dyDescent="0.25">
      <c r="A66" s="1">
        <v>426</v>
      </c>
      <c r="B66">
        <v>3</v>
      </c>
      <c r="C66">
        <v>2</v>
      </c>
      <c r="D66">
        <v>4</v>
      </c>
      <c r="E66">
        <v>4</v>
      </c>
      <c r="F66">
        <v>3</v>
      </c>
      <c r="G66">
        <v>1</v>
      </c>
      <c r="H66">
        <v>6</v>
      </c>
      <c r="I66">
        <v>2</v>
      </c>
      <c r="J66">
        <v>2</v>
      </c>
      <c r="K66">
        <v>1</v>
      </c>
      <c r="L66">
        <v>1</v>
      </c>
      <c r="M66">
        <v>3</v>
      </c>
      <c r="N66">
        <v>2</v>
      </c>
      <c r="O66">
        <v>3</v>
      </c>
      <c r="P66">
        <v>3</v>
      </c>
      <c r="Q66">
        <v>3</v>
      </c>
      <c r="R66">
        <v>3</v>
      </c>
      <c r="S66">
        <v>3</v>
      </c>
      <c r="T66">
        <v>2</v>
      </c>
      <c r="U66">
        <v>1</v>
      </c>
      <c r="V66">
        <v>2</v>
      </c>
      <c r="W66">
        <v>4</v>
      </c>
      <c r="X66">
        <v>5</v>
      </c>
      <c r="Y66"/>
      <c r="Z66"/>
      <c r="AA66"/>
      <c r="AB66"/>
      <c r="AC66"/>
      <c r="AD66">
        <v>3</v>
      </c>
      <c r="AE66">
        <v>3</v>
      </c>
      <c r="AF66">
        <v>1</v>
      </c>
      <c r="AG66">
        <v>1</v>
      </c>
      <c r="AH66">
        <v>3</v>
      </c>
      <c r="AI66">
        <v>1</v>
      </c>
      <c r="AJ66">
        <v>2</v>
      </c>
      <c r="AK66">
        <v>2</v>
      </c>
      <c r="AL66">
        <v>2</v>
      </c>
      <c r="AM66">
        <v>2</v>
      </c>
      <c r="AN66">
        <v>1</v>
      </c>
      <c r="AO66">
        <v>1</v>
      </c>
      <c r="AP66">
        <v>1</v>
      </c>
      <c r="AQ66">
        <v>2</v>
      </c>
      <c r="AR66">
        <v>3</v>
      </c>
      <c r="AS66">
        <v>1</v>
      </c>
      <c r="AT66">
        <v>3</v>
      </c>
      <c r="AU66">
        <v>2</v>
      </c>
      <c r="AV66">
        <v>3</v>
      </c>
      <c r="AW66">
        <v>1</v>
      </c>
      <c r="AX66">
        <v>1</v>
      </c>
      <c r="AY66">
        <v>3</v>
      </c>
      <c r="AZ66">
        <v>1</v>
      </c>
      <c r="BA66">
        <v>130</v>
      </c>
    </row>
    <row r="67" spans="1:53" ht="15" x14ac:dyDescent="0.25">
      <c r="A67" s="1">
        <v>427</v>
      </c>
      <c r="B67">
        <v>2</v>
      </c>
      <c r="C67">
        <v>1</v>
      </c>
      <c r="D67">
        <v>3</v>
      </c>
      <c r="E67">
        <v>3</v>
      </c>
      <c r="F67">
        <v>3</v>
      </c>
      <c r="G67">
        <v>2</v>
      </c>
      <c r="H67">
        <v>5</v>
      </c>
      <c r="I67">
        <v>1</v>
      </c>
      <c r="J67">
        <v>1</v>
      </c>
      <c r="K67">
        <v>2</v>
      </c>
      <c r="L67">
        <v>1</v>
      </c>
      <c r="M67">
        <v>4</v>
      </c>
      <c r="N67">
        <v>1</v>
      </c>
      <c r="O67">
        <v>1</v>
      </c>
      <c r="P67">
        <v>1</v>
      </c>
      <c r="Q67">
        <v>2</v>
      </c>
      <c r="R67">
        <v>3</v>
      </c>
      <c r="S67">
        <v>2</v>
      </c>
      <c r="T67">
        <v>1</v>
      </c>
      <c r="U67">
        <v>1</v>
      </c>
      <c r="V67">
        <v>2</v>
      </c>
      <c r="W67">
        <v>1</v>
      </c>
      <c r="X67">
        <v>1</v>
      </c>
      <c r="Y67"/>
      <c r="Z67"/>
      <c r="AA67"/>
      <c r="AB67"/>
      <c r="AC67"/>
      <c r="AD67">
        <v>1</v>
      </c>
      <c r="AE67">
        <v>1</v>
      </c>
      <c r="AF67">
        <v>1</v>
      </c>
      <c r="AG67">
        <v>4</v>
      </c>
      <c r="AH67">
        <v>1</v>
      </c>
      <c r="AI67">
        <v>1</v>
      </c>
      <c r="AJ67">
        <v>2</v>
      </c>
      <c r="AK67">
        <v>1</v>
      </c>
      <c r="AL67">
        <v>1</v>
      </c>
      <c r="AM67">
        <v>2</v>
      </c>
      <c r="AN67">
        <v>1</v>
      </c>
      <c r="AO67">
        <v>1</v>
      </c>
      <c r="AP67">
        <v>1</v>
      </c>
      <c r="AQ67">
        <v>1</v>
      </c>
      <c r="AR67">
        <v>5</v>
      </c>
      <c r="AS67">
        <v>1</v>
      </c>
      <c r="AT67">
        <v>1</v>
      </c>
      <c r="AU67">
        <v>2</v>
      </c>
      <c r="AV67">
        <v>1</v>
      </c>
      <c r="AW67">
        <v>1</v>
      </c>
      <c r="AX67">
        <v>1</v>
      </c>
      <c r="AY67">
        <v>3</v>
      </c>
      <c r="AZ67">
        <v>1</v>
      </c>
      <c r="BA67">
        <v>130</v>
      </c>
    </row>
    <row r="68" spans="1:53" ht="15" x14ac:dyDescent="0.25">
      <c r="A68" s="1">
        <v>428</v>
      </c>
      <c r="B68">
        <v>6</v>
      </c>
      <c r="C68">
        <v>1</v>
      </c>
      <c r="D68">
        <v>9</v>
      </c>
      <c r="E68">
        <v>9</v>
      </c>
      <c r="F68">
        <v>3</v>
      </c>
      <c r="G68">
        <v>1</v>
      </c>
      <c r="H68">
        <v>6</v>
      </c>
      <c r="I68">
        <v>1</v>
      </c>
      <c r="J68">
        <v>1</v>
      </c>
      <c r="K68">
        <v>2</v>
      </c>
      <c r="L68">
        <v>1</v>
      </c>
      <c r="M68">
        <v>1</v>
      </c>
      <c r="N68">
        <v>3</v>
      </c>
      <c r="O68">
        <v>1</v>
      </c>
      <c r="P68">
        <v>1</v>
      </c>
      <c r="Q68">
        <v>1</v>
      </c>
      <c r="R68">
        <v>4</v>
      </c>
      <c r="S68">
        <v>4</v>
      </c>
      <c r="T68">
        <v>2</v>
      </c>
      <c r="U68">
        <v>3</v>
      </c>
      <c r="V68">
        <v>3</v>
      </c>
      <c r="W68">
        <v>3</v>
      </c>
      <c r="X68">
        <v>1</v>
      </c>
      <c r="Y68"/>
      <c r="Z68"/>
      <c r="AA68"/>
      <c r="AB68"/>
      <c r="AC68"/>
      <c r="AD68">
        <v>1</v>
      </c>
      <c r="AE68">
        <v>1</v>
      </c>
      <c r="AF68">
        <v>1</v>
      </c>
      <c r="AG68">
        <v>2</v>
      </c>
      <c r="AH68">
        <v>2</v>
      </c>
      <c r="AI68">
        <v>1</v>
      </c>
      <c r="AJ68">
        <v>2</v>
      </c>
      <c r="AK68">
        <v>2</v>
      </c>
      <c r="AL68">
        <v>2</v>
      </c>
      <c r="AM68">
        <v>2</v>
      </c>
      <c r="AN68">
        <v>4</v>
      </c>
      <c r="AO68">
        <v>2</v>
      </c>
      <c r="AP68">
        <v>3</v>
      </c>
      <c r="AQ68">
        <v>1</v>
      </c>
      <c r="AR68">
        <v>5</v>
      </c>
      <c r="AS68">
        <v>1</v>
      </c>
      <c r="AT68">
        <v>1</v>
      </c>
      <c r="AU68">
        <v>2</v>
      </c>
      <c r="AV68">
        <v>1</v>
      </c>
      <c r="AW68">
        <v>1</v>
      </c>
      <c r="AX68">
        <v>2</v>
      </c>
      <c r="AY68">
        <v>4</v>
      </c>
      <c r="AZ68">
        <v>5</v>
      </c>
      <c r="BA68">
        <v>130</v>
      </c>
    </row>
    <row r="69" spans="1:53" ht="15" x14ac:dyDescent="0.25">
      <c r="A69" s="1">
        <v>429</v>
      </c>
      <c r="B69">
        <v>4</v>
      </c>
      <c r="C69">
        <v>2</v>
      </c>
      <c r="D69">
        <v>5</v>
      </c>
      <c r="E69">
        <v>5</v>
      </c>
      <c r="F69">
        <v>3</v>
      </c>
      <c r="G69">
        <v>1</v>
      </c>
      <c r="H69">
        <v>5</v>
      </c>
      <c r="I69">
        <v>2</v>
      </c>
      <c r="J69">
        <v>1</v>
      </c>
      <c r="K69">
        <v>2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2</v>
      </c>
      <c r="U69">
        <v>3</v>
      </c>
      <c r="V69">
        <v>4</v>
      </c>
      <c r="W69">
        <v>4</v>
      </c>
      <c r="X69">
        <v>1</v>
      </c>
      <c r="Y69"/>
      <c r="Z69"/>
      <c r="AA69"/>
      <c r="AB69"/>
      <c r="AC69"/>
      <c r="AD69">
        <v>1</v>
      </c>
      <c r="AE69">
        <v>1</v>
      </c>
      <c r="AF69">
        <v>1</v>
      </c>
      <c r="AG69">
        <v>3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2</v>
      </c>
      <c r="AN69">
        <v>1</v>
      </c>
      <c r="AO69">
        <v>1</v>
      </c>
      <c r="AP69">
        <v>1</v>
      </c>
      <c r="AQ69">
        <v>1</v>
      </c>
      <c r="AR69">
        <v>3</v>
      </c>
      <c r="AS69">
        <v>1</v>
      </c>
      <c r="AT69">
        <v>3</v>
      </c>
      <c r="AU69">
        <v>2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130</v>
      </c>
    </row>
    <row r="70" spans="1:53" ht="15" x14ac:dyDescent="0.25">
      <c r="A70" s="1">
        <v>430</v>
      </c>
      <c r="B70">
        <v>5</v>
      </c>
      <c r="C70">
        <v>1</v>
      </c>
      <c r="D70">
        <v>5</v>
      </c>
      <c r="E70">
        <v>5</v>
      </c>
      <c r="F70">
        <v>3</v>
      </c>
      <c r="G70">
        <v>1</v>
      </c>
      <c r="H70">
        <v>6</v>
      </c>
      <c r="I70">
        <v>2</v>
      </c>
      <c r="J70">
        <v>2</v>
      </c>
      <c r="K70">
        <v>2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2</v>
      </c>
      <c r="S70">
        <v>2</v>
      </c>
      <c r="T70">
        <v>2</v>
      </c>
      <c r="U70">
        <v>3</v>
      </c>
      <c r="V70">
        <v>2</v>
      </c>
      <c r="W70">
        <v>2</v>
      </c>
      <c r="X70">
        <v>2</v>
      </c>
      <c r="Y70"/>
      <c r="Z70"/>
      <c r="AA70"/>
      <c r="AB70"/>
      <c r="AC70"/>
      <c r="AD70">
        <v>2</v>
      </c>
      <c r="AE70">
        <v>2</v>
      </c>
      <c r="AF70">
        <v>1</v>
      </c>
      <c r="AG70">
        <v>4</v>
      </c>
      <c r="AH70">
        <v>1</v>
      </c>
      <c r="AI70">
        <v>2</v>
      </c>
      <c r="AJ70">
        <v>1</v>
      </c>
      <c r="AK70">
        <v>1</v>
      </c>
      <c r="AL70">
        <v>2</v>
      </c>
      <c r="AM70">
        <v>2</v>
      </c>
      <c r="AN70">
        <v>3</v>
      </c>
      <c r="AO70">
        <v>2</v>
      </c>
      <c r="AP70">
        <v>3</v>
      </c>
      <c r="AQ70">
        <v>1</v>
      </c>
      <c r="AR70">
        <v>5</v>
      </c>
      <c r="AS70">
        <v>1</v>
      </c>
      <c r="AT70">
        <v>1</v>
      </c>
      <c r="AU70">
        <v>2</v>
      </c>
      <c r="AV70">
        <v>1</v>
      </c>
      <c r="AW70">
        <v>1</v>
      </c>
      <c r="AX70">
        <v>2</v>
      </c>
      <c r="AY70">
        <v>4</v>
      </c>
      <c r="AZ70">
        <v>5</v>
      </c>
      <c r="BA70">
        <v>130</v>
      </c>
    </row>
    <row r="71" spans="1:53" ht="15" x14ac:dyDescent="0.25">
      <c r="A71" s="1">
        <v>431</v>
      </c>
      <c r="B71">
        <v>3</v>
      </c>
      <c r="C71">
        <v>1</v>
      </c>
      <c r="D71">
        <v>3</v>
      </c>
      <c r="E71">
        <v>3</v>
      </c>
      <c r="F71">
        <v>3</v>
      </c>
      <c r="G71">
        <v>1</v>
      </c>
      <c r="H71">
        <v>5</v>
      </c>
      <c r="I71">
        <v>2</v>
      </c>
      <c r="J71">
        <v>1</v>
      </c>
      <c r="K71">
        <v>2</v>
      </c>
      <c r="L71">
        <v>1</v>
      </c>
      <c r="M71">
        <v>4</v>
      </c>
      <c r="N71">
        <v>1</v>
      </c>
      <c r="O71">
        <v>1</v>
      </c>
      <c r="P71">
        <v>1</v>
      </c>
      <c r="Q71">
        <v>1</v>
      </c>
      <c r="R71">
        <v>3</v>
      </c>
      <c r="S71">
        <v>2</v>
      </c>
      <c r="T71">
        <v>2</v>
      </c>
      <c r="U71">
        <v>3</v>
      </c>
      <c r="V71">
        <v>1</v>
      </c>
      <c r="W71">
        <v>2</v>
      </c>
      <c r="X71">
        <v>1</v>
      </c>
      <c r="Y71"/>
      <c r="Z71"/>
      <c r="AA71"/>
      <c r="AB71"/>
      <c r="AC71"/>
      <c r="AD71">
        <v>2</v>
      </c>
      <c r="AE71">
        <v>2</v>
      </c>
      <c r="AF71">
        <v>1</v>
      </c>
      <c r="AG71">
        <v>2</v>
      </c>
      <c r="AH71">
        <v>2</v>
      </c>
      <c r="AI71">
        <v>1</v>
      </c>
      <c r="AJ71">
        <v>2</v>
      </c>
      <c r="AK71">
        <v>1</v>
      </c>
      <c r="AL71">
        <v>2</v>
      </c>
      <c r="AM71">
        <v>2</v>
      </c>
      <c r="AN71">
        <v>1</v>
      </c>
      <c r="AO71">
        <v>1</v>
      </c>
      <c r="AP71">
        <v>2</v>
      </c>
      <c r="AQ71">
        <v>1</v>
      </c>
      <c r="AR71">
        <v>4</v>
      </c>
      <c r="AS71">
        <v>1</v>
      </c>
      <c r="AT71">
        <v>1</v>
      </c>
      <c r="AU71">
        <v>2</v>
      </c>
      <c r="AV71">
        <v>1</v>
      </c>
      <c r="AW71">
        <v>1</v>
      </c>
      <c r="AX71">
        <v>1</v>
      </c>
      <c r="AY71">
        <v>3</v>
      </c>
      <c r="AZ71">
        <v>1</v>
      </c>
      <c r="BA71">
        <v>130</v>
      </c>
    </row>
    <row r="72" spans="1:53" ht="15" x14ac:dyDescent="0.25">
      <c r="A72" s="1">
        <v>432</v>
      </c>
      <c r="B72">
        <v>3</v>
      </c>
      <c r="C72">
        <v>1</v>
      </c>
      <c r="D72">
        <v>3</v>
      </c>
      <c r="E72">
        <v>3</v>
      </c>
      <c r="F72">
        <v>3</v>
      </c>
      <c r="G72">
        <v>1</v>
      </c>
      <c r="H72">
        <v>5</v>
      </c>
      <c r="I72">
        <v>3</v>
      </c>
      <c r="J72">
        <v>2</v>
      </c>
      <c r="K72">
        <v>1</v>
      </c>
      <c r="L72">
        <v>2</v>
      </c>
      <c r="M72">
        <v>4</v>
      </c>
      <c r="N72">
        <v>2</v>
      </c>
      <c r="O72">
        <v>2</v>
      </c>
      <c r="P72">
        <v>1</v>
      </c>
      <c r="Q72">
        <v>2</v>
      </c>
      <c r="R72">
        <v>3</v>
      </c>
      <c r="S72">
        <v>2</v>
      </c>
      <c r="T72">
        <v>2</v>
      </c>
      <c r="U72">
        <v>3</v>
      </c>
      <c r="V72">
        <v>2</v>
      </c>
      <c r="W72">
        <v>4</v>
      </c>
      <c r="X72">
        <v>4</v>
      </c>
      <c r="Y72"/>
      <c r="Z72"/>
      <c r="AA72"/>
      <c r="AB72"/>
      <c r="AC72"/>
      <c r="AD72">
        <v>3</v>
      </c>
      <c r="AE72">
        <v>3</v>
      </c>
      <c r="AF72">
        <v>3</v>
      </c>
      <c r="AG72">
        <v>2</v>
      </c>
      <c r="AH72">
        <v>2</v>
      </c>
      <c r="AI72">
        <v>2</v>
      </c>
      <c r="AJ72">
        <v>2</v>
      </c>
      <c r="AK72">
        <v>2</v>
      </c>
      <c r="AL72">
        <v>2</v>
      </c>
      <c r="AM72">
        <v>3</v>
      </c>
      <c r="AN72">
        <v>2</v>
      </c>
      <c r="AO72">
        <v>4</v>
      </c>
      <c r="AP72">
        <v>4</v>
      </c>
      <c r="AQ72">
        <v>1</v>
      </c>
      <c r="AR72">
        <v>4</v>
      </c>
      <c r="AS72">
        <v>1</v>
      </c>
      <c r="AT72">
        <v>3</v>
      </c>
      <c r="AU72">
        <v>2</v>
      </c>
      <c r="AV72">
        <v>2</v>
      </c>
      <c r="AW72">
        <v>1</v>
      </c>
      <c r="AX72">
        <v>2</v>
      </c>
      <c r="AY72">
        <v>1</v>
      </c>
      <c r="AZ72">
        <v>5</v>
      </c>
      <c r="BA72">
        <v>130</v>
      </c>
    </row>
    <row r="73" spans="1:53" ht="15" x14ac:dyDescent="0.25">
      <c r="A73" s="1">
        <v>433</v>
      </c>
      <c r="B73">
        <v>4</v>
      </c>
      <c r="C73">
        <v>1</v>
      </c>
      <c r="D73">
        <v>6</v>
      </c>
      <c r="E73">
        <v>6</v>
      </c>
      <c r="F73">
        <v>3</v>
      </c>
      <c r="G73">
        <v>1</v>
      </c>
      <c r="H73">
        <v>6</v>
      </c>
      <c r="I73">
        <v>2</v>
      </c>
      <c r="J73">
        <v>2</v>
      </c>
      <c r="K73">
        <v>3</v>
      </c>
      <c r="L73">
        <v>1</v>
      </c>
      <c r="M73">
        <v>2</v>
      </c>
      <c r="N73">
        <v>2</v>
      </c>
      <c r="O73">
        <v>3</v>
      </c>
      <c r="P73">
        <v>2</v>
      </c>
      <c r="Q73">
        <v>2</v>
      </c>
      <c r="R73">
        <v>2</v>
      </c>
      <c r="S73">
        <v>3</v>
      </c>
      <c r="T73">
        <v>2</v>
      </c>
      <c r="U73">
        <v>3</v>
      </c>
      <c r="V73">
        <v>2</v>
      </c>
      <c r="W73">
        <v>2</v>
      </c>
      <c r="X73">
        <v>2</v>
      </c>
      <c r="Y73"/>
      <c r="Z73"/>
      <c r="AA73"/>
      <c r="AB73"/>
      <c r="AC73"/>
      <c r="AD73">
        <v>1</v>
      </c>
      <c r="AE73">
        <v>1</v>
      </c>
      <c r="AF73">
        <v>1</v>
      </c>
      <c r="AG73">
        <v>3</v>
      </c>
      <c r="AH73">
        <v>2</v>
      </c>
      <c r="AI73">
        <v>4</v>
      </c>
      <c r="AJ73">
        <v>3</v>
      </c>
      <c r="AK73">
        <v>3</v>
      </c>
      <c r="AL73">
        <v>3</v>
      </c>
      <c r="AM73">
        <v>3</v>
      </c>
      <c r="AN73">
        <v>2</v>
      </c>
      <c r="AO73">
        <v>4</v>
      </c>
      <c r="AP73">
        <v>3</v>
      </c>
      <c r="AQ73">
        <v>1</v>
      </c>
      <c r="AR73">
        <v>4</v>
      </c>
      <c r="AS73">
        <v>2</v>
      </c>
      <c r="AT73">
        <v>1</v>
      </c>
      <c r="AU73">
        <v>2</v>
      </c>
      <c r="AV73">
        <v>1</v>
      </c>
      <c r="AW73">
        <v>1</v>
      </c>
      <c r="AX73">
        <v>2</v>
      </c>
      <c r="AY73">
        <v>4</v>
      </c>
      <c r="AZ73">
        <v>5</v>
      </c>
      <c r="BA73">
        <v>130</v>
      </c>
    </row>
    <row r="74" spans="1:53" ht="15" x14ac:dyDescent="0.25">
      <c r="A74" s="1">
        <v>434</v>
      </c>
      <c r="B74">
        <v>2</v>
      </c>
      <c r="C74">
        <v>2</v>
      </c>
      <c r="D74">
        <v>2</v>
      </c>
      <c r="E74">
        <v>2</v>
      </c>
      <c r="F74">
        <v>3</v>
      </c>
      <c r="G74">
        <v>2</v>
      </c>
      <c r="H74">
        <v>5</v>
      </c>
      <c r="I74">
        <v>2</v>
      </c>
      <c r="J74">
        <v>2</v>
      </c>
      <c r="K74">
        <v>2</v>
      </c>
      <c r="L74">
        <v>1</v>
      </c>
      <c r="M74">
        <v>1</v>
      </c>
      <c r="N74">
        <v>2</v>
      </c>
      <c r="O74">
        <v>1</v>
      </c>
      <c r="P74">
        <v>1</v>
      </c>
      <c r="Q74">
        <v>1</v>
      </c>
      <c r="R74">
        <v>3</v>
      </c>
      <c r="S74">
        <v>2</v>
      </c>
      <c r="T74">
        <v>2</v>
      </c>
      <c r="U74">
        <v>3</v>
      </c>
      <c r="V74">
        <v>2</v>
      </c>
      <c r="W74">
        <v>1</v>
      </c>
      <c r="X74">
        <v>1</v>
      </c>
      <c r="Y74"/>
      <c r="Z74"/>
      <c r="AA74"/>
      <c r="AB74"/>
      <c r="AC74"/>
      <c r="AD74">
        <v>1</v>
      </c>
      <c r="AE74">
        <v>1</v>
      </c>
      <c r="AF74">
        <v>1</v>
      </c>
      <c r="AG74">
        <v>4</v>
      </c>
      <c r="AH74">
        <v>1</v>
      </c>
      <c r="AI74">
        <v>1</v>
      </c>
      <c r="AJ74">
        <v>2</v>
      </c>
      <c r="AK74">
        <v>1</v>
      </c>
      <c r="AL74">
        <v>1</v>
      </c>
      <c r="AM74">
        <v>2</v>
      </c>
      <c r="AN74">
        <v>1</v>
      </c>
      <c r="AO74">
        <v>1</v>
      </c>
      <c r="AP74">
        <v>1</v>
      </c>
      <c r="AQ74">
        <v>1</v>
      </c>
      <c r="AR74">
        <v>5</v>
      </c>
      <c r="AS74">
        <v>2</v>
      </c>
      <c r="AT74">
        <v>1</v>
      </c>
      <c r="AU74">
        <v>2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130</v>
      </c>
    </row>
    <row r="75" spans="1:53" ht="15" x14ac:dyDescent="0.25">
      <c r="A75" s="1">
        <v>435</v>
      </c>
      <c r="B75">
        <v>2</v>
      </c>
      <c r="C75">
        <v>2</v>
      </c>
      <c r="D75">
        <v>2</v>
      </c>
      <c r="E75">
        <v>2</v>
      </c>
      <c r="F75">
        <v>3</v>
      </c>
      <c r="G75">
        <v>2</v>
      </c>
      <c r="H75">
        <v>6</v>
      </c>
      <c r="I75">
        <v>2</v>
      </c>
      <c r="J75">
        <v>2</v>
      </c>
      <c r="K75">
        <v>2</v>
      </c>
      <c r="L75">
        <v>1</v>
      </c>
      <c r="M75">
        <v>1</v>
      </c>
      <c r="N75">
        <v>2</v>
      </c>
      <c r="O75">
        <v>1</v>
      </c>
      <c r="P75">
        <v>2</v>
      </c>
      <c r="Q75">
        <v>3</v>
      </c>
      <c r="R75">
        <v>3</v>
      </c>
      <c r="S75">
        <v>2</v>
      </c>
      <c r="T75">
        <v>2</v>
      </c>
      <c r="U75">
        <v>3</v>
      </c>
      <c r="V75">
        <v>2</v>
      </c>
      <c r="W75">
        <v>2</v>
      </c>
      <c r="X75">
        <v>1</v>
      </c>
      <c r="Y75"/>
      <c r="Z75"/>
      <c r="AA75"/>
      <c r="AB75"/>
      <c r="AC75"/>
      <c r="AD75">
        <v>1</v>
      </c>
      <c r="AE75">
        <v>1</v>
      </c>
      <c r="AF75">
        <v>1</v>
      </c>
      <c r="AG75">
        <v>2</v>
      </c>
      <c r="AH75">
        <v>2</v>
      </c>
      <c r="AI75">
        <v>1</v>
      </c>
      <c r="AJ75">
        <v>2</v>
      </c>
      <c r="AK75">
        <v>1</v>
      </c>
      <c r="AL75">
        <v>1</v>
      </c>
      <c r="AM75">
        <v>2</v>
      </c>
      <c r="AN75">
        <v>2</v>
      </c>
      <c r="AO75">
        <v>2</v>
      </c>
      <c r="AP75">
        <v>2</v>
      </c>
      <c r="AQ75">
        <v>1</v>
      </c>
      <c r="AR75">
        <v>4</v>
      </c>
      <c r="AS75">
        <v>1</v>
      </c>
      <c r="AT75">
        <v>2</v>
      </c>
      <c r="AU75">
        <v>2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130</v>
      </c>
    </row>
    <row r="76" spans="1:53" ht="15" x14ac:dyDescent="0.25">
      <c r="A76" s="1">
        <v>436</v>
      </c>
      <c r="B76">
        <v>2</v>
      </c>
      <c r="C76">
        <v>2</v>
      </c>
      <c r="D76">
        <v>3</v>
      </c>
      <c r="E76">
        <v>3</v>
      </c>
      <c r="F76">
        <v>3</v>
      </c>
      <c r="G76">
        <v>1</v>
      </c>
      <c r="H76">
        <v>6</v>
      </c>
      <c r="I76">
        <v>1</v>
      </c>
      <c r="J76">
        <v>2</v>
      </c>
      <c r="K76">
        <v>2</v>
      </c>
      <c r="L76">
        <v>1</v>
      </c>
      <c r="M76">
        <v>1</v>
      </c>
      <c r="N76">
        <v>1</v>
      </c>
      <c r="O76">
        <v>2</v>
      </c>
      <c r="P76">
        <v>2</v>
      </c>
      <c r="Q76">
        <v>2</v>
      </c>
      <c r="R76">
        <v>1</v>
      </c>
      <c r="S76">
        <v>1</v>
      </c>
      <c r="T76">
        <v>2</v>
      </c>
      <c r="U76">
        <v>3</v>
      </c>
      <c r="V76">
        <v>1</v>
      </c>
      <c r="W76">
        <v>1</v>
      </c>
      <c r="X76">
        <v>2</v>
      </c>
      <c r="Y76"/>
      <c r="Z76"/>
      <c r="AA76"/>
      <c r="AB76"/>
      <c r="AC76"/>
      <c r="AD76">
        <v>1</v>
      </c>
      <c r="AE76">
        <v>1</v>
      </c>
      <c r="AF76">
        <v>1</v>
      </c>
      <c r="AG76">
        <v>4</v>
      </c>
      <c r="AH76">
        <v>1</v>
      </c>
      <c r="AI76">
        <v>4</v>
      </c>
      <c r="AJ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3</v>
      </c>
      <c r="AS76">
        <v>1</v>
      </c>
      <c r="AT76">
        <v>1</v>
      </c>
      <c r="AU76">
        <v>2</v>
      </c>
      <c r="AV76">
        <v>1</v>
      </c>
      <c r="AW76">
        <v>1</v>
      </c>
      <c r="AX76">
        <v>2</v>
      </c>
      <c r="AY76">
        <v>4</v>
      </c>
      <c r="AZ76">
        <v>1</v>
      </c>
      <c r="BA76">
        <v>130</v>
      </c>
    </row>
    <row r="77" spans="1:53" ht="15" x14ac:dyDescent="0.25">
      <c r="A77" s="1">
        <v>437</v>
      </c>
      <c r="B77">
        <v>5</v>
      </c>
      <c r="C77">
        <v>1</v>
      </c>
      <c r="D77">
        <v>8</v>
      </c>
      <c r="E77">
        <v>8</v>
      </c>
      <c r="F77">
        <v>3</v>
      </c>
      <c r="G77">
        <v>1</v>
      </c>
      <c r="H77">
        <v>5</v>
      </c>
      <c r="I77">
        <v>1</v>
      </c>
      <c r="J77">
        <v>1</v>
      </c>
      <c r="K77">
        <v>2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2</v>
      </c>
      <c r="S77">
        <v>1</v>
      </c>
      <c r="T77">
        <v>1</v>
      </c>
      <c r="U77">
        <v>1</v>
      </c>
      <c r="V77">
        <v>1</v>
      </c>
      <c r="W77">
        <v>1</v>
      </c>
      <c r="X77">
        <v>2</v>
      </c>
      <c r="Y77"/>
      <c r="Z77"/>
      <c r="AA77"/>
      <c r="AB77"/>
      <c r="AC77"/>
      <c r="AD77">
        <v>1</v>
      </c>
      <c r="AE77">
        <v>1</v>
      </c>
      <c r="AF77">
        <v>1</v>
      </c>
      <c r="AG77">
        <v>2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2</v>
      </c>
      <c r="AN77">
        <v>1</v>
      </c>
      <c r="AO77">
        <v>1</v>
      </c>
      <c r="AP77">
        <v>2</v>
      </c>
      <c r="AQ77">
        <v>1</v>
      </c>
      <c r="AR77">
        <v>5</v>
      </c>
      <c r="AS77">
        <v>1</v>
      </c>
      <c r="AT77">
        <v>1</v>
      </c>
      <c r="AU77">
        <v>2</v>
      </c>
      <c r="AV77">
        <v>1</v>
      </c>
      <c r="AW77">
        <v>1</v>
      </c>
      <c r="AX77">
        <v>1</v>
      </c>
      <c r="AY77">
        <v>3</v>
      </c>
      <c r="AZ77">
        <v>1</v>
      </c>
      <c r="BA77">
        <v>130</v>
      </c>
    </row>
    <row r="78" spans="1:53" ht="15" x14ac:dyDescent="0.25">
      <c r="A78" s="1">
        <v>438</v>
      </c>
      <c r="B78">
        <v>5</v>
      </c>
      <c r="C78">
        <v>1</v>
      </c>
      <c r="D78">
        <v>8</v>
      </c>
      <c r="E78">
        <v>2</v>
      </c>
      <c r="F78">
        <v>4</v>
      </c>
      <c r="G78">
        <v>1</v>
      </c>
      <c r="H78">
        <v>5</v>
      </c>
      <c r="I78">
        <v>1</v>
      </c>
      <c r="J78">
        <v>1</v>
      </c>
      <c r="K78">
        <v>2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/>
      <c r="W78"/>
      <c r="X78"/>
      <c r="Y78"/>
      <c r="Z78"/>
      <c r="AA78"/>
      <c r="AB78"/>
      <c r="AC78"/>
      <c r="AD78">
        <v>1</v>
      </c>
      <c r="AE78">
        <v>1</v>
      </c>
      <c r="AF78">
        <v>1</v>
      </c>
      <c r="AG78">
        <v>2</v>
      </c>
      <c r="AH78">
        <v>1</v>
      </c>
      <c r="AI78">
        <v>1</v>
      </c>
      <c r="AJ78">
        <v>1</v>
      </c>
      <c r="AK78">
        <v>1</v>
      </c>
      <c r="AL78">
        <v>1</v>
      </c>
      <c r="AM78">
        <v>2</v>
      </c>
      <c r="AN78">
        <v>1</v>
      </c>
      <c r="AO78">
        <v>1</v>
      </c>
      <c r="AP78">
        <v>1</v>
      </c>
      <c r="AQ78">
        <v>1</v>
      </c>
      <c r="AR78">
        <v>5</v>
      </c>
      <c r="AS78">
        <v>1</v>
      </c>
      <c r="AT78">
        <v>1</v>
      </c>
      <c r="AU78">
        <v>2</v>
      </c>
      <c r="AV78">
        <v>1</v>
      </c>
      <c r="AW78">
        <v>1</v>
      </c>
      <c r="AX78">
        <v>1</v>
      </c>
      <c r="AY78">
        <v>3</v>
      </c>
      <c r="AZ78">
        <v>1</v>
      </c>
      <c r="BA78">
        <v>130</v>
      </c>
    </row>
    <row r="79" spans="1:53" ht="15" x14ac:dyDescent="0.25">
      <c r="A79" s="1">
        <v>439</v>
      </c>
      <c r="B79">
        <v>5</v>
      </c>
      <c r="C79">
        <v>1</v>
      </c>
      <c r="D79">
        <v>7</v>
      </c>
      <c r="E79">
        <v>7</v>
      </c>
      <c r="F79">
        <v>3</v>
      </c>
      <c r="G79">
        <v>1</v>
      </c>
      <c r="H79">
        <v>5</v>
      </c>
      <c r="I79">
        <v>1</v>
      </c>
      <c r="J79">
        <v>1</v>
      </c>
      <c r="K79">
        <v>2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4</v>
      </c>
      <c r="T79">
        <v>1</v>
      </c>
      <c r="U79">
        <v>1</v>
      </c>
      <c r="V79">
        <v>1</v>
      </c>
      <c r="W79">
        <v>1</v>
      </c>
      <c r="X79">
        <v>1</v>
      </c>
      <c r="Y79"/>
      <c r="Z79"/>
      <c r="AA79"/>
      <c r="AB79"/>
      <c r="AC79"/>
      <c r="AD79">
        <v>1</v>
      </c>
      <c r="AE79">
        <v>1</v>
      </c>
      <c r="AF79">
        <v>1</v>
      </c>
      <c r="AG79">
        <v>3</v>
      </c>
      <c r="AH79">
        <v>1</v>
      </c>
      <c r="AI79">
        <v>1</v>
      </c>
      <c r="AJ79">
        <v>1</v>
      </c>
      <c r="AK79">
        <v>1</v>
      </c>
      <c r="AL79">
        <v>1</v>
      </c>
      <c r="AM79">
        <v>2</v>
      </c>
      <c r="AN79">
        <v>2</v>
      </c>
      <c r="AO79">
        <v>1</v>
      </c>
      <c r="AP79">
        <v>2</v>
      </c>
      <c r="AQ79">
        <v>1</v>
      </c>
      <c r="AR79">
        <v>5</v>
      </c>
      <c r="AS79">
        <v>1</v>
      </c>
      <c r="AT79">
        <v>1</v>
      </c>
      <c r="AU79">
        <v>2</v>
      </c>
      <c r="AV79">
        <v>1</v>
      </c>
      <c r="AW79">
        <v>1</v>
      </c>
      <c r="AX79">
        <v>1</v>
      </c>
      <c r="AY79">
        <v>1</v>
      </c>
      <c r="AZ79">
        <v>2</v>
      </c>
      <c r="BA79">
        <v>130</v>
      </c>
    </row>
    <row r="80" spans="1:53" ht="15" x14ac:dyDescent="0.25">
      <c r="A80" s="1">
        <v>440</v>
      </c>
      <c r="B80">
        <v>5</v>
      </c>
      <c r="C80">
        <v>1</v>
      </c>
      <c r="D80">
        <v>7</v>
      </c>
      <c r="E80">
        <v>1</v>
      </c>
      <c r="F80">
        <v>4</v>
      </c>
      <c r="G80">
        <v>1</v>
      </c>
      <c r="H80">
        <v>5</v>
      </c>
      <c r="I80">
        <v>2</v>
      </c>
      <c r="J80">
        <v>1</v>
      </c>
      <c r="K80">
        <v>2</v>
      </c>
      <c r="L80">
        <v>1</v>
      </c>
      <c r="M80">
        <v>1</v>
      </c>
      <c r="N80">
        <v>3</v>
      </c>
      <c r="O80">
        <v>1</v>
      </c>
      <c r="P80">
        <v>1</v>
      </c>
      <c r="Q80">
        <v>1</v>
      </c>
      <c r="R80">
        <v>1</v>
      </c>
      <c r="S80">
        <v>3</v>
      </c>
      <c r="T80">
        <v>1</v>
      </c>
      <c r="U80">
        <v>1</v>
      </c>
      <c r="V80"/>
      <c r="W80"/>
      <c r="X80"/>
      <c r="Y80"/>
      <c r="Z80"/>
      <c r="AA80"/>
      <c r="AB80"/>
      <c r="AC80"/>
      <c r="AD80">
        <v>1</v>
      </c>
      <c r="AE80">
        <v>2</v>
      </c>
      <c r="AF80">
        <v>1</v>
      </c>
      <c r="AG80">
        <v>3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2</v>
      </c>
      <c r="AN80">
        <v>1</v>
      </c>
      <c r="AO80">
        <v>1</v>
      </c>
      <c r="AP80">
        <v>1</v>
      </c>
      <c r="AQ80">
        <v>1</v>
      </c>
      <c r="AR80">
        <v>5</v>
      </c>
      <c r="AS80">
        <v>1</v>
      </c>
      <c r="AT80">
        <v>1</v>
      </c>
      <c r="AU80">
        <v>2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130</v>
      </c>
    </row>
    <row r="81" spans="1:53" ht="15" x14ac:dyDescent="0.25">
      <c r="A81" s="1">
        <v>441</v>
      </c>
      <c r="B81">
        <v>4</v>
      </c>
      <c r="C81">
        <v>1</v>
      </c>
      <c r="D81">
        <v>6</v>
      </c>
      <c r="E81">
        <v>6</v>
      </c>
      <c r="F81">
        <v>3</v>
      </c>
      <c r="G81">
        <v>1</v>
      </c>
      <c r="H81">
        <v>5</v>
      </c>
      <c r="I81">
        <v>1</v>
      </c>
      <c r="J81">
        <v>1</v>
      </c>
      <c r="K81">
        <v>2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2</v>
      </c>
      <c r="T81">
        <v>2</v>
      </c>
      <c r="U81">
        <v>3</v>
      </c>
      <c r="V81">
        <v>1</v>
      </c>
      <c r="W81">
        <v>1</v>
      </c>
      <c r="X81">
        <v>2</v>
      </c>
      <c r="Y81"/>
      <c r="Z81"/>
      <c r="AA81"/>
      <c r="AB81"/>
      <c r="AC81"/>
      <c r="AD81">
        <v>2</v>
      </c>
      <c r="AE81">
        <v>1</v>
      </c>
      <c r="AF81">
        <v>1</v>
      </c>
      <c r="AG81">
        <v>2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2</v>
      </c>
      <c r="AN81">
        <v>2</v>
      </c>
      <c r="AO81">
        <v>1</v>
      </c>
      <c r="AP81">
        <v>2</v>
      </c>
      <c r="AQ81">
        <v>1</v>
      </c>
      <c r="AR81">
        <v>5</v>
      </c>
      <c r="AS81">
        <v>2</v>
      </c>
      <c r="AT81">
        <v>1</v>
      </c>
      <c r="AU81">
        <v>2</v>
      </c>
      <c r="AV81">
        <v>1</v>
      </c>
      <c r="AW81">
        <v>1</v>
      </c>
      <c r="AX81">
        <v>2</v>
      </c>
      <c r="AY81">
        <v>3</v>
      </c>
      <c r="AZ81">
        <v>1</v>
      </c>
      <c r="BA81">
        <v>130</v>
      </c>
    </row>
    <row r="82" spans="1:53" ht="15" x14ac:dyDescent="0.25">
      <c r="A82" s="1">
        <v>442</v>
      </c>
      <c r="B82">
        <v>1</v>
      </c>
      <c r="C82">
        <v>1</v>
      </c>
      <c r="D82">
        <v>1</v>
      </c>
      <c r="E82">
        <v>1</v>
      </c>
      <c r="F82">
        <v>3</v>
      </c>
      <c r="G82">
        <v>1</v>
      </c>
      <c r="H82">
        <v>5</v>
      </c>
      <c r="I82">
        <v>1</v>
      </c>
      <c r="J82">
        <v>2</v>
      </c>
      <c r="K82">
        <v>2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2</v>
      </c>
      <c r="S82">
        <v>1</v>
      </c>
      <c r="T82">
        <v>2</v>
      </c>
      <c r="U82">
        <v>3</v>
      </c>
      <c r="V82">
        <v>1</v>
      </c>
      <c r="W82">
        <v>1</v>
      </c>
      <c r="X82">
        <v>1</v>
      </c>
      <c r="Y82"/>
      <c r="Z82"/>
      <c r="AA82"/>
      <c r="AB82"/>
      <c r="AC82"/>
      <c r="AD82">
        <v>2</v>
      </c>
      <c r="AE82">
        <v>1</v>
      </c>
      <c r="AF82">
        <v>2</v>
      </c>
      <c r="AG82">
        <v>2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2</v>
      </c>
      <c r="AN82">
        <v>2</v>
      </c>
      <c r="AO82">
        <v>1</v>
      </c>
      <c r="AP82">
        <v>1</v>
      </c>
      <c r="AQ82">
        <v>1</v>
      </c>
      <c r="AR82">
        <v>5</v>
      </c>
      <c r="AS82">
        <v>1</v>
      </c>
      <c r="AT82">
        <v>1</v>
      </c>
      <c r="AU82">
        <v>2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130</v>
      </c>
    </row>
    <row r="83" spans="1:53" ht="15" x14ac:dyDescent="0.25">
      <c r="A83" s="1">
        <v>443</v>
      </c>
      <c r="B83">
        <v>1</v>
      </c>
      <c r="C83">
        <v>2</v>
      </c>
      <c r="D83">
        <v>2</v>
      </c>
      <c r="E83">
        <v>2</v>
      </c>
      <c r="F83">
        <v>3</v>
      </c>
      <c r="G83">
        <v>2</v>
      </c>
      <c r="H83">
        <v>5</v>
      </c>
      <c r="I83">
        <v>1</v>
      </c>
      <c r="J83">
        <v>1</v>
      </c>
      <c r="K83">
        <v>2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/>
      <c r="Z83"/>
      <c r="AA83"/>
      <c r="AB83"/>
      <c r="AC83"/>
      <c r="AD83">
        <v>1</v>
      </c>
      <c r="AE83">
        <v>1</v>
      </c>
      <c r="AF83">
        <v>1</v>
      </c>
      <c r="AG83">
        <v>3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2</v>
      </c>
      <c r="AN83">
        <v>1</v>
      </c>
      <c r="AO83">
        <v>1</v>
      </c>
      <c r="AP83">
        <v>1</v>
      </c>
      <c r="AQ83">
        <v>1</v>
      </c>
      <c r="AR83">
        <v>5</v>
      </c>
      <c r="AS83">
        <v>1</v>
      </c>
      <c r="AT83">
        <v>1</v>
      </c>
      <c r="AU83">
        <v>2</v>
      </c>
      <c r="AV83">
        <v>1</v>
      </c>
      <c r="AW83">
        <v>1</v>
      </c>
      <c r="AX83">
        <v>1</v>
      </c>
      <c r="AY83">
        <v>3</v>
      </c>
      <c r="AZ83">
        <v>1</v>
      </c>
      <c r="BA83">
        <v>130</v>
      </c>
    </row>
    <row r="84" spans="1:53" ht="15" x14ac:dyDescent="0.25">
      <c r="A84" s="1">
        <v>444</v>
      </c>
      <c r="B84">
        <v>2</v>
      </c>
      <c r="C84">
        <v>1</v>
      </c>
      <c r="D84">
        <v>2</v>
      </c>
      <c r="E84">
        <v>2</v>
      </c>
      <c r="F84">
        <v>1</v>
      </c>
      <c r="G84">
        <v>1</v>
      </c>
      <c r="H84">
        <v>5</v>
      </c>
      <c r="I84">
        <v>1</v>
      </c>
      <c r="J84">
        <v>1</v>
      </c>
      <c r="K84">
        <v>2</v>
      </c>
      <c r="L84">
        <v>1</v>
      </c>
      <c r="M84">
        <v>3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/>
      <c r="W84"/>
      <c r="X84"/>
      <c r="Y84"/>
      <c r="Z84"/>
      <c r="AA84"/>
      <c r="AB84">
        <v>1</v>
      </c>
      <c r="AC84">
        <v>1</v>
      </c>
      <c r="AD84">
        <v>1</v>
      </c>
      <c r="AE84">
        <v>1</v>
      </c>
      <c r="AF84">
        <v>1</v>
      </c>
      <c r="AG84">
        <v>4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2</v>
      </c>
      <c r="AQ84">
        <v>1</v>
      </c>
      <c r="AR84">
        <v>4</v>
      </c>
      <c r="AS84">
        <v>1</v>
      </c>
      <c r="AT84">
        <v>3</v>
      </c>
      <c r="AU84">
        <v>2</v>
      </c>
      <c r="AV84">
        <v>4</v>
      </c>
      <c r="AW84">
        <v>1</v>
      </c>
      <c r="AX84">
        <v>1</v>
      </c>
      <c r="AY84">
        <v>1</v>
      </c>
      <c r="AZ84">
        <v>1</v>
      </c>
      <c r="BA84">
        <v>130</v>
      </c>
    </row>
    <row r="85" spans="1:53" ht="15" x14ac:dyDescent="0.25">
      <c r="A85" s="1">
        <v>445</v>
      </c>
      <c r="B85">
        <v>3</v>
      </c>
      <c r="C85">
        <v>2</v>
      </c>
      <c r="D85">
        <v>4</v>
      </c>
      <c r="E85">
        <v>4</v>
      </c>
      <c r="F85">
        <v>3</v>
      </c>
      <c r="G85">
        <v>1</v>
      </c>
      <c r="H85">
        <v>5</v>
      </c>
      <c r="I85">
        <v>4</v>
      </c>
      <c r="J85">
        <v>2</v>
      </c>
      <c r="K85">
        <v>1</v>
      </c>
      <c r="L85">
        <v>2</v>
      </c>
      <c r="M85">
        <v>3</v>
      </c>
      <c r="N85">
        <v>2</v>
      </c>
      <c r="O85">
        <v>4</v>
      </c>
      <c r="P85">
        <v>2</v>
      </c>
      <c r="Q85">
        <v>3</v>
      </c>
      <c r="R85">
        <v>3</v>
      </c>
      <c r="S85">
        <v>3</v>
      </c>
      <c r="T85">
        <v>2</v>
      </c>
      <c r="U85">
        <v>3</v>
      </c>
      <c r="V85">
        <v>3</v>
      </c>
      <c r="W85">
        <v>3</v>
      </c>
      <c r="X85">
        <v>5</v>
      </c>
      <c r="Y85"/>
      <c r="Z85"/>
      <c r="AA85"/>
      <c r="AB85"/>
      <c r="AC85"/>
      <c r="AD85">
        <v>3</v>
      </c>
      <c r="AE85">
        <v>3</v>
      </c>
      <c r="AF85">
        <v>3</v>
      </c>
      <c r="AG85">
        <v>1</v>
      </c>
      <c r="AH85">
        <v>3</v>
      </c>
      <c r="AI85">
        <v>3</v>
      </c>
      <c r="AJ85">
        <v>4</v>
      </c>
      <c r="AK85">
        <v>3</v>
      </c>
      <c r="AL85">
        <v>3</v>
      </c>
      <c r="AM85">
        <v>2</v>
      </c>
      <c r="AN85">
        <v>4</v>
      </c>
      <c r="AO85">
        <v>4</v>
      </c>
      <c r="AP85">
        <v>4</v>
      </c>
      <c r="AQ85">
        <v>1</v>
      </c>
      <c r="AR85">
        <v>4</v>
      </c>
      <c r="AS85">
        <v>4</v>
      </c>
      <c r="AT85">
        <v>1</v>
      </c>
      <c r="AU85">
        <v>2</v>
      </c>
      <c r="AV85">
        <v>1</v>
      </c>
      <c r="AW85">
        <v>3</v>
      </c>
      <c r="AX85">
        <v>2</v>
      </c>
      <c r="AY85">
        <v>4</v>
      </c>
      <c r="AZ85">
        <v>5</v>
      </c>
      <c r="BA85">
        <v>130</v>
      </c>
    </row>
    <row r="86" spans="1:53" ht="15" x14ac:dyDescent="0.25">
      <c r="A86" s="1">
        <v>446</v>
      </c>
      <c r="B86">
        <v>6</v>
      </c>
      <c r="C86">
        <v>1</v>
      </c>
      <c r="D86">
        <v>7</v>
      </c>
      <c r="E86">
        <v>7</v>
      </c>
      <c r="F86">
        <v>3</v>
      </c>
      <c r="G86">
        <v>1</v>
      </c>
      <c r="H86">
        <v>6</v>
      </c>
      <c r="I86">
        <v>2</v>
      </c>
      <c r="J86">
        <v>2</v>
      </c>
      <c r="K86">
        <v>2</v>
      </c>
      <c r="L86">
        <v>2</v>
      </c>
      <c r="M86">
        <v>4</v>
      </c>
      <c r="N86">
        <v>3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3</v>
      </c>
      <c r="V86">
        <v>1</v>
      </c>
      <c r="W86">
        <v>2</v>
      </c>
      <c r="X86">
        <v>3</v>
      </c>
      <c r="Y86"/>
      <c r="Z86"/>
      <c r="AA86"/>
      <c r="AB86"/>
      <c r="AC86"/>
      <c r="AD86">
        <v>2</v>
      </c>
      <c r="AE86">
        <v>2</v>
      </c>
      <c r="AF86">
        <v>1</v>
      </c>
      <c r="AG86">
        <v>3</v>
      </c>
      <c r="AH86">
        <v>1</v>
      </c>
      <c r="AI86">
        <v>1</v>
      </c>
      <c r="AJ86">
        <v>1</v>
      </c>
      <c r="AK86">
        <v>2</v>
      </c>
      <c r="AL86">
        <v>1</v>
      </c>
      <c r="AM86">
        <v>2</v>
      </c>
      <c r="AN86">
        <v>2</v>
      </c>
      <c r="AO86">
        <v>1</v>
      </c>
      <c r="AP86">
        <v>2</v>
      </c>
      <c r="AQ86">
        <v>1</v>
      </c>
      <c r="AR86">
        <v>1</v>
      </c>
      <c r="AS86">
        <v>1</v>
      </c>
      <c r="AT86">
        <v>2</v>
      </c>
      <c r="AU86">
        <v>2</v>
      </c>
      <c r="AV86">
        <v>1</v>
      </c>
      <c r="AW86">
        <v>2</v>
      </c>
      <c r="AX86">
        <v>2</v>
      </c>
      <c r="AY86">
        <v>2</v>
      </c>
      <c r="AZ86">
        <v>2</v>
      </c>
      <c r="BA86">
        <v>130</v>
      </c>
    </row>
    <row r="87" spans="1:53" ht="15" x14ac:dyDescent="0.25">
      <c r="A87" s="1">
        <v>447</v>
      </c>
      <c r="B87">
        <v>2</v>
      </c>
      <c r="C87">
        <v>2</v>
      </c>
      <c r="D87">
        <v>3</v>
      </c>
      <c r="E87">
        <v>3</v>
      </c>
      <c r="F87">
        <v>3</v>
      </c>
      <c r="G87">
        <v>1</v>
      </c>
      <c r="H87">
        <v>6</v>
      </c>
      <c r="I87">
        <v>2</v>
      </c>
      <c r="J87">
        <v>1</v>
      </c>
      <c r="K87">
        <v>2</v>
      </c>
      <c r="L87">
        <v>1</v>
      </c>
      <c r="M87">
        <v>4</v>
      </c>
      <c r="N87">
        <v>1</v>
      </c>
      <c r="O87">
        <v>3</v>
      </c>
      <c r="P87">
        <v>2</v>
      </c>
      <c r="Q87">
        <v>2</v>
      </c>
      <c r="R87">
        <v>2</v>
      </c>
      <c r="S87">
        <v>2</v>
      </c>
      <c r="T87">
        <v>1</v>
      </c>
      <c r="U87">
        <v>3</v>
      </c>
      <c r="V87">
        <v>3</v>
      </c>
      <c r="W87">
        <v>1</v>
      </c>
      <c r="X87">
        <v>3</v>
      </c>
      <c r="Y87"/>
      <c r="Z87"/>
      <c r="AA87"/>
      <c r="AB87"/>
      <c r="AC87"/>
      <c r="AD87">
        <v>1</v>
      </c>
      <c r="AE87">
        <v>1</v>
      </c>
      <c r="AF87">
        <v>1</v>
      </c>
      <c r="AG87">
        <v>2</v>
      </c>
      <c r="AH87">
        <v>1</v>
      </c>
      <c r="AI87">
        <v>1</v>
      </c>
      <c r="AJ87">
        <v>2</v>
      </c>
      <c r="AK87">
        <v>1</v>
      </c>
      <c r="AL87">
        <v>1</v>
      </c>
      <c r="AM87">
        <v>2</v>
      </c>
      <c r="AN87">
        <v>1</v>
      </c>
      <c r="AO87">
        <v>1</v>
      </c>
      <c r="AP87">
        <v>1</v>
      </c>
      <c r="AQ87">
        <v>1</v>
      </c>
      <c r="AR87">
        <v>4</v>
      </c>
      <c r="AS87">
        <v>1</v>
      </c>
      <c r="AT87">
        <v>1</v>
      </c>
      <c r="AU87">
        <v>2</v>
      </c>
      <c r="AV87">
        <v>1</v>
      </c>
      <c r="AW87">
        <v>1</v>
      </c>
      <c r="AX87">
        <v>2</v>
      </c>
      <c r="AY87">
        <v>4</v>
      </c>
      <c r="AZ87">
        <v>5</v>
      </c>
      <c r="BA87">
        <v>130</v>
      </c>
    </row>
    <row r="88" spans="1:53" ht="15" x14ac:dyDescent="0.25">
      <c r="A88" s="1">
        <v>448</v>
      </c>
      <c r="B88">
        <v>2</v>
      </c>
      <c r="C88">
        <v>2</v>
      </c>
      <c r="D88">
        <v>1</v>
      </c>
      <c r="E88">
        <v>1</v>
      </c>
      <c r="F88">
        <v>3</v>
      </c>
      <c r="G88">
        <v>1</v>
      </c>
      <c r="H88">
        <v>6</v>
      </c>
      <c r="I88">
        <v>3</v>
      </c>
      <c r="J88">
        <v>1</v>
      </c>
      <c r="K88">
        <v>2</v>
      </c>
      <c r="L88">
        <v>1</v>
      </c>
      <c r="M88">
        <v>4</v>
      </c>
      <c r="N88">
        <v>2</v>
      </c>
      <c r="O88">
        <v>3</v>
      </c>
      <c r="P88">
        <v>2</v>
      </c>
      <c r="Q88">
        <v>2</v>
      </c>
      <c r="R88">
        <v>1</v>
      </c>
      <c r="S88">
        <v>2</v>
      </c>
      <c r="T88">
        <v>2</v>
      </c>
      <c r="U88">
        <v>2</v>
      </c>
      <c r="V88">
        <v>2</v>
      </c>
      <c r="W88">
        <v>2</v>
      </c>
      <c r="X88">
        <v>2</v>
      </c>
      <c r="Y88"/>
      <c r="Z88"/>
      <c r="AA88"/>
      <c r="AB88"/>
      <c r="AC88"/>
      <c r="AD88">
        <v>1</v>
      </c>
      <c r="AE88">
        <v>2</v>
      </c>
      <c r="AF88">
        <v>1</v>
      </c>
      <c r="AG88">
        <v>3</v>
      </c>
      <c r="AH88">
        <v>2</v>
      </c>
      <c r="AI88">
        <v>2</v>
      </c>
      <c r="AJ88">
        <v>2</v>
      </c>
      <c r="AK88">
        <v>1</v>
      </c>
      <c r="AL88">
        <v>2</v>
      </c>
      <c r="AM88">
        <v>2</v>
      </c>
      <c r="AN88">
        <v>1</v>
      </c>
      <c r="AO88">
        <v>1</v>
      </c>
      <c r="AP88">
        <v>2</v>
      </c>
      <c r="AQ88">
        <v>2</v>
      </c>
      <c r="AR88">
        <v>4</v>
      </c>
      <c r="AS88">
        <v>2</v>
      </c>
      <c r="AT88">
        <v>1</v>
      </c>
      <c r="AU88">
        <v>2</v>
      </c>
      <c r="AV88">
        <v>2</v>
      </c>
      <c r="AW88">
        <v>2</v>
      </c>
      <c r="AX88">
        <v>2</v>
      </c>
      <c r="AY88">
        <v>4</v>
      </c>
      <c r="AZ88">
        <v>2</v>
      </c>
      <c r="BA88">
        <v>130</v>
      </c>
    </row>
    <row r="89" spans="1:53" ht="15" x14ac:dyDescent="0.25">
      <c r="A89" s="1">
        <v>449</v>
      </c>
      <c r="B89">
        <v>2</v>
      </c>
      <c r="C89">
        <v>2</v>
      </c>
      <c r="D89">
        <v>2</v>
      </c>
      <c r="E89">
        <v>2</v>
      </c>
      <c r="F89">
        <v>3</v>
      </c>
      <c r="G89">
        <v>2</v>
      </c>
      <c r="H89">
        <v>5</v>
      </c>
      <c r="I89">
        <v>1</v>
      </c>
      <c r="J89">
        <v>1</v>
      </c>
      <c r="K89">
        <v>2</v>
      </c>
      <c r="L89">
        <v>1</v>
      </c>
      <c r="M89">
        <v>1</v>
      </c>
      <c r="N89">
        <v>1</v>
      </c>
      <c r="O89">
        <v>2</v>
      </c>
      <c r="P89">
        <v>1</v>
      </c>
      <c r="Q89">
        <v>2</v>
      </c>
      <c r="R89">
        <v>2</v>
      </c>
      <c r="S89">
        <v>2</v>
      </c>
      <c r="T89">
        <v>2</v>
      </c>
      <c r="U89">
        <v>3</v>
      </c>
      <c r="V89">
        <v>1</v>
      </c>
      <c r="W89">
        <v>1</v>
      </c>
      <c r="X89">
        <v>1</v>
      </c>
      <c r="Y89"/>
      <c r="Z89"/>
      <c r="AA89"/>
      <c r="AB89"/>
      <c r="AC89"/>
      <c r="AD89">
        <v>1</v>
      </c>
      <c r="AE89">
        <v>1</v>
      </c>
      <c r="AF89">
        <v>1</v>
      </c>
      <c r="AG89">
        <v>4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2</v>
      </c>
      <c r="AN89">
        <v>1</v>
      </c>
      <c r="AO89">
        <v>1</v>
      </c>
      <c r="AP89">
        <v>1</v>
      </c>
      <c r="AQ89">
        <v>1</v>
      </c>
      <c r="AR89">
        <v>5</v>
      </c>
      <c r="AS89">
        <v>2</v>
      </c>
      <c r="AT89">
        <v>1</v>
      </c>
      <c r="AU89">
        <v>2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130</v>
      </c>
    </row>
    <row r="90" spans="1:53" ht="15" x14ac:dyDescent="0.25">
      <c r="A90" s="1">
        <v>450</v>
      </c>
      <c r="B90">
        <v>5</v>
      </c>
      <c r="C90">
        <v>2</v>
      </c>
      <c r="D90">
        <v>9</v>
      </c>
      <c r="E90">
        <v>9</v>
      </c>
      <c r="F90">
        <v>3</v>
      </c>
      <c r="G90">
        <v>1</v>
      </c>
      <c r="H90">
        <v>5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/>
      <c r="Z90"/>
      <c r="AA90"/>
      <c r="AB90"/>
      <c r="AC90"/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2</v>
      </c>
      <c r="AN90">
        <v>1</v>
      </c>
      <c r="AO90">
        <v>1</v>
      </c>
      <c r="AP90">
        <v>1</v>
      </c>
      <c r="AQ90">
        <v>1</v>
      </c>
      <c r="AR90">
        <v>5</v>
      </c>
      <c r="AS90">
        <v>1</v>
      </c>
      <c r="AT90">
        <v>1</v>
      </c>
      <c r="AU90">
        <v>2</v>
      </c>
      <c r="AV90">
        <v>1</v>
      </c>
      <c r="AW90">
        <v>1</v>
      </c>
      <c r="AX90">
        <v>1</v>
      </c>
      <c r="AY90">
        <v>3</v>
      </c>
      <c r="AZ90">
        <v>1</v>
      </c>
      <c r="BA90">
        <v>130</v>
      </c>
    </row>
    <row r="91" spans="1:53" ht="15" x14ac:dyDescent="0.25">
      <c r="A91" s="1">
        <v>451</v>
      </c>
      <c r="B91">
        <v>5</v>
      </c>
      <c r="C91">
        <v>2</v>
      </c>
      <c r="D91">
        <v>5</v>
      </c>
      <c r="E91">
        <v>5</v>
      </c>
      <c r="F91">
        <v>2</v>
      </c>
      <c r="G91">
        <v>1</v>
      </c>
      <c r="H91">
        <v>7</v>
      </c>
      <c r="I91">
        <v>1</v>
      </c>
      <c r="J91">
        <v>1</v>
      </c>
      <c r="K91">
        <v>2</v>
      </c>
      <c r="L91">
        <v>1</v>
      </c>
      <c r="M91">
        <v>4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1</v>
      </c>
      <c r="U91">
        <v>1</v>
      </c>
      <c r="V91"/>
      <c r="W91"/>
      <c r="X91"/>
      <c r="Y91">
        <v>2</v>
      </c>
      <c r="Z91">
        <v>2</v>
      </c>
      <c r="AA91">
        <v>2</v>
      </c>
      <c r="AB91"/>
      <c r="AC91"/>
      <c r="AD91">
        <v>2</v>
      </c>
      <c r="AE91">
        <v>1</v>
      </c>
      <c r="AF91">
        <v>1</v>
      </c>
      <c r="AG91">
        <v>3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2</v>
      </c>
      <c r="AN91">
        <v>1</v>
      </c>
      <c r="AO91">
        <v>1</v>
      </c>
      <c r="AP91">
        <v>1</v>
      </c>
      <c r="AQ91">
        <v>1</v>
      </c>
      <c r="AR91">
        <v>5</v>
      </c>
      <c r="AS91">
        <v>1</v>
      </c>
      <c r="AT91">
        <v>1</v>
      </c>
      <c r="AU91">
        <v>2</v>
      </c>
      <c r="AV91">
        <v>1</v>
      </c>
      <c r="AW91">
        <v>1</v>
      </c>
      <c r="AX91">
        <v>1</v>
      </c>
      <c r="AY91">
        <v>3</v>
      </c>
      <c r="AZ91">
        <v>2</v>
      </c>
      <c r="BA91">
        <v>130</v>
      </c>
    </row>
    <row r="92" spans="1:53" ht="15" x14ac:dyDescent="0.25">
      <c r="A92" s="1">
        <v>452</v>
      </c>
      <c r="B92">
        <v>2</v>
      </c>
      <c r="C92">
        <v>2</v>
      </c>
      <c r="D92">
        <v>2</v>
      </c>
      <c r="E92">
        <v>2</v>
      </c>
      <c r="F92">
        <v>2</v>
      </c>
      <c r="G92">
        <v>1</v>
      </c>
      <c r="H92">
        <v>6</v>
      </c>
      <c r="I92">
        <v>2</v>
      </c>
      <c r="J92">
        <v>1</v>
      </c>
      <c r="K92">
        <v>1</v>
      </c>
      <c r="L92">
        <v>1</v>
      </c>
      <c r="M92">
        <v>4</v>
      </c>
      <c r="N92">
        <v>2</v>
      </c>
      <c r="O92">
        <v>4</v>
      </c>
      <c r="P92">
        <v>2</v>
      </c>
      <c r="Q92">
        <v>3</v>
      </c>
      <c r="R92">
        <v>3</v>
      </c>
      <c r="S92">
        <v>3</v>
      </c>
      <c r="T92">
        <v>1</v>
      </c>
      <c r="U92">
        <v>2</v>
      </c>
      <c r="V92"/>
      <c r="W92"/>
      <c r="X92"/>
      <c r="Y92">
        <v>3</v>
      </c>
      <c r="Z92">
        <v>2</v>
      </c>
      <c r="AA92">
        <v>2</v>
      </c>
      <c r="AB92"/>
      <c r="AC92"/>
      <c r="AD92">
        <v>1</v>
      </c>
      <c r="AE92">
        <v>1</v>
      </c>
      <c r="AF92">
        <v>2</v>
      </c>
      <c r="AG92">
        <v>3</v>
      </c>
      <c r="AH92">
        <v>3</v>
      </c>
      <c r="AI92">
        <v>1</v>
      </c>
      <c r="AJ92">
        <v>1</v>
      </c>
      <c r="AK92">
        <v>1</v>
      </c>
      <c r="AL92">
        <v>1</v>
      </c>
      <c r="AM92">
        <v>2</v>
      </c>
      <c r="AN92">
        <v>1</v>
      </c>
      <c r="AO92">
        <v>1</v>
      </c>
      <c r="AP92">
        <v>2</v>
      </c>
      <c r="AQ92">
        <v>1</v>
      </c>
      <c r="AR92">
        <v>4</v>
      </c>
      <c r="AS92">
        <v>1</v>
      </c>
      <c r="AT92">
        <v>1</v>
      </c>
      <c r="AU92">
        <v>2</v>
      </c>
      <c r="AV92">
        <v>1</v>
      </c>
      <c r="AW92">
        <v>4</v>
      </c>
      <c r="AX92">
        <v>1</v>
      </c>
      <c r="AY92">
        <v>3</v>
      </c>
      <c r="AZ92">
        <v>1</v>
      </c>
      <c r="BA92">
        <v>130</v>
      </c>
    </row>
    <row r="93" spans="1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  <row r="351" spans="2:53" ht="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</row>
    <row r="352" spans="2:53" ht="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</row>
    <row r="353" spans="2:53" ht="15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</row>
    <row r="354" spans="2:53" ht="15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</row>
    <row r="355" spans="2:53" ht="15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</row>
    <row r="356" spans="2:53" ht="15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</row>
    <row r="357" spans="2:53" ht="15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</row>
    <row r="358" spans="2:53" ht="15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</row>
    <row r="359" spans="2:53" ht="15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</row>
    <row r="360" spans="2:53" ht="15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</row>
    <row r="361" spans="2:53" ht="15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</row>
    <row r="362" spans="2:53" ht="15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</row>
    <row r="363" spans="2:53" ht="15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</row>
    <row r="364" spans="2:53" ht="15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</row>
    <row r="365" spans="2:53" ht="15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</row>
    <row r="366" spans="2:53" ht="15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</row>
    <row r="367" spans="2:53" ht="15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</row>
    <row r="368" spans="2:53" ht="15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</row>
    <row r="369" spans="2:53" ht="15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</row>
    <row r="370" spans="2:53" ht="15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</row>
    <row r="371" spans="2:53" ht="15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</row>
    <row r="372" spans="2:53" ht="15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</row>
    <row r="373" spans="2:53" ht="15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</row>
    <row r="374" spans="2:53" ht="15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</row>
    <row r="375" spans="2:53" ht="15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</row>
    <row r="376" spans="2:53" ht="15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</row>
    <row r="377" spans="2:53" ht="15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</row>
    <row r="378" spans="2:53" ht="15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</row>
    <row r="379" spans="2:53" ht="15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</row>
    <row r="380" spans="2:53" ht="15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</row>
    <row r="381" spans="2:53" ht="15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</row>
    <row r="382" spans="2:53" ht="15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</row>
    <row r="383" spans="2:53" ht="15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</row>
    <row r="384" spans="2:53" ht="15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</row>
    <row r="385" spans="2:53" ht="15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</row>
    <row r="386" spans="2:53" ht="15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</row>
    <row r="387" spans="2:53" ht="15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</row>
    <row r="388" spans="2:53" ht="15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</row>
    <row r="389" spans="2:53" ht="15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</row>
    <row r="390" spans="2:53" ht="15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</row>
    <row r="391" spans="2:53" ht="15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</row>
    <row r="392" spans="2:53" ht="15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</row>
    <row r="393" spans="2:53" ht="15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</row>
    <row r="394" spans="2:53" ht="15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</row>
    <row r="395" spans="2:53" ht="15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</row>
    <row r="396" spans="2:53" ht="15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</row>
    <row r="397" spans="2:53" ht="15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</row>
    <row r="398" spans="2:53" ht="15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</row>
    <row r="399" spans="2:53" ht="15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</row>
    <row r="400" spans="2:53" ht="15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</row>
    <row r="401" spans="2:53" ht="15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</row>
    <row r="402" spans="2:53" ht="15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</row>
    <row r="403" spans="2:53" ht="15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</row>
    <row r="404" spans="2:53" ht="15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</row>
    <row r="405" spans="2:53" ht="15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</row>
    <row r="406" spans="2:53" ht="15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</row>
    <row r="407" spans="2:53" ht="15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</row>
    <row r="408" spans="2:53" ht="15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</row>
    <row r="409" spans="2:53" ht="15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</row>
    <row r="410" spans="2:53" ht="15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</row>
    <row r="411" spans="2:53" ht="15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</row>
    <row r="412" spans="2:53" ht="15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</row>
    <row r="413" spans="2:53" ht="15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</row>
    <row r="414" spans="2:53" ht="15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</row>
    <row r="415" spans="2:53" ht="15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</row>
    <row r="416" spans="2:53" ht="15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</row>
    <row r="417" spans="2:53" ht="15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</row>
    <row r="418" spans="2:53" ht="15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</row>
    <row r="419" spans="2:53" ht="15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</row>
    <row r="420" spans="2:53" ht="15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</row>
    <row r="421" spans="2:53" ht="15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</row>
    <row r="422" spans="2:53" ht="15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</row>
    <row r="423" spans="2:53" ht="15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</row>
    <row r="424" spans="2:53" ht="15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</row>
    <row r="425" spans="2:53" ht="15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</row>
    <row r="426" spans="2:53" ht="15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</row>
    <row r="427" spans="2:53" ht="15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</row>
    <row r="428" spans="2:53" ht="15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</row>
    <row r="429" spans="2:53" ht="15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</row>
    <row r="430" spans="2:53" ht="15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</row>
    <row r="431" spans="2:53" ht="15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</row>
    <row r="432" spans="2:53" ht="15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</row>
    <row r="433" spans="2:53" ht="15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</row>
    <row r="434" spans="2:53" ht="15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</row>
    <row r="435" spans="2:53" ht="15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</row>
    <row r="436" spans="2:53" ht="15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</row>
    <row r="437" spans="2:53" ht="15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</row>
    <row r="438" spans="2:53" ht="15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</row>
    <row r="439" spans="2:53" ht="15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</row>
    <row r="440" spans="2:53" ht="15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</row>
  </sheetData>
  <autoFilter ref="A1:BA38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4"/>
  <sheetViews>
    <sheetView topLeftCell="R79" workbookViewId="0">
      <selection activeCell="R3" sqref="A3:XFD2193"/>
    </sheetView>
  </sheetViews>
  <sheetFormatPr baseColWidth="10" defaultColWidth="4.7109375" defaultRowHeight="12.75" x14ac:dyDescent="0.2"/>
  <cols>
    <col min="1" max="1" width="5" style="137" bestFit="1" customWidth="1"/>
    <col min="2" max="3" width="6.5703125" style="137" bestFit="1" customWidth="1"/>
    <col min="4" max="4" width="6.85546875" style="137" bestFit="1" customWidth="1"/>
    <col min="5" max="5" width="9.5703125" style="137" bestFit="1" customWidth="1"/>
    <col min="6" max="10" width="6.5703125" style="137" bestFit="1" customWidth="1"/>
    <col min="11" max="21" width="7.42578125" style="137" bestFit="1" customWidth="1"/>
    <col min="22" max="26" width="7.42578125" style="138" bestFit="1" customWidth="1"/>
    <col min="27" max="27" width="7.85546875" style="138" bestFit="1" customWidth="1"/>
    <col min="28" max="29" width="7.42578125" style="138" bestFit="1" customWidth="1"/>
    <col min="30" max="30" width="7.42578125" style="137" bestFit="1" customWidth="1"/>
    <col min="31" max="34" width="7.42578125" style="138" bestFit="1" customWidth="1"/>
    <col min="35" max="43" width="7.42578125" style="137" bestFit="1" customWidth="1"/>
    <col min="44" max="44" width="7.42578125" style="138" bestFit="1" customWidth="1"/>
    <col min="45" max="53" width="7.42578125" style="137" bestFit="1" customWidth="1"/>
    <col min="54" max="16384" width="4.7109375" style="137"/>
  </cols>
  <sheetData>
    <row r="1" spans="1:53" s="133" customFormat="1" x14ac:dyDescent="0.2">
      <c r="B1" s="133">
        <v>1</v>
      </c>
      <c r="C1" s="133">
        <v>2</v>
      </c>
      <c r="D1" s="133">
        <v>3</v>
      </c>
      <c r="E1" s="133">
        <v>4</v>
      </c>
      <c r="F1" s="133">
        <v>5</v>
      </c>
      <c r="G1" s="133">
        <v>6</v>
      </c>
      <c r="H1" s="133">
        <v>7</v>
      </c>
      <c r="I1" s="133">
        <v>8</v>
      </c>
      <c r="J1" s="133">
        <v>9</v>
      </c>
      <c r="K1" s="133">
        <v>10</v>
      </c>
      <c r="L1" s="133">
        <v>11</v>
      </c>
      <c r="M1" s="133">
        <v>12</v>
      </c>
      <c r="N1" s="133">
        <v>13</v>
      </c>
      <c r="O1" s="133">
        <v>14</v>
      </c>
      <c r="P1" s="133">
        <v>15</v>
      </c>
      <c r="Q1" s="133">
        <v>16</v>
      </c>
      <c r="R1" s="133">
        <v>17</v>
      </c>
      <c r="S1" s="133">
        <v>18</v>
      </c>
      <c r="T1" s="133">
        <v>19</v>
      </c>
      <c r="U1" s="133">
        <v>20</v>
      </c>
      <c r="V1" s="133">
        <v>21</v>
      </c>
      <c r="W1" s="133">
        <v>22</v>
      </c>
      <c r="X1" s="133">
        <v>23</v>
      </c>
      <c r="Y1" s="133">
        <v>24</v>
      </c>
      <c r="Z1" s="133">
        <v>25</v>
      </c>
      <c r="AA1" s="133">
        <v>26</v>
      </c>
      <c r="AB1" s="133">
        <v>27</v>
      </c>
      <c r="AC1" s="133">
        <v>28</v>
      </c>
      <c r="AD1" s="133">
        <v>29</v>
      </c>
      <c r="AE1" s="133">
        <v>30</v>
      </c>
      <c r="AF1" s="133">
        <v>31</v>
      </c>
      <c r="AG1" s="133">
        <v>32</v>
      </c>
      <c r="AH1" s="133">
        <v>33</v>
      </c>
      <c r="AI1" s="133">
        <v>34</v>
      </c>
      <c r="AJ1" s="133">
        <v>35</v>
      </c>
      <c r="AK1" s="133">
        <v>36</v>
      </c>
      <c r="AL1" s="133">
        <v>37</v>
      </c>
      <c r="AM1" s="133">
        <v>38</v>
      </c>
      <c r="AN1" s="133">
        <v>39</v>
      </c>
      <c r="AO1" s="133">
        <v>40</v>
      </c>
      <c r="AP1" s="133">
        <v>41</v>
      </c>
      <c r="AQ1" s="133">
        <v>42</v>
      </c>
      <c r="AR1" s="133">
        <v>43</v>
      </c>
      <c r="AS1" s="133">
        <v>44</v>
      </c>
      <c r="AT1" s="133">
        <v>45</v>
      </c>
      <c r="AU1" s="133">
        <v>46</v>
      </c>
      <c r="AV1" s="133">
        <v>47</v>
      </c>
      <c r="AW1" s="133">
        <v>48</v>
      </c>
      <c r="AX1" s="133">
        <v>49</v>
      </c>
      <c r="AY1" s="133">
        <v>50</v>
      </c>
      <c r="AZ1" s="133">
        <v>51</v>
      </c>
      <c r="BA1" s="133">
        <v>52</v>
      </c>
    </row>
    <row r="2" spans="1:53" s="134" customFormat="1" x14ac:dyDescent="0.2">
      <c r="B2" s="134" t="s">
        <v>186</v>
      </c>
      <c r="C2" s="134" t="s">
        <v>187</v>
      </c>
      <c r="D2" s="134" t="s">
        <v>242</v>
      </c>
      <c r="E2" s="134" t="s">
        <v>243</v>
      </c>
      <c r="F2" s="134" t="s">
        <v>190</v>
      </c>
      <c r="G2" s="134" t="s">
        <v>191</v>
      </c>
      <c r="H2" s="134" t="s">
        <v>192</v>
      </c>
      <c r="I2" s="134" t="s">
        <v>193</v>
      </c>
      <c r="J2" s="134" t="s">
        <v>194</v>
      </c>
      <c r="K2" s="134" t="s">
        <v>195</v>
      </c>
      <c r="L2" s="134" t="s">
        <v>196</v>
      </c>
      <c r="M2" s="134" t="s">
        <v>241</v>
      </c>
      <c r="N2" s="134" t="s">
        <v>197</v>
      </c>
      <c r="O2" s="134" t="s">
        <v>198</v>
      </c>
      <c r="P2" s="134" t="s">
        <v>239</v>
      </c>
      <c r="Q2" s="134" t="s">
        <v>200</v>
      </c>
      <c r="R2" s="134" t="s">
        <v>201</v>
      </c>
      <c r="S2" s="134" t="s">
        <v>235</v>
      </c>
      <c r="T2" s="134" t="s">
        <v>202</v>
      </c>
      <c r="U2" s="134" t="s">
        <v>203</v>
      </c>
      <c r="V2" s="135" t="s">
        <v>205</v>
      </c>
      <c r="W2" s="135" t="s">
        <v>206</v>
      </c>
      <c r="X2" s="135" t="s">
        <v>207</v>
      </c>
      <c r="Y2" s="135" t="s">
        <v>244</v>
      </c>
      <c r="Z2" s="135" t="s">
        <v>240</v>
      </c>
      <c r="AA2" s="135" t="s">
        <v>210</v>
      </c>
      <c r="AB2" s="135" t="s">
        <v>211</v>
      </c>
      <c r="AC2" s="135" t="s">
        <v>212</v>
      </c>
      <c r="AD2" s="135" t="s">
        <v>213</v>
      </c>
      <c r="AE2" s="135" t="s">
        <v>214</v>
      </c>
      <c r="AF2" s="135" t="s">
        <v>215</v>
      </c>
      <c r="AG2" s="135" t="s">
        <v>216</v>
      </c>
      <c r="AH2" s="135" t="s">
        <v>217</v>
      </c>
      <c r="AI2" s="134" t="s">
        <v>218</v>
      </c>
      <c r="AJ2" s="134" t="s">
        <v>220</v>
      </c>
      <c r="AK2" s="134" t="s">
        <v>237</v>
      </c>
      <c r="AL2" s="134" t="s">
        <v>219</v>
      </c>
      <c r="AM2" s="134" t="s">
        <v>223</v>
      </c>
      <c r="AN2" s="134" t="s">
        <v>222</v>
      </c>
      <c r="AO2" s="134" t="s">
        <v>1</v>
      </c>
      <c r="AP2" s="134" t="s">
        <v>0</v>
      </c>
      <c r="AQ2" s="134" t="s">
        <v>224</v>
      </c>
      <c r="AR2" s="135" t="s">
        <v>226</v>
      </c>
      <c r="AS2" s="134" t="s">
        <v>227</v>
      </c>
      <c r="AT2" s="134" t="s">
        <v>228</v>
      </c>
      <c r="AU2" s="134" t="s">
        <v>229</v>
      </c>
      <c r="AV2" s="135" t="s">
        <v>225</v>
      </c>
      <c r="AW2" s="134" t="s">
        <v>236</v>
      </c>
      <c r="AX2" s="134" t="s">
        <v>231</v>
      </c>
      <c r="AY2" s="136" t="s">
        <v>238</v>
      </c>
      <c r="AZ2" s="134" t="s">
        <v>233</v>
      </c>
      <c r="BA2" s="134" t="s">
        <v>234</v>
      </c>
    </row>
    <row r="3" spans="1:53" x14ac:dyDescent="0.2">
      <c r="A3" s="137">
        <v>311</v>
      </c>
      <c r="B3" s="139">
        <v>2</v>
      </c>
      <c r="C3" s="139">
        <v>2</v>
      </c>
      <c r="D3" s="139">
        <v>3</v>
      </c>
      <c r="E3" s="139">
        <v>3</v>
      </c>
      <c r="F3" s="139">
        <v>2</v>
      </c>
      <c r="G3" s="139">
        <v>2</v>
      </c>
      <c r="H3" s="139">
        <v>5</v>
      </c>
      <c r="I3" s="139">
        <v>1</v>
      </c>
      <c r="J3" s="139">
        <v>1</v>
      </c>
      <c r="K3" s="139">
        <v>1</v>
      </c>
      <c r="L3" s="139">
        <v>1</v>
      </c>
      <c r="M3" s="139">
        <v>1</v>
      </c>
      <c r="N3" s="139">
        <v>3</v>
      </c>
      <c r="O3" s="139">
        <v>1</v>
      </c>
      <c r="P3" s="139">
        <v>1</v>
      </c>
      <c r="Q3" s="139">
        <v>1</v>
      </c>
      <c r="R3" s="139">
        <v>1</v>
      </c>
      <c r="S3" s="139">
        <v>1</v>
      </c>
      <c r="T3" s="139">
        <v>1</v>
      </c>
      <c r="U3" s="139">
        <v>2</v>
      </c>
      <c r="V3" s="139"/>
      <c r="W3" s="139"/>
      <c r="X3" s="139"/>
      <c r="Y3" s="139">
        <v>1</v>
      </c>
      <c r="Z3" s="139">
        <v>1</v>
      </c>
      <c r="AA3" s="139">
        <v>3</v>
      </c>
      <c r="AB3" s="139"/>
      <c r="AC3" s="139"/>
      <c r="AD3" s="139">
        <v>1</v>
      </c>
      <c r="AE3" s="139">
        <v>1</v>
      </c>
      <c r="AF3" s="139">
        <v>1</v>
      </c>
      <c r="AG3" s="139">
        <v>1</v>
      </c>
      <c r="AH3" s="139">
        <v>1</v>
      </c>
      <c r="AI3" s="139">
        <v>1</v>
      </c>
      <c r="AJ3" s="139">
        <v>1</v>
      </c>
      <c r="AK3" s="139">
        <v>1</v>
      </c>
      <c r="AL3" s="139">
        <v>1</v>
      </c>
      <c r="AM3" s="139">
        <v>2</v>
      </c>
      <c r="AN3" s="139">
        <v>1</v>
      </c>
      <c r="AO3" s="139">
        <v>1</v>
      </c>
      <c r="AP3" s="139">
        <v>1</v>
      </c>
      <c r="AQ3" s="139">
        <v>1</v>
      </c>
      <c r="AR3" s="139">
        <v>5</v>
      </c>
      <c r="AS3" s="139">
        <v>1</v>
      </c>
      <c r="AT3" s="139">
        <v>3</v>
      </c>
      <c r="AU3" s="139">
        <v>2</v>
      </c>
      <c r="AV3" s="139">
        <v>1</v>
      </c>
      <c r="AW3" s="139">
        <v>1</v>
      </c>
      <c r="AX3" s="139">
        <v>1</v>
      </c>
      <c r="AY3" s="139">
        <v>3</v>
      </c>
      <c r="AZ3" s="139">
        <v>1</v>
      </c>
      <c r="BA3" s="139">
        <v>130</v>
      </c>
    </row>
    <row r="4" spans="1:53" x14ac:dyDescent="0.2">
      <c r="A4" s="137">
        <v>312</v>
      </c>
      <c r="B4" s="139">
        <v>3</v>
      </c>
      <c r="C4" s="139">
        <v>1</v>
      </c>
      <c r="D4" s="139">
        <v>3</v>
      </c>
      <c r="E4" s="139">
        <v>3</v>
      </c>
      <c r="F4" s="139">
        <v>2</v>
      </c>
      <c r="G4" s="139">
        <v>1</v>
      </c>
      <c r="H4" s="139">
        <v>5</v>
      </c>
      <c r="I4" s="139">
        <v>2</v>
      </c>
      <c r="J4" s="139">
        <v>2</v>
      </c>
      <c r="K4" s="139">
        <v>3</v>
      </c>
      <c r="L4" s="139">
        <v>2</v>
      </c>
      <c r="M4" s="139">
        <v>3</v>
      </c>
      <c r="N4" s="139">
        <v>2</v>
      </c>
      <c r="O4" s="139">
        <v>2</v>
      </c>
      <c r="P4" s="139">
        <v>1</v>
      </c>
      <c r="Q4" s="139">
        <v>2</v>
      </c>
      <c r="R4" s="139">
        <v>2</v>
      </c>
      <c r="S4" s="139">
        <v>2</v>
      </c>
      <c r="T4" s="139">
        <v>2</v>
      </c>
      <c r="U4" s="139">
        <v>2</v>
      </c>
      <c r="V4" s="139"/>
      <c r="W4" s="139"/>
      <c r="X4" s="139"/>
      <c r="Y4" s="139">
        <v>2</v>
      </c>
      <c r="Z4" s="139">
        <v>1</v>
      </c>
      <c r="AA4" s="139">
        <v>1</v>
      </c>
      <c r="AB4" s="139"/>
      <c r="AC4" s="139"/>
      <c r="AD4" s="139">
        <v>2</v>
      </c>
      <c r="AE4" s="139">
        <v>2</v>
      </c>
      <c r="AF4" s="139">
        <v>2</v>
      </c>
      <c r="AG4" s="139">
        <v>1</v>
      </c>
      <c r="AH4" s="139">
        <v>2</v>
      </c>
      <c r="AI4" s="139">
        <v>2</v>
      </c>
      <c r="AJ4" s="139">
        <v>3</v>
      </c>
      <c r="AK4" s="139">
        <v>2</v>
      </c>
      <c r="AL4" s="139">
        <v>3</v>
      </c>
      <c r="AM4" s="139">
        <v>1</v>
      </c>
      <c r="AN4" s="139">
        <v>1</v>
      </c>
      <c r="AO4" s="139">
        <v>2</v>
      </c>
      <c r="AP4" s="139">
        <v>3</v>
      </c>
      <c r="AQ4" s="139">
        <v>1</v>
      </c>
      <c r="AR4" s="139">
        <v>5</v>
      </c>
      <c r="AS4" s="139">
        <v>2</v>
      </c>
      <c r="AT4" s="139">
        <v>1</v>
      </c>
      <c r="AU4" s="139">
        <v>1</v>
      </c>
      <c r="AV4" s="139">
        <v>1</v>
      </c>
      <c r="AW4" s="139">
        <v>1</v>
      </c>
      <c r="AX4" s="139">
        <v>2</v>
      </c>
      <c r="AY4" s="139">
        <v>1</v>
      </c>
      <c r="AZ4" s="139">
        <v>2</v>
      </c>
      <c r="BA4" s="139">
        <v>130</v>
      </c>
    </row>
    <row r="5" spans="1:53" x14ac:dyDescent="0.2">
      <c r="A5" s="137">
        <v>313</v>
      </c>
      <c r="B5" s="139">
        <v>2</v>
      </c>
      <c r="C5" s="139">
        <v>1</v>
      </c>
      <c r="D5" s="139">
        <v>3</v>
      </c>
      <c r="E5" s="139">
        <v>3</v>
      </c>
      <c r="F5" s="139">
        <v>2</v>
      </c>
      <c r="G5" s="139">
        <v>1</v>
      </c>
      <c r="H5" s="139">
        <v>3</v>
      </c>
      <c r="I5" s="139">
        <v>2</v>
      </c>
      <c r="J5" s="139">
        <v>1</v>
      </c>
      <c r="K5" s="139">
        <v>2</v>
      </c>
      <c r="L5" s="139">
        <v>1</v>
      </c>
      <c r="M5" s="139">
        <v>3</v>
      </c>
      <c r="N5" s="139">
        <v>2</v>
      </c>
      <c r="O5" s="139">
        <v>2</v>
      </c>
      <c r="P5" s="139">
        <v>1</v>
      </c>
      <c r="Q5" s="139">
        <v>2</v>
      </c>
      <c r="R5" s="139">
        <v>2</v>
      </c>
      <c r="S5" s="139">
        <v>2</v>
      </c>
      <c r="T5" s="139">
        <v>2</v>
      </c>
      <c r="U5" s="139">
        <v>3</v>
      </c>
      <c r="V5" s="139"/>
      <c r="W5" s="139"/>
      <c r="X5" s="139"/>
      <c r="Y5" s="139">
        <v>2</v>
      </c>
      <c r="Z5" s="139">
        <v>1</v>
      </c>
      <c r="AA5" s="139">
        <v>2</v>
      </c>
      <c r="AB5" s="139"/>
      <c r="AC5" s="139"/>
      <c r="AD5" s="139">
        <v>1</v>
      </c>
      <c r="AE5" s="139">
        <v>1</v>
      </c>
      <c r="AF5" s="139">
        <v>1</v>
      </c>
      <c r="AG5" s="139">
        <v>2</v>
      </c>
      <c r="AH5" s="139">
        <v>2</v>
      </c>
      <c r="AI5" s="139">
        <v>2</v>
      </c>
      <c r="AJ5" s="139">
        <v>2</v>
      </c>
      <c r="AK5" s="139">
        <v>2</v>
      </c>
      <c r="AL5" s="139">
        <v>2</v>
      </c>
      <c r="AM5" s="139">
        <v>2</v>
      </c>
      <c r="AN5" s="139">
        <v>1</v>
      </c>
      <c r="AO5" s="139">
        <v>1</v>
      </c>
      <c r="AP5" s="139">
        <v>1</v>
      </c>
      <c r="AQ5" s="139">
        <v>1</v>
      </c>
      <c r="AR5" s="139">
        <v>5</v>
      </c>
      <c r="AS5" s="139">
        <v>1</v>
      </c>
      <c r="AT5" s="139">
        <v>1</v>
      </c>
      <c r="AU5" s="139">
        <v>2</v>
      </c>
      <c r="AV5" s="139">
        <v>1</v>
      </c>
      <c r="AW5" s="139">
        <v>1</v>
      </c>
      <c r="AX5" s="139">
        <v>2</v>
      </c>
      <c r="AY5" s="139">
        <v>3</v>
      </c>
      <c r="AZ5" s="139">
        <v>1</v>
      </c>
      <c r="BA5" s="139">
        <v>130</v>
      </c>
    </row>
    <row r="6" spans="1:53" x14ac:dyDescent="0.2">
      <c r="A6" s="137">
        <v>314</v>
      </c>
      <c r="B6" s="139">
        <v>4</v>
      </c>
      <c r="C6" s="139">
        <v>2</v>
      </c>
      <c r="D6" s="139">
        <v>3</v>
      </c>
      <c r="E6" s="139">
        <v>3</v>
      </c>
      <c r="F6" s="139">
        <v>2</v>
      </c>
      <c r="G6" s="139">
        <v>1</v>
      </c>
      <c r="H6" s="139">
        <v>5</v>
      </c>
      <c r="I6" s="139">
        <v>1</v>
      </c>
      <c r="J6" s="139">
        <v>2</v>
      </c>
      <c r="K6" s="139">
        <v>1</v>
      </c>
      <c r="L6" s="139">
        <v>1</v>
      </c>
      <c r="M6" s="139">
        <v>4</v>
      </c>
      <c r="N6" s="139">
        <v>2</v>
      </c>
      <c r="O6" s="139">
        <v>1</v>
      </c>
      <c r="P6" s="139">
        <v>1</v>
      </c>
      <c r="Q6" s="139">
        <v>2</v>
      </c>
      <c r="R6" s="139">
        <v>4</v>
      </c>
      <c r="S6" s="139">
        <v>2</v>
      </c>
      <c r="T6" s="139">
        <v>1</v>
      </c>
      <c r="U6" s="139">
        <v>3</v>
      </c>
      <c r="V6" s="139"/>
      <c r="W6" s="139"/>
      <c r="X6" s="139"/>
      <c r="Y6" s="139">
        <v>1</v>
      </c>
      <c r="Z6" s="139">
        <v>1</v>
      </c>
      <c r="AA6" s="139">
        <v>4</v>
      </c>
      <c r="AB6" s="139"/>
      <c r="AC6" s="139"/>
      <c r="AD6" s="139">
        <v>1</v>
      </c>
      <c r="AE6" s="139">
        <v>1</v>
      </c>
      <c r="AF6" s="139">
        <v>1</v>
      </c>
      <c r="AG6" s="139">
        <v>2</v>
      </c>
      <c r="AH6" s="139">
        <v>2</v>
      </c>
      <c r="AI6" s="139">
        <v>1</v>
      </c>
      <c r="AJ6" s="139">
        <v>1</v>
      </c>
      <c r="AK6" s="139">
        <v>2</v>
      </c>
      <c r="AL6" s="139">
        <v>2</v>
      </c>
      <c r="AM6" s="139">
        <v>1</v>
      </c>
      <c r="AN6" s="139">
        <v>1</v>
      </c>
      <c r="AO6" s="139">
        <v>1</v>
      </c>
      <c r="AP6" s="139">
        <v>2</v>
      </c>
      <c r="AQ6" s="139">
        <v>1</v>
      </c>
      <c r="AR6" s="139">
        <v>5</v>
      </c>
      <c r="AS6" s="139">
        <v>2</v>
      </c>
      <c r="AT6" s="139">
        <v>2</v>
      </c>
      <c r="AU6" s="139">
        <v>2</v>
      </c>
      <c r="AV6" s="139">
        <v>1</v>
      </c>
      <c r="AW6" s="139">
        <v>1</v>
      </c>
      <c r="AX6" s="139">
        <v>2</v>
      </c>
      <c r="AY6" s="139">
        <v>4</v>
      </c>
      <c r="AZ6" s="139">
        <v>1</v>
      </c>
      <c r="BA6" s="139">
        <v>130</v>
      </c>
    </row>
    <row r="7" spans="1:53" x14ac:dyDescent="0.2">
      <c r="A7" s="137">
        <v>315</v>
      </c>
      <c r="B7" s="139">
        <v>2</v>
      </c>
      <c r="C7" s="139">
        <v>2</v>
      </c>
      <c r="D7" s="139">
        <v>3</v>
      </c>
      <c r="E7" s="139">
        <v>2</v>
      </c>
      <c r="F7" s="139">
        <v>3</v>
      </c>
      <c r="G7" s="139">
        <v>1</v>
      </c>
      <c r="H7" s="139">
        <v>5</v>
      </c>
      <c r="I7" s="139">
        <v>1</v>
      </c>
      <c r="J7" s="139">
        <v>1</v>
      </c>
      <c r="K7" s="139">
        <v>2</v>
      </c>
      <c r="L7" s="139">
        <v>1</v>
      </c>
      <c r="M7" s="139">
        <v>4</v>
      </c>
      <c r="N7" s="139">
        <v>2</v>
      </c>
      <c r="O7" s="139">
        <v>1</v>
      </c>
      <c r="P7" s="139">
        <v>1</v>
      </c>
      <c r="Q7" s="139">
        <v>1</v>
      </c>
      <c r="R7" s="139">
        <v>3</v>
      </c>
      <c r="S7" s="139">
        <v>1</v>
      </c>
      <c r="T7" s="139">
        <v>1</v>
      </c>
      <c r="U7" s="139">
        <v>1</v>
      </c>
      <c r="V7" s="139">
        <v>1</v>
      </c>
      <c r="W7" s="139">
        <v>1</v>
      </c>
      <c r="X7" s="139">
        <v>2</v>
      </c>
      <c r="Y7" s="139"/>
      <c r="Z7" s="139"/>
      <c r="AA7" s="139"/>
      <c r="AB7" s="139"/>
      <c r="AC7" s="139"/>
      <c r="AD7" s="139">
        <v>1</v>
      </c>
      <c r="AE7" s="139">
        <v>1</v>
      </c>
      <c r="AF7" s="139">
        <v>2</v>
      </c>
      <c r="AG7" s="139">
        <v>2</v>
      </c>
      <c r="AH7" s="139">
        <v>1</v>
      </c>
      <c r="AI7" s="139">
        <v>1</v>
      </c>
      <c r="AJ7" s="139">
        <v>2</v>
      </c>
      <c r="AK7" s="139">
        <v>2</v>
      </c>
      <c r="AL7" s="139">
        <v>2</v>
      </c>
      <c r="AM7" s="139">
        <v>2</v>
      </c>
      <c r="AN7" s="139">
        <v>1</v>
      </c>
      <c r="AO7" s="139">
        <v>2</v>
      </c>
      <c r="AP7" s="139">
        <v>2</v>
      </c>
      <c r="AQ7" s="139">
        <v>1</v>
      </c>
      <c r="AR7" s="139">
        <v>5</v>
      </c>
      <c r="AS7" s="139">
        <v>2</v>
      </c>
      <c r="AT7" s="139">
        <v>1</v>
      </c>
      <c r="AU7" s="139">
        <v>2</v>
      </c>
      <c r="AV7" s="139">
        <v>1</v>
      </c>
      <c r="AW7" s="139">
        <v>1</v>
      </c>
      <c r="AX7" s="139">
        <v>1</v>
      </c>
      <c r="AY7" s="139">
        <v>1</v>
      </c>
      <c r="AZ7" s="139">
        <v>1</v>
      </c>
      <c r="BA7" s="139">
        <v>130</v>
      </c>
    </row>
    <row r="8" spans="1:53" x14ac:dyDescent="0.2">
      <c r="A8" s="137">
        <v>316</v>
      </c>
      <c r="B8" s="139">
        <v>4</v>
      </c>
      <c r="C8" s="139">
        <v>2</v>
      </c>
      <c r="D8" s="139">
        <v>3</v>
      </c>
      <c r="E8" s="139">
        <v>3</v>
      </c>
      <c r="F8" s="139">
        <v>1</v>
      </c>
      <c r="G8" s="139">
        <v>1</v>
      </c>
      <c r="H8" s="139">
        <v>3</v>
      </c>
      <c r="I8" s="139">
        <v>1</v>
      </c>
      <c r="J8" s="139">
        <v>1</v>
      </c>
      <c r="K8" s="139">
        <v>2</v>
      </c>
      <c r="L8" s="139">
        <v>1</v>
      </c>
      <c r="M8" s="139">
        <v>1</v>
      </c>
      <c r="N8" s="139">
        <v>2</v>
      </c>
      <c r="O8" s="139">
        <v>2</v>
      </c>
      <c r="P8" s="139">
        <v>1</v>
      </c>
      <c r="Q8" s="139">
        <v>2</v>
      </c>
      <c r="R8" s="139">
        <v>2</v>
      </c>
      <c r="S8" s="139">
        <v>2</v>
      </c>
      <c r="T8" s="139">
        <v>2</v>
      </c>
      <c r="U8" s="139">
        <v>3</v>
      </c>
      <c r="V8" s="139"/>
      <c r="W8" s="139"/>
      <c r="X8" s="139"/>
      <c r="Y8" s="139"/>
      <c r="Z8" s="139"/>
      <c r="AA8" s="139"/>
      <c r="AB8" s="139">
        <v>1</v>
      </c>
      <c r="AC8" s="139">
        <v>1</v>
      </c>
      <c r="AD8" s="139">
        <v>1</v>
      </c>
      <c r="AE8" s="139">
        <v>1</v>
      </c>
      <c r="AF8" s="139">
        <v>2</v>
      </c>
      <c r="AG8" s="139">
        <v>2</v>
      </c>
      <c r="AH8" s="139">
        <v>2</v>
      </c>
      <c r="AI8" s="139">
        <v>2</v>
      </c>
      <c r="AJ8" s="139">
        <v>2</v>
      </c>
      <c r="AK8" s="139">
        <v>1</v>
      </c>
      <c r="AL8" s="139">
        <v>1</v>
      </c>
      <c r="AM8" s="139">
        <v>2</v>
      </c>
      <c r="AN8" s="139">
        <v>2</v>
      </c>
      <c r="AO8" s="139">
        <v>1</v>
      </c>
      <c r="AP8" s="139">
        <v>1</v>
      </c>
      <c r="AQ8" s="139">
        <v>1</v>
      </c>
      <c r="AR8" s="139">
        <v>5</v>
      </c>
      <c r="AS8" s="139">
        <v>1</v>
      </c>
      <c r="AT8" s="139">
        <v>1</v>
      </c>
      <c r="AU8" s="139">
        <v>2</v>
      </c>
      <c r="AV8" s="139">
        <v>1</v>
      </c>
      <c r="AW8" s="139">
        <v>1</v>
      </c>
      <c r="AX8" s="139">
        <v>1</v>
      </c>
      <c r="AY8" s="139">
        <v>3</v>
      </c>
      <c r="AZ8" s="139">
        <v>1</v>
      </c>
      <c r="BA8" s="139">
        <v>130</v>
      </c>
    </row>
    <row r="9" spans="1:53" x14ac:dyDescent="0.2">
      <c r="A9" s="137">
        <v>317</v>
      </c>
      <c r="B9" s="139">
        <v>5</v>
      </c>
      <c r="C9" s="139">
        <v>1</v>
      </c>
      <c r="D9" s="139">
        <v>8</v>
      </c>
      <c r="E9" s="139">
        <v>8</v>
      </c>
      <c r="F9" s="139">
        <v>3</v>
      </c>
      <c r="G9" s="139">
        <v>1</v>
      </c>
      <c r="H9" s="139">
        <v>5</v>
      </c>
      <c r="I9" s="139">
        <v>2</v>
      </c>
      <c r="J9" s="139">
        <v>1</v>
      </c>
      <c r="K9" s="139">
        <v>2</v>
      </c>
      <c r="L9" s="139">
        <v>1</v>
      </c>
      <c r="M9" s="139">
        <v>1</v>
      </c>
      <c r="N9" s="139">
        <v>2</v>
      </c>
      <c r="O9" s="139">
        <v>1</v>
      </c>
      <c r="P9" s="139">
        <v>1</v>
      </c>
      <c r="Q9" s="139">
        <v>2</v>
      </c>
      <c r="R9" s="139">
        <v>3</v>
      </c>
      <c r="S9" s="139">
        <v>2</v>
      </c>
      <c r="T9" s="139">
        <v>2</v>
      </c>
      <c r="U9" s="139">
        <v>3</v>
      </c>
      <c r="V9" s="139">
        <v>1</v>
      </c>
      <c r="W9" s="139">
        <v>1</v>
      </c>
      <c r="X9" s="139">
        <v>2</v>
      </c>
      <c r="Y9" s="139"/>
      <c r="Z9" s="139"/>
      <c r="AA9" s="139"/>
      <c r="AB9" s="139"/>
      <c r="AC9" s="139"/>
      <c r="AD9" s="139">
        <v>1</v>
      </c>
      <c r="AE9" s="139">
        <v>2</v>
      </c>
      <c r="AF9" s="139">
        <v>1</v>
      </c>
      <c r="AG9" s="139">
        <v>4</v>
      </c>
      <c r="AH9" s="139">
        <v>2</v>
      </c>
      <c r="AI9" s="139">
        <v>2</v>
      </c>
      <c r="AJ9" s="139">
        <v>1</v>
      </c>
      <c r="AK9" s="139">
        <v>1</v>
      </c>
      <c r="AL9" s="139">
        <v>1</v>
      </c>
      <c r="AM9" s="139">
        <v>2</v>
      </c>
      <c r="AN9" s="139">
        <v>1</v>
      </c>
      <c r="AO9" s="139">
        <v>2</v>
      </c>
      <c r="AP9" s="139">
        <v>2</v>
      </c>
      <c r="AQ9" s="139">
        <v>1</v>
      </c>
      <c r="AR9" s="139">
        <v>5</v>
      </c>
      <c r="AS9" s="139">
        <v>1</v>
      </c>
      <c r="AT9" s="139">
        <v>1</v>
      </c>
      <c r="AU9" s="139">
        <v>1</v>
      </c>
      <c r="AV9" s="139">
        <v>1</v>
      </c>
      <c r="AW9" s="139">
        <v>1</v>
      </c>
      <c r="AX9" s="139">
        <v>2</v>
      </c>
      <c r="AY9" s="139">
        <v>1</v>
      </c>
      <c r="AZ9" s="139">
        <v>2</v>
      </c>
      <c r="BA9" s="139">
        <v>130</v>
      </c>
    </row>
    <row r="10" spans="1:53" x14ac:dyDescent="0.2">
      <c r="A10" s="137">
        <v>318</v>
      </c>
      <c r="B10" s="139">
        <v>2</v>
      </c>
      <c r="C10" s="139">
        <v>2</v>
      </c>
      <c r="D10" s="139">
        <v>3</v>
      </c>
      <c r="E10" s="139">
        <v>3</v>
      </c>
      <c r="F10" s="139">
        <v>3</v>
      </c>
      <c r="G10" s="139">
        <v>2</v>
      </c>
      <c r="H10" s="139">
        <v>5</v>
      </c>
      <c r="I10" s="139">
        <v>1</v>
      </c>
      <c r="J10" s="139">
        <v>1</v>
      </c>
      <c r="K10" s="139">
        <v>2</v>
      </c>
      <c r="L10" s="139">
        <v>1</v>
      </c>
      <c r="M10" s="139">
        <v>4</v>
      </c>
      <c r="N10" s="139">
        <v>2</v>
      </c>
      <c r="O10" s="139">
        <v>1</v>
      </c>
      <c r="P10" s="139">
        <v>2</v>
      </c>
      <c r="Q10" s="139">
        <v>2</v>
      </c>
      <c r="R10" s="139">
        <v>3</v>
      </c>
      <c r="S10" s="139">
        <v>2</v>
      </c>
      <c r="T10" s="139">
        <v>2</v>
      </c>
      <c r="U10" s="139">
        <v>1</v>
      </c>
      <c r="V10" s="139">
        <v>1</v>
      </c>
      <c r="W10" s="139">
        <v>1</v>
      </c>
      <c r="X10" s="139">
        <v>1</v>
      </c>
      <c r="Y10" s="139"/>
      <c r="Z10" s="139"/>
      <c r="AA10" s="139"/>
      <c r="AB10" s="139"/>
      <c r="AC10" s="139"/>
      <c r="AD10" s="139">
        <v>1</v>
      </c>
      <c r="AE10" s="139">
        <v>1</v>
      </c>
      <c r="AF10" s="139">
        <v>1</v>
      </c>
      <c r="AG10" s="139">
        <v>4</v>
      </c>
      <c r="AH10" s="139">
        <v>1</v>
      </c>
      <c r="AI10" s="139">
        <v>1</v>
      </c>
      <c r="AJ10" s="139">
        <v>1</v>
      </c>
      <c r="AK10" s="139">
        <v>1</v>
      </c>
      <c r="AL10" s="139">
        <v>1</v>
      </c>
      <c r="AM10" s="139">
        <v>2</v>
      </c>
      <c r="AN10" s="139">
        <v>1</v>
      </c>
      <c r="AO10" s="139">
        <v>1</v>
      </c>
      <c r="AP10" s="139">
        <v>2</v>
      </c>
      <c r="AQ10" s="139">
        <v>1</v>
      </c>
      <c r="AR10" s="139">
        <v>4</v>
      </c>
      <c r="AS10" s="139">
        <v>2</v>
      </c>
      <c r="AT10" s="139">
        <v>2</v>
      </c>
      <c r="AU10" s="139">
        <v>2</v>
      </c>
      <c r="AV10" s="139">
        <v>1</v>
      </c>
      <c r="AW10" s="139">
        <v>1</v>
      </c>
      <c r="AX10" s="139">
        <v>2</v>
      </c>
      <c r="AY10" s="139">
        <v>1</v>
      </c>
      <c r="AZ10" s="139">
        <v>1</v>
      </c>
      <c r="BA10" s="139">
        <v>130</v>
      </c>
    </row>
    <row r="11" spans="1:53" x14ac:dyDescent="0.2">
      <c r="A11" s="137">
        <v>319</v>
      </c>
      <c r="B11" s="139">
        <v>5</v>
      </c>
      <c r="C11" s="139">
        <v>2</v>
      </c>
      <c r="D11" s="139">
        <v>6</v>
      </c>
      <c r="E11" s="139">
        <v>6</v>
      </c>
      <c r="F11" s="139">
        <v>1</v>
      </c>
      <c r="G11" s="139">
        <v>1</v>
      </c>
      <c r="H11" s="139">
        <v>2</v>
      </c>
      <c r="I11" s="139">
        <v>1</v>
      </c>
      <c r="J11" s="139">
        <v>1</v>
      </c>
      <c r="K11" s="139">
        <v>2</v>
      </c>
      <c r="L11" s="139">
        <v>1</v>
      </c>
      <c r="M11" s="139">
        <v>1</v>
      </c>
      <c r="N11" s="139">
        <v>1</v>
      </c>
      <c r="O11" s="139">
        <v>1</v>
      </c>
      <c r="P11" s="139">
        <v>1</v>
      </c>
      <c r="Q11" s="139">
        <v>1</v>
      </c>
      <c r="R11" s="139">
        <v>1</v>
      </c>
      <c r="S11" s="139">
        <v>1</v>
      </c>
      <c r="T11" s="139">
        <v>1</v>
      </c>
      <c r="U11" s="139">
        <v>1</v>
      </c>
      <c r="V11" s="139"/>
      <c r="W11" s="139"/>
      <c r="X11" s="139"/>
      <c r="Y11" s="139"/>
      <c r="Z11" s="139"/>
      <c r="AA11" s="139"/>
      <c r="AB11" s="139">
        <v>1</v>
      </c>
      <c r="AC11" s="139">
        <v>1</v>
      </c>
      <c r="AD11" s="139">
        <v>1</v>
      </c>
      <c r="AE11" s="139">
        <v>1</v>
      </c>
      <c r="AF11" s="139">
        <v>1</v>
      </c>
      <c r="AG11" s="139">
        <v>2</v>
      </c>
      <c r="AH11" s="139">
        <v>1</v>
      </c>
      <c r="AI11" s="139">
        <v>1</v>
      </c>
      <c r="AJ11" s="139">
        <v>1</v>
      </c>
      <c r="AK11" s="139">
        <v>1</v>
      </c>
      <c r="AL11" s="139">
        <v>1</v>
      </c>
      <c r="AM11" s="139">
        <v>2</v>
      </c>
      <c r="AN11" s="139">
        <v>1</v>
      </c>
      <c r="AO11" s="139">
        <v>1</v>
      </c>
      <c r="AP11" s="139">
        <v>1</v>
      </c>
      <c r="AQ11" s="139">
        <v>1</v>
      </c>
      <c r="AR11" s="139">
        <v>5</v>
      </c>
      <c r="AS11" s="139">
        <v>1</v>
      </c>
      <c r="AT11" s="139">
        <v>1</v>
      </c>
      <c r="AU11" s="139">
        <v>2</v>
      </c>
      <c r="AV11" s="139">
        <v>1</v>
      </c>
      <c r="AW11" s="139">
        <v>1</v>
      </c>
      <c r="AX11" s="139">
        <v>1</v>
      </c>
      <c r="AY11" s="139">
        <v>3</v>
      </c>
      <c r="AZ11" s="139">
        <v>1</v>
      </c>
      <c r="BA11" s="139">
        <v>130</v>
      </c>
    </row>
    <row r="12" spans="1:53" x14ac:dyDescent="0.2">
      <c r="A12" s="137">
        <v>320</v>
      </c>
      <c r="B12" s="139">
        <v>4</v>
      </c>
      <c r="C12" s="139">
        <v>1</v>
      </c>
      <c r="D12" s="139">
        <v>4</v>
      </c>
      <c r="E12" s="139">
        <v>4</v>
      </c>
      <c r="F12" s="139">
        <v>1</v>
      </c>
      <c r="G12" s="139">
        <v>1</v>
      </c>
      <c r="H12" s="139">
        <v>4</v>
      </c>
      <c r="I12" s="139">
        <v>2</v>
      </c>
      <c r="J12" s="139">
        <v>1</v>
      </c>
      <c r="K12" s="139">
        <v>2</v>
      </c>
      <c r="L12" s="139">
        <v>1</v>
      </c>
      <c r="M12" s="139">
        <v>4</v>
      </c>
      <c r="N12" s="139">
        <v>2</v>
      </c>
      <c r="O12" s="139">
        <v>2</v>
      </c>
      <c r="P12" s="139">
        <v>2</v>
      </c>
      <c r="Q12" s="139">
        <v>2</v>
      </c>
      <c r="R12" s="139">
        <v>2</v>
      </c>
      <c r="S12" s="139">
        <v>1</v>
      </c>
      <c r="T12" s="139">
        <v>1</v>
      </c>
      <c r="U12" s="139">
        <v>2</v>
      </c>
      <c r="V12" s="139"/>
      <c r="W12" s="139"/>
      <c r="X12" s="139"/>
      <c r="Y12" s="139"/>
      <c r="Z12" s="139"/>
      <c r="AA12" s="139"/>
      <c r="AB12" s="139">
        <v>1</v>
      </c>
      <c r="AC12" s="139">
        <v>1</v>
      </c>
      <c r="AD12" s="139">
        <v>1</v>
      </c>
      <c r="AE12" s="139">
        <v>1</v>
      </c>
      <c r="AF12" s="139">
        <v>1</v>
      </c>
      <c r="AG12" s="139">
        <v>2</v>
      </c>
      <c r="AH12" s="139">
        <v>2</v>
      </c>
      <c r="AI12" s="139">
        <v>1</v>
      </c>
      <c r="AJ12" s="139">
        <v>2</v>
      </c>
      <c r="AK12" s="139">
        <v>2</v>
      </c>
      <c r="AL12" s="139">
        <v>2</v>
      </c>
      <c r="AM12" s="139">
        <v>2</v>
      </c>
      <c r="AN12" s="139">
        <v>1</v>
      </c>
      <c r="AO12" s="139">
        <v>1</v>
      </c>
      <c r="AP12" s="139">
        <v>2</v>
      </c>
      <c r="AQ12" s="139">
        <v>1</v>
      </c>
      <c r="AR12" s="139">
        <v>4</v>
      </c>
      <c r="AS12" s="139">
        <v>2</v>
      </c>
      <c r="AT12" s="139">
        <v>1</v>
      </c>
      <c r="AU12" s="139">
        <v>2</v>
      </c>
      <c r="AV12" s="139">
        <v>2</v>
      </c>
      <c r="AW12" s="139">
        <v>2</v>
      </c>
      <c r="AX12" s="139">
        <v>2</v>
      </c>
      <c r="AY12" s="139">
        <v>4</v>
      </c>
      <c r="AZ12" s="139">
        <v>5</v>
      </c>
      <c r="BA12" s="139">
        <v>130</v>
      </c>
    </row>
    <row r="13" spans="1:53" x14ac:dyDescent="0.2">
      <c r="A13" s="137">
        <v>321</v>
      </c>
      <c r="B13" s="139">
        <v>2</v>
      </c>
      <c r="C13" s="139">
        <v>2</v>
      </c>
      <c r="D13" s="139">
        <v>3</v>
      </c>
      <c r="E13" s="139">
        <v>3</v>
      </c>
      <c r="F13" s="139">
        <v>3</v>
      </c>
      <c r="G13" s="139">
        <v>1</v>
      </c>
      <c r="H13" s="139">
        <v>6</v>
      </c>
      <c r="I13" s="139">
        <v>1</v>
      </c>
      <c r="J13" s="139">
        <v>1</v>
      </c>
      <c r="K13" s="139">
        <v>2</v>
      </c>
      <c r="L13" s="139">
        <v>1</v>
      </c>
      <c r="M13" s="139">
        <v>1</v>
      </c>
      <c r="N13" s="139">
        <v>1</v>
      </c>
      <c r="O13" s="139">
        <v>1</v>
      </c>
      <c r="P13" s="139">
        <v>1</v>
      </c>
      <c r="Q13" s="139">
        <v>1</v>
      </c>
      <c r="R13" s="139">
        <v>3</v>
      </c>
      <c r="S13" s="139">
        <v>1</v>
      </c>
      <c r="T13" s="139">
        <v>2</v>
      </c>
      <c r="U13" s="139">
        <v>1</v>
      </c>
      <c r="V13" s="139">
        <v>1</v>
      </c>
      <c r="W13" s="139">
        <v>1</v>
      </c>
      <c r="X13" s="139">
        <v>1</v>
      </c>
      <c r="Y13" s="139"/>
      <c r="Z13" s="139"/>
      <c r="AA13" s="139"/>
      <c r="AB13" s="139"/>
      <c r="AC13" s="139"/>
      <c r="AD13" s="139">
        <v>3</v>
      </c>
      <c r="AE13" s="139">
        <v>1</v>
      </c>
      <c r="AF13" s="139">
        <v>4</v>
      </c>
      <c r="AG13" s="139">
        <v>2</v>
      </c>
      <c r="AH13" s="139">
        <v>2</v>
      </c>
      <c r="AI13" s="139">
        <v>1</v>
      </c>
      <c r="AJ13" s="139">
        <v>2</v>
      </c>
      <c r="AK13" s="139">
        <v>1</v>
      </c>
      <c r="AL13" s="139">
        <v>1</v>
      </c>
      <c r="AM13" s="139">
        <v>2</v>
      </c>
      <c r="AN13" s="139">
        <v>1</v>
      </c>
      <c r="AO13" s="139">
        <v>2</v>
      </c>
      <c r="AP13" s="139">
        <v>2</v>
      </c>
      <c r="AQ13" s="139">
        <v>1</v>
      </c>
      <c r="AR13" s="139">
        <v>2</v>
      </c>
      <c r="AS13" s="139">
        <v>1</v>
      </c>
      <c r="AT13" s="139">
        <v>1</v>
      </c>
      <c r="AU13" s="139">
        <v>2</v>
      </c>
      <c r="AV13" s="139">
        <v>1</v>
      </c>
      <c r="AW13" s="139">
        <v>1</v>
      </c>
      <c r="AX13" s="139">
        <v>1</v>
      </c>
      <c r="AY13" s="139">
        <v>3</v>
      </c>
      <c r="AZ13" s="139">
        <v>2</v>
      </c>
      <c r="BA13" s="139">
        <v>130</v>
      </c>
    </row>
    <row r="14" spans="1:53" x14ac:dyDescent="0.2">
      <c r="A14" s="137">
        <v>322</v>
      </c>
      <c r="B14" s="139">
        <v>2</v>
      </c>
      <c r="C14" s="139">
        <v>1</v>
      </c>
      <c r="D14" s="139">
        <v>3</v>
      </c>
      <c r="E14" s="139">
        <v>3</v>
      </c>
      <c r="F14" s="139">
        <v>1</v>
      </c>
      <c r="G14" s="139">
        <v>1</v>
      </c>
      <c r="H14" s="139">
        <v>3</v>
      </c>
      <c r="I14" s="139">
        <v>3</v>
      </c>
      <c r="J14" s="139">
        <v>2</v>
      </c>
      <c r="K14" s="139">
        <v>2</v>
      </c>
      <c r="L14" s="139">
        <v>1</v>
      </c>
      <c r="M14" s="139">
        <v>4</v>
      </c>
      <c r="N14" s="139">
        <v>2</v>
      </c>
      <c r="O14" s="139">
        <v>2</v>
      </c>
      <c r="P14" s="139">
        <v>2</v>
      </c>
      <c r="Q14" s="139">
        <v>1</v>
      </c>
      <c r="R14" s="139">
        <v>2</v>
      </c>
      <c r="S14" s="139">
        <v>2</v>
      </c>
      <c r="T14" s="139">
        <v>1</v>
      </c>
      <c r="U14" s="139">
        <v>2</v>
      </c>
      <c r="V14" s="139"/>
      <c r="W14" s="139"/>
      <c r="X14" s="139"/>
      <c r="Y14" s="139"/>
      <c r="Z14" s="139"/>
      <c r="AA14" s="139"/>
      <c r="AB14" s="139">
        <v>1</v>
      </c>
      <c r="AC14" s="139">
        <v>1</v>
      </c>
      <c r="AD14" s="139">
        <v>1</v>
      </c>
      <c r="AE14" s="139">
        <v>2</v>
      </c>
      <c r="AF14" s="139">
        <v>1</v>
      </c>
      <c r="AG14" s="139">
        <v>2</v>
      </c>
      <c r="AH14" s="139">
        <v>1</v>
      </c>
      <c r="AI14" s="139">
        <v>1</v>
      </c>
      <c r="AJ14" s="139">
        <v>2</v>
      </c>
      <c r="AK14" s="139">
        <v>1</v>
      </c>
      <c r="AL14" s="139">
        <v>2</v>
      </c>
      <c r="AM14" s="139">
        <v>2</v>
      </c>
      <c r="AN14" s="139">
        <v>2</v>
      </c>
      <c r="AO14" s="139">
        <v>2</v>
      </c>
      <c r="AP14" s="139">
        <v>2</v>
      </c>
      <c r="AQ14" s="139">
        <v>1</v>
      </c>
      <c r="AR14" s="139">
        <v>5</v>
      </c>
      <c r="AS14" s="139">
        <v>2</v>
      </c>
      <c r="AT14" s="139">
        <v>2</v>
      </c>
      <c r="AU14" s="139">
        <v>2</v>
      </c>
      <c r="AV14" s="139">
        <v>4</v>
      </c>
      <c r="AW14" s="139">
        <v>1</v>
      </c>
      <c r="AX14" s="139">
        <v>2</v>
      </c>
      <c r="AY14" s="139">
        <v>3</v>
      </c>
      <c r="AZ14" s="139">
        <v>5</v>
      </c>
      <c r="BA14" s="139">
        <v>130</v>
      </c>
    </row>
    <row r="15" spans="1:53" x14ac:dyDescent="0.2">
      <c r="A15" s="137">
        <v>323</v>
      </c>
      <c r="B15" s="139">
        <v>1</v>
      </c>
      <c r="C15" s="139">
        <v>2</v>
      </c>
      <c r="D15" s="139">
        <v>1</v>
      </c>
      <c r="E15" s="139">
        <v>1</v>
      </c>
      <c r="F15" s="139">
        <v>3</v>
      </c>
      <c r="G15" s="139">
        <v>2</v>
      </c>
      <c r="H15" s="139">
        <v>5</v>
      </c>
      <c r="I15" s="139">
        <v>1</v>
      </c>
      <c r="J15" s="139">
        <v>1</v>
      </c>
      <c r="K15" s="139">
        <v>2</v>
      </c>
      <c r="L15" s="139">
        <v>1</v>
      </c>
      <c r="M15" s="139">
        <v>1</v>
      </c>
      <c r="N15" s="139">
        <v>2</v>
      </c>
      <c r="O15" s="139">
        <v>1</v>
      </c>
      <c r="P15" s="139">
        <v>3</v>
      </c>
      <c r="Q15" s="139">
        <v>1</v>
      </c>
      <c r="R15" s="139">
        <v>2</v>
      </c>
      <c r="S15" s="139">
        <v>2</v>
      </c>
      <c r="T15" s="139">
        <v>1</v>
      </c>
      <c r="U15" s="139">
        <v>1</v>
      </c>
      <c r="V15" s="139">
        <v>1</v>
      </c>
      <c r="W15" s="139">
        <v>1</v>
      </c>
      <c r="X15" s="139">
        <v>1</v>
      </c>
      <c r="Y15" s="139"/>
      <c r="Z15" s="139"/>
      <c r="AA15" s="139"/>
      <c r="AB15" s="139"/>
      <c r="AC15" s="139"/>
      <c r="AD15" s="139">
        <v>1</v>
      </c>
      <c r="AE15" s="139">
        <v>1</v>
      </c>
      <c r="AF15" s="139">
        <v>1</v>
      </c>
      <c r="AG15" s="139">
        <v>4</v>
      </c>
      <c r="AH15" s="139">
        <v>1</v>
      </c>
      <c r="AI15" s="139">
        <v>2</v>
      </c>
      <c r="AJ15" s="139">
        <v>1</v>
      </c>
      <c r="AK15" s="139">
        <v>1</v>
      </c>
      <c r="AL15" s="139">
        <v>1</v>
      </c>
      <c r="AM15" s="139">
        <v>2</v>
      </c>
      <c r="AN15" s="139">
        <v>1</v>
      </c>
      <c r="AO15" s="139">
        <v>1</v>
      </c>
      <c r="AP15" s="139">
        <v>1</v>
      </c>
      <c r="AQ15" s="139">
        <v>1</v>
      </c>
      <c r="AR15" s="139">
        <v>5</v>
      </c>
      <c r="AS15" s="139">
        <v>1</v>
      </c>
      <c r="AT15" s="139">
        <v>1</v>
      </c>
      <c r="AU15" s="139">
        <v>2</v>
      </c>
      <c r="AV15" s="139">
        <v>1</v>
      </c>
      <c r="AW15" s="139">
        <v>1</v>
      </c>
      <c r="AX15" s="139">
        <v>1</v>
      </c>
      <c r="AY15" s="139">
        <v>3</v>
      </c>
      <c r="AZ15" s="139">
        <v>1</v>
      </c>
      <c r="BA15" s="139">
        <v>130</v>
      </c>
    </row>
    <row r="16" spans="1:53" x14ac:dyDescent="0.2">
      <c r="A16" s="137">
        <v>324</v>
      </c>
      <c r="B16" s="139">
        <v>4</v>
      </c>
      <c r="C16" s="139">
        <v>2</v>
      </c>
      <c r="D16" s="139">
        <v>4</v>
      </c>
      <c r="E16" s="139">
        <v>2</v>
      </c>
      <c r="F16" s="139">
        <v>2</v>
      </c>
      <c r="G16" s="139">
        <v>1</v>
      </c>
      <c r="H16" s="139">
        <v>4</v>
      </c>
      <c r="I16" s="139">
        <v>1</v>
      </c>
      <c r="J16" s="139">
        <v>1</v>
      </c>
      <c r="K16" s="139">
        <v>2</v>
      </c>
      <c r="L16" s="139">
        <v>1</v>
      </c>
      <c r="M16" s="139">
        <v>1</v>
      </c>
      <c r="N16" s="139">
        <v>2</v>
      </c>
      <c r="O16" s="139">
        <v>1</v>
      </c>
      <c r="P16" s="139">
        <v>1</v>
      </c>
      <c r="Q16" s="139">
        <v>1</v>
      </c>
      <c r="R16" s="139">
        <v>2</v>
      </c>
      <c r="S16" s="139">
        <v>1</v>
      </c>
      <c r="T16" s="139">
        <v>1</v>
      </c>
      <c r="U16" s="139">
        <v>2</v>
      </c>
      <c r="V16" s="139"/>
      <c r="W16" s="139"/>
      <c r="X16" s="139"/>
      <c r="Y16" s="139">
        <v>1</v>
      </c>
      <c r="Z16" s="139">
        <v>1</v>
      </c>
      <c r="AA16" s="139">
        <v>1</v>
      </c>
      <c r="AB16" s="139"/>
      <c r="AC16" s="139"/>
      <c r="AD16" s="139">
        <v>1</v>
      </c>
      <c r="AE16" s="139">
        <v>1</v>
      </c>
      <c r="AF16" s="139">
        <v>2</v>
      </c>
      <c r="AG16" s="139">
        <v>3</v>
      </c>
      <c r="AH16" s="139">
        <v>1</v>
      </c>
      <c r="AI16" s="139">
        <v>2</v>
      </c>
      <c r="AJ16" s="139">
        <v>1</v>
      </c>
      <c r="AK16" s="139">
        <v>1</v>
      </c>
      <c r="AL16" s="139">
        <v>1</v>
      </c>
      <c r="AM16" s="139">
        <v>2</v>
      </c>
      <c r="AN16" s="139">
        <v>1</v>
      </c>
      <c r="AO16" s="139">
        <v>2</v>
      </c>
      <c r="AP16" s="139">
        <v>3</v>
      </c>
      <c r="AQ16" s="139">
        <v>1</v>
      </c>
      <c r="AR16" s="139">
        <v>5</v>
      </c>
      <c r="AS16" s="139">
        <v>2</v>
      </c>
      <c r="AT16" s="139">
        <v>1</v>
      </c>
      <c r="AU16" s="139">
        <v>1</v>
      </c>
      <c r="AV16" s="139">
        <v>1</v>
      </c>
      <c r="AW16" s="139">
        <v>1</v>
      </c>
      <c r="AX16" s="139">
        <v>1</v>
      </c>
      <c r="AY16" s="139">
        <v>1</v>
      </c>
      <c r="AZ16" s="139">
        <v>1</v>
      </c>
      <c r="BA16" s="139">
        <v>130</v>
      </c>
    </row>
    <row r="17" spans="1:53" x14ac:dyDescent="0.2">
      <c r="A17" s="137">
        <v>325</v>
      </c>
      <c r="B17" s="139">
        <v>3</v>
      </c>
      <c r="C17" s="139">
        <v>2</v>
      </c>
      <c r="D17" s="139">
        <v>4</v>
      </c>
      <c r="E17" s="139">
        <v>3</v>
      </c>
      <c r="F17" s="139">
        <v>2</v>
      </c>
      <c r="G17" s="139">
        <v>1</v>
      </c>
      <c r="H17" s="139">
        <v>5</v>
      </c>
      <c r="I17" s="139">
        <v>1</v>
      </c>
      <c r="J17" s="139">
        <v>2</v>
      </c>
      <c r="K17" s="139">
        <v>1</v>
      </c>
      <c r="L17" s="139">
        <v>1</v>
      </c>
      <c r="M17" s="139">
        <v>4</v>
      </c>
      <c r="N17" s="139">
        <v>2</v>
      </c>
      <c r="O17" s="139">
        <v>2</v>
      </c>
      <c r="P17" s="139">
        <v>1</v>
      </c>
      <c r="Q17" s="139">
        <v>2</v>
      </c>
      <c r="R17" s="139">
        <v>3</v>
      </c>
      <c r="S17" s="139">
        <v>3</v>
      </c>
      <c r="T17" s="139">
        <v>1</v>
      </c>
      <c r="U17" s="139">
        <v>2</v>
      </c>
      <c r="V17" s="139"/>
      <c r="W17" s="139"/>
      <c r="X17" s="139"/>
      <c r="Y17" s="139">
        <v>1</v>
      </c>
      <c r="Z17" s="139">
        <v>1</v>
      </c>
      <c r="AA17" s="139">
        <v>1</v>
      </c>
      <c r="AB17" s="139"/>
      <c r="AC17" s="139"/>
      <c r="AD17" s="139">
        <v>1</v>
      </c>
      <c r="AE17" s="139">
        <v>1</v>
      </c>
      <c r="AF17" s="139">
        <v>1</v>
      </c>
      <c r="AG17" s="139">
        <v>2</v>
      </c>
      <c r="AH17" s="139">
        <v>2</v>
      </c>
      <c r="AI17" s="139">
        <v>2</v>
      </c>
      <c r="AJ17" s="139">
        <v>2</v>
      </c>
      <c r="AK17" s="139">
        <v>1</v>
      </c>
      <c r="AL17" s="139">
        <v>1</v>
      </c>
      <c r="AM17" s="139">
        <v>2</v>
      </c>
      <c r="AN17" s="139">
        <v>1</v>
      </c>
      <c r="AO17" s="139">
        <v>2</v>
      </c>
      <c r="AP17" s="139">
        <v>2</v>
      </c>
      <c r="AQ17" s="139">
        <v>1</v>
      </c>
      <c r="AR17" s="139">
        <v>4</v>
      </c>
      <c r="AS17" s="139">
        <v>1</v>
      </c>
      <c r="AT17" s="139">
        <v>2</v>
      </c>
      <c r="AU17" s="139">
        <v>2</v>
      </c>
      <c r="AV17" s="139">
        <v>2</v>
      </c>
      <c r="AW17" s="139">
        <v>1</v>
      </c>
      <c r="AX17" s="139">
        <v>1</v>
      </c>
      <c r="AY17" s="139">
        <v>3</v>
      </c>
      <c r="AZ17" s="139">
        <v>2</v>
      </c>
      <c r="BA17" s="139">
        <v>130</v>
      </c>
    </row>
    <row r="18" spans="1:53" x14ac:dyDescent="0.2">
      <c r="A18" s="137">
        <v>326</v>
      </c>
      <c r="B18" s="139">
        <v>3</v>
      </c>
      <c r="C18" s="139">
        <v>2</v>
      </c>
      <c r="D18" s="139">
        <v>4</v>
      </c>
      <c r="E18" s="139">
        <v>4</v>
      </c>
      <c r="F18" s="139">
        <v>2</v>
      </c>
      <c r="G18" s="139">
        <v>1</v>
      </c>
      <c r="H18" s="139">
        <v>6</v>
      </c>
      <c r="I18" s="139">
        <v>1</v>
      </c>
      <c r="J18" s="139">
        <v>2</v>
      </c>
      <c r="K18" s="139">
        <v>1</v>
      </c>
      <c r="L18" s="139">
        <v>1</v>
      </c>
      <c r="M18" s="139">
        <v>1</v>
      </c>
      <c r="N18" s="139">
        <v>2</v>
      </c>
      <c r="O18" s="139">
        <v>3</v>
      </c>
      <c r="P18" s="139">
        <v>2</v>
      </c>
      <c r="Q18" s="139">
        <v>2</v>
      </c>
      <c r="R18" s="139">
        <v>3</v>
      </c>
      <c r="S18" s="139">
        <v>2</v>
      </c>
      <c r="T18" s="139">
        <v>1</v>
      </c>
      <c r="U18" s="139">
        <v>3</v>
      </c>
      <c r="V18" s="139"/>
      <c r="W18" s="139"/>
      <c r="X18" s="139"/>
      <c r="Y18" s="139">
        <v>2</v>
      </c>
      <c r="Z18" s="139">
        <v>2</v>
      </c>
      <c r="AA18" s="139">
        <v>2</v>
      </c>
      <c r="AB18" s="139"/>
      <c r="AC18" s="139"/>
      <c r="AD18" s="139">
        <v>1</v>
      </c>
      <c r="AE18" s="139">
        <v>1</v>
      </c>
      <c r="AF18" s="139">
        <v>2</v>
      </c>
      <c r="AG18" s="139">
        <v>3</v>
      </c>
      <c r="AH18" s="139">
        <v>1</v>
      </c>
      <c r="AI18" s="139">
        <v>2</v>
      </c>
      <c r="AJ18" s="139">
        <v>2</v>
      </c>
      <c r="AK18" s="139">
        <v>2</v>
      </c>
      <c r="AL18" s="139">
        <v>2</v>
      </c>
      <c r="AM18" s="139">
        <v>2</v>
      </c>
      <c r="AN18" s="139">
        <v>1</v>
      </c>
      <c r="AO18" s="139">
        <v>3</v>
      </c>
      <c r="AP18" s="139">
        <v>3</v>
      </c>
      <c r="AQ18" s="139">
        <v>1</v>
      </c>
      <c r="AR18" s="139">
        <v>5</v>
      </c>
      <c r="AS18" s="139">
        <v>2</v>
      </c>
      <c r="AT18" s="139">
        <v>2</v>
      </c>
      <c r="AU18" s="139">
        <v>2</v>
      </c>
      <c r="AV18" s="139">
        <v>2</v>
      </c>
      <c r="AW18" s="139">
        <v>1</v>
      </c>
      <c r="AX18" s="139">
        <v>2</v>
      </c>
      <c r="AY18" s="139">
        <v>1</v>
      </c>
      <c r="AZ18" s="139">
        <v>1</v>
      </c>
      <c r="BA18" s="139">
        <v>130</v>
      </c>
    </row>
    <row r="19" spans="1:53" x14ac:dyDescent="0.2">
      <c r="A19" s="137">
        <v>327</v>
      </c>
      <c r="B19" s="139">
        <v>4</v>
      </c>
      <c r="C19" s="139">
        <v>2</v>
      </c>
      <c r="D19" s="139">
        <v>5</v>
      </c>
      <c r="E19" s="139">
        <v>5</v>
      </c>
      <c r="F19" s="139">
        <v>3</v>
      </c>
      <c r="G19" s="139">
        <v>1</v>
      </c>
      <c r="H19" s="139">
        <v>5</v>
      </c>
      <c r="I19" s="139">
        <v>1</v>
      </c>
      <c r="J19" s="139">
        <v>2</v>
      </c>
      <c r="K19" s="139">
        <v>2</v>
      </c>
      <c r="L19" s="139">
        <v>1</v>
      </c>
      <c r="M19" s="139">
        <v>3</v>
      </c>
      <c r="N19" s="139">
        <v>2</v>
      </c>
      <c r="O19" s="139">
        <v>1</v>
      </c>
      <c r="P19" s="139">
        <v>1</v>
      </c>
      <c r="Q19" s="139">
        <v>2</v>
      </c>
      <c r="R19" s="139">
        <v>3</v>
      </c>
      <c r="S19" s="139">
        <v>2</v>
      </c>
      <c r="T19" s="139">
        <v>1</v>
      </c>
      <c r="U19" s="139">
        <v>2</v>
      </c>
      <c r="V19" s="139">
        <v>1</v>
      </c>
      <c r="W19" s="139">
        <v>2</v>
      </c>
      <c r="X19" s="139">
        <v>2</v>
      </c>
      <c r="Y19" s="139"/>
      <c r="Z19" s="139"/>
      <c r="AA19" s="139"/>
      <c r="AB19" s="139"/>
      <c r="AC19" s="139"/>
      <c r="AD19" s="139">
        <v>2</v>
      </c>
      <c r="AE19" s="139">
        <v>2</v>
      </c>
      <c r="AF19" s="139">
        <v>2</v>
      </c>
      <c r="AG19" s="139">
        <v>2</v>
      </c>
      <c r="AH19" s="139">
        <v>2</v>
      </c>
      <c r="AI19" s="139">
        <v>2</v>
      </c>
      <c r="AJ19" s="139">
        <v>1</v>
      </c>
      <c r="AK19" s="139">
        <v>2</v>
      </c>
      <c r="AL19" s="139">
        <v>1</v>
      </c>
      <c r="AM19" s="139">
        <v>2</v>
      </c>
      <c r="AN19" s="139">
        <v>1</v>
      </c>
      <c r="AO19" s="139">
        <v>2</v>
      </c>
      <c r="AP19" s="139">
        <v>2</v>
      </c>
      <c r="AQ19" s="139">
        <v>2</v>
      </c>
      <c r="AR19" s="139">
        <v>4</v>
      </c>
      <c r="AS19" s="139">
        <v>1</v>
      </c>
      <c r="AT19" s="139">
        <v>2</v>
      </c>
      <c r="AU19" s="139">
        <v>2</v>
      </c>
      <c r="AV19" s="139">
        <v>2</v>
      </c>
      <c r="AW19" s="139">
        <v>1</v>
      </c>
      <c r="AX19" s="139">
        <v>1</v>
      </c>
      <c r="AY19" s="139">
        <v>1</v>
      </c>
      <c r="AZ19" s="139">
        <v>2</v>
      </c>
      <c r="BA19" s="139">
        <v>130</v>
      </c>
    </row>
    <row r="20" spans="1:53" x14ac:dyDescent="0.2">
      <c r="A20" s="137">
        <v>328</v>
      </c>
      <c r="B20" s="139">
        <v>3</v>
      </c>
      <c r="C20" s="139">
        <v>2</v>
      </c>
      <c r="D20" s="139">
        <v>4</v>
      </c>
      <c r="E20" s="139">
        <v>4</v>
      </c>
      <c r="F20" s="139">
        <v>3</v>
      </c>
      <c r="G20" s="139">
        <v>1</v>
      </c>
      <c r="H20" s="139">
        <v>6</v>
      </c>
      <c r="I20" s="139">
        <v>1</v>
      </c>
      <c r="J20" s="139">
        <v>2</v>
      </c>
      <c r="K20" s="139">
        <v>2</v>
      </c>
      <c r="L20" s="139">
        <v>1</v>
      </c>
      <c r="M20" s="139">
        <v>1</v>
      </c>
      <c r="N20" s="139">
        <v>2</v>
      </c>
      <c r="O20" s="139">
        <v>1</v>
      </c>
      <c r="P20" s="139">
        <v>1</v>
      </c>
      <c r="Q20" s="139">
        <v>2</v>
      </c>
      <c r="R20" s="139">
        <v>2</v>
      </c>
      <c r="S20" s="139">
        <v>3</v>
      </c>
      <c r="T20" s="139">
        <v>1</v>
      </c>
      <c r="U20" s="139">
        <v>2</v>
      </c>
      <c r="V20" s="139">
        <v>2</v>
      </c>
      <c r="W20" s="139">
        <v>1</v>
      </c>
      <c r="X20" s="139">
        <v>1</v>
      </c>
      <c r="Y20" s="139"/>
      <c r="Z20" s="139"/>
      <c r="AA20" s="139"/>
      <c r="AB20" s="139"/>
      <c r="AC20" s="139"/>
      <c r="AD20" s="139">
        <v>1</v>
      </c>
      <c r="AE20" s="139">
        <v>1</v>
      </c>
      <c r="AF20" s="139">
        <v>1</v>
      </c>
      <c r="AG20" s="139">
        <v>3</v>
      </c>
      <c r="AH20" s="139">
        <v>1</v>
      </c>
      <c r="AI20" s="139">
        <v>1</v>
      </c>
      <c r="AJ20" s="139">
        <v>1</v>
      </c>
      <c r="AK20" s="139">
        <v>1</v>
      </c>
      <c r="AL20" s="139">
        <v>1</v>
      </c>
      <c r="AM20" s="139">
        <v>1</v>
      </c>
      <c r="AN20" s="139">
        <v>1</v>
      </c>
      <c r="AO20" s="139">
        <v>1</v>
      </c>
      <c r="AP20" s="139">
        <v>1</v>
      </c>
      <c r="AQ20" s="139">
        <v>1</v>
      </c>
      <c r="AR20" s="139">
        <v>4</v>
      </c>
      <c r="AS20" s="139">
        <v>1</v>
      </c>
      <c r="AT20" s="139">
        <v>1</v>
      </c>
      <c r="AU20" s="139">
        <v>2</v>
      </c>
      <c r="AV20" s="139">
        <v>1</v>
      </c>
      <c r="AW20" s="139">
        <v>1</v>
      </c>
      <c r="AX20" s="139">
        <v>1</v>
      </c>
      <c r="AY20" s="139">
        <v>3</v>
      </c>
      <c r="AZ20" s="139">
        <v>1</v>
      </c>
      <c r="BA20" s="139">
        <v>130</v>
      </c>
    </row>
    <row r="21" spans="1:53" x14ac:dyDescent="0.2">
      <c r="A21" s="137">
        <v>329</v>
      </c>
      <c r="B21" s="139">
        <v>2</v>
      </c>
      <c r="C21" s="139">
        <v>2</v>
      </c>
      <c r="D21" s="139">
        <v>2</v>
      </c>
      <c r="E21" s="139">
        <v>2</v>
      </c>
      <c r="F21" s="139">
        <v>3</v>
      </c>
      <c r="G21" s="139">
        <v>1</v>
      </c>
      <c r="H21" s="139">
        <v>6</v>
      </c>
      <c r="I21" s="139">
        <v>1</v>
      </c>
      <c r="J21" s="139">
        <v>1</v>
      </c>
      <c r="K21" s="139">
        <v>2</v>
      </c>
      <c r="L21" s="139">
        <v>1</v>
      </c>
      <c r="M21" s="139">
        <v>4</v>
      </c>
      <c r="N21" s="139">
        <v>2</v>
      </c>
      <c r="O21" s="139">
        <v>1</v>
      </c>
      <c r="P21" s="139">
        <v>1</v>
      </c>
      <c r="Q21" s="139">
        <v>1</v>
      </c>
      <c r="R21" s="139">
        <v>3</v>
      </c>
      <c r="S21" s="139">
        <v>2</v>
      </c>
      <c r="T21" s="139">
        <v>2</v>
      </c>
      <c r="U21" s="139">
        <v>3</v>
      </c>
      <c r="V21" s="139">
        <v>2</v>
      </c>
      <c r="W21" s="139">
        <v>1</v>
      </c>
      <c r="X21" s="139">
        <v>1</v>
      </c>
      <c r="Y21" s="139"/>
      <c r="Z21" s="139"/>
      <c r="AA21" s="139"/>
      <c r="AB21" s="139"/>
      <c r="AC21" s="139"/>
      <c r="AD21" s="139">
        <v>1</v>
      </c>
      <c r="AE21" s="139">
        <v>1</v>
      </c>
      <c r="AF21" s="139">
        <v>2</v>
      </c>
      <c r="AG21" s="139">
        <v>4</v>
      </c>
      <c r="AH21" s="139">
        <v>2</v>
      </c>
      <c r="AI21" s="139">
        <v>1</v>
      </c>
      <c r="AJ21" s="139">
        <v>1</v>
      </c>
      <c r="AK21" s="139">
        <v>1</v>
      </c>
      <c r="AL21" s="139">
        <v>2</v>
      </c>
      <c r="AM21" s="139">
        <v>2</v>
      </c>
      <c r="AN21" s="139">
        <v>1</v>
      </c>
      <c r="AO21" s="139">
        <v>1</v>
      </c>
      <c r="AP21" s="139">
        <v>1</v>
      </c>
      <c r="AQ21" s="139">
        <v>1</v>
      </c>
      <c r="AR21" s="139">
        <v>5</v>
      </c>
      <c r="AS21" s="139">
        <v>2</v>
      </c>
      <c r="AT21" s="139">
        <v>2</v>
      </c>
      <c r="AU21" s="139">
        <v>2</v>
      </c>
      <c r="AV21" s="139">
        <v>2</v>
      </c>
      <c r="AW21" s="139">
        <v>2</v>
      </c>
      <c r="AX21" s="139">
        <v>1</v>
      </c>
      <c r="AY21" s="139">
        <v>1</v>
      </c>
      <c r="AZ21" s="139">
        <v>2</v>
      </c>
      <c r="BA21" s="139">
        <v>130</v>
      </c>
    </row>
    <row r="22" spans="1:53" x14ac:dyDescent="0.2">
      <c r="A22" s="137">
        <v>330</v>
      </c>
      <c r="B22" s="139">
        <v>3</v>
      </c>
      <c r="C22" s="139">
        <v>1</v>
      </c>
      <c r="D22" s="139">
        <v>2</v>
      </c>
      <c r="E22" s="139">
        <v>2</v>
      </c>
      <c r="F22" s="139">
        <v>3</v>
      </c>
      <c r="G22" s="139">
        <v>1</v>
      </c>
      <c r="H22" s="139">
        <v>5</v>
      </c>
      <c r="I22" s="139">
        <v>2</v>
      </c>
      <c r="J22" s="139">
        <v>1</v>
      </c>
      <c r="K22" s="139">
        <v>2</v>
      </c>
      <c r="L22" s="139">
        <v>1</v>
      </c>
      <c r="M22" s="139">
        <v>1</v>
      </c>
      <c r="N22" s="139">
        <v>2</v>
      </c>
      <c r="O22" s="139">
        <v>1</v>
      </c>
      <c r="P22" s="139">
        <v>1</v>
      </c>
      <c r="Q22" s="139">
        <v>2</v>
      </c>
      <c r="R22" s="139">
        <v>2</v>
      </c>
      <c r="S22" s="139">
        <v>1</v>
      </c>
      <c r="T22" s="139">
        <v>1</v>
      </c>
      <c r="U22" s="139">
        <v>2</v>
      </c>
      <c r="V22" s="139">
        <v>1</v>
      </c>
      <c r="W22" s="139">
        <v>1</v>
      </c>
      <c r="X22" s="139">
        <v>1</v>
      </c>
      <c r="Y22" s="139"/>
      <c r="Z22" s="139"/>
      <c r="AA22" s="139"/>
      <c r="AB22" s="139"/>
      <c r="AC22" s="139"/>
      <c r="AD22" s="139">
        <v>1</v>
      </c>
      <c r="AE22" s="139">
        <v>2</v>
      </c>
      <c r="AF22" s="139">
        <v>1</v>
      </c>
      <c r="AG22" s="139">
        <v>2</v>
      </c>
      <c r="AH22" s="139">
        <v>1</v>
      </c>
      <c r="AI22" s="139">
        <v>1</v>
      </c>
      <c r="AJ22" s="139">
        <v>1</v>
      </c>
      <c r="AK22" s="139">
        <v>1</v>
      </c>
      <c r="AL22" s="139">
        <v>1</v>
      </c>
      <c r="AM22" s="139">
        <v>2</v>
      </c>
      <c r="AN22" s="139">
        <v>2</v>
      </c>
      <c r="AO22" s="139">
        <v>1</v>
      </c>
      <c r="AP22" s="139">
        <v>2</v>
      </c>
      <c r="AQ22" s="139">
        <v>1</v>
      </c>
      <c r="AR22" s="139">
        <v>5</v>
      </c>
      <c r="AS22" s="139">
        <v>1</v>
      </c>
      <c r="AT22" s="139">
        <v>1</v>
      </c>
      <c r="AU22" s="139">
        <v>2</v>
      </c>
      <c r="AV22" s="139">
        <v>1</v>
      </c>
      <c r="AW22" s="139">
        <v>1</v>
      </c>
      <c r="AX22" s="139">
        <v>1</v>
      </c>
      <c r="AY22" s="139">
        <v>1</v>
      </c>
      <c r="AZ22" s="139">
        <v>1</v>
      </c>
      <c r="BA22" s="139">
        <v>130</v>
      </c>
    </row>
    <row r="23" spans="1:53" x14ac:dyDescent="0.2">
      <c r="A23" s="137">
        <v>331</v>
      </c>
      <c r="B23" s="139">
        <v>4</v>
      </c>
      <c r="C23" s="139">
        <v>2</v>
      </c>
      <c r="D23" s="139">
        <v>2</v>
      </c>
      <c r="E23" s="139">
        <v>2</v>
      </c>
      <c r="F23" s="139">
        <v>3</v>
      </c>
      <c r="G23" s="139">
        <v>1</v>
      </c>
      <c r="H23" s="139">
        <v>5</v>
      </c>
      <c r="I23" s="139">
        <v>2</v>
      </c>
      <c r="J23" s="139">
        <v>1</v>
      </c>
      <c r="K23" s="139">
        <v>2</v>
      </c>
      <c r="L23" s="139">
        <v>1</v>
      </c>
      <c r="M23" s="139">
        <v>1</v>
      </c>
      <c r="N23" s="139">
        <v>2</v>
      </c>
      <c r="O23" s="139">
        <v>2</v>
      </c>
      <c r="P23" s="139">
        <v>1</v>
      </c>
      <c r="Q23" s="139">
        <v>3</v>
      </c>
      <c r="R23" s="139">
        <v>4</v>
      </c>
      <c r="S23" s="139">
        <v>3</v>
      </c>
      <c r="T23" s="139">
        <v>1</v>
      </c>
      <c r="U23" s="139">
        <v>2</v>
      </c>
      <c r="V23" s="139">
        <v>2</v>
      </c>
      <c r="W23" s="139">
        <v>2</v>
      </c>
      <c r="X23" s="139">
        <v>3</v>
      </c>
      <c r="Y23" s="139"/>
      <c r="Z23" s="139"/>
      <c r="AA23" s="139"/>
      <c r="AB23" s="139"/>
      <c r="AC23" s="139"/>
      <c r="AD23" s="139">
        <v>2</v>
      </c>
      <c r="AE23" s="139">
        <v>2</v>
      </c>
      <c r="AF23" s="139">
        <v>2</v>
      </c>
      <c r="AG23" s="139">
        <v>3</v>
      </c>
      <c r="AH23" s="139">
        <v>3</v>
      </c>
      <c r="AI23" s="139">
        <v>2</v>
      </c>
      <c r="AJ23" s="139">
        <v>1</v>
      </c>
      <c r="AK23" s="139">
        <v>2</v>
      </c>
      <c r="AL23" s="139">
        <v>2</v>
      </c>
      <c r="AM23" s="139">
        <v>2</v>
      </c>
      <c r="AN23" s="139">
        <v>2</v>
      </c>
      <c r="AO23" s="139">
        <v>2</v>
      </c>
      <c r="AP23" s="139">
        <v>2</v>
      </c>
      <c r="AQ23" s="139">
        <v>1</v>
      </c>
      <c r="AR23" s="139">
        <v>5</v>
      </c>
      <c r="AS23" s="139">
        <v>2</v>
      </c>
      <c r="AT23" s="139">
        <v>2</v>
      </c>
      <c r="AU23" s="139">
        <v>2</v>
      </c>
      <c r="AV23" s="139">
        <v>1</v>
      </c>
      <c r="AW23" s="139">
        <v>1</v>
      </c>
      <c r="AX23" s="139">
        <v>1</v>
      </c>
      <c r="AY23" s="139">
        <v>3</v>
      </c>
      <c r="AZ23" s="139">
        <v>1</v>
      </c>
      <c r="BA23" s="139">
        <v>130</v>
      </c>
    </row>
    <row r="24" spans="1:53" x14ac:dyDescent="0.2">
      <c r="A24" s="137">
        <v>332</v>
      </c>
      <c r="B24" s="139">
        <v>2</v>
      </c>
      <c r="C24" s="139">
        <v>2</v>
      </c>
      <c r="D24" s="139">
        <v>3</v>
      </c>
      <c r="E24" s="139">
        <v>2</v>
      </c>
      <c r="F24" s="139">
        <v>2</v>
      </c>
      <c r="G24" s="139">
        <v>1</v>
      </c>
      <c r="H24" s="139">
        <v>8</v>
      </c>
      <c r="I24" s="139">
        <v>2</v>
      </c>
      <c r="J24" s="139">
        <v>1</v>
      </c>
      <c r="K24" s="139">
        <v>2</v>
      </c>
      <c r="L24" s="139">
        <v>1</v>
      </c>
      <c r="M24" s="139">
        <v>1</v>
      </c>
      <c r="N24" s="139">
        <v>2</v>
      </c>
      <c r="O24" s="139">
        <v>3</v>
      </c>
      <c r="P24" s="139">
        <v>1</v>
      </c>
      <c r="Q24" s="139">
        <v>3</v>
      </c>
      <c r="R24" s="139">
        <v>2</v>
      </c>
      <c r="S24" s="139">
        <v>2</v>
      </c>
      <c r="T24" s="139">
        <v>2</v>
      </c>
      <c r="U24" s="139">
        <v>3</v>
      </c>
      <c r="V24" s="139"/>
      <c r="W24" s="139"/>
      <c r="X24" s="139"/>
      <c r="Y24" s="139">
        <v>2</v>
      </c>
      <c r="Z24" s="139">
        <v>2</v>
      </c>
      <c r="AA24" s="139">
        <v>2</v>
      </c>
      <c r="AB24" s="139"/>
      <c r="AC24" s="139"/>
      <c r="AD24" s="139">
        <v>2</v>
      </c>
      <c r="AE24" s="139">
        <v>2</v>
      </c>
      <c r="AF24" s="139">
        <v>1</v>
      </c>
      <c r="AG24" s="139">
        <v>2</v>
      </c>
      <c r="AH24" s="139">
        <v>1</v>
      </c>
      <c r="AI24" s="139">
        <v>2</v>
      </c>
      <c r="AJ24" s="139">
        <v>2</v>
      </c>
      <c r="AK24" s="139">
        <v>2</v>
      </c>
      <c r="AL24" s="139">
        <v>2</v>
      </c>
      <c r="AM24" s="139">
        <v>2</v>
      </c>
      <c r="AN24" s="139">
        <v>1</v>
      </c>
      <c r="AO24" s="139">
        <v>4</v>
      </c>
      <c r="AP24" s="139">
        <v>4</v>
      </c>
      <c r="AQ24" s="139">
        <v>1</v>
      </c>
      <c r="AR24" s="139">
        <v>5</v>
      </c>
      <c r="AS24" s="139">
        <v>2</v>
      </c>
      <c r="AT24" s="139">
        <v>2</v>
      </c>
      <c r="AU24" s="139">
        <v>2</v>
      </c>
      <c r="AV24" s="139">
        <v>1</v>
      </c>
      <c r="AW24" s="139">
        <v>1</v>
      </c>
      <c r="AX24" s="139">
        <v>2</v>
      </c>
      <c r="AY24" s="139">
        <v>4</v>
      </c>
      <c r="AZ24" s="139">
        <v>5</v>
      </c>
      <c r="BA24" s="139">
        <v>130</v>
      </c>
    </row>
    <row r="25" spans="1:53" x14ac:dyDescent="0.2">
      <c r="A25" s="137">
        <v>333</v>
      </c>
      <c r="B25" s="139">
        <v>2</v>
      </c>
      <c r="C25" s="139">
        <v>2</v>
      </c>
      <c r="D25" s="139">
        <v>4</v>
      </c>
      <c r="E25" s="139">
        <v>3</v>
      </c>
      <c r="F25" s="139">
        <v>2</v>
      </c>
      <c r="G25" s="139">
        <v>1</v>
      </c>
      <c r="H25" s="139">
        <v>5</v>
      </c>
      <c r="I25" s="139">
        <v>2</v>
      </c>
      <c r="J25" s="139">
        <v>2</v>
      </c>
      <c r="K25" s="139">
        <v>2</v>
      </c>
      <c r="L25" s="139">
        <v>1</v>
      </c>
      <c r="M25" s="139">
        <v>3</v>
      </c>
      <c r="N25" s="139">
        <v>3</v>
      </c>
      <c r="O25" s="139">
        <v>4</v>
      </c>
      <c r="P25" s="139">
        <v>2</v>
      </c>
      <c r="Q25" s="139">
        <v>3</v>
      </c>
      <c r="R25" s="139">
        <v>3</v>
      </c>
      <c r="S25" s="139">
        <v>2</v>
      </c>
      <c r="T25" s="139">
        <v>2</v>
      </c>
      <c r="U25" s="139">
        <v>3</v>
      </c>
      <c r="V25" s="139"/>
      <c r="W25" s="139"/>
      <c r="X25" s="139"/>
      <c r="Y25" s="139">
        <v>3</v>
      </c>
      <c r="Z25" s="139">
        <v>3</v>
      </c>
      <c r="AA25" s="139">
        <v>2</v>
      </c>
      <c r="AB25" s="139"/>
      <c r="AC25" s="139"/>
      <c r="AD25" s="139">
        <v>2</v>
      </c>
      <c r="AE25" s="139">
        <v>2</v>
      </c>
      <c r="AF25" s="139">
        <v>4</v>
      </c>
      <c r="AG25" s="139">
        <v>2</v>
      </c>
      <c r="AH25" s="139">
        <v>3</v>
      </c>
      <c r="AI25" s="139">
        <v>2</v>
      </c>
      <c r="AJ25" s="139">
        <v>2</v>
      </c>
      <c r="AK25" s="139">
        <v>2</v>
      </c>
      <c r="AL25" s="139">
        <v>2</v>
      </c>
      <c r="AM25" s="139">
        <v>2</v>
      </c>
      <c r="AN25" s="139">
        <v>3</v>
      </c>
      <c r="AO25" s="139">
        <v>4</v>
      </c>
      <c r="AP25" s="139">
        <v>4</v>
      </c>
      <c r="AQ25" s="139">
        <v>1</v>
      </c>
      <c r="AR25" s="139">
        <v>5</v>
      </c>
      <c r="AS25" s="139">
        <v>1</v>
      </c>
      <c r="AT25" s="139">
        <v>4</v>
      </c>
      <c r="AU25" s="139">
        <v>2</v>
      </c>
      <c r="AV25" s="139">
        <v>4</v>
      </c>
      <c r="AW25" s="139">
        <v>1</v>
      </c>
      <c r="AX25" s="139">
        <v>2</v>
      </c>
      <c r="AY25" s="139">
        <v>4</v>
      </c>
      <c r="AZ25" s="139">
        <v>5</v>
      </c>
      <c r="BA25" s="139">
        <v>130</v>
      </c>
    </row>
    <row r="26" spans="1:53" x14ac:dyDescent="0.2">
      <c r="A26" s="137">
        <v>334</v>
      </c>
      <c r="B26" s="139">
        <v>2</v>
      </c>
      <c r="C26" s="139">
        <v>1</v>
      </c>
      <c r="D26" s="139">
        <v>1</v>
      </c>
      <c r="E26" s="139">
        <v>1</v>
      </c>
      <c r="F26" s="139">
        <v>3</v>
      </c>
      <c r="G26" s="139">
        <v>2</v>
      </c>
      <c r="H26" s="139">
        <v>5</v>
      </c>
      <c r="I26" s="139">
        <v>1</v>
      </c>
      <c r="J26" s="139">
        <v>1</v>
      </c>
      <c r="K26" s="139">
        <v>2</v>
      </c>
      <c r="L26" s="139">
        <v>1</v>
      </c>
      <c r="M26" s="139">
        <v>1</v>
      </c>
      <c r="N26" s="139">
        <v>2</v>
      </c>
      <c r="O26" s="139">
        <v>2</v>
      </c>
      <c r="P26" s="139">
        <v>1</v>
      </c>
      <c r="Q26" s="139">
        <v>2</v>
      </c>
      <c r="R26" s="139">
        <v>4</v>
      </c>
      <c r="S26" s="139">
        <v>1</v>
      </c>
      <c r="T26" s="139">
        <v>2</v>
      </c>
      <c r="U26" s="139">
        <v>3</v>
      </c>
      <c r="V26" s="139">
        <v>2</v>
      </c>
      <c r="W26" s="139">
        <v>4</v>
      </c>
      <c r="X26" s="139">
        <v>2</v>
      </c>
      <c r="Y26" s="139"/>
      <c r="Z26" s="139"/>
      <c r="AA26" s="139"/>
      <c r="AB26" s="139"/>
      <c r="AC26" s="139"/>
      <c r="AD26" s="139">
        <v>2</v>
      </c>
      <c r="AE26" s="139">
        <v>1</v>
      </c>
      <c r="AF26" s="139">
        <v>1</v>
      </c>
      <c r="AG26" s="139">
        <v>4</v>
      </c>
      <c r="AH26" s="139">
        <v>1</v>
      </c>
      <c r="AI26" s="139">
        <v>1</v>
      </c>
      <c r="AJ26" s="139">
        <v>1</v>
      </c>
      <c r="AK26" s="139">
        <v>1</v>
      </c>
      <c r="AL26" s="139">
        <v>1</v>
      </c>
      <c r="AM26" s="139">
        <v>2</v>
      </c>
      <c r="AN26" s="139">
        <v>2</v>
      </c>
      <c r="AO26" s="139">
        <v>1</v>
      </c>
      <c r="AP26" s="139">
        <v>1</v>
      </c>
      <c r="AQ26" s="139">
        <v>1</v>
      </c>
      <c r="AR26" s="139">
        <v>5</v>
      </c>
      <c r="AS26" s="139">
        <v>2</v>
      </c>
      <c r="AT26" s="139">
        <v>1</v>
      </c>
      <c r="AU26" s="139">
        <v>2</v>
      </c>
      <c r="AV26" s="139">
        <v>1</v>
      </c>
      <c r="AW26" s="139">
        <v>1</v>
      </c>
      <c r="AX26" s="139">
        <v>2</v>
      </c>
      <c r="AY26" s="139">
        <v>3</v>
      </c>
      <c r="AZ26" s="139">
        <v>2</v>
      </c>
      <c r="BA26" s="139">
        <v>130</v>
      </c>
    </row>
    <row r="27" spans="1:53" x14ac:dyDescent="0.2">
      <c r="A27" s="137">
        <v>335</v>
      </c>
      <c r="B27" s="139">
        <v>2</v>
      </c>
      <c r="C27" s="139">
        <v>2</v>
      </c>
      <c r="D27" s="139">
        <v>3</v>
      </c>
      <c r="E27" s="139">
        <v>3</v>
      </c>
      <c r="F27" s="139">
        <v>2</v>
      </c>
      <c r="G27" s="139">
        <v>2</v>
      </c>
      <c r="H27" s="139">
        <v>5</v>
      </c>
      <c r="I27" s="139">
        <v>1</v>
      </c>
      <c r="J27" s="139">
        <v>1</v>
      </c>
      <c r="K27" s="139">
        <v>2</v>
      </c>
      <c r="L27" s="139">
        <v>1</v>
      </c>
      <c r="M27" s="139">
        <v>1</v>
      </c>
      <c r="N27" s="139">
        <v>3</v>
      </c>
      <c r="O27" s="139">
        <v>2</v>
      </c>
      <c r="P27" s="139">
        <v>1</v>
      </c>
      <c r="Q27" s="139">
        <v>4</v>
      </c>
      <c r="R27" s="139">
        <v>4</v>
      </c>
      <c r="S27" s="139">
        <v>3</v>
      </c>
      <c r="T27" s="139">
        <v>2</v>
      </c>
      <c r="U27" s="139">
        <v>3</v>
      </c>
      <c r="V27" s="139"/>
      <c r="W27" s="139"/>
      <c r="X27" s="139"/>
      <c r="Y27" s="139">
        <v>1</v>
      </c>
      <c r="Z27" s="139">
        <v>1</v>
      </c>
      <c r="AA27" s="139">
        <v>2</v>
      </c>
      <c r="AB27" s="139"/>
      <c r="AC27" s="139"/>
      <c r="AD27" s="139">
        <v>1</v>
      </c>
      <c r="AE27" s="139">
        <v>1</v>
      </c>
      <c r="AF27" s="139">
        <v>2</v>
      </c>
      <c r="AG27" s="139">
        <v>3</v>
      </c>
      <c r="AH27" s="139">
        <v>1</v>
      </c>
      <c r="AI27" s="139">
        <v>1</v>
      </c>
      <c r="AJ27" s="139">
        <v>2</v>
      </c>
      <c r="AK27" s="139">
        <v>1</v>
      </c>
      <c r="AL27" s="139">
        <v>1</v>
      </c>
      <c r="AM27" s="139">
        <v>2</v>
      </c>
      <c r="AN27" s="139">
        <v>1</v>
      </c>
      <c r="AO27" s="139">
        <v>1</v>
      </c>
      <c r="AP27" s="139">
        <v>3</v>
      </c>
      <c r="AQ27" s="139">
        <v>1</v>
      </c>
      <c r="AR27" s="139">
        <v>5</v>
      </c>
      <c r="AS27" s="139">
        <v>2</v>
      </c>
      <c r="AT27" s="139">
        <v>1</v>
      </c>
      <c r="AU27" s="139">
        <v>2</v>
      </c>
      <c r="AV27" s="139">
        <v>3</v>
      </c>
      <c r="AW27" s="139">
        <v>2</v>
      </c>
      <c r="AX27" s="139">
        <v>2</v>
      </c>
      <c r="AY27" s="139">
        <v>1</v>
      </c>
      <c r="AZ27" s="139">
        <v>1</v>
      </c>
      <c r="BA27" s="139">
        <v>130</v>
      </c>
    </row>
    <row r="28" spans="1:53" x14ac:dyDescent="0.2">
      <c r="A28" s="137">
        <v>336</v>
      </c>
      <c r="B28" s="139">
        <v>2</v>
      </c>
      <c r="C28" s="139">
        <v>1</v>
      </c>
      <c r="D28" s="139">
        <v>3</v>
      </c>
      <c r="E28" s="139">
        <v>3</v>
      </c>
      <c r="F28" s="139">
        <v>3</v>
      </c>
      <c r="G28" s="139">
        <v>1</v>
      </c>
      <c r="H28" s="139">
        <v>7</v>
      </c>
      <c r="I28" s="139">
        <v>1</v>
      </c>
      <c r="J28" s="139">
        <v>2</v>
      </c>
      <c r="K28" s="139">
        <v>2</v>
      </c>
      <c r="L28" s="139">
        <v>1</v>
      </c>
      <c r="M28" s="139">
        <v>1</v>
      </c>
      <c r="N28" s="139">
        <v>1</v>
      </c>
      <c r="O28" s="139">
        <v>1</v>
      </c>
      <c r="P28" s="139">
        <v>1</v>
      </c>
      <c r="Q28" s="139">
        <v>2</v>
      </c>
      <c r="R28" s="139">
        <v>2</v>
      </c>
      <c r="S28" s="139">
        <v>1</v>
      </c>
      <c r="T28" s="139">
        <v>1</v>
      </c>
      <c r="U28" s="139">
        <v>1</v>
      </c>
      <c r="V28" s="139">
        <v>1</v>
      </c>
      <c r="W28" s="139">
        <v>1</v>
      </c>
      <c r="X28" s="139">
        <v>1</v>
      </c>
      <c r="Y28" s="139"/>
      <c r="Z28" s="139"/>
      <c r="AA28" s="139"/>
      <c r="AB28" s="139"/>
      <c r="AC28" s="139"/>
      <c r="AD28" s="139">
        <v>1</v>
      </c>
      <c r="AE28" s="139">
        <v>1</v>
      </c>
      <c r="AF28" s="139">
        <v>1</v>
      </c>
      <c r="AG28" s="139">
        <v>4</v>
      </c>
      <c r="AH28" s="139">
        <v>1</v>
      </c>
      <c r="AI28" s="139">
        <v>1</v>
      </c>
      <c r="AJ28" s="139">
        <v>1</v>
      </c>
      <c r="AK28" s="139">
        <v>1</v>
      </c>
      <c r="AL28" s="139">
        <v>1</v>
      </c>
      <c r="AM28" s="139">
        <v>2</v>
      </c>
      <c r="AN28" s="139">
        <v>1</v>
      </c>
      <c r="AO28" s="139">
        <v>1</v>
      </c>
      <c r="AP28" s="139">
        <v>1</v>
      </c>
      <c r="AQ28" s="139">
        <v>1</v>
      </c>
      <c r="AR28" s="139">
        <v>5</v>
      </c>
      <c r="AS28" s="139">
        <v>1</v>
      </c>
      <c r="AT28" s="139">
        <v>1</v>
      </c>
      <c r="AU28" s="139">
        <v>2</v>
      </c>
      <c r="AV28" s="139">
        <v>1</v>
      </c>
      <c r="AW28" s="139">
        <v>1</v>
      </c>
      <c r="AX28" s="139">
        <v>1</v>
      </c>
      <c r="AY28" s="139">
        <v>3</v>
      </c>
      <c r="AZ28" s="139">
        <v>1</v>
      </c>
      <c r="BA28" s="139">
        <v>130</v>
      </c>
    </row>
    <row r="29" spans="1:53" x14ac:dyDescent="0.2">
      <c r="A29" s="137">
        <v>337</v>
      </c>
      <c r="B29" s="139">
        <v>3</v>
      </c>
      <c r="C29" s="139">
        <v>1</v>
      </c>
      <c r="D29" s="139">
        <v>2</v>
      </c>
      <c r="E29" s="139">
        <v>2</v>
      </c>
      <c r="F29" s="139">
        <v>2</v>
      </c>
      <c r="G29" s="139">
        <v>1</v>
      </c>
      <c r="H29" s="139">
        <v>5</v>
      </c>
      <c r="I29" s="139">
        <v>2</v>
      </c>
      <c r="J29" s="139">
        <v>1</v>
      </c>
      <c r="K29" s="139">
        <v>2</v>
      </c>
      <c r="L29" s="139">
        <v>1</v>
      </c>
      <c r="M29" s="139">
        <v>1</v>
      </c>
      <c r="N29" s="139">
        <v>2</v>
      </c>
      <c r="O29" s="139">
        <v>2</v>
      </c>
      <c r="P29" s="139">
        <v>1</v>
      </c>
      <c r="Q29" s="139">
        <v>2</v>
      </c>
      <c r="R29" s="139">
        <v>3</v>
      </c>
      <c r="S29" s="139">
        <v>3</v>
      </c>
      <c r="T29" s="139">
        <v>1</v>
      </c>
      <c r="U29" s="139">
        <v>3</v>
      </c>
      <c r="V29" s="139"/>
      <c r="W29" s="139"/>
      <c r="X29" s="139"/>
      <c r="Y29" s="139">
        <v>2</v>
      </c>
      <c r="Z29" s="139">
        <v>2</v>
      </c>
      <c r="AA29" s="139">
        <v>2</v>
      </c>
      <c r="AB29" s="139"/>
      <c r="AC29" s="139"/>
      <c r="AD29" s="139">
        <v>1</v>
      </c>
      <c r="AE29" s="139">
        <v>1</v>
      </c>
      <c r="AF29" s="139">
        <v>1</v>
      </c>
      <c r="AG29" s="139">
        <v>3</v>
      </c>
      <c r="AH29" s="139">
        <v>1</v>
      </c>
      <c r="AI29" s="139">
        <v>1</v>
      </c>
      <c r="AJ29" s="139">
        <v>1</v>
      </c>
      <c r="AK29" s="139">
        <v>2</v>
      </c>
      <c r="AL29" s="139">
        <v>1</v>
      </c>
      <c r="AM29" s="139">
        <v>2</v>
      </c>
      <c r="AN29" s="139">
        <v>1</v>
      </c>
      <c r="AO29" s="139">
        <v>1</v>
      </c>
      <c r="AP29" s="139">
        <v>2</v>
      </c>
      <c r="AQ29" s="139">
        <v>1</v>
      </c>
      <c r="AR29" s="139">
        <v>4</v>
      </c>
      <c r="AS29" s="139">
        <v>1</v>
      </c>
      <c r="AT29" s="139">
        <v>2</v>
      </c>
      <c r="AU29" s="139">
        <v>1</v>
      </c>
      <c r="AV29" s="139">
        <v>3</v>
      </c>
      <c r="AW29" s="139">
        <v>1</v>
      </c>
      <c r="AX29" s="139">
        <v>2</v>
      </c>
      <c r="AY29" s="139">
        <v>3</v>
      </c>
      <c r="AZ29" s="139">
        <v>1</v>
      </c>
      <c r="BA29" s="139">
        <v>130</v>
      </c>
    </row>
    <row r="30" spans="1:53" x14ac:dyDescent="0.2">
      <c r="A30" s="137">
        <v>338</v>
      </c>
      <c r="B30" s="139">
        <v>2</v>
      </c>
      <c r="C30" s="139">
        <v>1</v>
      </c>
      <c r="D30" s="139">
        <v>3</v>
      </c>
      <c r="E30" s="139">
        <v>2</v>
      </c>
      <c r="F30" s="139">
        <v>4</v>
      </c>
      <c r="G30" s="139">
        <v>1</v>
      </c>
      <c r="H30" s="139">
        <v>7</v>
      </c>
      <c r="I30" s="139">
        <v>1</v>
      </c>
      <c r="J30" s="139">
        <v>1</v>
      </c>
      <c r="K30" s="139">
        <v>2</v>
      </c>
      <c r="L30" s="139">
        <v>1</v>
      </c>
      <c r="M30" s="139">
        <v>4</v>
      </c>
      <c r="N30" s="139">
        <v>1</v>
      </c>
      <c r="O30" s="139">
        <v>1</v>
      </c>
      <c r="P30" s="139">
        <v>1</v>
      </c>
      <c r="Q30" s="139">
        <v>1</v>
      </c>
      <c r="R30" s="139">
        <v>1</v>
      </c>
      <c r="S30" s="139">
        <v>1</v>
      </c>
      <c r="T30" s="139">
        <v>1</v>
      </c>
      <c r="U30" s="139">
        <v>1</v>
      </c>
      <c r="V30" s="139"/>
      <c r="W30" s="139"/>
      <c r="X30" s="139"/>
      <c r="Y30" s="139"/>
      <c r="Z30" s="139"/>
      <c r="AA30" s="139"/>
      <c r="AB30" s="139"/>
      <c r="AC30" s="139"/>
      <c r="AD30" s="139">
        <v>1</v>
      </c>
      <c r="AE30" s="139">
        <v>1</v>
      </c>
      <c r="AF30" s="139">
        <v>1</v>
      </c>
      <c r="AG30" s="139">
        <v>3</v>
      </c>
      <c r="AH30" s="139">
        <v>1</v>
      </c>
      <c r="AI30" s="139">
        <v>1</v>
      </c>
      <c r="AJ30" s="139">
        <v>1</v>
      </c>
      <c r="AK30" s="139">
        <v>1</v>
      </c>
      <c r="AL30" s="139">
        <v>1</v>
      </c>
      <c r="AM30" s="139">
        <v>1</v>
      </c>
      <c r="AN30" s="139">
        <v>1</v>
      </c>
      <c r="AO30" s="139">
        <v>1</v>
      </c>
      <c r="AP30" s="139">
        <v>1</v>
      </c>
      <c r="AQ30" s="139">
        <v>1</v>
      </c>
      <c r="AR30" s="139">
        <v>5</v>
      </c>
      <c r="AS30" s="139">
        <v>1</v>
      </c>
      <c r="AT30" s="139">
        <v>1</v>
      </c>
      <c r="AU30" s="139">
        <v>2</v>
      </c>
      <c r="AV30" s="139">
        <v>1</v>
      </c>
      <c r="AW30" s="139">
        <v>1</v>
      </c>
      <c r="AX30" s="139">
        <v>1</v>
      </c>
      <c r="AY30" s="139">
        <v>1</v>
      </c>
      <c r="AZ30" s="139">
        <v>1</v>
      </c>
      <c r="BA30" s="139">
        <v>130</v>
      </c>
    </row>
    <row r="31" spans="1:53" x14ac:dyDescent="0.2">
      <c r="A31" s="137">
        <v>339</v>
      </c>
      <c r="B31" s="139">
        <v>2</v>
      </c>
      <c r="C31" s="139">
        <v>2</v>
      </c>
      <c r="D31" s="139">
        <v>2</v>
      </c>
      <c r="E31" s="139">
        <v>2</v>
      </c>
      <c r="F31" s="139">
        <v>2</v>
      </c>
      <c r="G31" s="139">
        <v>1</v>
      </c>
      <c r="H31" s="139">
        <v>4</v>
      </c>
      <c r="I31" s="139">
        <v>2</v>
      </c>
      <c r="J31" s="139">
        <v>1</v>
      </c>
      <c r="K31" s="139">
        <v>2</v>
      </c>
      <c r="L31" s="139">
        <v>1</v>
      </c>
      <c r="M31" s="139">
        <v>3</v>
      </c>
      <c r="N31" s="139">
        <v>2</v>
      </c>
      <c r="O31" s="139">
        <v>2</v>
      </c>
      <c r="P31" s="139">
        <v>1</v>
      </c>
      <c r="Q31" s="139">
        <v>1</v>
      </c>
      <c r="R31" s="139">
        <v>3</v>
      </c>
      <c r="S31" s="139">
        <v>3</v>
      </c>
      <c r="T31" s="139">
        <v>1</v>
      </c>
      <c r="U31" s="139">
        <v>3</v>
      </c>
      <c r="V31" s="139"/>
      <c r="W31" s="139"/>
      <c r="X31" s="139"/>
      <c r="Y31" s="139">
        <v>1</v>
      </c>
      <c r="Z31" s="139">
        <v>1</v>
      </c>
      <c r="AA31" s="139">
        <v>2</v>
      </c>
      <c r="AB31" s="139"/>
      <c r="AC31" s="139"/>
      <c r="AD31" s="139">
        <v>2</v>
      </c>
      <c r="AE31" s="139">
        <v>2</v>
      </c>
      <c r="AF31" s="139">
        <v>1</v>
      </c>
      <c r="AG31" s="139">
        <v>2</v>
      </c>
      <c r="AH31" s="139">
        <v>2</v>
      </c>
      <c r="AI31" s="139">
        <v>2</v>
      </c>
      <c r="AJ31" s="139">
        <v>2</v>
      </c>
      <c r="AK31" s="139">
        <v>2</v>
      </c>
      <c r="AL31" s="139">
        <v>2</v>
      </c>
      <c r="AM31" s="139">
        <v>2</v>
      </c>
      <c r="AN31" s="139">
        <v>1</v>
      </c>
      <c r="AO31" s="139">
        <v>1</v>
      </c>
      <c r="AP31" s="139">
        <v>1</v>
      </c>
      <c r="AQ31" s="139">
        <v>1</v>
      </c>
      <c r="AR31" s="139">
        <v>5</v>
      </c>
      <c r="AS31" s="139">
        <v>1</v>
      </c>
      <c r="AT31" s="139">
        <v>1</v>
      </c>
      <c r="AU31" s="139">
        <v>2</v>
      </c>
      <c r="AV31" s="139">
        <v>1</v>
      </c>
      <c r="AW31" s="139">
        <v>1</v>
      </c>
      <c r="AX31" s="139">
        <v>2</v>
      </c>
      <c r="AY31" s="139">
        <v>4</v>
      </c>
      <c r="AZ31" s="139">
        <v>5</v>
      </c>
      <c r="BA31" s="139">
        <v>130</v>
      </c>
    </row>
    <row r="32" spans="1:53" x14ac:dyDescent="0.2">
      <c r="A32" s="137">
        <v>340</v>
      </c>
      <c r="B32" s="139">
        <v>2</v>
      </c>
      <c r="C32" s="139">
        <v>2</v>
      </c>
      <c r="D32" s="139">
        <v>3</v>
      </c>
      <c r="E32" s="139">
        <v>2</v>
      </c>
      <c r="F32" s="139">
        <v>4</v>
      </c>
      <c r="G32" s="139">
        <v>1</v>
      </c>
      <c r="H32" s="139">
        <v>5</v>
      </c>
      <c r="I32" s="139">
        <v>1</v>
      </c>
      <c r="J32" s="139">
        <v>1</v>
      </c>
      <c r="K32" s="139">
        <v>2</v>
      </c>
      <c r="L32" s="139">
        <v>1</v>
      </c>
      <c r="M32" s="139">
        <v>4</v>
      </c>
      <c r="N32" s="139">
        <v>3</v>
      </c>
      <c r="O32" s="139">
        <v>2</v>
      </c>
      <c r="P32" s="139">
        <v>1</v>
      </c>
      <c r="Q32" s="139">
        <v>1</v>
      </c>
      <c r="R32" s="139">
        <v>3</v>
      </c>
      <c r="S32" s="139">
        <v>1</v>
      </c>
      <c r="T32" s="139">
        <v>1</v>
      </c>
      <c r="U32" s="139">
        <v>1</v>
      </c>
      <c r="V32" s="139"/>
      <c r="W32" s="139"/>
      <c r="X32" s="139"/>
      <c r="Y32" s="139"/>
      <c r="Z32" s="139"/>
      <c r="AA32" s="139"/>
      <c r="AB32" s="139"/>
      <c r="AC32" s="139"/>
      <c r="AD32" s="139">
        <v>2</v>
      </c>
      <c r="AE32" s="139">
        <v>2</v>
      </c>
      <c r="AF32" s="139">
        <v>2</v>
      </c>
      <c r="AG32" s="139">
        <v>2</v>
      </c>
      <c r="AH32" s="139">
        <v>2</v>
      </c>
      <c r="AI32" s="139">
        <v>2</v>
      </c>
      <c r="AJ32" s="139">
        <v>3</v>
      </c>
      <c r="AK32" s="139">
        <v>2</v>
      </c>
      <c r="AL32" s="139">
        <v>2</v>
      </c>
      <c r="AM32" s="139">
        <v>2</v>
      </c>
      <c r="AN32" s="139">
        <v>2</v>
      </c>
      <c r="AO32" s="139">
        <v>2</v>
      </c>
      <c r="AP32" s="139">
        <v>1</v>
      </c>
      <c r="AQ32" s="139">
        <v>1</v>
      </c>
      <c r="AR32" s="139">
        <v>5</v>
      </c>
      <c r="AS32" s="139">
        <v>2</v>
      </c>
      <c r="AT32" s="139">
        <v>1</v>
      </c>
      <c r="AU32" s="139">
        <v>2</v>
      </c>
      <c r="AV32" s="139">
        <v>1</v>
      </c>
      <c r="AW32" s="139">
        <v>1</v>
      </c>
      <c r="AX32" s="139">
        <v>1</v>
      </c>
      <c r="AY32" s="139">
        <v>1</v>
      </c>
      <c r="AZ32" s="139">
        <v>1</v>
      </c>
      <c r="BA32" s="139">
        <v>130</v>
      </c>
    </row>
    <row r="33" spans="1:53" x14ac:dyDescent="0.2">
      <c r="A33" s="137">
        <v>341</v>
      </c>
      <c r="B33" s="139">
        <v>2</v>
      </c>
      <c r="C33" s="139">
        <v>2</v>
      </c>
      <c r="D33" s="139">
        <v>2</v>
      </c>
      <c r="E33" s="139">
        <v>2</v>
      </c>
      <c r="F33" s="139">
        <v>1</v>
      </c>
      <c r="G33" s="139">
        <v>1</v>
      </c>
      <c r="H33" s="139">
        <v>4</v>
      </c>
      <c r="I33" s="139">
        <v>1</v>
      </c>
      <c r="J33" s="139">
        <v>1</v>
      </c>
      <c r="K33" s="139">
        <v>2</v>
      </c>
      <c r="L33" s="139">
        <v>1</v>
      </c>
      <c r="M33" s="139">
        <v>4</v>
      </c>
      <c r="N33" s="139">
        <v>1</v>
      </c>
      <c r="O33" s="139">
        <v>1</v>
      </c>
      <c r="P33" s="139">
        <v>1</v>
      </c>
      <c r="Q33" s="139">
        <v>1</v>
      </c>
      <c r="R33" s="139">
        <v>2</v>
      </c>
      <c r="S33" s="139">
        <v>1</v>
      </c>
      <c r="T33" s="139">
        <v>2</v>
      </c>
      <c r="U33" s="139">
        <v>3</v>
      </c>
      <c r="V33" s="139"/>
      <c r="W33" s="139"/>
      <c r="X33" s="139"/>
      <c r="Y33" s="139"/>
      <c r="Z33" s="139"/>
      <c r="AA33" s="139"/>
      <c r="AB33" s="139">
        <v>1</v>
      </c>
      <c r="AC33" s="139">
        <v>1</v>
      </c>
      <c r="AD33" s="139">
        <v>1</v>
      </c>
      <c r="AE33" s="139">
        <v>1</v>
      </c>
      <c r="AF33" s="139">
        <v>2</v>
      </c>
      <c r="AG33" s="139">
        <v>2</v>
      </c>
      <c r="AH33" s="139">
        <v>2</v>
      </c>
      <c r="AI33" s="139">
        <v>2</v>
      </c>
      <c r="AJ33" s="139">
        <v>1</v>
      </c>
      <c r="AK33" s="139">
        <v>1</v>
      </c>
      <c r="AL33" s="139">
        <v>1</v>
      </c>
      <c r="AM33" s="139">
        <v>2</v>
      </c>
      <c r="AN33" s="139">
        <v>4</v>
      </c>
      <c r="AO33" s="139">
        <v>3</v>
      </c>
      <c r="AP33" s="139">
        <v>2</v>
      </c>
      <c r="AQ33" s="139">
        <v>1</v>
      </c>
      <c r="AR33" s="139">
        <v>5</v>
      </c>
      <c r="AS33" s="139">
        <v>1</v>
      </c>
      <c r="AT33" s="139">
        <v>2</v>
      </c>
      <c r="AU33" s="139">
        <v>2</v>
      </c>
      <c r="AV33" s="139">
        <v>2</v>
      </c>
      <c r="AW33" s="139">
        <v>1</v>
      </c>
      <c r="AX33" s="139">
        <v>2</v>
      </c>
      <c r="AY33" s="139">
        <v>4</v>
      </c>
      <c r="AZ33" s="139">
        <v>1</v>
      </c>
      <c r="BA33" s="139">
        <v>130</v>
      </c>
    </row>
    <row r="34" spans="1:53" x14ac:dyDescent="0.2">
      <c r="A34" s="137">
        <v>342</v>
      </c>
      <c r="B34" s="139">
        <v>3</v>
      </c>
      <c r="C34" s="139">
        <v>1</v>
      </c>
      <c r="D34" s="139">
        <v>5</v>
      </c>
      <c r="E34" s="139">
        <v>4</v>
      </c>
      <c r="F34" s="139">
        <v>2</v>
      </c>
      <c r="G34" s="139">
        <v>1</v>
      </c>
      <c r="H34" s="139">
        <v>4</v>
      </c>
      <c r="I34" s="139">
        <v>4</v>
      </c>
      <c r="J34" s="139">
        <v>1</v>
      </c>
      <c r="K34" s="139">
        <v>2</v>
      </c>
      <c r="L34" s="139">
        <v>1</v>
      </c>
      <c r="M34" s="139">
        <v>4</v>
      </c>
      <c r="N34" s="139">
        <v>1</v>
      </c>
      <c r="O34" s="139">
        <v>1</v>
      </c>
      <c r="P34" s="139">
        <v>1</v>
      </c>
      <c r="Q34" s="139">
        <v>2</v>
      </c>
      <c r="R34" s="139">
        <v>3</v>
      </c>
      <c r="S34" s="139">
        <v>3</v>
      </c>
      <c r="T34" s="139">
        <v>1</v>
      </c>
      <c r="U34" s="139">
        <v>3</v>
      </c>
      <c r="V34" s="139"/>
      <c r="W34" s="139"/>
      <c r="X34" s="139"/>
      <c r="Y34" s="139">
        <v>3</v>
      </c>
      <c r="Z34" s="139">
        <v>3</v>
      </c>
      <c r="AA34" s="139">
        <v>5</v>
      </c>
      <c r="AB34" s="139"/>
      <c r="AC34" s="139"/>
      <c r="AD34" s="139">
        <v>3</v>
      </c>
      <c r="AE34" s="139">
        <v>3</v>
      </c>
      <c r="AF34" s="139">
        <v>2</v>
      </c>
      <c r="AG34" s="139">
        <v>2</v>
      </c>
      <c r="AH34" s="139">
        <v>2</v>
      </c>
      <c r="AI34" s="139">
        <v>2</v>
      </c>
      <c r="AJ34" s="139">
        <v>4</v>
      </c>
      <c r="AK34" s="139">
        <v>2</v>
      </c>
      <c r="AL34" s="139">
        <v>2</v>
      </c>
      <c r="AM34" s="139">
        <v>2</v>
      </c>
      <c r="AN34" s="139">
        <v>3</v>
      </c>
      <c r="AO34" s="139">
        <v>2</v>
      </c>
      <c r="AP34" s="139">
        <v>3</v>
      </c>
      <c r="AQ34" s="139">
        <v>1</v>
      </c>
      <c r="AR34" s="139">
        <v>5</v>
      </c>
      <c r="AS34" s="139">
        <v>2</v>
      </c>
      <c r="AT34" s="139">
        <v>2</v>
      </c>
      <c r="AU34" s="139">
        <v>2</v>
      </c>
      <c r="AV34" s="139">
        <v>2</v>
      </c>
      <c r="AW34" s="139">
        <v>1</v>
      </c>
      <c r="AX34" s="139">
        <v>2</v>
      </c>
      <c r="AY34" s="139">
        <v>4</v>
      </c>
      <c r="AZ34" s="139">
        <v>5</v>
      </c>
      <c r="BA34" s="139">
        <v>130</v>
      </c>
    </row>
    <row r="35" spans="1:53" x14ac:dyDescent="0.2">
      <c r="A35" s="137">
        <v>343</v>
      </c>
      <c r="B35" s="139">
        <v>2</v>
      </c>
      <c r="C35" s="139">
        <v>2</v>
      </c>
      <c r="D35" s="139">
        <v>3</v>
      </c>
      <c r="E35" s="139">
        <v>3</v>
      </c>
      <c r="F35" s="139">
        <v>3</v>
      </c>
      <c r="G35" s="139">
        <v>2</v>
      </c>
      <c r="H35" s="139">
        <v>5</v>
      </c>
      <c r="I35" s="139">
        <v>1</v>
      </c>
      <c r="J35" s="139">
        <v>1</v>
      </c>
      <c r="K35" s="139">
        <v>1</v>
      </c>
      <c r="L35" s="139">
        <v>1</v>
      </c>
      <c r="M35" s="139">
        <v>3</v>
      </c>
      <c r="N35" s="139">
        <v>2</v>
      </c>
      <c r="O35" s="139">
        <v>2</v>
      </c>
      <c r="P35" s="139">
        <v>4</v>
      </c>
      <c r="Q35" s="139">
        <v>3</v>
      </c>
      <c r="R35" s="139">
        <v>2</v>
      </c>
      <c r="S35" s="139">
        <v>2</v>
      </c>
      <c r="T35" s="139">
        <v>2</v>
      </c>
      <c r="U35" s="139">
        <v>1</v>
      </c>
      <c r="V35" s="139">
        <v>1</v>
      </c>
      <c r="W35" s="139">
        <v>1</v>
      </c>
      <c r="X35" s="139">
        <v>1</v>
      </c>
      <c r="Y35" s="139"/>
      <c r="Z35" s="139"/>
      <c r="AA35" s="139"/>
      <c r="AB35" s="139"/>
      <c r="AC35" s="139"/>
      <c r="AD35" s="139">
        <v>3</v>
      </c>
      <c r="AE35" s="139">
        <v>3</v>
      </c>
      <c r="AF35" s="139">
        <v>4</v>
      </c>
      <c r="AG35" s="139">
        <v>2</v>
      </c>
      <c r="AH35" s="139">
        <v>1</v>
      </c>
      <c r="AI35" s="139">
        <v>1</v>
      </c>
      <c r="AJ35" s="139">
        <v>1</v>
      </c>
      <c r="AK35" s="139">
        <v>1</v>
      </c>
      <c r="AL35" s="139">
        <v>1</v>
      </c>
      <c r="AM35" s="139">
        <v>2</v>
      </c>
      <c r="AN35" s="139">
        <v>1</v>
      </c>
      <c r="AO35" s="139">
        <v>1</v>
      </c>
      <c r="AP35" s="139">
        <v>1</v>
      </c>
      <c r="AQ35" s="139">
        <v>1</v>
      </c>
      <c r="AR35" s="139">
        <v>5</v>
      </c>
      <c r="AS35" s="139">
        <v>2</v>
      </c>
      <c r="AT35" s="139">
        <v>1</v>
      </c>
      <c r="AU35" s="139">
        <v>2</v>
      </c>
      <c r="AV35" s="139">
        <v>1</v>
      </c>
      <c r="AW35" s="139">
        <v>1</v>
      </c>
      <c r="AX35" s="139">
        <v>1</v>
      </c>
      <c r="AY35" s="139">
        <v>3</v>
      </c>
      <c r="AZ35" s="139">
        <v>1</v>
      </c>
      <c r="BA35" s="139">
        <v>130</v>
      </c>
    </row>
    <row r="36" spans="1:53" x14ac:dyDescent="0.2">
      <c r="A36" s="137">
        <v>344</v>
      </c>
      <c r="B36" s="139">
        <v>3</v>
      </c>
      <c r="C36" s="139">
        <v>2</v>
      </c>
      <c r="D36" s="139">
        <v>4</v>
      </c>
      <c r="E36" s="139">
        <v>4</v>
      </c>
      <c r="F36" s="139">
        <v>2</v>
      </c>
      <c r="G36" s="139">
        <v>1</v>
      </c>
      <c r="H36" s="139">
        <v>6</v>
      </c>
      <c r="I36" s="139">
        <v>2</v>
      </c>
      <c r="J36" s="139">
        <v>2</v>
      </c>
      <c r="K36" s="139">
        <v>1</v>
      </c>
      <c r="L36" s="139">
        <v>1</v>
      </c>
      <c r="M36" s="139">
        <v>1</v>
      </c>
      <c r="N36" s="139">
        <v>2</v>
      </c>
      <c r="O36" s="139">
        <v>1</v>
      </c>
      <c r="P36" s="139">
        <v>3</v>
      </c>
      <c r="Q36" s="139">
        <v>2</v>
      </c>
      <c r="R36" s="139">
        <v>2</v>
      </c>
      <c r="S36" s="139">
        <v>2</v>
      </c>
      <c r="T36" s="139">
        <v>2</v>
      </c>
      <c r="U36" s="139">
        <v>3</v>
      </c>
      <c r="V36" s="139"/>
      <c r="W36" s="139"/>
      <c r="X36" s="139"/>
      <c r="Y36" s="139">
        <v>2</v>
      </c>
      <c r="Z36" s="139">
        <v>2</v>
      </c>
      <c r="AA36" s="139">
        <v>1</v>
      </c>
      <c r="AB36" s="139"/>
      <c r="AC36" s="139"/>
      <c r="AD36" s="139">
        <v>3</v>
      </c>
      <c r="AE36" s="139">
        <v>2</v>
      </c>
      <c r="AF36" s="139">
        <v>2</v>
      </c>
      <c r="AG36" s="139">
        <v>2</v>
      </c>
      <c r="AH36" s="139">
        <v>3</v>
      </c>
      <c r="AI36" s="139">
        <v>3</v>
      </c>
      <c r="AJ36" s="139">
        <v>3</v>
      </c>
      <c r="AK36" s="139">
        <v>3</v>
      </c>
      <c r="AL36" s="139">
        <v>4</v>
      </c>
      <c r="AM36" s="139">
        <v>2</v>
      </c>
      <c r="AN36" s="139">
        <v>4</v>
      </c>
      <c r="AO36" s="139">
        <v>3</v>
      </c>
      <c r="AP36" s="139">
        <v>4</v>
      </c>
      <c r="AQ36" s="139">
        <v>1</v>
      </c>
      <c r="AR36" s="139">
        <v>3</v>
      </c>
      <c r="AS36" s="139">
        <v>1</v>
      </c>
      <c r="AT36" s="139">
        <v>4</v>
      </c>
      <c r="AU36" s="139">
        <v>2</v>
      </c>
      <c r="AV36" s="139">
        <v>1</v>
      </c>
      <c r="AW36" s="139">
        <v>1</v>
      </c>
      <c r="AX36" s="139">
        <v>2</v>
      </c>
      <c r="AY36" s="139">
        <v>3</v>
      </c>
      <c r="AZ36" s="139">
        <v>2</v>
      </c>
      <c r="BA36" s="139">
        <v>130</v>
      </c>
    </row>
    <row r="37" spans="1:53" x14ac:dyDescent="0.2">
      <c r="A37" s="137">
        <v>345</v>
      </c>
      <c r="B37" s="139">
        <v>1</v>
      </c>
      <c r="C37" s="139">
        <v>1</v>
      </c>
      <c r="D37" s="139">
        <v>1</v>
      </c>
      <c r="E37" s="139">
        <v>1</v>
      </c>
      <c r="F37" s="139">
        <v>3</v>
      </c>
      <c r="G37" s="139">
        <v>2</v>
      </c>
      <c r="H37" s="139">
        <v>5</v>
      </c>
      <c r="I37" s="139">
        <v>2</v>
      </c>
      <c r="J37" s="139">
        <v>1</v>
      </c>
      <c r="K37" s="139">
        <v>2</v>
      </c>
      <c r="L37" s="139">
        <v>1</v>
      </c>
      <c r="M37" s="139">
        <v>3</v>
      </c>
      <c r="N37" s="139">
        <v>1</v>
      </c>
      <c r="O37" s="139">
        <v>2</v>
      </c>
      <c r="P37" s="139">
        <v>2</v>
      </c>
      <c r="Q37" s="139">
        <v>2</v>
      </c>
      <c r="R37" s="139">
        <v>1</v>
      </c>
      <c r="S37" s="139">
        <v>2</v>
      </c>
      <c r="T37" s="139">
        <v>2</v>
      </c>
      <c r="U37" s="139">
        <v>3</v>
      </c>
      <c r="V37" s="139">
        <v>1</v>
      </c>
      <c r="W37" s="139">
        <v>2</v>
      </c>
      <c r="X37" s="139">
        <v>3</v>
      </c>
      <c r="Y37" s="139"/>
      <c r="Z37" s="139"/>
      <c r="AA37" s="139"/>
      <c r="AB37" s="139"/>
      <c r="AC37" s="139"/>
      <c r="AD37" s="139">
        <v>2</v>
      </c>
      <c r="AE37" s="139">
        <v>2</v>
      </c>
      <c r="AF37" s="139">
        <v>1</v>
      </c>
      <c r="AG37" s="139">
        <v>2</v>
      </c>
      <c r="AH37" s="139">
        <v>2</v>
      </c>
      <c r="AI37" s="139">
        <v>1</v>
      </c>
      <c r="AJ37" s="139">
        <v>1</v>
      </c>
      <c r="AK37" s="139">
        <v>2</v>
      </c>
      <c r="AL37" s="139">
        <v>1</v>
      </c>
      <c r="AM37" s="139">
        <v>2</v>
      </c>
      <c r="AN37" s="139">
        <v>2</v>
      </c>
      <c r="AO37" s="139">
        <v>2</v>
      </c>
      <c r="AP37" s="139">
        <v>2</v>
      </c>
      <c r="AQ37" s="139">
        <v>1</v>
      </c>
      <c r="AR37" s="139">
        <v>5</v>
      </c>
      <c r="AS37" s="139">
        <v>1</v>
      </c>
      <c r="AT37" s="139">
        <v>2</v>
      </c>
      <c r="AU37" s="139">
        <v>2</v>
      </c>
      <c r="AV37" s="139">
        <v>1</v>
      </c>
      <c r="AW37" s="139">
        <v>1</v>
      </c>
      <c r="AX37" s="139">
        <v>1</v>
      </c>
      <c r="AY37" s="139">
        <v>1</v>
      </c>
      <c r="AZ37" s="139">
        <v>1</v>
      </c>
      <c r="BA37" s="139">
        <v>130</v>
      </c>
    </row>
    <row r="38" spans="1:53" x14ac:dyDescent="0.2">
      <c r="A38" s="137">
        <v>346</v>
      </c>
      <c r="B38" s="139">
        <v>2</v>
      </c>
      <c r="C38" s="139">
        <v>2</v>
      </c>
      <c r="D38" s="139">
        <v>2</v>
      </c>
      <c r="E38" s="139">
        <v>2</v>
      </c>
      <c r="F38" s="139">
        <v>3</v>
      </c>
      <c r="G38" s="139">
        <v>1</v>
      </c>
      <c r="H38" s="139">
        <v>6</v>
      </c>
      <c r="I38" s="139">
        <v>2</v>
      </c>
      <c r="J38" s="139">
        <v>1</v>
      </c>
      <c r="K38" s="139">
        <v>2</v>
      </c>
      <c r="L38" s="139">
        <v>1</v>
      </c>
      <c r="M38" s="139">
        <v>1</v>
      </c>
      <c r="N38" s="139">
        <v>2</v>
      </c>
      <c r="O38" s="139">
        <v>1</v>
      </c>
      <c r="P38" s="139">
        <v>1</v>
      </c>
      <c r="Q38" s="139">
        <v>1</v>
      </c>
      <c r="R38" s="139">
        <v>2</v>
      </c>
      <c r="S38" s="139">
        <v>2</v>
      </c>
      <c r="T38" s="139">
        <v>2</v>
      </c>
      <c r="U38" s="139">
        <v>3</v>
      </c>
      <c r="V38" s="139">
        <v>2</v>
      </c>
      <c r="W38" s="139">
        <v>2</v>
      </c>
      <c r="X38" s="139">
        <v>2</v>
      </c>
      <c r="Y38" s="139"/>
      <c r="Z38" s="139"/>
      <c r="AA38" s="139"/>
      <c r="AB38" s="139"/>
      <c r="AC38" s="139"/>
      <c r="AD38" s="139">
        <v>1</v>
      </c>
      <c r="AE38" s="139">
        <v>1</v>
      </c>
      <c r="AF38" s="139">
        <v>1</v>
      </c>
      <c r="AG38" s="139">
        <v>1</v>
      </c>
      <c r="AH38" s="139">
        <v>1</v>
      </c>
      <c r="AI38" s="139">
        <v>1</v>
      </c>
      <c r="AJ38" s="139">
        <v>1</v>
      </c>
      <c r="AK38" s="139">
        <v>1</v>
      </c>
      <c r="AL38" s="139">
        <v>1</v>
      </c>
      <c r="AM38" s="139">
        <v>2</v>
      </c>
      <c r="AN38" s="139">
        <v>1</v>
      </c>
      <c r="AO38" s="139">
        <v>1</v>
      </c>
      <c r="AP38" s="139">
        <v>1</v>
      </c>
      <c r="AQ38" s="139">
        <v>1</v>
      </c>
      <c r="AR38" s="139">
        <v>4</v>
      </c>
      <c r="AS38" s="139">
        <v>1</v>
      </c>
      <c r="AT38" s="139">
        <v>1</v>
      </c>
      <c r="AU38" s="139">
        <v>1</v>
      </c>
      <c r="AV38" s="139">
        <v>1</v>
      </c>
      <c r="AW38" s="139">
        <v>1</v>
      </c>
      <c r="AX38" s="139">
        <v>1</v>
      </c>
      <c r="AY38" s="139">
        <v>1</v>
      </c>
      <c r="AZ38" s="139">
        <v>1</v>
      </c>
      <c r="BA38" s="139">
        <v>130</v>
      </c>
    </row>
    <row r="39" spans="1:53" x14ac:dyDescent="0.2">
      <c r="A39" s="137">
        <v>347</v>
      </c>
      <c r="B39" s="139">
        <v>5</v>
      </c>
      <c r="C39" s="139">
        <v>1</v>
      </c>
      <c r="D39" s="139">
        <v>5</v>
      </c>
      <c r="E39" s="139">
        <v>5</v>
      </c>
      <c r="F39" s="139">
        <v>3</v>
      </c>
      <c r="G39" s="139">
        <v>1</v>
      </c>
      <c r="H39" s="139">
        <v>5</v>
      </c>
      <c r="I39" s="139">
        <v>1</v>
      </c>
      <c r="J39" s="139">
        <v>1</v>
      </c>
      <c r="K39" s="139">
        <v>2</v>
      </c>
      <c r="L39" s="139">
        <v>1</v>
      </c>
      <c r="M39" s="139">
        <v>4</v>
      </c>
      <c r="N39" s="139">
        <v>1</v>
      </c>
      <c r="O39" s="139">
        <v>1</v>
      </c>
      <c r="P39" s="139">
        <v>1</v>
      </c>
      <c r="Q39" s="139">
        <v>2</v>
      </c>
      <c r="R39" s="139">
        <v>2</v>
      </c>
      <c r="S39" s="139">
        <v>1</v>
      </c>
      <c r="T39" s="139">
        <v>1</v>
      </c>
      <c r="U39" s="139">
        <v>1</v>
      </c>
      <c r="V39" s="139">
        <v>1</v>
      </c>
      <c r="W39" s="139">
        <v>1</v>
      </c>
      <c r="X39" s="139">
        <v>2</v>
      </c>
      <c r="Y39" s="139"/>
      <c r="Z39" s="139"/>
      <c r="AA39" s="139"/>
      <c r="AB39" s="139"/>
      <c r="AC39" s="139"/>
      <c r="AD39" s="139">
        <v>1</v>
      </c>
      <c r="AE39" s="139">
        <v>1</v>
      </c>
      <c r="AF39" s="139">
        <v>1</v>
      </c>
      <c r="AG39" s="139">
        <v>1</v>
      </c>
      <c r="AH39" s="139">
        <v>1</v>
      </c>
      <c r="AI39" s="139">
        <v>1</v>
      </c>
      <c r="AJ39" s="139">
        <v>1</v>
      </c>
      <c r="AK39" s="139">
        <v>1</v>
      </c>
      <c r="AL39" s="139">
        <v>1</v>
      </c>
      <c r="AM39" s="139">
        <v>1</v>
      </c>
      <c r="AN39" s="139">
        <v>1</v>
      </c>
      <c r="AO39" s="139">
        <v>1</v>
      </c>
      <c r="AP39" s="139">
        <v>1</v>
      </c>
      <c r="AQ39" s="139">
        <v>1</v>
      </c>
      <c r="AR39" s="139">
        <v>5</v>
      </c>
      <c r="AS39" s="139">
        <v>1</v>
      </c>
      <c r="AT39" s="139">
        <v>1</v>
      </c>
      <c r="AU39" s="139">
        <v>2</v>
      </c>
      <c r="AV39" s="139">
        <v>1</v>
      </c>
      <c r="AW39" s="139">
        <v>1</v>
      </c>
      <c r="AX39" s="139">
        <v>1</v>
      </c>
      <c r="AY39" s="139">
        <v>1</v>
      </c>
      <c r="AZ39" s="139">
        <v>1</v>
      </c>
      <c r="BA39" s="139">
        <v>130</v>
      </c>
    </row>
    <row r="40" spans="1:53" x14ac:dyDescent="0.2">
      <c r="A40" s="137">
        <v>348</v>
      </c>
      <c r="B40" s="139">
        <v>3</v>
      </c>
      <c r="C40" s="139">
        <v>2</v>
      </c>
      <c r="D40" s="139">
        <v>4</v>
      </c>
      <c r="E40" s="139">
        <v>4</v>
      </c>
      <c r="F40" s="139">
        <v>3</v>
      </c>
      <c r="G40" s="139">
        <v>1</v>
      </c>
      <c r="H40" s="139">
        <v>5</v>
      </c>
      <c r="I40" s="139">
        <v>3</v>
      </c>
      <c r="J40" s="139">
        <v>2</v>
      </c>
      <c r="K40" s="139">
        <v>1</v>
      </c>
      <c r="L40" s="139">
        <v>1</v>
      </c>
      <c r="M40" s="139">
        <v>3</v>
      </c>
      <c r="N40" s="139">
        <v>1</v>
      </c>
      <c r="O40" s="139">
        <v>1</v>
      </c>
      <c r="P40" s="139">
        <v>1</v>
      </c>
      <c r="Q40" s="139">
        <v>1</v>
      </c>
      <c r="R40" s="139">
        <v>4</v>
      </c>
      <c r="S40" s="139">
        <v>3</v>
      </c>
      <c r="T40" s="139">
        <v>1</v>
      </c>
      <c r="U40" s="139">
        <v>2</v>
      </c>
      <c r="V40" s="139">
        <v>2</v>
      </c>
      <c r="W40" s="139">
        <v>2</v>
      </c>
      <c r="X40" s="139">
        <v>2</v>
      </c>
      <c r="Y40" s="139"/>
      <c r="Z40" s="139"/>
      <c r="AA40" s="139"/>
      <c r="AB40" s="139"/>
      <c r="AC40" s="139"/>
      <c r="AD40" s="139">
        <v>3</v>
      </c>
      <c r="AE40" s="139">
        <v>2</v>
      </c>
      <c r="AF40" s="139">
        <v>3</v>
      </c>
      <c r="AG40" s="139">
        <v>2</v>
      </c>
      <c r="AH40" s="139">
        <v>3</v>
      </c>
      <c r="AI40" s="139">
        <v>2</v>
      </c>
      <c r="AJ40" s="139">
        <v>2</v>
      </c>
      <c r="AK40" s="139">
        <v>2</v>
      </c>
      <c r="AL40" s="139">
        <v>2</v>
      </c>
      <c r="AM40" s="139">
        <v>2</v>
      </c>
      <c r="AN40" s="139">
        <v>2</v>
      </c>
      <c r="AO40" s="139">
        <v>3</v>
      </c>
      <c r="AP40" s="139">
        <v>2</v>
      </c>
      <c r="AQ40" s="139">
        <v>1</v>
      </c>
      <c r="AR40" s="139">
        <v>5</v>
      </c>
      <c r="AS40" s="139">
        <v>1</v>
      </c>
      <c r="AT40" s="139">
        <v>2</v>
      </c>
      <c r="AU40" s="139">
        <v>2</v>
      </c>
      <c r="AV40" s="139">
        <v>1</v>
      </c>
      <c r="AW40" s="139">
        <v>1</v>
      </c>
      <c r="AX40" s="139">
        <v>2</v>
      </c>
      <c r="AY40" s="139">
        <v>1</v>
      </c>
      <c r="AZ40" s="139">
        <v>2</v>
      </c>
      <c r="BA40" s="139">
        <v>130</v>
      </c>
    </row>
    <row r="41" spans="1:53" x14ac:dyDescent="0.2">
      <c r="A41" s="137">
        <v>349</v>
      </c>
      <c r="B41" s="139">
        <v>3</v>
      </c>
      <c r="C41" s="139">
        <v>2</v>
      </c>
      <c r="D41" s="139">
        <v>4</v>
      </c>
      <c r="E41" s="139">
        <v>4</v>
      </c>
      <c r="F41" s="139">
        <v>3</v>
      </c>
      <c r="G41" s="139">
        <v>1</v>
      </c>
      <c r="H41" s="139">
        <v>6</v>
      </c>
      <c r="I41" s="139">
        <v>2</v>
      </c>
      <c r="J41" s="139">
        <v>2</v>
      </c>
      <c r="K41" s="139">
        <v>2</v>
      </c>
      <c r="L41" s="139">
        <v>1</v>
      </c>
      <c r="M41" s="139">
        <v>3</v>
      </c>
      <c r="N41" s="139">
        <v>2</v>
      </c>
      <c r="O41" s="139">
        <v>1</v>
      </c>
      <c r="P41" s="139">
        <v>1</v>
      </c>
      <c r="Q41" s="139">
        <v>2</v>
      </c>
      <c r="R41" s="139">
        <v>2</v>
      </c>
      <c r="S41" s="139">
        <v>2</v>
      </c>
      <c r="T41" s="139">
        <v>1</v>
      </c>
      <c r="U41" s="139">
        <v>3</v>
      </c>
      <c r="V41" s="139">
        <v>1</v>
      </c>
      <c r="W41" s="139">
        <v>1</v>
      </c>
      <c r="X41" s="139">
        <v>1</v>
      </c>
      <c r="Y41" s="139"/>
      <c r="Z41" s="139"/>
      <c r="AA41" s="139"/>
      <c r="AB41" s="139"/>
      <c r="AC41" s="139"/>
      <c r="AD41" s="139">
        <v>2</v>
      </c>
      <c r="AE41" s="139">
        <v>2</v>
      </c>
      <c r="AF41" s="139">
        <v>2</v>
      </c>
      <c r="AG41" s="139">
        <v>2</v>
      </c>
      <c r="AH41" s="139">
        <v>2</v>
      </c>
      <c r="AI41" s="139">
        <v>1</v>
      </c>
      <c r="AJ41" s="139">
        <v>2</v>
      </c>
      <c r="AK41" s="139">
        <v>1</v>
      </c>
      <c r="AL41" s="139">
        <v>1</v>
      </c>
      <c r="AM41" s="139">
        <v>2</v>
      </c>
      <c r="AN41" s="139">
        <v>2</v>
      </c>
      <c r="AO41" s="139">
        <v>2</v>
      </c>
      <c r="AP41" s="139">
        <v>2</v>
      </c>
      <c r="AQ41" s="139">
        <v>1</v>
      </c>
      <c r="AR41" s="139">
        <v>5</v>
      </c>
      <c r="AS41" s="139">
        <v>1</v>
      </c>
      <c r="AT41" s="139">
        <v>2</v>
      </c>
      <c r="AU41" s="139">
        <v>2</v>
      </c>
      <c r="AV41" s="139">
        <v>1</v>
      </c>
      <c r="AW41" s="139">
        <v>1</v>
      </c>
      <c r="AX41" s="139">
        <v>2</v>
      </c>
      <c r="AY41" s="139">
        <v>4</v>
      </c>
      <c r="AZ41" s="139">
        <v>5</v>
      </c>
      <c r="BA41" s="139">
        <v>130</v>
      </c>
    </row>
    <row r="42" spans="1:53" x14ac:dyDescent="0.2">
      <c r="A42" s="137">
        <v>350</v>
      </c>
      <c r="B42" s="139">
        <v>3</v>
      </c>
      <c r="C42" s="139">
        <v>2</v>
      </c>
      <c r="D42" s="139">
        <v>4</v>
      </c>
      <c r="E42" s="139">
        <v>2</v>
      </c>
      <c r="F42" s="139">
        <v>4</v>
      </c>
      <c r="G42" s="139">
        <v>2</v>
      </c>
      <c r="H42" s="139">
        <v>6</v>
      </c>
      <c r="I42" s="139">
        <v>2</v>
      </c>
      <c r="J42" s="139">
        <v>2</v>
      </c>
      <c r="K42" s="139">
        <v>2</v>
      </c>
      <c r="L42" s="139">
        <v>2</v>
      </c>
      <c r="M42" s="139">
        <v>3</v>
      </c>
      <c r="N42" s="139">
        <v>2</v>
      </c>
      <c r="O42" s="139">
        <v>2</v>
      </c>
      <c r="P42" s="139">
        <v>1</v>
      </c>
      <c r="Q42" s="139">
        <v>2</v>
      </c>
      <c r="R42" s="139">
        <v>2</v>
      </c>
      <c r="S42" s="139">
        <v>1</v>
      </c>
      <c r="T42" s="139">
        <v>1</v>
      </c>
      <c r="U42" s="139">
        <v>3</v>
      </c>
      <c r="V42" s="139"/>
      <c r="W42" s="139"/>
      <c r="X42" s="139"/>
      <c r="Y42" s="139"/>
      <c r="Z42" s="139"/>
      <c r="AA42" s="139"/>
      <c r="AB42" s="139"/>
      <c r="AC42" s="139"/>
      <c r="AD42" s="139">
        <v>1</v>
      </c>
      <c r="AE42" s="139">
        <v>1</v>
      </c>
      <c r="AF42" s="139">
        <v>2</v>
      </c>
      <c r="AG42" s="139">
        <v>2</v>
      </c>
      <c r="AH42" s="139">
        <v>2</v>
      </c>
      <c r="AI42" s="139">
        <v>1</v>
      </c>
      <c r="AJ42" s="139">
        <v>1</v>
      </c>
      <c r="AK42" s="139">
        <v>1</v>
      </c>
      <c r="AL42" s="139">
        <v>1</v>
      </c>
      <c r="AM42" s="139">
        <v>1</v>
      </c>
      <c r="AN42" s="139">
        <v>1</v>
      </c>
      <c r="AO42" s="139">
        <v>1</v>
      </c>
      <c r="AP42" s="139">
        <v>1</v>
      </c>
      <c r="AQ42" s="139">
        <v>1</v>
      </c>
      <c r="AR42" s="139">
        <v>5</v>
      </c>
      <c r="AS42" s="139">
        <v>1</v>
      </c>
      <c r="AT42" s="139">
        <v>1</v>
      </c>
      <c r="AU42" s="139">
        <v>2</v>
      </c>
      <c r="AV42" s="139">
        <v>1</v>
      </c>
      <c r="AW42" s="139">
        <v>1</v>
      </c>
      <c r="AX42" s="139">
        <v>1</v>
      </c>
      <c r="AY42" s="139">
        <v>4</v>
      </c>
      <c r="AZ42" s="139">
        <v>1</v>
      </c>
      <c r="BA42" s="139">
        <v>130</v>
      </c>
    </row>
    <row r="43" spans="1:53" x14ac:dyDescent="0.2">
      <c r="A43" s="137">
        <v>351</v>
      </c>
      <c r="B43" s="139">
        <v>3</v>
      </c>
      <c r="C43" s="139">
        <v>1</v>
      </c>
      <c r="D43" s="139">
        <v>3</v>
      </c>
      <c r="E43" s="139">
        <v>3</v>
      </c>
      <c r="F43" s="139">
        <v>3</v>
      </c>
      <c r="G43" s="139">
        <v>2</v>
      </c>
      <c r="H43" s="139">
        <v>6</v>
      </c>
      <c r="I43" s="139">
        <v>1</v>
      </c>
      <c r="J43" s="139">
        <v>1</v>
      </c>
      <c r="K43" s="139">
        <v>2</v>
      </c>
      <c r="L43" s="139">
        <v>1</v>
      </c>
      <c r="M43" s="139">
        <v>1</v>
      </c>
      <c r="N43" s="139">
        <v>1</v>
      </c>
      <c r="O43" s="139">
        <v>1</v>
      </c>
      <c r="P43" s="139">
        <v>1</v>
      </c>
      <c r="Q43" s="139">
        <v>1</v>
      </c>
      <c r="R43" s="139">
        <v>1</v>
      </c>
      <c r="S43" s="139">
        <v>1</v>
      </c>
      <c r="T43" s="139">
        <v>1</v>
      </c>
      <c r="U43" s="139">
        <v>3</v>
      </c>
      <c r="V43" s="139">
        <v>1</v>
      </c>
      <c r="W43" s="139">
        <v>1</v>
      </c>
      <c r="X43" s="139">
        <v>1</v>
      </c>
      <c r="Y43" s="139"/>
      <c r="Z43" s="139"/>
      <c r="AA43" s="139"/>
      <c r="AB43" s="139"/>
      <c r="AC43" s="139"/>
      <c r="AD43" s="139">
        <v>1</v>
      </c>
      <c r="AE43" s="139">
        <v>1</v>
      </c>
      <c r="AF43" s="139">
        <v>1</v>
      </c>
      <c r="AG43" s="139">
        <v>2</v>
      </c>
      <c r="AH43" s="139">
        <v>1</v>
      </c>
      <c r="AI43" s="139">
        <v>1</v>
      </c>
      <c r="AJ43" s="139">
        <v>1</v>
      </c>
      <c r="AK43" s="139">
        <v>2</v>
      </c>
      <c r="AL43" s="139">
        <v>2</v>
      </c>
      <c r="AM43" s="139">
        <v>2</v>
      </c>
      <c r="AN43" s="139">
        <v>2</v>
      </c>
      <c r="AO43" s="139">
        <v>1</v>
      </c>
      <c r="AP43" s="139">
        <v>3</v>
      </c>
      <c r="AQ43" s="139">
        <v>1</v>
      </c>
      <c r="AR43" s="139">
        <v>5</v>
      </c>
      <c r="AS43" s="139">
        <v>1</v>
      </c>
      <c r="AT43" s="139">
        <v>1</v>
      </c>
      <c r="AU43" s="139">
        <v>2</v>
      </c>
      <c r="AV43" s="139">
        <v>1</v>
      </c>
      <c r="AW43" s="139">
        <v>1</v>
      </c>
      <c r="AX43" s="139">
        <v>1</v>
      </c>
      <c r="AY43" s="139">
        <v>1</v>
      </c>
      <c r="AZ43" s="139">
        <v>1</v>
      </c>
      <c r="BA43" s="139">
        <v>130</v>
      </c>
    </row>
    <row r="44" spans="1:53" x14ac:dyDescent="0.2">
      <c r="A44" s="137">
        <v>352</v>
      </c>
      <c r="B44" s="139">
        <v>3</v>
      </c>
      <c r="C44" s="139">
        <v>1</v>
      </c>
      <c r="D44" s="139">
        <v>3</v>
      </c>
      <c r="E44" s="139">
        <v>3</v>
      </c>
      <c r="F44" s="139">
        <v>3</v>
      </c>
      <c r="G44" s="139">
        <v>1</v>
      </c>
      <c r="H44" s="139">
        <v>5</v>
      </c>
      <c r="I44" s="139">
        <v>1</v>
      </c>
      <c r="J44" s="139">
        <v>1</v>
      </c>
      <c r="K44" s="139">
        <v>2</v>
      </c>
      <c r="L44" s="139">
        <v>1</v>
      </c>
      <c r="M44" s="139">
        <v>1</v>
      </c>
      <c r="N44" s="139">
        <v>1</v>
      </c>
      <c r="O44" s="139">
        <v>1</v>
      </c>
      <c r="P44" s="139">
        <v>1</v>
      </c>
      <c r="Q44" s="139">
        <v>2</v>
      </c>
      <c r="R44" s="139">
        <v>2</v>
      </c>
      <c r="S44" s="139">
        <v>2</v>
      </c>
      <c r="T44" s="139">
        <v>1</v>
      </c>
      <c r="U44" s="139">
        <v>2</v>
      </c>
      <c r="V44" s="139">
        <v>1</v>
      </c>
      <c r="W44" s="139">
        <v>2</v>
      </c>
      <c r="X44" s="139">
        <v>1</v>
      </c>
      <c r="Y44" s="139"/>
      <c r="Z44" s="139"/>
      <c r="AA44" s="139"/>
      <c r="AB44" s="139"/>
      <c r="AC44" s="139"/>
      <c r="AD44" s="139">
        <v>2</v>
      </c>
      <c r="AE44" s="139">
        <v>1</v>
      </c>
      <c r="AF44" s="139">
        <v>1</v>
      </c>
      <c r="AG44" s="139">
        <v>2</v>
      </c>
      <c r="AH44" s="139">
        <v>1</v>
      </c>
      <c r="AI44" s="139">
        <v>2</v>
      </c>
      <c r="AJ44" s="139">
        <v>2</v>
      </c>
      <c r="AK44" s="139">
        <v>1</v>
      </c>
      <c r="AL44" s="139">
        <v>1</v>
      </c>
      <c r="AM44" s="139">
        <v>2</v>
      </c>
      <c r="AN44" s="139">
        <v>2</v>
      </c>
      <c r="AO44" s="139">
        <v>1</v>
      </c>
      <c r="AP44" s="139">
        <v>1</v>
      </c>
      <c r="AQ44" s="139">
        <v>1</v>
      </c>
      <c r="AR44" s="139">
        <v>5</v>
      </c>
      <c r="AS44" s="139">
        <v>1</v>
      </c>
      <c r="AT44" s="139">
        <v>1</v>
      </c>
      <c r="AU44" s="139">
        <v>2</v>
      </c>
      <c r="AV44" s="139">
        <v>1</v>
      </c>
      <c r="AW44" s="139">
        <v>1</v>
      </c>
      <c r="AX44" s="139">
        <v>1</v>
      </c>
      <c r="AY44" s="139">
        <v>3</v>
      </c>
      <c r="AZ44" s="139">
        <v>1</v>
      </c>
      <c r="BA44" s="139">
        <v>130</v>
      </c>
    </row>
    <row r="45" spans="1:53" x14ac:dyDescent="0.2">
      <c r="A45" s="137">
        <v>353</v>
      </c>
      <c r="B45" s="139">
        <v>3</v>
      </c>
      <c r="C45" s="139">
        <v>1</v>
      </c>
      <c r="D45" s="139">
        <v>3</v>
      </c>
      <c r="E45" s="139">
        <v>2</v>
      </c>
      <c r="F45" s="139">
        <v>2</v>
      </c>
      <c r="G45" s="139">
        <v>1</v>
      </c>
      <c r="H45" s="139">
        <v>5</v>
      </c>
      <c r="I45" s="139">
        <v>1</v>
      </c>
      <c r="J45" s="139">
        <v>1</v>
      </c>
      <c r="K45" s="139">
        <v>2</v>
      </c>
      <c r="L45" s="139">
        <v>1</v>
      </c>
      <c r="M45" s="139">
        <v>1</v>
      </c>
      <c r="N45" s="139">
        <v>1</v>
      </c>
      <c r="O45" s="139">
        <v>1</v>
      </c>
      <c r="P45" s="139">
        <v>1</v>
      </c>
      <c r="Q45" s="139">
        <v>1</v>
      </c>
      <c r="R45" s="139">
        <v>1</v>
      </c>
      <c r="S45" s="139">
        <v>2</v>
      </c>
      <c r="T45" s="139">
        <v>1</v>
      </c>
      <c r="U45" s="139">
        <v>1</v>
      </c>
      <c r="V45" s="139"/>
      <c r="W45" s="139"/>
      <c r="X45" s="139"/>
      <c r="Y45" s="139">
        <v>2</v>
      </c>
      <c r="Z45" s="139">
        <v>2</v>
      </c>
      <c r="AA45" s="139">
        <v>1</v>
      </c>
      <c r="AB45" s="139"/>
      <c r="AC45" s="139"/>
      <c r="AD45" s="139">
        <v>1</v>
      </c>
      <c r="AE45" s="139">
        <v>1</v>
      </c>
      <c r="AF45" s="139">
        <v>1</v>
      </c>
      <c r="AG45" s="139">
        <v>2</v>
      </c>
      <c r="AH45" s="139">
        <v>1</v>
      </c>
      <c r="AI45" s="139">
        <v>1</v>
      </c>
      <c r="AJ45" s="139">
        <v>2</v>
      </c>
      <c r="AK45" s="139">
        <v>1</v>
      </c>
      <c r="AL45" s="139">
        <v>1</v>
      </c>
      <c r="AM45" s="139">
        <v>2</v>
      </c>
      <c r="AN45" s="139">
        <v>1</v>
      </c>
      <c r="AO45" s="139">
        <v>1</v>
      </c>
      <c r="AP45" s="139">
        <v>1</v>
      </c>
      <c r="AQ45" s="139">
        <v>1</v>
      </c>
      <c r="AR45" s="139">
        <v>5</v>
      </c>
      <c r="AS45" s="139">
        <v>1</v>
      </c>
      <c r="AT45" s="139">
        <v>1</v>
      </c>
      <c r="AU45" s="139">
        <v>2</v>
      </c>
      <c r="AV45" s="139">
        <v>1</v>
      </c>
      <c r="AW45" s="139">
        <v>1</v>
      </c>
      <c r="AX45" s="139">
        <v>1</v>
      </c>
      <c r="AY45" s="139">
        <v>3</v>
      </c>
      <c r="AZ45" s="139">
        <v>1</v>
      </c>
      <c r="BA45" s="139">
        <v>130</v>
      </c>
    </row>
    <row r="46" spans="1:53" x14ac:dyDescent="0.2">
      <c r="A46" s="137">
        <v>354</v>
      </c>
      <c r="B46" s="139">
        <v>5</v>
      </c>
      <c r="C46" s="139">
        <v>1</v>
      </c>
      <c r="D46" s="139">
        <v>6</v>
      </c>
      <c r="E46" s="139">
        <v>6</v>
      </c>
      <c r="F46" s="139">
        <v>3</v>
      </c>
      <c r="G46" s="139">
        <v>1</v>
      </c>
      <c r="H46" s="139">
        <v>5</v>
      </c>
      <c r="I46" s="139">
        <v>2</v>
      </c>
      <c r="J46" s="139">
        <v>2</v>
      </c>
      <c r="K46" s="139">
        <v>3</v>
      </c>
      <c r="L46" s="139">
        <v>1</v>
      </c>
      <c r="M46" s="139">
        <v>1</v>
      </c>
      <c r="N46" s="139">
        <v>2</v>
      </c>
      <c r="O46" s="139">
        <v>2</v>
      </c>
      <c r="P46" s="139">
        <v>1</v>
      </c>
      <c r="Q46" s="139">
        <v>2</v>
      </c>
      <c r="R46" s="139">
        <v>2</v>
      </c>
      <c r="S46" s="139">
        <v>2</v>
      </c>
      <c r="T46" s="139">
        <v>2</v>
      </c>
      <c r="U46" s="139">
        <v>2</v>
      </c>
      <c r="V46" s="139">
        <v>2</v>
      </c>
      <c r="W46" s="139">
        <v>2</v>
      </c>
      <c r="X46" s="139">
        <v>2</v>
      </c>
      <c r="Y46" s="139"/>
      <c r="Z46" s="139"/>
      <c r="AA46" s="139"/>
      <c r="AB46" s="139"/>
      <c r="AC46" s="139"/>
      <c r="AD46" s="139">
        <v>3</v>
      </c>
      <c r="AE46" s="139">
        <v>2</v>
      </c>
      <c r="AF46" s="139">
        <v>3</v>
      </c>
      <c r="AG46" s="139">
        <v>2</v>
      </c>
      <c r="AH46" s="139">
        <v>2</v>
      </c>
      <c r="AI46" s="139">
        <v>2</v>
      </c>
      <c r="AJ46" s="139">
        <v>2</v>
      </c>
      <c r="AK46" s="139">
        <v>2</v>
      </c>
      <c r="AL46" s="139">
        <v>2</v>
      </c>
      <c r="AM46" s="139">
        <v>2</v>
      </c>
      <c r="AN46" s="139">
        <v>2</v>
      </c>
      <c r="AO46" s="139">
        <v>2</v>
      </c>
      <c r="AP46" s="139">
        <v>3</v>
      </c>
      <c r="AQ46" s="139">
        <v>1</v>
      </c>
      <c r="AR46" s="139">
        <v>5</v>
      </c>
      <c r="AS46" s="139">
        <v>1</v>
      </c>
      <c r="AT46" s="139">
        <v>1</v>
      </c>
      <c r="AU46" s="139">
        <v>2</v>
      </c>
      <c r="AV46" s="139">
        <v>1</v>
      </c>
      <c r="AW46" s="139">
        <v>1</v>
      </c>
      <c r="AX46" s="139">
        <v>2</v>
      </c>
      <c r="AY46" s="139">
        <v>1</v>
      </c>
      <c r="AZ46" s="139">
        <v>2</v>
      </c>
      <c r="BA46" s="139">
        <v>130</v>
      </c>
    </row>
    <row r="47" spans="1:53" x14ac:dyDescent="0.2">
      <c r="A47" s="137">
        <v>355</v>
      </c>
      <c r="B47" s="139">
        <v>4</v>
      </c>
      <c r="C47" s="139">
        <v>1</v>
      </c>
      <c r="D47" s="139">
        <v>5</v>
      </c>
      <c r="E47" s="139">
        <v>5</v>
      </c>
      <c r="F47" s="139">
        <v>3</v>
      </c>
      <c r="G47" s="139">
        <v>1</v>
      </c>
      <c r="H47" s="139">
        <v>5</v>
      </c>
      <c r="I47" s="139">
        <v>1</v>
      </c>
      <c r="J47" s="139">
        <v>2</v>
      </c>
      <c r="K47" s="139">
        <v>2</v>
      </c>
      <c r="L47" s="139">
        <v>1</v>
      </c>
      <c r="M47" s="139">
        <v>1</v>
      </c>
      <c r="N47" s="139">
        <v>2</v>
      </c>
      <c r="O47" s="139">
        <v>1</v>
      </c>
      <c r="P47" s="139">
        <v>1</v>
      </c>
      <c r="Q47" s="139">
        <v>1</v>
      </c>
      <c r="R47" s="139">
        <v>2</v>
      </c>
      <c r="S47" s="139">
        <v>3</v>
      </c>
      <c r="T47" s="139">
        <v>1</v>
      </c>
      <c r="U47" s="139">
        <v>3</v>
      </c>
      <c r="V47" s="139">
        <v>2</v>
      </c>
      <c r="W47" s="139">
        <v>1</v>
      </c>
      <c r="X47" s="139">
        <v>1</v>
      </c>
      <c r="Y47" s="139"/>
      <c r="Z47" s="139"/>
      <c r="AA47" s="139"/>
      <c r="AB47" s="139"/>
      <c r="AC47" s="139"/>
      <c r="AD47" s="139">
        <v>1</v>
      </c>
      <c r="AE47" s="139">
        <v>1</v>
      </c>
      <c r="AF47" s="139">
        <v>1</v>
      </c>
      <c r="AG47" s="139">
        <v>4</v>
      </c>
      <c r="AH47" s="139">
        <v>1</v>
      </c>
      <c r="AI47" s="139">
        <v>1</v>
      </c>
      <c r="AJ47" s="139">
        <v>1</v>
      </c>
      <c r="AK47" s="139">
        <v>1</v>
      </c>
      <c r="AL47" s="139">
        <v>1</v>
      </c>
      <c r="AM47" s="139">
        <v>2</v>
      </c>
      <c r="AN47" s="139">
        <v>1</v>
      </c>
      <c r="AO47" s="139">
        <v>1</v>
      </c>
      <c r="AP47" s="139">
        <v>2</v>
      </c>
      <c r="AQ47" s="139">
        <v>1</v>
      </c>
      <c r="AR47" s="139">
        <v>4</v>
      </c>
      <c r="AS47" s="139">
        <v>1</v>
      </c>
      <c r="AT47" s="139">
        <v>2</v>
      </c>
      <c r="AU47" s="139">
        <v>2</v>
      </c>
      <c r="AV47" s="139">
        <v>1</v>
      </c>
      <c r="AW47" s="139">
        <v>1</v>
      </c>
      <c r="AX47" s="139">
        <v>2</v>
      </c>
      <c r="AY47" s="139">
        <v>4</v>
      </c>
      <c r="AZ47" s="139">
        <v>5</v>
      </c>
      <c r="BA47" s="139">
        <v>130</v>
      </c>
    </row>
    <row r="48" spans="1:53" x14ac:dyDescent="0.2">
      <c r="A48" s="137">
        <v>356</v>
      </c>
      <c r="B48" s="139">
        <v>3</v>
      </c>
      <c r="C48" s="139">
        <v>2</v>
      </c>
      <c r="D48" s="139">
        <v>4</v>
      </c>
      <c r="E48" s="139">
        <v>4</v>
      </c>
      <c r="F48" s="139">
        <v>3</v>
      </c>
      <c r="G48" s="139">
        <v>1</v>
      </c>
      <c r="H48" s="139">
        <v>5</v>
      </c>
      <c r="I48" s="139">
        <v>1</v>
      </c>
      <c r="J48" s="139">
        <v>1</v>
      </c>
      <c r="K48" s="139">
        <v>2</v>
      </c>
      <c r="L48" s="139">
        <v>1</v>
      </c>
      <c r="M48" s="139">
        <v>1</v>
      </c>
      <c r="N48" s="139">
        <v>2</v>
      </c>
      <c r="O48" s="139">
        <v>1</v>
      </c>
      <c r="P48" s="139">
        <v>1</v>
      </c>
      <c r="Q48" s="139">
        <v>1</v>
      </c>
      <c r="R48" s="139">
        <v>2</v>
      </c>
      <c r="S48" s="139">
        <v>1</v>
      </c>
      <c r="T48" s="139">
        <v>1</v>
      </c>
      <c r="U48" s="139">
        <v>3</v>
      </c>
      <c r="V48" s="139">
        <v>1</v>
      </c>
      <c r="W48" s="139">
        <v>1</v>
      </c>
      <c r="X48" s="139">
        <v>1</v>
      </c>
      <c r="Y48" s="139"/>
      <c r="Z48" s="139"/>
      <c r="AA48" s="139"/>
      <c r="AB48" s="139"/>
      <c r="AC48" s="139"/>
      <c r="AD48" s="139">
        <v>1</v>
      </c>
      <c r="AE48" s="139">
        <v>1</v>
      </c>
      <c r="AF48" s="139">
        <v>1</v>
      </c>
      <c r="AG48" s="139">
        <v>4</v>
      </c>
      <c r="AH48" s="139">
        <v>1</v>
      </c>
      <c r="AI48" s="139">
        <v>1</v>
      </c>
      <c r="AJ48" s="139">
        <v>1</v>
      </c>
      <c r="AK48" s="139">
        <v>1</v>
      </c>
      <c r="AL48" s="139">
        <v>1</v>
      </c>
      <c r="AM48" s="139">
        <v>2</v>
      </c>
      <c r="AN48" s="139">
        <v>1</v>
      </c>
      <c r="AO48" s="139">
        <v>1</v>
      </c>
      <c r="AP48" s="139">
        <v>2</v>
      </c>
      <c r="AQ48" s="139">
        <v>1</v>
      </c>
      <c r="AR48" s="139">
        <v>4</v>
      </c>
      <c r="AS48" s="139">
        <v>1</v>
      </c>
      <c r="AT48" s="139">
        <v>1</v>
      </c>
      <c r="AU48" s="139">
        <v>2</v>
      </c>
      <c r="AV48" s="139">
        <v>1</v>
      </c>
      <c r="AW48" s="139">
        <v>1</v>
      </c>
      <c r="AX48" s="139">
        <v>1</v>
      </c>
      <c r="AY48" s="139">
        <v>1</v>
      </c>
      <c r="AZ48" s="139">
        <v>1</v>
      </c>
      <c r="BA48" s="139">
        <v>130</v>
      </c>
    </row>
    <row r="49" spans="1:53" x14ac:dyDescent="0.2">
      <c r="A49" s="137">
        <v>357</v>
      </c>
      <c r="B49" s="139">
        <v>4</v>
      </c>
      <c r="C49" s="139">
        <v>1</v>
      </c>
      <c r="D49" s="139">
        <v>5</v>
      </c>
      <c r="E49" s="139">
        <v>5</v>
      </c>
      <c r="F49" s="139">
        <v>3</v>
      </c>
      <c r="G49" s="139">
        <v>1</v>
      </c>
      <c r="H49" s="139">
        <v>5</v>
      </c>
      <c r="I49" s="139">
        <v>1</v>
      </c>
      <c r="J49" s="139">
        <v>1</v>
      </c>
      <c r="K49" s="139">
        <v>2</v>
      </c>
      <c r="L49" s="139">
        <v>1</v>
      </c>
      <c r="M49" s="139">
        <v>3</v>
      </c>
      <c r="N49" s="139">
        <v>2</v>
      </c>
      <c r="O49" s="139">
        <v>1</v>
      </c>
      <c r="P49" s="139">
        <v>3</v>
      </c>
      <c r="Q49" s="139">
        <v>2</v>
      </c>
      <c r="R49" s="139">
        <v>3</v>
      </c>
      <c r="S49" s="139">
        <v>3</v>
      </c>
      <c r="T49" s="139">
        <v>2</v>
      </c>
      <c r="U49" s="139">
        <v>3</v>
      </c>
      <c r="V49" s="139">
        <v>1</v>
      </c>
      <c r="W49" s="139">
        <v>2</v>
      </c>
      <c r="X49" s="139">
        <v>2</v>
      </c>
      <c r="Y49" s="139"/>
      <c r="Z49" s="139"/>
      <c r="AA49" s="139"/>
      <c r="AB49" s="139"/>
      <c r="AC49" s="139"/>
      <c r="AD49" s="139">
        <v>2</v>
      </c>
      <c r="AE49" s="139">
        <v>2</v>
      </c>
      <c r="AF49" s="139">
        <v>2</v>
      </c>
      <c r="AG49" s="139">
        <v>2</v>
      </c>
      <c r="AH49" s="139">
        <v>2</v>
      </c>
      <c r="AI49" s="139">
        <v>1</v>
      </c>
      <c r="AJ49" s="139">
        <v>2</v>
      </c>
      <c r="AK49" s="139">
        <v>1</v>
      </c>
      <c r="AL49" s="139">
        <v>2</v>
      </c>
      <c r="AM49" s="139">
        <v>2</v>
      </c>
      <c r="AN49" s="139">
        <v>2</v>
      </c>
      <c r="AO49" s="139">
        <v>2</v>
      </c>
      <c r="AP49" s="139">
        <v>2</v>
      </c>
      <c r="AQ49" s="139">
        <v>1</v>
      </c>
      <c r="AR49" s="139">
        <v>4</v>
      </c>
      <c r="AS49" s="139">
        <v>2</v>
      </c>
      <c r="AT49" s="139">
        <v>2</v>
      </c>
      <c r="AU49" s="139">
        <v>2</v>
      </c>
      <c r="AV49" s="139">
        <v>2</v>
      </c>
      <c r="AW49" s="139">
        <v>1</v>
      </c>
      <c r="AX49" s="139">
        <v>2</v>
      </c>
      <c r="AY49" s="139">
        <v>1</v>
      </c>
      <c r="AZ49" s="139">
        <v>2</v>
      </c>
      <c r="BA49" s="139">
        <v>130</v>
      </c>
    </row>
    <row r="50" spans="1:53" x14ac:dyDescent="0.2">
      <c r="A50" s="137">
        <v>358</v>
      </c>
      <c r="B50" s="139">
        <v>3</v>
      </c>
      <c r="C50" s="139">
        <v>2</v>
      </c>
      <c r="D50" s="139">
        <v>4</v>
      </c>
      <c r="E50" s="139">
        <v>4</v>
      </c>
      <c r="F50" s="139">
        <v>3</v>
      </c>
      <c r="G50" s="139">
        <v>1</v>
      </c>
      <c r="H50" s="139">
        <v>6</v>
      </c>
      <c r="I50" s="139">
        <v>1</v>
      </c>
      <c r="J50" s="139">
        <v>1</v>
      </c>
      <c r="K50" s="139">
        <v>2</v>
      </c>
      <c r="L50" s="139">
        <v>1</v>
      </c>
      <c r="M50" s="139">
        <v>1</v>
      </c>
      <c r="N50" s="139">
        <v>1</v>
      </c>
      <c r="O50" s="139">
        <v>1</v>
      </c>
      <c r="P50" s="139">
        <v>1</v>
      </c>
      <c r="Q50" s="139">
        <v>1</v>
      </c>
      <c r="R50" s="139">
        <v>2</v>
      </c>
      <c r="S50" s="139">
        <v>1</v>
      </c>
      <c r="T50" s="139">
        <v>2</v>
      </c>
      <c r="U50" s="139">
        <v>2</v>
      </c>
      <c r="V50" s="139">
        <v>1</v>
      </c>
      <c r="W50" s="139">
        <v>1</v>
      </c>
      <c r="X50" s="139">
        <v>2</v>
      </c>
      <c r="Y50" s="139"/>
      <c r="Z50" s="139"/>
      <c r="AA50" s="139"/>
      <c r="AB50" s="139"/>
      <c r="AC50" s="139"/>
      <c r="AD50" s="139">
        <v>1</v>
      </c>
      <c r="AE50" s="139">
        <v>2</v>
      </c>
      <c r="AF50" s="139">
        <v>1</v>
      </c>
      <c r="AG50" s="139">
        <v>3</v>
      </c>
      <c r="AH50" s="139">
        <v>2</v>
      </c>
      <c r="AI50" s="139">
        <v>1</v>
      </c>
      <c r="AJ50" s="139">
        <v>1</v>
      </c>
      <c r="AK50" s="139">
        <v>1</v>
      </c>
      <c r="AL50" s="139">
        <v>1</v>
      </c>
      <c r="AM50" s="139">
        <v>2</v>
      </c>
      <c r="AN50" s="139">
        <v>2</v>
      </c>
      <c r="AO50" s="139">
        <v>1</v>
      </c>
      <c r="AP50" s="139">
        <v>2</v>
      </c>
      <c r="AQ50" s="139">
        <v>1</v>
      </c>
      <c r="AR50" s="139">
        <v>5</v>
      </c>
      <c r="AS50" s="139">
        <v>2</v>
      </c>
      <c r="AT50" s="139">
        <v>1</v>
      </c>
      <c r="AU50" s="139">
        <v>2</v>
      </c>
      <c r="AV50" s="139">
        <v>1</v>
      </c>
      <c r="AW50" s="139">
        <v>1</v>
      </c>
      <c r="AX50" s="139">
        <v>1</v>
      </c>
      <c r="AY50" s="139">
        <v>1</v>
      </c>
      <c r="AZ50" s="139">
        <v>1</v>
      </c>
      <c r="BA50" s="139">
        <v>130</v>
      </c>
    </row>
    <row r="51" spans="1:53" x14ac:dyDescent="0.2">
      <c r="A51" s="137">
        <v>359</v>
      </c>
      <c r="B51" s="139">
        <v>2</v>
      </c>
      <c r="C51" s="139">
        <v>1</v>
      </c>
      <c r="D51" s="139">
        <v>2</v>
      </c>
      <c r="E51" s="139">
        <v>2</v>
      </c>
      <c r="F51" s="139">
        <v>3</v>
      </c>
      <c r="G51" s="139">
        <v>1</v>
      </c>
      <c r="H51" s="139">
        <v>5</v>
      </c>
      <c r="I51" s="139">
        <v>1</v>
      </c>
      <c r="J51" s="139">
        <v>1</v>
      </c>
      <c r="K51" s="139">
        <v>2</v>
      </c>
      <c r="L51" s="139">
        <v>1</v>
      </c>
      <c r="M51" s="139">
        <v>1</v>
      </c>
      <c r="N51" s="139">
        <v>2</v>
      </c>
      <c r="O51" s="139">
        <v>1</v>
      </c>
      <c r="P51" s="139">
        <v>1</v>
      </c>
      <c r="Q51" s="139">
        <v>1</v>
      </c>
      <c r="R51" s="139">
        <v>1</v>
      </c>
      <c r="S51" s="139">
        <v>1</v>
      </c>
      <c r="T51" s="139">
        <v>1</v>
      </c>
      <c r="U51" s="139">
        <v>1</v>
      </c>
      <c r="V51" s="139">
        <v>1</v>
      </c>
      <c r="W51" s="139">
        <v>1</v>
      </c>
      <c r="X51" s="139">
        <v>2</v>
      </c>
      <c r="Y51" s="139"/>
      <c r="Z51" s="139"/>
      <c r="AA51" s="139"/>
      <c r="AB51" s="139"/>
      <c r="AC51" s="139"/>
      <c r="AD51" s="139">
        <v>2</v>
      </c>
      <c r="AE51" s="139">
        <v>1</v>
      </c>
      <c r="AF51" s="139">
        <v>1</v>
      </c>
      <c r="AG51" s="139">
        <v>2</v>
      </c>
      <c r="AH51" s="139">
        <v>1</v>
      </c>
      <c r="AI51" s="139">
        <v>1</v>
      </c>
      <c r="AJ51" s="139">
        <v>1</v>
      </c>
      <c r="AK51" s="139">
        <v>1</v>
      </c>
      <c r="AL51" s="139">
        <v>1</v>
      </c>
      <c r="AM51" s="139">
        <v>2</v>
      </c>
      <c r="AN51" s="139">
        <v>1</v>
      </c>
      <c r="AO51" s="139">
        <v>2</v>
      </c>
      <c r="AP51" s="139">
        <v>2</v>
      </c>
      <c r="AQ51" s="139">
        <v>1</v>
      </c>
      <c r="AR51" s="139">
        <v>5</v>
      </c>
      <c r="AS51" s="139">
        <v>1</v>
      </c>
      <c r="AT51" s="139">
        <v>1</v>
      </c>
      <c r="AU51" s="139">
        <v>2</v>
      </c>
      <c r="AV51" s="139">
        <v>1</v>
      </c>
      <c r="AW51" s="139">
        <v>1</v>
      </c>
      <c r="AX51" s="139">
        <v>1</v>
      </c>
      <c r="AY51" s="139">
        <v>1</v>
      </c>
      <c r="AZ51" s="139">
        <v>1</v>
      </c>
      <c r="BA51" s="139">
        <v>130</v>
      </c>
    </row>
    <row r="52" spans="1:53" x14ac:dyDescent="0.2">
      <c r="A52" s="137">
        <v>360</v>
      </c>
      <c r="B52" s="139">
        <v>3</v>
      </c>
      <c r="C52" s="139">
        <v>1</v>
      </c>
      <c r="D52" s="139">
        <v>2</v>
      </c>
      <c r="E52" s="139">
        <v>2</v>
      </c>
      <c r="F52" s="139">
        <v>3</v>
      </c>
      <c r="G52" s="139">
        <v>2</v>
      </c>
      <c r="H52" s="139">
        <v>5</v>
      </c>
      <c r="I52" s="139">
        <v>4</v>
      </c>
      <c r="J52" s="139">
        <v>1</v>
      </c>
      <c r="K52" s="139">
        <v>2</v>
      </c>
      <c r="L52" s="139">
        <v>1</v>
      </c>
      <c r="M52" s="139">
        <v>3</v>
      </c>
      <c r="N52" s="139">
        <v>4</v>
      </c>
      <c r="O52" s="139">
        <v>1</v>
      </c>
      <c r="P52" s="139">
        <v>1</v>
      </c>
      <c r="Q52" s="139">
        <v>2</v>
      </c>
      <c r="R52" s="139">
        <v>3</v>
      </c>
      <c r="S52" s="139">
        <v>3</v>
      </c>
      <c r="T52" s="139">
        <v>2</v>
      </c>
      <c r="U52" s="139">
        <v>3</v>
      </c>
      <c r="V52" s="139">
        <v>1</v>
      </c>
      <c r="W52" s="139">
        <v>2</v>
      </c>
      <c r="X52" s="139">
        <v>3</v>
      </c>
      <c r="Y52" s="139"/>
      <c r="Z52" s="139"/>
      <c r="AA52" s="139"/>
      <c r="AB52" s="139"/>
      <c r="AC52" s="139"/>
      <c r="AD52" s="139">
        <v>2</v>
      </c>
      <c r="AE52" s="139">
        <v>2</v>
      </c>
      <c r="AF52" s="139">
        <v>1</v>
      </c>
      <c r="AG52" s="139">
        <v>2</v>
      </c>
      <c r="AH52" s="139">
        <v>2</v>
      </c>
      <c r="AI52" s="139">
        <v>1</v>
      </c>
      <c r="AJ52" s="139">
        <v>1</v>
      </c>
      <c r="AK52" s="139">
        <v>1</v>
      </c>
      <c r="AL52" s="139">
        <v>1</v>
      </c>
      <c r="AM52" s="139">
        <v>2</v>
      </c>
      <c r="AN52" s="139">
        <v>1</v>
      </c>
      <c r="AO52" s="139">
        <v>1</v>
      </c>
      <c r="AP52" s="139">
        <v>1</v>
      </c>
      <c r="AQ52" s="139">
        <v>1</v>
      </c>
      <c r="AR52" s="139">
        <v>5</v>
      </c>
      <c r="AS52" s="139">
        <v>2</v>
      </c>
      <c r="AT52" s="139">
        <v>3</v>
      </c>
      <c r="AU52" s="139">
        <v>2</v>
      </c>
      <c r="AV52" s="139">
        <v>1</v>
      </c>
      <c r="AW52" s="139">
        <v>1</v>
      </c>
      <c r="AX52" s="139">
        <v>1</v>
      </c>
      <c r="AY52" s="139">
        <v>1</v>
      </c>
      <c r="AZ52" s="139">
        <v>1</v>
      </c>
      <c r="BA52" s="139">
        <v>130</v>
      </c>
    </row>
    <row r="53" spans="1:53" x14ac:dyDescent="0.2">
      <c r="A53" s="137">
        <v>361</v>
      </c>
      <c r="B53" s="139">
        <v>6</v>
      </c>
      <c r="C53" s="139">
        <v>1</v>
      </c>
      <c r="D53" s="139">
        <v>8</v>
      </c>
      <c r="E53" s="139">
        <v>8</v>
      </c>
      <c r="F53" s="139">
        <v>3</v>
      </c>
      <c r="G53" s="139">
        <v>1</v>
      </c>
      <c r="H53" s="139">
        <v>5</v>
      </c>
      <c r="I53" s="139">
        <v>1</v>
      </c>
      <c r="J53" s="139">
        <v>1</v>
      </c>
      <c r="K53" s="139">
        <v>2</v>
      </c>
      <c r="L53" s="139">
        <v>1</v>
      </c>
      <c r="M53" s="139">
        <v>1</v>
      </c>
      <c r="N53" s="139">
        <v>1</v>
      </c>
      <c r="O53" s="139">
        <v>1</v>
      </c>
      <c r="P53" s="139">
        <v>1</v>
      </c>
      <c r="Q53" s="139">
        <v>1</v>
      </c>
      <c r="R53" s="139">
        <v>1</v>
      </c>
      <c r="S53" s="139">
        <v>1</v>
      </c>
      <c r="T53" s="139">
        <v>1</v>
      </c>
      <c r="U53" s="139">
        <v>2</v>
      </c>
      <c r="V53" s="139">
        <v>1</v>
      </c>
      <c r="W53" s="139">
        <v>1</v>
      </c>
      <c r="X53" s="139">
        <v>2</v>
      </c>
      <c r="Y53" s="139"/>
      <c r="Z53" s="139"/>
      <c r="AA53" s="139"/>
      <c r="AB53" s="139"/>
      <c r="AC53" s="139"/>
      <c r="AD53" s="139">
        <v>1</v>
      </c>
      <c r="AE53" s="139">
        <v>1</v>
      </c>
      <c r="AF53" s="139">
        <v>1</v>
      </c>
      <c r="AG53" s="139">
        <v>4</v>
      </c>
      <c r="AH53" s="139">
        <v>1</v>
      </c>
      <c r="AI53" s="139">
        <v>1</v>
      </c>
      <c r="AJ53" s="139">
        <v>1</v>
      </c>
      <c r="AK53" s="139">
        <v>1</v>
      </c>
      <c r="AL53" s="139">
        <v>1</v>
      </c>
      <c r="AM53" s="139">
        <v>2</v>
      </c>
      <c r="AN53" s="139">
        <v>1</v>
      </c>
      <c r="AO53" s="139">
        <v>1</v>
      </c>
      <c r="AP53" s="139">
        <v>1</v>
      </c>
      <c r="AQ53" s="139">
        <v>1</v>
      </c>
      <c r="AR53" s="139">
        <v>5</v>
      </c>
      <c r="AS53" s="139">
        <v>1</v>
      </c>
      <c r="AT53" s="139">
        <v>1</v>
      </c>
      <c r="AU53" s="139">
        <v>2</v>
      </c>
      <c r="AV53" s="139">
        <v>1</v>
      </c>
      <c r="AW53" s="139">
        <v>1</v>
      </c>
      <c r="AX53" s="139">
        <v>1</v>
      </c>
      <c r="AY53" s="139">
        <v>3</v>
      </c>
      <c r="AZ53" s="139">
        <v>1</v>
      </c>
      <c r="BA53" s="139">
        <v>130</v>
      </c>
    </row>
    <row r="54" spans="1:53" x14ac:dyDescent="0.2">
      <c r="A54" s="137">
        <v>362</v>
      </c>
      <c r="B54" s="139">
        <v>6</v>
      </c>
      <c r="C54" s="139">
        <v>1</v>
      </c>
      <c r="D54" s="139">
        <v>8</v>
      </c>
      <c r="E54" s="139">
        <v>2</v>
      </c>
      <c r="F54" s="139">
        <v>4</v>
      </c>
      <c r="G54" s="139">
        <v>1</v>
      </c>
      <c r="H54" s="139">
        <v>5</v>
      </c>
      <c r="I54" s="139">
        <v>1</v>
      </c>
      <c r="J54" s="139">
        <v>1</v>
      </c>
      <c r="K54" s="139">
        <v>2</v>
      </c>
      <c r="L54" s="139">
        <v>1</v>
      </c>
      <c r="M54" s="139">
        <v>1</v>
      </c>
      <c r="N54" s="139">
        <v>1</v>
      </c>
      <c r="O54" s="139">
        <v>1</v>
      </c>
      <c r="P54" s="139">
        <v>1</v>
      </c>
      <c r="Q54" s="139">
        <v>1</v>
      </c>
      <c r="R54" s="139">
        <v>1</v>
      </c>
      <c r="S54" s="139">
        <v>1</v>
      </c>
      <c r="T54" s="139">
        <v>1</v>
      </c>
      <c r="U54" s="139">
        <v>2</v>
      </c>
      <c r="V54" s="139"/>
      <c r="W54" s="139"/>
      <c r="X54" s="139"/>
      <c r="Y54" s="139"/>
      <c r="Z54" s="139"/>
      <c r="AA54" s="139"/>
      <c r="AB54" s="139"/>
      <c r="AC54" s="139"/>
      <c r="AD54" s="139">
        <v>1</v>
      </c>
      <c r="AE54" s="139">
        <v>1</v>
      </c>
      <c r="AF54" s="139">
        <v>1</v>
      </c>
      <c r="AG54" s="139">
        <v>3</v>
      </c>
      <c r="AH54" s="139">
        <v>1</v>
      </c>
      <c r="AI54" s="139">
        <v>1</v>
      </c>
      <c r="AJ54" s="139">
        <v>1</v>
      </c>
      <c r="AK54" s="139">
        <v>1</v>
      </c>
      <c r="AL54" s="139">
        <v>1</v>
      </c>
      <c r="AM54" s="139">
        <v>2</v>
      </c>
      <c r="AN54" s="139">
        <v>1</v>
      </c>
      <c r="AO54" s="139">
        <v>1</v>
      </c>
      <c r="AP54" s="139">
        <v>1</v>
      </c>
      <c r="AQ54" s="139">
        <v>1</v>
      </c>
      <c r="AR54" s="139">
        <v>5</v>
      </c>
      <c r="AS54" s="139">
        <v>1</v>
      </c>
      <c r="AT54" s="139">
        <v>1</v>
      </c>
      <c r="AU54" s="139">
        <v>2</v>
      </c>
      <c r="AV54" s="139">
        <v>1</v>
      </c>
      <c r="AW54" s="139">
        <v>1</v>
      </c>
      <c r="AX54" s="139">
        <v>1</v>
      </c>
      <c r="AY54" s="139">
        <v>3</v>
      </c>
      <c r="AZ54" s="139">
        <v>1</v>
      </c>
      <c r="BA54" s="139">
        <v>130</v>
      </c>
    </row>
    <row r="55" spans="1:53" x14ac:dyDescent="0.2">
      <c r="A55" s="137">
        <v>363</v>
      </c>
      <c r="B55" s="139">
        <v>3</v>
      </c>
      <c r="C55" s="139">
        <v>1</v>
      </c>
      <c r="D55" s="139">
        <v>3</v>
      </c>
      <c r="E55" s="139">
        <v>3</v>
      </c>
      <c r="F55" s="139">
        <v>3</v>
      </c>
      <c r="G55" s="139">
        <v>1</v>
      </c>
      <c r="H55" s="139">
        <v>5</v>
      </c>
      <c r="I55" s="139">
        <v>2</v>
      </c>
      <c r="J55" s="139">
        <v>2</v>
      </c>
      <c r="K55" s="139">
        <v>3</v>
      </c>
      <c r="L55" s="139">
        <v>1</v>
      </c>
      <c r="M55" s="139">
        <v>4</v>
      </c>
      <c r="N55" s="139">
        <v>1</v>
      </c>
      <c r="O55" s="139">
        <v>2</v>
      </c>
      <c r="P55" s="139">
        <v>3</v>
      </c>
      <c r="Q55" s="139">
        <v>2</v>
      </c>
      <c r="R55" s="139">
        <v>4</v>
      </c>
      <c r="S55" s="139">
        <v>4</v>
      </c>
      <c r="T55" s="139">
        <v>2</v>
      </c>
      <c r="U55" s="139">
        <v>3</v>
      </c>
      <c r="V55" s="139">
        <v>4</v>
      </c>
      <c r="W55" s="139">
        <v>4</v>
      </c>
      <c r="X55" s="139">
        <v>2</v>
      </c>
      <c r="Y55" s="139"/>
      <c r="Z55" s="139"/>
      <c r="AA55" s="139"/>
      <c r="AB55" s="139"/>
      <c r="AC55" s="139"/>
      <c r="AD55" s="139">
        <v>2</v>
      </c>
      <c r="AE55" s="139">
        <v>1</v>
      </c>
      <c r="AF55" s="139">
        <v>1</v>
      </c>
      <c r="AG55" s="139">
        <v>2</v>
      </c>
      <c r="AH55" s="139">
        <v>2</v>
      </c>
      <c r="AI55" s="139">
        <v>2</v>
      </c>
      <c r="AJ55" s="139">
        <v>1</v>
      </c>
      <c r="AK55" s="139">
        <v>2</v>
      </c>
      <c r="AL55" s="139">
        <v>2</v>
      </c>
      <c r="AM55" s="139">
        <v>2</v>
      </c>
      <c r="AN55" s="139">
        <v>4</v>
      </c>
      <c r="AO55" s="139">
        <v>1</v>
      </c>
      <c r="AP55" s="139">
        <v>3</v>
      </c>
      <c r="AQ55" s="139">
        <v>1</v>
      </c>
      <c r="AR55" s="139">
        <v>5</v>
      </c>
      <c r="AS55" s="139">
        <v>1</v>
      </c>
      <c r="AT55" s="139">
        <v>1</v>
      </c>
      <c r="AU55" s="139">
        <v>2</v>
      </c>
      <c r="AV55" s="139">
        <v>1</v>
      </c>
      <c r="AW55" s="139">
        <v>1</v>
      </c>
      <c r="AX55" s="139">
        <v>1</v>
      </c>
      <c r="AY55" s="139">
        <v>1</v>
      </c>
      <c r="AZ55" s="139">
        <v>5</v>
      </c>
      <c r="BA55" s="139">
        <v>130</v>
      </c>
    </row>
    <row r="56" spans="1:53" x14ac:dyDescent="0.2">
      <c r="A56" s="137">
        <v>364</v>
      </c>
      <c r="B56" s="139">
        <v>2</v>
      </c>
      <c r="C56" s="139">
        <v>2</v>
      </c>
      <c r="D56" s="139">
        <v>3</v>
      </c>
      <c r="E56" s="139">
        <v>3</v>
      </c>
      <c r="F56" s="139">
        <v>3</v>
      </c>
      <c r="G56" s="139">
        <v>2</v>
      </c>
      <c r="H56" s="139">
        <v>6</v>
      </c>
      <c r="I56" s="139">
        <v>1</v>
      </c>
      <c r="J56" s="139">
        <v>2</v>
      </c>
      <c r="K56" s="139">
        <v>2</v>
      </c>
      <c r="L56" s="139">
        <v>1</v>
      </c>
      <c r="M56" s="139">
        <v>1</v>
      </c>
      <c r="N56" s="139">
        <v>2</v>
      </c>
      <c r="O56" s="139">
        <v>1</v>
      </c>
      <c r="P56" s="139">
        <v>1</v>
      </c>
      <c r="Q56" s="139">
        <v>2</v>
      </c>
      <c r="R56" s="139">
        <v>3</v>
      </c>
      <c r="S56" s="139">
        <v>2</v>
      </c>
      <c r="T56" s="139">
        <v>2</v>
      </c>
      <c r="U56" s="139">
        <v>3</v>
      </c>
      <c r="V56" s="139">
        <v>1</v>
      </c>
      <c r="W56" s="139">
        <v>1</v>
      </c>
      <c r="X56" s="139">
        <v>1</v>
      </c>
      <c r="Y56" s="139"/>
      <c r="Z56" s="139"/>
      <c r="AA56" s="139"/>
      <c r="AB56" s="139"/>
      <c r="AC56" s="139"/>
      <c r="AD56" s="139">
        <v>1</v>
      </c>
      <c r="AE56" s="139">
        <v>1</v>
      </c>
      <c r="AF56" s="139">
        <v>1</v>
      </c>
      <c r="AG56" s="139">
        <v>3</v>
      </c>
      <c r="AH56" s="139">
        <v>1</v>
      </c>
      <c r="AI56" s="139">
        <v>1</v>
      </c>
      <c r="AJ56" s="139">
        <v>1</v>
      </c>
      <c r="AK56" s="139">
        <v>1</v>
      </c>
      <c r="AL56" s="139">
        <v>1</v>
      </c>
      <c r="AM56" s="139">
        <v>2</v>
      </c>
      <c r="AN56" s="139">
        <v>1</v>
      </c>
      <c r="AO56" s="139">
        <v>1</v>
      </c>
      <c r="AP56" s="139">
        <v>2</v>
      </c>
      <c r="AQ56" s="139">
        <v>1</v>
      </c>
      <c r="AR56" s="139">
        <v>4</v>
      </c>
      <c r="AS56" s="139">
        <v>1</v>
      </c>
      <c r="AT56" s="139">
        <v>1</v>
      </c>
      <c r="AU56" s="139">
        <v>2</v>
      </c>
      <c r="AV56" s="139">
        <v>1</v>
      </c>
      <c r="AW56" s="139">
        <v>1</v>
      </c>
      <c r="AX56" s="139">
        <v>1</v>
      </c>
      <c r="AY56" s="139">
        <v>1</v>
      </c>
      <c r="AZ56" s="139">
        <v>1</v>
      </c>
      <c r="BA56" s="139">
        <v>130</v>
      </c>
    </row>
    <row r="57" spans="1:53" x14ac:dyDescent="0.2">
      <c r="A57" s="137">
        <v>365</v>
      </c>
      <c r="B57" s="139">
        <v>3</v>
      </c>
      <c r="C57" s="139">
        <v>2</v>
      </c>
      <c r="D57" s="139">
        <v>5</v>
      </c>
      <c r="E57" s="139">
        <v>5</v>
      </c>
      <c r="F57" s="139">
        <v>3</v>
      </c>
      <c r="G57" s="139">
        <v>1</v>
      </c>
      <c r="H57" s="139">
        <v>6</v>
      </c>
      <c r="I57" s="139">
        <v>1</v>
      </c>
      <c r="J57" s="139">
        <v>1</v>
      </c>
      <c r="K57" s="139">
        <v>2</v>
      </c>
      <c r="L57" s="139">
        <v>1</v>
      </c>
      <c r="M57" s="139">
        <v>1</v>
      </c>
      <c r="N57" s="139">
        <v>2</v>
      </c>
      <c r="O57" s="139">
        <v>1</v>
      </c>
      <c r="P57" s="139">
        <v>1</v>
      </c>
      <c r="Q57" s="139">
        <v>1</v>
      </c>
      <c r="R57" s="139">
        <v>2</v>
      </c>
      <c r="S57" s="139">
        <v>1</v>
      </c>
      <c r="T57" s="139">
        <v>1</v>
      </c>
      <c r="U57" s="139">
        <v>1</v>
      </c>
      <c r="V57" s="139">
        <v>1</v>
      </c>
      <c r="W57" s="139">
        <v>1</v>
      </c>
      <c r="X57" s="139">
        <v>1</v>
      </c>
      <c r="Y57" s="139"/>
      <c r="Z57" s="139"/>
      <c r="AA57" s="139"/>
      <c r="AB57" s="139"/>
      <c r="AC57" s="139"/>
      <c r="AD57" s="139">
        <v>1</v>
      </c>
      <c r="AE57" s="139">
        <v>1</v>
      </c>
      <c r="AF57" s="139">
        <v>1</v>
      </c>
      <c r="AG57" s="139">
        <v>3</v>
      </c>
      <c r="AH57" s="139">
        <v>1</v>
      </c>
      <c r="AI57" s="139">
        <v>1</v>
      </c>
      <c r="AJ57" s="139">
        <v>1</v>
      </c>
      <c r="AK57" s="139">
        <v>1</v>
      </c>
      <c r="AL57" s="139">
        <v>1</v>
      </c>
      <c r="AM57" s="139">
        <v>2</v>
      </c>
      <c r="AN57" s="139">
        <v>1</v>
      </c>
      <c r="AO57" s="139">
        <v>1</v>
      </c>
      <c r="AP57" s="139">
        <v>2</v>
      </c>
      <c r="AQ57" s="139">
        <v>1</v>
      </c>
      <c r="AR57" s="139">
        <v>4</v>
      </c>
      <c r="AS57" s="139">
        <v>1</v>
      </c>
      <c r="AT57" s="139">
        <v>1</v>
      </c>
      <c r="AU57" s="139">
        <v>2</v>
      </c>
      <c r="AV57" s="139">
        <v>1</v>
      </c>
      <c r="AW57" s="139">
        <v>1</v>
      </c>
      <c r="AX57" s="139">
        <v>1</v>
      </c>
      <c r="AY57" s="139">
        <v>1</v>
      </c>
      <c r="AZ57" s="139">
        <v>1</v>
      </c>
      <c r="BA57" s="139">
        <v>130</v>
      </c>
    </row>
    <row r="58" spans="1:53" x14ac:dyDescent="0.2">
      <c r="A58" s="137">
        <v>366</v>
      </c>
      <c r="B58" s="139">
        <v>3</v>
      </c>
      <c r="C58" s="139">
        <v>1</v>
      </c>
      <c r="D58" s="139">
        <v>4</v>
      </c>
      <c r="E58" s="139">
        <v>4</v>
      </c>
      <c r="F58" s="139">
        <v>3</v>
      </c>
      <c r="G58" s="139">
        <v>1</v>
      </c>
      <c r="H58" s="139">
        <v>5</v>
      </c>
      <c r="I58" s="139">
        <v>1</v>
      </c>
      <c r="J58" s="139">
        <v>1</v>
      </c>
      <c r="K58" s="139">
        <v>2</v>
      </c>
      <c r="L58" s="139">
        <v>1</v>
      </c>
      <c r="M58" s="139">
        <v>1</v>
      </c>
      <c r="N58" s="139">
        <v>1</v>
      </c>
      <c r="O58" s="139">
        <v>1</v>
      </c>
      <c r="P58" s="139">
        <v>1</v>
      </c>
      <c r="Q58" s="139">
        <v>2</v>
      </c>
      <c r="R58" s="139">
        <v>3</v>
      </c>
      <c r="S58" s="139">
        <v>3</v>
      </c>
      <c r="T58" s="139">
        <v>2</v>
      </c>
      <c r="U58" s="139">
        <v>3</v>
      </c>
      <c r="V58" s="139">
        <v>1</v>
      </c>
      <c r="W58" s="139">
        <v>1</v>
      </c>
      <c r="X58" s="139">
        <v>1</v>
      </c>
      <c r="Y58" s="139"/>
      <c r="Z58" s="139"/>
      <c r="AA58" s="139"/>
      <c r="AB58" s="139"/>
      <c r="AC58" s="139"/>
      <c r="AD58" s="139">
        <v>1</v>
      </c>
      <c r="AE58" s="139">
        <v>1</v>
      </c>
      <c r="AF58" s="139">
        <v>1</v>
      </c>
      <c r="AG58" s="139">
        <v>4</v>
      </c>
      <c r="AH58" s="139">
        <v>1</v>
      </c>
      <c r="AI58" s="139">
        <v>1</v>
      </c>
      <c r="AJ58" s="139">
        <v>1</v>
      </c>
      <c r="AK58" s="139">
        <v>1</v>
      </c>
      <c r="AL58" s="139">
        <v>1</v>
      </c>
      <c r="AM58" s="139">
        <v>2</v>
      </c>
      <c r="AN58" s="139">
        <v>1</v>
      </c>
      <c r="AO58" s="139">
        <v>2</v>
      </c>
      <c r="AP58" s="139">
        <v>2</v>
      </c>
      <c r="AQ58" s="139">
        <v>1</v>
      </c>
      <c r="AR58" s="139">
        <v>4</v>
      </c>
      <c r="AS58" s="139">
        <v>1</v>
      </c>
      <c r="AT58" s="139">
        <v>1</v>
      </c>
      <c r="AU58" s="139">
        <v>2</v>
      </c>
      <c r="AV58" s="139">
        <v>1</v>
      </c>
      <c r="AW58" s="139">
        <v>1</v>
      </c>
      <c r="AX58" s="139">
        <v>2</v>
      </c>
      <c r="AY58" s="139">
        <v>4</v>
      </c>
      <c r="AZ58" s="139">
        <v>5</v>
      </c>
      <c r="BA58" s="139">
        <v>130</v>
      </c>
    </row>
    <row r="59" spans="1:53" x14ac:dyDescent="0.2">
      <c r="A59" s="137">
        <v>367</v>
      </c>
      <c r="B59" s="139">
        <v>2</v>
      </c>
      <c r="C59" s="139">
        <v>1</v>
      </c>
      <c r="D59" s="139">
        <v>3</v>
      </c>
      <c r="E59" s="139">
        <v>3</v>
      </c>
      <c r="F59" s="139">
        <v>3</v>
      </c>
      <c r="G59" s="139">
        <v>2</v>
      </c>
      <c r="H59" s="139">
        <v>5</v>
      </c>
      <c r="I59" s="139">
        <v>1</v>
      </c>
      <c r="J59" s="139">
        <v>1</v>
      </c>
      <c r="K59" s="139">
        <v>2</v>
      </c>
      <c r="L59" s="139">
        <v>1</v>
      </c>
      <c r="M59" s="139">
        <v>1</v>
      </c>
      <c r="N59" s="139">
        <v>2</v>
      </c>
      <c r="O59" s="139">
        <v>2</v>
      </c>
      <c r="P59" s="139">
        <v>1</v>
      </c>
      <c r="Q59" s="139">
        <v>2</v>
      </c>
      <c r="R59" s="139">
        <v>3</v>
      </c>
      <c r="S59" s="139">
        <v>2</v>
      </c>
      <c r="T59" s="139">
        <v>1</v>
      </c>
      <c r="U59" s="139">
        <v>3</v>
      </c>
      <c r="V59" s="139">
        <v>1</v>
      </c>
      <c r="W59" s="139">
        <v>1</v>
      </c>
      <c r="X59" s="139">
        <v>2</v>
      </c>
      <c r="Y59" s="139"/>
      <c r="Z59" s="139"/>
      <c r="AA59" s="139"/>
      <c r="AB59" s="139"/>
      <c r="AC59" s="139"/>
      <c r="AD59" s="139">
        <v>1</v>
      </c>
      <c r="AE59" s="139">
        <v>1</v>
      </c>
      <c r="AF59" s="139">
        <v>1</v>
      </c>
      <c r="AG59" s="139">
        <v>4</v>
      </c>
      <c r="AH59" s="139">
        <v>3</v>
      </c>
      <c r="AI59" s="139">
        <v>1</v>
      </c>
      <c r="AJ59" s="139">
        <v>1</v>
      </c>
      <c r="AK59" s="139">
        <v>1</v>
      </c>
      <c r="AL59" s="139">
        <v>1</v>
      </c>
      <c r="AM59" s="139">
        <v>2</v>
      </c>
      <c r="AN59" s="139">
        <v>1</v>
      </c>
      <c r="AO59" s="139">
        <v>1</v>
      </c>
      <c r="AP59" s="139">
        <v>1</v>
      </c>
      <c r="AQ59" s="139">
        <v>1</v>
      </c>
      <c r="AR59" s="139">
        <v>5</v>
      </c>
      <c r="AS59" s="139">
        <v>1</v>
      </c>
      <c r="AT59" s="139">
        <v>1</v>
      </c>
      <c r="AU59" s="139">
        <v>2</v>
      </c>
      <c r="AV59" s="139">
        <v>1</v>
      </c>
      <c r="AW59" s="139">
        <v>1</v>
      </c>
      <c r="AX59" s="139">
        <v>1</v>
      </c>
      <c r="AY59" s="139">
        <v>3</v>
      </c>
      <c r="AZ59" s="139">
        <v>1</v>
      </c>
      <c r="BA59" s="139">
        <v>130</v>
      </c>
    </row>
    <row r="60" spans="1:53" x14ac:dyDescent="0.2">
      <c r="A60" s="137">
        <v>368</v>
      </c>
      <c r="B60" s="139">
        <v>2</v>
      </c>
      <c r="C60" s="139">
        <v>2</v>
      </c>
      <c r="D60" s="139">
        <v>2</v>
      </c>
      <c r="E60" s="139">
        <v>2</v>
      </c>
      <c r="F60" s="139">
        <v>3</v>
      </c>
      <c r="G60" s="139">
        <v>2</v>
      </c>
      <c r="H60" s="139">
        <v>5</v>
      </c>
      <c r="I60" s="139">
        <v>2</v>
      </c>
      <c r="J60" s="139">
        <v>1</v>
      </c>
      <c r="K60" s="139">
        <v>2</v>
      </c>
      <c r="L60" s="139">
        <v>2</v>
      </c>
      <c r="M60" s="139">
        <v>3</v>
      </c>
      <c r="N60" s="139">
        <v>1</v>
      </c>
      <c r="O60" s="139">
        <v>1</v>
      </c>
      <c r="P60" s="139">
        <v>1</v>
      </c>
      <c r="Q60" s="139">
        <v>2</v>
      </c>
      <c r="R60" s="139">
        <v>2</v>
      </c>
      <c r="S60" s="139">
        <v>1</v>
      </c>
      <c r="T60" s="139">
        <v>2</v>
      </c>
      <c r="U60" s="139">
        <v>3</v>
      </c>
      <c r="V60" s="139">
        <v>1</v>
      </c>
      <c r="W60" s="139">
        <v>2</v>
      </c>
      <c r="X60" s="139">
        <v>2</v>
      </c>
      <c r="Y60" s="139"/>
      <c r="Z60" s="139"/>
      <c r="AA60" s="139"/>
      <c r="AB60" s="139"/>
      <c r="AC60" s="139"/>
      <c r="AD60" s="139">
        <v>2</v>
      </c>
      <c r="AE60" s="139">
        <v>2</v>
      </c>
      <c r="AF60" s="139">
        <v>2</v>
      </c>
      <c r="AG60" s="139">
        <v>2</v>
      </c>
      <c r="AH60" s="139">
        <v>2</v>
      </c>
      <c r="AI60" s="139">
        <v>2</v>
      </c>
      <c r="AJ60" s="139">
        <v>2</v>
      </c>
      <c r="AK60" s="139">
        <v>1</v>
      </c>
      <c r="AL60" s="139">
        <v>1</v>
      </c>
      <c r="AM60" s="139">
        <v>1</v>
      </c>
      <c r="AN60" s="139">
        <v>1</v>
      </c>
      <c r="AO60" s="139">
        <v>1</v>
      </c>
      <c r="AP60" s="139">
        <v>2</v>
      </c>
      <c r="AQ60" s="139">
        <v>1</v>
      </c>
      <c r="AR60" s="139">
        <v>5</v>
      </c>
      <c r="AS60" s="139">
        <v>2</v>
      </c>
      <c r="AT60" s="139">
        <v>1</v>
      </c>
      <c r="AU60" s="139">
        <v>2</v>
      </c>
      <c r="AV60" s="139">
        <v>2</v>
      </c>
      <c r="AW60" s="139">
        <v>1</v>
      </c>
      <c r="AX60" s="139">
        <v>1</v>
      </c>
      <c r="AY60" s="139">
        <v>3</v>
      </c>
      <c r="AZ60" s="139">
        <v>3</v>
      </c>
      <c r="BA60" s="139">
        <v>130</v>
      </c>
    </row>
    <row r="61" spans="1:53" x14ac:dyDescent="0.2">
      <c r="A61" s="137">
        <v>369</v>
      </c>
      <c r="B61" s="139">
        <v>4</v>
      </c>
      <c r="C61" s="139">
        <v>2</v>
      </c>
      <c r="D61" s="139">
        <v>4</v>
      </c>
      <c r="E61" s="139">
        <v>4</v>
      </c>
      <c r="F61" s="139">
        <v>3</v>
      </c>
      <c r="G61" s="139">
        <v>1</v>
      </c>
      <c r="H61" s="139">
        <v>5</v>
      </c>
      <c r="I61" s="139">
        <v>1</v>
      </c>
      <c r="J61" s="139">
        <v>1</v>
      </c>
      <c r="K61" s="139">
        <v>2</v>
      </c>
      <c r="L61" s="139">
        <v>1</v>
      </c>
      <c r="M61" s="139">
        <v>1</v>
      </c>
      <c r="N61" s="139">
        <v>1</v>
      </c>
      <c r="O61" s="139">
        <v>1</v>
      </c>
      <c r="P61" s="139">
        <v>1</v>
      </c>
      <c r="Q61" s="139">
        <v>1</v>
      </c>
      <c r="R61" s="139">
        <v>1</v>
      </c>
      <c r="S61" s="139">
        <v>1</v>
      </c>
      <c r="T61" s="139">
        <v>1</v>
      </c>
      <c r="U61" s="139">
        <v>1</v>
      </c>
      <c r="V61" s="139">
        <v>1</v>
      </c>
      <c r="W61" s="139">
        <v>1</v>
      </c>
      <c r="X61" s="139">
        <v>1</v>
      </c>
      <c r="Y61" s="139"/>
      <c r="Z61" s="139"/>
      <c r="AA61" s="139"/>
      <c r="AB61" s="139"/>
      <c r="AC61" s="139"/>
      <c r="AD61" s="139">
        <v>1</v>
      </c>
      <c r="AE61" s="139">
        <v>1</v>
      </c>
      <c r="AF61" s="139">
        <v>1</v>
      </c>
      <c r="AG61" s="139">
        <v>4</v>
      </c>
      <c r="AH61" s="139">
        <v>1</v>
      </c>
      <c r="AI61" s="139">
        <v>1</v>
      </c>
      <c r="AJ61" s="139">
        <v>1</v>
      </c>
      <c r="AK61" s="139">
        <v>1</v>
      </c>
      <c r="AL61" s="139">
        <v>1</v>
      </c>
      <c r="AM61" s="139">
        <v>2</v>
      </c>
      <c r="AN61" s="139">
        <v>1</v>
      </c>
      <c r="AO61" s="139">
        <v>1</v>
      </c>
      <c r="AP61" s="139">
        <v>1</v>
      </c>
      <c r="AQ61" s="139">
        <v>1</v>
      </c>
      <c r="AR61" s="139">
        <v>4</v>
      </c>
      <c r="AS61" s="139">
        <v>1</v>
      </c>
      <c r="AT61" s="139">
        <v>1</v>
      </c>
      <c r="AU61" s="139">
        <v>2</v>
      </c>
      <c r="AV61" s="139">
        <v>1</v>
      </c>
      <c r="AW61" s="139">
        <v>1</v>
      </c>
      <c r="AX61" s="139">
        <v>1</v>
      </c>
      <c r="AY61" s="139">
        <v>3</v>
      </c>
      <c r="AZ61" s="139">
        <v>1</v>
      </c>
      <c r="BA61" s="139">
        <v>130</v>
      </c>
    </row>
    <row r="62" spans="1:53" x14ac:dyDescent="0.2">
      <c r="A62" s="137">
        <v>370</v>
      </c>
      <c r="B62" s="139">
        <v>4</v>
      </c>
      <c r="C62" s="139">
        <v>1</v>
      </c>
      <c r="D62" s="139">
        <v>6</v>
      </c>
      <c r="E62" s="139">
        <v>6</v>
      </c>
      <c r="F62" s="139">
        <v>3</v>
      </c>
      <c r="G62" s="139">
        <v>1</v>
      </c>
      <c r="H62" s="139">
        <v>5</v>
      </c>
      <c r="I62" s="139">
        <v>1</v>
      </c>
      <c r="J62" s="139">
        <v>1</v>
      </c>
      <c r="K62" s="139">
        <v>2</v>
      </c>
      <c r="L62" s="139">
        <v>1</v>
      </c>
      <c r="M62" s="139">
        <v>1</v>
      </c>
      <c r="N62" s="139">
        <v>2</v>
      </c>
      <c r="O62" s="139">
        <v>1</v>
      </c>
      <c r="P62" s="139">
        <v>1</v>
      </c>
      <c r="Q62" s="139">
        <v>1</v>
      </c>
      <c r="R62" s="139">
        <v>2</v>
      </c>
      <c r="S62" s="139">
        <v>2</v>
      </c>
      <c r="T62" s="139">
        <v>2</v>
      </c>
      <c r="U62" s="139">
        <v>3</v>
      </c>
      <c r="V62" s="139">
        <v>1</v>
      </c>
      <c r="W62" s="139">
        <v>2</v>
      </c>
      <c r="X62" s="139">
        <v>2</v>
      </c>
      <c r="Y62" s="139"/>
      <c r="Z62" s="139"/>
      <c r="AA62" s="139"/>
      <c r="AB62" s="139"/>
      <c r="AC62" s="139"/>
      <c r="AD62" s="139">
        <v>2</v>
      </c>
      <c r="AE62" s="139">
        <v>2</v>
      </c>
      <c r="AF62" s="139">
        <v>1</v>
      </c>
      <c r="AG62" s="139">
        <v>4</v>
      </c>
      <c r="AH62" s="139">
        <v>1</v>
      </c>
      <c r="AI62" s="139">
        <v>1</v>
      </c>
      <c r="AJ62" s="139">
        <v>1</v>
      </c>
      <c r="AK62" s="139">
        <v>1</v>
      </c>
      <c r="AL62" s="139">
        <v>1</v>
      </c>
      <c r="AM62" s="139">
        <v>2</v>
      </c>
      <c r="AN62" s="139">
        <v>2</v>
      </c>
      <c r="AO62" s="139">
        <v>1</v>
      </c>
      <c r="AP62" s="139">
        <v>1</v>
      </c>
      <c r="AQ62" s="139">
        <v>1</v>
      </c>
      <c r="AR62" s="139">
        <v>5</v>
      </c>
      <c r="AS62" s="139">
        <v>1</v>
      </c>
      <c r="AT62" s="139">
        <v>1</v>
      </c>
      <c r="AU62" s="139">
        <v>2</v>
      </c>
      <c r="AV62" s="139">
        <v>1</v>
      </c>
      <c r="AW62" s="139">
        <v>1</v>
      </c>
      <c r="AX62" s="139">
        <v>2</v>
      </c>
      <c r="AY62" s="139">
        <v>3</v>
      </c>
      <c r="AZ62" s="139">
        <v>1</v>
      </c>
      <c r="BA62" s="139">
        <v>130</v>
      </c>
    </row>
    <row r="63" spans="1:53" x14ac:dyDescent="0.2">
      <c r="A63" s="137">
        <v>371</v>
      </c>
      <c r="B63" s="139">
        <v>3</v>
      </c>
      <c r="C63" s="139">
        <v>1</v>
      </c>
      <c r="D63" s="139">
        <v>2</v>
      </c>
      <c r="E63" s="139">
        <v>2</v>
      </c>
      <c r="F63" s="139">
        <v>1</v>
      </c>
      <c r="G63" s="139">
        <v>1</v>
      </c>
      <c r="H63" s="139">
        <v>4</v>
      </c>
      <c r="I63" s="139">
        <v>1</v>
      </c>
      <c r="J63" s="139">
        <v>1</v>
      </c>
      <c r="K63" s="139">
        <v>2</v>
      </c>
      <c r="L63" s="139">
        <v>1</v>
      </c>
      <c r="M63" s="139">
        <v>1</v>
      </c>
      <c r="N63" s="139">
        <v>1</v>
      </c>
      <c r="O63" s="139">
        <v>1</v>
      </c>
      <c r="P63" s="139">
        <v>1</v>
      </c>
      <c r="Q63" s="139">
        <v>1</v>
      </c>
      <c r="R63" s="139">
        <v>1</v>
      </c>
      <c r="S63" s="139">
        <v>2</v>
      </c>
      <c r="T63" s="139">
        <v>2</v>
      </c>
      <c r="U63" s="139">
        <v>3</v>
      </c>
      <c r="V63" s="139"/>
      <c r="W63" s="139"/>
      <c r="X63" s="139"/>
      <c r="Y63" s="139"/>
      <c r="Z63" s="139"/>
      <c r="AA63" s="139"/>
      <c r="AB63" s="139">
        <v>1</v>
      </c>
      <c r="AC63" s="139">
        <v>1</v>
      </c>
      <c r="AD63" s="139">
        <v>1</v>
      </c>
      <c r="AE63" s="139">
        <v>1</v>
      </c>
      <c r="AF63" s="139">
        <v>1</v>
      </c>
      <c r="AG63" s="139">
        <v>3</v>
      </c>
      <c r="AH63" s="139">
        <v>1</v>
      </c>
      <c r="AI63" s="139">
        <v>1</v>
      </c>
      <c r="AJ63" s="139">
        <v>1</v>
      </c>
      <c r="AK63" s="139">
        <v>2</v>
      </c>
      <c r="AL63" s="139">
        <v>1</v>
      </c>
      <c r="AM63" s="139">
        <v>1</v>
      </c>
      <c r="AN63" s="139">
        <v>1</v>
      </c>
      <c r="AO63" s="139">
        <v>1</v>
      </c>
      <c r="AP63" s="139">
        <v>2</v>
      </c>
      <c r="AQ63" s="139">
        <v>1</v>
      </c>
      <c r="AR63" s="139">
        <v>4</v>
      </c>
      <c r="AS63" s="139">
        <v>1</v>
      </c>
      <c r="AT63" s="139">
        <v>2</v>
      </c>
      <c r="AU63" s="139">
        <v>3</v>
      </c>
      <c r="AV63" s="139">
        <v>1</v>
      </c>
      <c r="AW63" s="139">
        <v>1</v>
      </c>
      <c r="AX63" s="139">
        <v>2</v>
      </c>
      <c r="AY63" s="139">
        <v>4</v>
      </c>
      <c r="AZ63" s="139">
        <v>1</v>
      </c>
      <c r="BA63" s="139">
        <v>130</v>
      </c>
    </row>
    <row r="64" spans="1:53" x14ac:dyDescent="0.2">
      <c r="A64" s="137">
        <v>372</v>
      </c>
      <c r="B64" s="139">
        <v>5</v>
      </c>
      <c r="C64" s="139">
        <v>2</v>
      </c>
      <c r="D64" s="139">
        <v>5</v>
      </c>
      <c r="E64" s="139">
        <v>5</v>
      </c>
      <c r="F64" s="139">
        <v>3</v>
      </c>
      <c r="G64" s="139">
        <v>1</v>
      </c>
      <c r="H64" s="139">
        <v>6</v>
      </c>
      <c r="I64" s="139">
        <v>1</v>
      </c>
      <c r="J64" s="139">
        <v>1</v>
      </c>
      <c r="K64" s="139">
        <v>2</v>
      </c>
      <c r="L64" s="139">
        <v>1</v>
      </c>
      <c r="M64" s="139">
        <v>3</v>
      </c>
      <c r="N64" s="139">
        <v>1</v>
      </c>
      <c r="O64" s="139">
        <v>1</v>
      </c>
      <c r="P64" s="139">
        <v>1</v>
      </c>
      <c r="Q64" s="139">
        <v>1</v>
      </c>
      <c r="R64" s="139">
        <v>2</v>
      </c>
      <c r="S64" s="139">
        <v>1</v>
      </c>
      <c r="T64" s="139">
        <v>2</v>
      </c>
      <c r="U64" s="139">
        <v>3</v>
      </c>
      <c r="V64" s="139">
        <v>1</v>
      </c>
      <c r="W64" s="139">
        <v>1</v>
      </c>
      <c r="X64" s="139">
        <v>1</v>
      </c>
      <c r="Y64" s="139"/>
      <c r="Z64" s="139"/>
      <c r="AA64" s="139"/>
      <c r="AB64" s="139"/>
      <c r="AC64" s="139"/>
      <c r="AD64" s="139">
        <v>1</v>
      </c>
      <c r="AE64" s="139">
        <v>2</v>
      </c>
      <c r="AF64" s="139">
        <v>1</v>
      </c>
      <c r="AG64" s="139">
        <v>4</v>
      </c>
      <c r="AH64" s="139">
        <v>1</v>
      </c>
      <c r="AI64" s="139">
        <v>1</v>
      </c>
      <c r="AJ64" s="139">
        <v>2</v>
      </c>
      <c r="AK64" s="139">
        <v>1</v>
      </c>
      <c r="AL64" s="139">
        <v>1</v>
      </c>
      <c r="AM64" s="139">
        <v>2</v>
      </c>
      <c r="AN64" s="139">
        <v>1</v>
      </c>
      <c r="AO64" s="139">
        <v>1</v>
      </c>
      <c r="AP64" s="139">
        <v>1</v>
      </c>
      <c r="AQ64" s="139">
        <v>1</v>
      </c>
      <c r="AR64" s="139">
        <v>4</v>
      </c>
      <c r="AS64" s="139">
        <v>1</v>
      </c>
      <c r="AT64" s="139">
        <v>1</v>
      </c>
      <c r="AU64" s="139">
        <v>2</v>
      </c>
      <c r="AV64" s="139">
        <v>1</v>
      </c>
      <c r="AW64" s="139">
        <v>1</v>
      </c>
      <c r="AX64" s="139">
        <v>2</v>
      </c>
      <c r="AY64" s="139">
        <v>1</v>
      </c>
      <c r="AZ64" s="139">
        <v>1</v>
      </c>
      <c r="BA64" s="139">
        <v>130</v>
      </c>
    </row>
    <row r="65" spans="1:53" x14ac:dyDescent="0.2">
      <c r="A65" s="137">
        <v>373</v>
      </c>
      <c r="B65" s="139">
        <v>4</v>
      </c>
      <c r="C65" s="139">
        <v>2</v>
      </c>
      <c r="D65" s="139">
        <v>4</v>
      </c>
      <c r="E65" s="139">
        <v>4</v>
      </c>
      <c r="F65" s="139">
        <v>3</v>
      </c>
      <c r="G65" s="139">
        <v>1</v>
      </c>
      <c r="H65" s="139">
        <v>5</v>
      </c>
      <c r="I65" s="139">
        <v>2</v>
      </c>
      <c r="J65" s="139">
        <v>2</v>
      </c>
      <c r="K65" s="139">
        <v>2</v>
      </c>
      <c r="L65" s="139">
        <v>1</v>
      </c>
      <c r="M65" s="139">
        <v>3</v>
      </c>
      <c r="N65" s="139">
        <v>2</v>
      </c>
      <c r="O65" s="139">
        <v>3</v>
      </c>
      <c r="P65" s="139">
        <v>3</v>
      </c>
      <c r="Q65" s="139">
        <v>3</v>
      </c>
      <c r="R65" s="139">
        <v>3</v>
      </c>
      <c r="S65" s="139">
        <v>3</v>
      </c>
      <c r="T65" s="139">
        <v>2</v>
      </c>
      <c r="U65" s="139">
        <v>3</v>
      </c>
      <c r="V65" s="139">
        <v>3</v>
      </c>
      <c r="W65" s="139">
        <v>3</v>
      </c>
      <c r="X65" s="139">
        <v>3</v>
      </c>
      <c r="Y65" s="139"/>
      <c r="Z65" s="139"/>
      <c r="AA65" s="139"/>
      <c r="AB65" s="139"/>
      <c r="AC65" s="139"/>
      <c r="AD65" s="139">
        <v>4</v>
      </c>
      <c r="AE65" s="139">
        <v>3</v>
      </c>
      <c r="AF65" s="139">
        <v>3</v>
      </c>
      <c r="AG65" s="139">
        <v>2</v>
      </c>
      <c r="AH65" s="139">
        <v>3</v>
      </c>
      <c r="AI65" s="139">
        <v>3</v>
      </c>
      <c r="AJ65" s="139">
        <v>3</v>
      </c>
      <c r="AK65" s="139">
        <v>3</v>
      </c>
      <c r="AL65" s="139">
        <v>3</v>
      </c>
      <c r="AM65" s="139">
        <v>3</v>
      </c>
      <c r="AN65" s="139">
        <v>2</v>
      </c>
      <c r="AO65" s="139">
        <v>4</v>
      </c>
      <c r="AP65" s="139">
        <v>4</v>
      </c>
      <c r="AQ65" s="139">
        <v>2</v>
      </c>
      <c r="AR65" s="139">
        <v>5</v>
      </c>
      <c r="AS65" s="139">
        <v>2</v>
      </c>
      <c r="AT65" s="139">
        <v>2</v>
      </c>
      <c r="AU65" s="139">
        <v>2</v>
      </c>
      <c r="AV65" s="139">
        <v>1</v>
      </c>
      <c r="AW65" s="139">
        <v>2</v>
      </c>
      <c r="AX65" s="139">
        <v>2</v>
      </c>
      <c r="AY65" s="139">
        <v>4</v>
      </c>
      <c r="AZ65" s="139">
        <v>5</v>
      </c>
      <c r="BA65" s="139">
        <v>130</v>
      </c>
    </row>
    <row r="66" spans="1:53" x14ac:dyDescent="0.2">
      <c r="A66" s="137">
        <v>374</v>
      </c>
      <c r="B66" s="139">
        <v>3</v>
      </c>
      <c r="C66" s="139">
        <v>1</v>
      </c>
      <c r="D66" s="139">
        <v>3</v>
      </c>
      <c r="E66" s="139">
        <v>3</v>
      </c>
      <c r="F66" s="139">
        <v>3</v>
      </c>
      <c r="G66" s="139">
        <v>1</v>
      </c>
      <c r="H66" s="139">
        <v>5</v>
      </c>
      <c r="I66" s="139">
        <v>2</v>
      </c>
      <c r="J66" s="139">
        <v>2</v>
      </c>
      <c r="K66" s="139">
        <v>1</v>
      </c>
      <c r="L66" s="139">
        <v>1</v>
      </c>
      <c r="M66" s="139">
        <v>4</v>
      </c>
      <c r="N66" s="139">
        <v>2</v>
      </c>
      <c r="O66" s="139">
        <v>2</v>
      </c>
      <c r="P66" s="139">
        <v>1</v>
      </c>
      <c r="Q66" s="139">
        <v>2</v>
      </c>
      <c r="R66" s="139">
        <v>3</v>
      </c>
      <c r="S66" s="139">
        <v>3</v>
      </c>
      <c r="T66" s="139">
        <v>2</v>
      </c>
      <c r="U66" s="139">
        <v>3</v>
      </c>
      <c r="V66" s="139">
        <v>2</v>
      </c>
      <c r="W66" s="139">
        <v>3</v>
      </c>
      <c r="X66" s="139">
        <v>3</v>
      </c>
      <c r="Y66" s="139"/>
      <c r="Z66" s="139"/>
      <c r="AA66" s="139"/>
      <c r="AB66" s="139"/>
      <c r="AC66" s="139"/>
      <c r="AD66" s="139">
        <v>2</v>
      </c>
      <c r="AE66" s="139">
        <v>2</v>
      </c>
      <c r="AF66" s="139">
        <v>3</v>
      </c>
      <c r="AG66" s="139">
        <v>2</v>
      </c>
      <c r="AH66" s="139">
        <v>2</v>
      </c>
      <c r="AI66" s="139">
        <v>2</v>
      </c>
      <c r="AJ66" s="139">
        <v>2</v>
      </c>
      <c r="AK66" s="139">
        <v>2</v>
      </c>
      <c r="AL66" s="139">
        <v>2</v>
      </c>
      <c r="AM66" s="139">
        <v>2</v>
      </c>
      <c r="AN66" s="139">
        <v>1</v>
      </c>
      <c r="AO66" s="139">
        <v>3</v>
      </c>
      <c r="AP66" s="139">
        <v>2</v>
      </c>
      <c r="AQ66" s="139">
        <v>1</v>
      </c>
      <c r="AR66" s="139">
        <v>5</v>
      </c>
      <c r="AS66" s="139">
        <v>1</v>
      </c>
      <c r="AT66" s="139">
        <v>2</v>
      </c>
      <c r="AU66" s="139">
        <v>2</v>
      </c>
      <c r="AV66" s="139">
        <v>1</v>
      </c>
      <c r="AW66" s="139">
        <v>1</v>
      </c>
      <c r="AX66" s="139">
        <v>2</v>
      </c>
      <c r="AY66" s="139">
        <v>1</v>
      </c>
      <c r="AZ66" s="139">
        <v>2</v>
      </c>
      <c r="BA66" s="139">
        <v>130</v>
      </c>
    </row>
    <row r="67" spans="1:53" x14ac:dyDescent="0.2">
      <c r="A67" s="137">
        <v>375</v>
      </c>
      <c r="B67" s="139">
        <v>5</v>
      </c>
      <c r="C67" s="139">
        <v>1</v>
      </c>
      <c r="D67" s="139">
        <v>4</v>
      </c>
      <c r="E67" s="139">
        <v>2</v>
      </c>
      <c r="F67" s="139">
        <v>3</v>
      </c>
      <c r="G67" s="139">
        <v>2</v>
      </c>
      <c r="H67" s="139">
        <v>5</v>
      </c>
      <c r="I67" s="139">
        <v>1</v>
      </c>
      <c r="J67" s="139">
        <v>1</v>
      </c>
      <c r="K67" s="139">
        <v>2</v>
      </c>
      <c r="L67" s="139">
        <v>1</v>
      </c>
      <c r="M67" s="139">
        <v>1</v>
      </c>
      <c r="N67" s="139">
        <v>1</v>
      </c>
      <c r="O67" s="139">
        <v>1</v>
      </c>
      <c r="P67" s="139">
        <v>1</v>
      </c>
      <c r="Q67" s="139">
        <v>1</v>
      </c>
      <c r="R67" s="139">
        <v>1</v>
      </c>
      <c r="S67" s="139">
        <v>2</v>
      </c>
      <c r="T67" s="139">
        <v>1</v>
      </c>
      <c r="U67" s="139">
        <v>1</v>
      </c>
      <c r="V67" s="139">
        <v>1</v>
      </c>
      <c r="W67" s="139">
        <v>1</v>
      </c>
      <c r="X67" s="139">
        <v>2</v>
      </c>
      <c r="Y67" s="139"/>
      <c r="Z67" s="139"/>
      <c r="AA67" s="139"/>
      <c r="AB67" s="139"/>
      <c r="AC67" s="139"/>
      <c r="AD67" s="139">
        <v>1</v>
      </c>
      <c r="AE67" s="139">
        <v>1</v>
      </c>
      <c r="AF67" s="139">
        <v>1</v>
      </c>
      <c r="AG67" s="139">
        <v>2</v>
      </c>
      <c r="AH67" s="139">
        <v>1</v>
      </c>
      <c r="AI67" s="139">
        <v>1</v>
      </c>
      <c r="AJ67" s="139">
        <v>1</v>
      </c>
      <c r="AK67" s="139">
        <v>1</v>
      </c>
      <c r="AL67" s="139">
        <v>1</v>
      </c>
      <c r="AM67" s="139">
        <v>1</v>
      </c>
      <c r="AN67" s="139">
        <v>1</v>
      </c>
      <c r="AO67" s="139">
        <v>1</v>
      </c>
      <c r="AP67" s="139">
        <v>1</v>
      </c>
      <c r="AQ67" s="139">
        <v>1</v>
      </c>
      <c r="AR67" s="139">
        <v>5</v>
      </c>
      <c r="AS67" s="139">
        <v>2</v>
      </c>
      <c r="AT67" s="139">
        <v>1</v>
      </c>
      <c r="AU67" s="139">
        <v>2</v>
      </c>
      <c r="AV67" s="139">
        <v>1</v>
      </c>
      <c r="AW67" s="139">
        <v>1</v>
      </c>
      <c r="AX67" s="139">
        <v>1</v>
      </c>
      <c r="AY67" s="139">
        <v>3</v>
      </c>
      <c r="AZ67" s="139">
        <v>2</v>
      </c>
      <c r="BA67" s="139">
        <v>130</v>
      </c>
    </row>
    <row r="68" spans="1:53" x14ac:dyDescent="0.2">
      <c r="A68" s="137">
        <v>376</v>
      </c>
      <c r="B68" s="139">
        <v>5</v>
      </c>
      <c r="C68" s="139">
        <v>1</v>
      </c>
      <c r="D68" s="139">
        <v>4</v>
      </c>
      <c r="E68" s="139">
        <v>4</v>
      </c>
      <c r="F68" s="139">
        <v>3</v>
      </c>
      <c r="G68" s="139">
        <v>2</v>
      </c>
      <c r="H68" s="139">
        <v>5</v>
      </c>
      <c r="I68" s="139">
        <v>1</v>
      </c>
      <c r="J68" s="139">
        <v>1</v>
      </c>
      <c r="K68" s="139">
        <v>2</v>
      </c>
      <c r="L68" s="139">
        <v>1</v>
      </c>
      <c r="M68" s="139">
        <v>1</v>
      </c>
      <c r="N68" s="139">
        <v>1</v>
      </c>
      <c r="O68" s="139">
        <v>1</v>
      </c>
      <c r="P68" s="139">
        <v>1</v>
      </c>
      <c r="Q68" s="139">
        <v>1</v>
      </c>
      <c r="R68" s="139">
        <v>1</v>
      </c>
      <c r="S68" s="139">
        <v>2</v>
      </c>
      <c r="T68" s="139">
        <v>1</v>
      </c>
      <c r="U68" s="139">
        <v>1</v>
      </c>
      <c r="V68" s="139">
        <v>1</v>
      </c>
      <c r="W68" s="139">
        <v>1</v>
      </c>
      <c r="X68" s="139">
        <v>2</v>
      </c>
      <c r="Y68" s="139"/>
      <c r="Z68" s="139"/>
      <c r="AA68" s="139"/>
      <c r="AB68" s="139"/>
      <c r="AC68" s="139"/>
      <c r="AD68" s="139">
        <v>1</v>
      </c>
      <c r="AE68" s="139">
        <v>1</v>
      </c>
      <c r="AF68" s="139">
        <v>1</v>
      </c>
      <c r="AG68" s="139">
        <v>1</v>
      </c>
      <c r="AH68" s="139">
        <v>1</v>
      </c>
      <c r="AI68" s="139">
        <v>1</v>
      </c>
      <c r="AJ68" s="139">
        <v>1</v>
      </c>
      <c r="AK68" s="139">
        <v>1</v>
      </c>
      <c r="AL68" s="139">
        <v>1</v>
      </c>
      <c r="AM68" s="139">
        <v>1</v>
      </c>
      <c r="AN68" s="139">
        <v>1</v>
      </c>
      <c r="AO68" s="139">
        <v>1</v>
      </c>
      <c r="AP68" s="139">
        <v>1</v>
      </c>
      <c r="AQ68" s="139">
        <v>1</v>
      </c>
      <c r="AR68" s="139">
        <v>5</v>
      </c>
      <c r="AS68" s="139">
        <v>2</v>
      </c>
      <c r="AT68" s="139">
        <v>1</v>
      </c>
      <c r="AU68" s="139">
        <v>2</v>
      </c>
      <c r="AV68" s="139">
        <v>1</v>
      </c>
      <c r="AW68" s="139">
        <v>1</v>
      </c>
      <c r="AX68" s="139">
        <v>1</v>
      </c>
      <c r="AY68" s="139">
        <v>3</v>
      </c>
      <c r="AZ68" s="139">
        <v>1</v>
      </c>
      <c r="BA68" s="139">
        <v>130</v>
      </c>
    </row>
    <row r="69" spans="1:53" x14ac:dyDescent="0.2">
      <c r="A69" s="137">
        <v>377</v>
      </c>
      <c r="B69" s="139">
        <v>3</v>
      </c>
      <c r="C69" s="139">
        <v>2</v>
      </c>
      <c r="D69" s="139">
        <v>2</v>
      </c>
      <c r="E69" s="139">
        <v>2</v>
      </c>
      <c r="F69" s="139">
        <v>3</v>
      </c>
      <c r="G69" s="139">
        <v>2</v>
      </c>
      <c r="H69" s="139">
        <v>5</v>
      </c>
      <c r="I69" s="139">
        <v>1</v>
      </c>
      <c r="J69" s="139">
        <v>1</v>
      </c>
      <c r="K69" s="139">
        <v>2</v>
      </c>
      <c r="L69" s="139">
        <v>1</v>
      </c>
      <c r="M69" s="139">
        <v>1</v>
      </c>
      <c r="N69" s="139">
        <v>1</v>
      </c>
      <c r="O69" s="139">
        <v>1</v>
      </c>
      <c r="P69" s="139">
        <v>1</v>
      </c>
      <c r="Q69" s="139">
        <v>2</v>
      </c>
      <c r="R69" s="139">
        <v>3</v>
      </c>
      <c r="S69" s="139">
        <v>3</v>
      </c>
      <c r="T69" s="139">
        <v>1</v>
      </c>
      <c r="U69" s="139">
        <v>3</v>
      </c>
      <c r="V69" s="139">
        <v>2</v>
      </c>
      <c r="W69" s="139">
        <v>1</v>
      </c>
      <c r="X69" s="139">
        <v>1</v>
      </c>
      <c r="Y69" s="139"/>
      <c r="Z69" s="139"/>
      <c r="AA69" s="139"/>
      <c r="AB69" s="139"/>
      <c r="AC69" s="139"/>
      <c r="AD69" s="139">
        <v>2</v>
      </c>
      <c r="AE69" s="139">
        <v>1</v>
      </c>
      <c r="AF69" s="139">
        <v>1</v>
      </c>
      <c r="AG69" s="139">
        <v>3</v>
      </c>
      <c r="AH69" s="139">
        <v>1</v>
      </c>
      <c r="AI69" s="139">
        <v>1</v>
      </c>
      <c r="AJ69" s="139">
        <v>1</v>
      </c>
      <c r="AK69" s="139">
        <v>1</v>
      </c>
      <c r="AL69" s="139">
        <v>1</v>
      </c>
      <c r="AM69" s="139">
        <v>2</v>
      </c>
      <c r="AN69" s="139">
        <v>3</v>
      </c>
      <c r="AO69" s="139">
        <v>1</v>
      </c>
      <c r="AP69" s="139">
        <v>2</v>
      </c>
      <c r="AQ69" s="139">
        <v>1</v>
      </c>
      <c r="AR69" s="139">
        <v>5</v>
      </c>
      <c r="AS69" s="139">
        <v>1</v>
      </c>
      <c r="AT69" s="139">
        <v>1</v>
      </c>
      <c r="AU69" s="139">
        <v>2</v>
      </c>
      <c r="AV69" s="139">
        <v>1</v>
      </c>
      <c r="AW69" s="139">
        <v>1</v>
      </c>
      <c r="AX69" s="139">
        <v>2</v>
      </c>
      <c r="AY69" s="139">
        <v>3</v>
      </c>
      <c r="AZ69" s="139">
        <v>1</v>
      </c>
      <c r="BA69" s="139">
        <v>130</v>
      </c>
    </row>
    <row r="70" spans="1:53" x14ac:dyDescent="0.2">
      <c r="A70" s="137">
        <v>378</v>
      </c>
      <c r="B70" s="139">
        <v>2</v>
      </c>
      <c r="C70" s="139">
        <v>2</v>
      </c>
      <c r="D70" s="139">
        <v>3</v>
      </c>
      <c r="E70" s="139">
        <v>3</v>
      </c>
      <c r="F70" s="139">
        <v>3</v>
      </c>
      <c r="G70" s="139">
        <v>2</v>
      </c>
      <c r="H70" s="139">
        <v>5</v>
      </c>
      <c r="I70" s="139">
        <v>1</v>
      </c>
      <c r="J70" s="139">
        <v>1</v>
      </c>
      <c r="K70" s="139">
        <v>1</v>
      </c>
      <c r="L70" s="139">
        <v>1</v>
      </c>
      <c r="M70" s="139">
        <v>1</v>
      </c>
      <c r="N70" s="139">
        <v>2</v>
      </c>
      <c r="O70" s="139">
        <v>1</v>
      </c>
      <c r="P70" s="139">
        <v>1</v>
      </c>
      <c r="Q70" s="139">
        <v>2</v>
      </c>
      <c r="R70" s="139">
        <v>3</v>
      </c>
      <c r="S70" s="139">
        <v>2</v>
      </c>
      <c r="T70" s="139">
        <v>2</v>
      </c>
      <c r="U70" s="139">
        <v>3</v>
      </c>
      <c r="V70" s="139">
        <v>1</v>
      </c>
      <c r="W70" s="139">
        <v>2</v>
      </c>
      <c r="X70" s="139">
        <v>3</v>
      </c>
      <c r="Y70" s="139"/>
      <c r="Z70" s="139"/>
      <c r="AA70" s="139"/>
      <c r="AB70" s="139"/>
      <c r="AC70" s="139"/>
      <c r="AD70" s="139">
        <v>2</v>
      </c>
      <c r="AE70" s="139">
        <v>2</v>
      </c>
      <c r="AF70" s="139">
        <v>2</v>
      </c>
      <c r="AG70" s="139">
        <v>2</v>
      </c>
      <c r="AH70" s="139">
        <v>2</v>
      </c>
      <c r="AI70" s="139">
        <v>2</v>
      </c>
      <c r="AJ70" s="139">
        <v>1</v>
      </c>
      <c r="AK70" s="139">
        <v>1</v>
      </c>
      <c r="AL70" s="139">
        <v>2</v>
      </c>
      <c r="AM70" s="139">
        <v>2</v>
      </c>
      <c r="AN70" s="139">
        <v>1</v>
      </c>
      <c r="AO70" s="139">
        <v>2</v>
      </c>
      <c r="AP70" s="139">
        <v>2</v>
      </c>
      <c r="AQ70" s="139">
        <v>1</v>
      </c>
      <c r="AR70" s="139">
        <v>5</v>
      </c>
      <c r="AS70" s="139">
        <v>1</v>
      </c>
      <c r="AT70" s="139">
        <v>1</v>
      </c>
      <c r="AU70" s="139">
        <v>2</v>
      </c>
      <c r="AV70" s="139">
        <v>1</v>
      </c>
      <c r="AW70" s="139">
        <v>1</v>
      </c>
      <c r="AX70" s="139">
        <v>1</v>
      </c>
      <c r="AY70" s="139">
        <v>1</v>
      </c>
      <c r="AZ70" s="139">
        <v>1</v>
      </c>
      <c r="BA70" s="139">
        <v>130</v>
      </c>
    </row>
    <row r="71" spans="1:53" x14ac:dyDescent="0.2">
      <c r="A71" s="137">
        <v>379</v>
      </c>
      <c r="B71" s="139">
        <v>3</v>
      </c>
      <c r="C71" s="139">
        <v>2</v>
      </c>
      <c r="D71" s="139">
        <v>4</v>
      </c>
      <c r="E71" s="139">
        <v>2</v>
      </c>
      <c r="F71" s="139">
        <v>4</v>
      </c>
      <c r="G71" s="139">
        <v>2</v>
      </c>
      <c r="H71" s="139">
        <v>6</v>
      </c>
      <c r="I71" s="139">
        <v>2</v>
      </c>
      <c r="J71" s="139">
        <v>1</v>
      </c>
      <c r="K71" s="139">
        <v>2</v>
      </c>
      <c r="L71" s="139">
        <v>1</v>
      </c>
      <c r="M71" s="139">
        <v>1</v>
      </c>
      <c r="N71" s="139">
        <v>1</v>
      </c>
      <c r="O71" s="139">
        <v>1</v>
      </c>
      <c r="P71" s="139">
        <v>2</v>
      </c>
      <c r="Q71" s="139">
        <v>2</v>
      </c>
      <c r="R71" s="139">
        <v>2</v>
      </c>
      <c r="S71" s="139">
        <v>2</v>
      </c>
      <c r="T71" s="139">
        <v>1</v>
      </c>
      <c r="U71" s="139">
        <v>2</v>
      </c>
      <c r="V71" s="139"/>
      <c r="W71" s="139"/>
      <c r="X71" s="139"/>
      <c r="Y71" s="139"/>
      <c r="Z71" s="139"/>
      <c r="AA71" s="139"/>
      <c r="AB71" s="139"/>
      <c r="AC71" s="139"/>
      <c r="AD71" s="139">
        <v>1</v>
      </c>
      <c r="AE71" s="139">
        <v>1</v>
      </c>
      <c r="AF71" s="139">
        <v>1</v>
      </c>
      <c r="AG71" s="139">
        <v>3</v>
      </c>
      <c r="AH71" s="139">
        <v>1</v>
      </c>
      <c r="AI71" s="139">
        <v>1</v>
      </c>
      <c r="AJ71" s="139">
        <v>1</v>
      </c>
      <c r="AK71" s="139">
        <v>1</v>
      </c>
      <c r="AL71" s="139">
        <v>1</v>
      </c>
      <c r="AM71" s="139">
        <v>2</v>
      </c>
      <c r="AN71" s="139">
        <v>2</v>
      </c>
      <c r="AO71" s="139">
        <v>1</v>
      </c>
      <c r="AP71" s="139">
        <v>1</v>
      </c>
      <c r="AQ71" s="139">
        <v>1</v>
      </c>
      <c r="AR71" s="139">
        <v>4</v>
      </c>
      <c r="AS71" s="139">
        <v>1</v>
      </c>
      <c r="AT71" s="139">
        <v>1</v>
      </c>
      <c r="AU71" s="139">
        <v>2</v>
      </c>
      <c r="AV71" s="139">
        <v>1</v>
      </c>
      <c r="AW71" s="139">
        <v>1</v>
      </c>
      <c r="AX71" s="139">
        <v>2</v>
      </c>
      <c r="AY71" s="139">
        <v>1</v>
      </c>
      <c r="AZ71" s="139">
        <v>2</v>
      </c>
      <c r="BA71" s="139">
        <v>130</v>
      </c>
    </row>
    <row r="72" spans="1:53" x14ac:dyDescent="0.2">
      <c r="A72" s="137">
        <v>380</v>
      </c>
      <c r="B72" s="139">
        <v>5</v>
      </c>
      <c r="C72" s="139">
        <v>2</v>
      </c>
      <c r="D72" s="139">
        <v>5</v>
      </c>
      <c r="E72" s="139">
        <v>5</v>
      </c>
      <c r="F72" s="139">
        <v>3</v>
      </c>
      <c r="G72" s="139">
        <v>1</v>
      </c>
      <c r="H72" s="139">
        <v>5</v>
      </c>
      <c r="I72" s="139">
        <v>2</v>
      </c>
      <c r="J72" s="139">
        <v>2</v>
      </c>
      <c r="K72" s="139">
        <v>1</v>
      </c>
      <c r="L72" s="139">
        <v>1</v>
      </c>
      <c r="M72" s="139">
        <v>4</v>
      </c>
      <c r="N72" s="139">
        <v>2</v>
      </c>
      <c r="O72" s="139">
        <v>1</v>
      </c>
      <c r="P72" s="139">
        <v>2</v>
      </c>
      <c r="Q72" s="139">
        <v>3</v>
      </c>
      <c r="R72" s="139">
        <v>3</v>
      </c>
      <c r="S72" s="139">
        <v>2</v>
      </c>
      <c r="T72" s="139">
        <v>2</v>
      </c>
      <c r="U72" s="139">
        <v>3</v>
      </c>
      <c r="V72" s="139">
        <v>2</v>
      </c>
      <c r="W72" s="139">
        <v>3</v>
      </c>
      <c r="X72" s="139">
        <v>2</v>
      </c>
      <c r="Y72" s="139"/>
      <c r="Z72" s="139"/>
      <c r="AA72" s="139"/>
      <c r="AB72" s="139"/>
      <c r="AC72" s="139"/>
      <c r="AD72" s="139">
        <v>2</v>
      </c>
      <c r="AE72" s="139">
        <v>1</v>
      </c>
      <c r="AF72" s="139">
        <v>1</v>
      </c>
      <c r="AG72" s="139">
        <v>1</v>
      </c>
      <c r="AH72" s="139">
        <v>1</v>
      </c>
      <c r="AI72" s="139">
        <v>2</v>
      </c>
      <c r="AJ72" s="139">
        <v>1</v>
      </c>
      <c r="AK72" s="139">
        <v>1</v>
      </c>
      <c r="AL72" s="139">
        <v>1</v>
      </c>
      <c r="AM72" s="139">
        <v>3</v>
      </c>
      <c r="AN72" s="139">
        <v>1</v>
      </c>
      <c r="AO72" s="139">
        <v>2</v>
      </c>
      <c r="AP72" s="139">
        <v>2</v>
      </c>
      <c r="AQ72" s="139">
        <v>1</v>
      </c>
      <c r="AR72" s="139">
        <v>4</v>
      </c>
      <c r="AS72" s="139">
        <v>2</v>
      </c>
      <c r="AT72" s="139">
        <v>2</v>
      </c>
      <c r="AU72" s="139">
        <v>1</v>
      </c>
      <c r="AV72" s="139">
        <v>1</v>
      </c>
      <c r="AW72" s="139">
        <v>1</v>
      </c>
      <c r="AX72" s="139">
        <v>2</v>
      </c>
      <c r="AY72" s="139">
        <v>2</v>
      </c>
      <c r="AZ72" s="139">
        <v>2</v>
      </c>
      <c r="BA72" s="139">
        <v>130</v>
      </c>
    </row>
    <row r="73" spans="1:53" x14ac:dyDescent="0.2">
      <c r="A73" s="137">
        <v>381</v>
      </c>
      <c r="B73" s="139">
        <v>4</v>
      </c>
      <c r="C73" s="139">
        <v>2</v>
      </c>
      <c r="D73" s="139">
        <v>3</v>
      </c>
      <c r="E73" s="139">
        <v>3</v>
      </c>
      <c r="F73" s="139">
        <v>3</v>
      </c>
      <c r="G73" s="139">
        <v>1</v>
      </c>
      <c r="H73" s="139">
        <v>5</v>
      </c>
      <c r="I73" s="139">
        <v>2</v>
      </c>
      <c r="J73" s="139">
        <v>2</v>
      </c>
      <c r="K73" s="139">
        <v>2</v>
      </c>
      <c r="L73" s="139">
        <v>1</v>
      </c>
      <c r="M73" s="139">
        <v>1</v>
      </c>
      <c r="N73" s="139">
        <v>1</v>
      </c>
      <c r="O73" s="139">
        <v>1</v>
      </c>
      <c r="P73" s="139">
        <v>1</v>
      </c>
      <c r="Q73" s="139">
        <v>3</v>
      </c>
      <c r="R73" s="139">
        <v>2</v>
      </c>
      <c r="S73" s="139">
        <v>3</v>
      </c>
      <c r="T73" s="139">
        <v>1</v>
      </c>
      <c r="U73" s="139">
        <v>3</v>
      </c>
      <c r="V73" s="139">
        <v>1</v>
      </c>
      <c r="W73" s="139">
        <v>2</v>
      </c>
      <c r="X73" s="139">
        <v>3</v>
      </c>
      <c r="Y73" s="139"/>
      <c r="Z73" s="139"/>
      <c r="AA73" s="139"/>
      <c r="AB73" s="139"/>
      <c r="AC73" s="139"/>
      <c r="AD73" s="139">
        <v>2</v>
      </c>
      <c r="AE73" s="139">
        <v>1</v>
      </c>
      <c r="AF73" s="139">
        <v>2</v>
      </c>
      <c r="AG73" s="139">
        <v>2</v>
      </c>
      <c r="AH73" s="139">
        <v>2</v>
      </c>
      <c r="AI73" s="139">
        <v>2</v>
      </c>
      <c r="AJ73" s="139">
        <v>1</v>
      </c>
      <c r="AK73" s="139">
        <v>1</v>
      </c>
      <c r="AL73" s="139">
        <v>2</v>
      </c>
      <c r="AM73" s="139">
        <v>2</v>
      </c>
      <c r="AN73" s="139">
        <v>1</v>
      </c>
      <c r="AO73" s="139">
        <v>2</v>
      </c>
      <c r="AP73" s="139">
        <v>3</v>
      </c>
      <c r="AQ73" s="139">
        <v>1</v>
      </c>
      <c r="AR73" s="139">
        <v>5</v>
      </c>
      <c r="AS73" s="139">
        <v>2</v>
      </c>
      <c r="AT73" s="139">
        <v>2</v>
      </c>
      <c r="AU73" s="139">
        <v>1</v>
      </c>
      <c r="AV73" s="139">
        <v>1</v>
      </c>
      <c r="AW73" s="139">
        <v>1</v>
      </c>
      <c r="AX73" s="139">
        <v>1</v>
      </c>
      <c r="AY73" s="139">
        <v>3</v>
      </c>
      <c r="AZ73" s="139">
        <v>1</v>
      </c>
      <c r="BA73" s="139">
        <v>130</v>
      </c>
    </row>
    <row r="74" spans="1:53" x14ac:dyDescent="0.2">
      <c r="A74" s="137">
        <v>382</v>
      </c>
      <c r="B74" s="139">
        <v>5</v>
      </c>
      <c r="C74" s="139">
        <v>2</v>
      </c>
      <c r="D74" s="139">
        <v>3</v>
      </c>
      <c r="E74" s="139">
        <v>3</v>
      </c>
      <c r="F74" s="139">
        <v>3</v>
      </c>
      <c r="G74" s="139">
        <v>1</v>
      </c>
      <c r="H74" s="139">
        <v>5</v>
      </c>
      <c r="I74" s="139">
        <v>2</v>
      </c>
      <c r="J74" s="139">
        <v>2</v>
      </c>
      <c r="K74" s="139">
        <v>2</v>
      </c>
      <c r="L74" s="139">
        <v>1</v>
      </c>
      <c r="M74" s="139">
        <v>3</v>
      </c>
      <c r="N74" s="139">
        <v>2</v>
      </c>
      <c r="O74" s="139">
        <v>1</v>
      </c>
      <c r="P74" s="139">
        <v>1</v>
      </c>
      <c r="Q74" s="139">
        <v>2</v>
      </c>
      <c r="R74" s="139">
        <v>2</v>
      </c>
      <c r="S74" s="139">
        <v>1</v>
      </c>
      <c r="T74" s="139">
        <v>1</v>
      </c>
      <c r="U74" s="139">
        <v>1</v>
      </c>
      <c r="V74" s="139">
        <v>1</v>
      </c>
      <c r="W74" s="139">
        <v>2</v>
      </c>
      <c r="X74" s="139">
        <v>2</v>
      </c>
      <c r="Y74" s="139"/>
      <c r="Z74" s="139"/>
      <c r="AA74" s="139"/>
      <c r="AB74" s="139"/>
      <c r="AC74" s="139"/>
      <c r="AD74" s="139">
        <v>2</v>
      </c>
      <c r="AE74" s="139">
        <v>1</v>
      </c>
      <c r="AF74" s="139">
        <v>1</v>
      </c>
      <c r="AG74" s="139">
        <v>2</v>
      </c>
      <c r="AH74" s="139">
        <v>1</v>
      </c>
      <c r="AI74" s="139">
        <v>1</v>
      </c>
      <c r="AJ74" s="139">
        <v>1</v>
      </c>
      <c r="AK74" s="139">
        <v>1</v>
      </c>
      <c r="AL74" s="139">
        <v>2</v>
      </c>
      <c r="AM74" s="139">
        <v>2</v>
      </c>
      <c r="AN74" s="139">
        <v>1</v>
      </c>
      <c r="AO74" s="139">
        <v>2</v>
      </c>
      <c r="AP74" s="139">
        <v>2</v>
      </c>
      <c r="AQ74" s="139">
        <v>1</v>
      </c>
      <c r="AR74" s="139">
        <v>5</v>
      </c>
      <c r="AS74" s="139">
        <v>1</v>
      </c>
      <c r="AT74" s="139">
        <v>1</v>
      </c>
      <c r="AU74" s="139">
        <v>2</v>
      </c>
      <c r="AV74" s="139">
        <v>1</v>
      </c>
      <c r="AW74" s="139">
        <v>1</v>
      </c>
      <c r="AX74" s="139">
        <v>2</v>
      </c>
      <c r="AY74" s="139">
        <v>4</v>
      </c>
      <c r="AZ74" s="139">
        <v>5</v>
      </c>
      <c r="BA74" s="139">
        <v>130</v>
      </c>
    </row>
    <row r="75" spans="1:53" x14ac:dyDescent="0.2">
      <c r="A75" s="137">
        <v>383</v>
      </c>
      <c r="B75" s="139">
        <v>1</v>
      </c>
      <c r="C75" s="139">
        <v>1</v>
      </c>
      <c r="D75" s="139">
        <v>2</v>
      </c>
      <c r="E75" s="139">
        <v>2</v>
      </c>
      <c r="F75" s="139">
        <v>2</v>
      </c>
      <c r="G75" s="139">
        <v>1</v>
      </c>
      <c r="H75" s="139">
        <v>4</v>
      </c>
      <c r="I75" s="139">
        <v>1</v>
      </c>
      <c r="J75" s="139">
        <v>1</v>
      </c>
      <c r="K75" s="139">
        <v>2</v>
      </c>
      <c r="L75" s="139">
        <v>1</v>
      </c>
      <c r="M75" s="139">
        <v>1</v>
      </c>
      <c r="N75" s="139">
        <v>1</v>
      </c>
      <c r="O75" s="139">
        <v>1</v>
      </c>
      <c r="P75" s="139">
        <v>2</v>
      </c>
      <c r="Q75" s="139">
        <v>2</v>
      </c>
      <c r="R75" s="139">
        <v>2</v>
      </c>
      <c r="S75" s="139">
        <v>1</v>
      </c>
      <c r="T75" s="139">
        <v>1</v>
      </c>
      <c r="U75" s="139">
        <v>1</v>
      </c>
      <c r="V75" s="139"/>
      <c r="W75" s="139"/>
      <c r="X75" s="139"/>
      <c r="Y75" s="139">
        <v>2</v>
      </c>
      <c r="Z75" s="139">
        <v>1</v>
      </c>
      <c r="AA75" s="139">
        <v>1</v>
      </c>
      <c r="AB75" s="139"/>
      <c r="AC75" s="139"/>
      <c r="AD75" s="139">
        <v>1</v>
      </c>
      <c r="AE75" s="139">
        <v>1</v>
      </c>
      <c r="AF75" s="139">
        <v>1</v>
      </c>
      <c r="AG75" s="139">
        <v>3</v>
      </c>
      <c r="AH75" s="139">
        <v>2</v>
      </c>
      <c r="AI75" s="139">
        <v>1</v>
      </c>
      <c r="AJ75" s="139">
        <v>1</v>
      </c>
      <c r="AK75" s="139">
        <v>1</v>
      </c>
      <c r="AL75" s="139">
        <v>1</v>
      </c>
      <c r="AM75" s="139">
        <v>1</v>
      </c>
      <c r="AN75" s="139">
        <v>1</v>
      </c>
      <c r="AO75" s="139">
        <v>1</v>
      </c>
      <c r="AP75" s="139">
        <v>2</v>
      </c>
      <c r="AQ75" s="139">
        <v>1</v>
      </c>
      <c r="AR75" s="139">
        <v>5</v>
      </c>
      <c r="AS75" s="139">
        <v>1</v>
      </c>
      <c r="AT75" s="139">
        <v>1</v>
      </c>
      <c r="AU75" s="139">
        <v>2</v>
      </c>
      <c r="AV75" s="139">
        <v>1</v>
      </c>
      <c r="AW75" s="139">
        <v>1</v>
      </c>
      <c r="AX75" s="139">
        <v>1</v>
      </c>
      <c r="AY75" s="139">
        <v>3</v>
      </c>
      <c r="AZ75" s="139">
        <v>1</v>
      </c>
      <c r="BA75" s="139">
        <v>130</v>
      </c>
    </row>
    <row r="76" spans="1:53" x14ac:dyDescent="0.2">
      <c r="A76" s="137">
        <v>384</v>
      </c>
      <c r="B76" s="139">
        <v>2</v>
      </c>
      <c r="C76" s="139">
        <v>1</v>
      </c>
      <c r="D76" s="139">
        <v>3</v>
      </c>
      <c r="E76" s="139">
        <v>3</v>
      </c>
      <c r="F76" s="139">
        <v>3</v>
      </c>
      <c r="G76" s="139">
        <v>2</v>
      </c>
      <c r="H76" s="139">
        <v>5</v>
      </c>
      <c r="I76" s="139">
        <v>2</v>
      </c>
      <c r="J76" s="139">
        <v>1</v>
      </c>
      <c r="K76" s="139">
        <v>2</v>
      </c>
      <c r="L76" s="139">
        <v>1</v>
      </c>
      <c r="M76" s="139">
        <v>1</v>
      </c>
      <c r="N76" s="139">
        <v>2</v>
      </c>
      <c r="O76" s="139">
        <v>1</v>
      </c>
      <c r="P76" s="139">
        <v>1</v>
      </c>
      <c r="Q76" s="139">
        <v>2</v>
      </c>
      <c r="R76" s="139">
        <v>4</v>
      </c>
      <c r="S76" s="139">
        <v>3</v>
      </c>
      <c r="T76" s="139">
        <v>2</v>
      </c>
      <c r="U76" s="139">
        <v>3</v>
      </c>
      <c r="V76" s="139">
        <v>2</v>
      </c>
      <c r="W76" s="139">
        <v>2</v>
      </c>
      <c r="X76" s="139">
        <v>1</v>
      </c>
      <c r="Y76" s="139"/>
      <c r="Z76" s="139"/>
      <c r="AA76" s="139"/>
      <c r="AB76" s="139"/>
      <c r="AC76" s="139"/>
      <c r="AD76" s="139">
        <v>2</v>
      </c>
      <c r="AE76" s="139">
        <v>1</v>
      </c>
      <c r="AF76" s="139">
        <v>1</v>
      </c>
      <c r="AG76" s="139">
        <v>2</v>
      </c>
      <c r="AH76" s="139">
        <v>2</v>
      </c>
      <c r="AI76" s="139">
        <v>2</v>
      </c>
      <c r="AJ76" s="139">
        <v>1</v>
      </c>
      <c r="AK76" s="139">
        <v>1</v>
      </c>
      <c r="AL76" s="139">
        <v>1</v>
      </c>
      <c r="AM76" s="139">
        <v>1</v>
      </c>
      <c r="AN76" s="139">
        <v>2</v>
      </c>
      <c r="AO76" s="139">
        <v>1</v>
      </c>
      <c r="AP76" s="139">
        <v>2</v>
      </c>
      <c r="AQ76" s="139">
        <v>1</v>
      </c>
      <c r="AR76" s="139">
        <v>4</v>
      </c>
      <c r="AS76" s="139">
        <v>1</v>
      </c>
      <c r="AT76" s="139">
        <v>1</v>
      </c>
      <c r="AU76" s="139">
        <v>1</v>
      </c>
      <c r="AV76" s="139">
        <v>1</v>
      </c>
      <c r="AW76" s="139">
        <v>1</v>
      </c>
      <c r="AX76" s="139">
        <v>2</v>
      </c>
      <c r="AY76" s="139">
        <v>4</v>
      </c>
      <c r="AZ76" s="139">
        <v>1</v>
      </c>
      <c r="BA76" s="139">
        <v>130</v>
      </c>
    </row>
    <row r="77" spans="1:53" x14ac:dyDescent="0.2">
      <c r="A77" s="137">
        <v>385</v>
      </c>
      <c r="B77" s="139">
        <v>2</v>
      </c>
      <c r="C77" s="139">
        <v>1</v>
      </c>
      <c r="D77" s="139">
        <v>3</v>
      </c>
      <c r="E77" s="139">
        <v>2</v>
      </c>
      <c r="F77" s="139">
        <v>2</v>
      </c>
      <c r="G77" s="139">
        <v>2</v>
      </c>
      <c r="H77" s="139">
        <v>5</v>
      </c>
      <c r="I77" s="139">
        <v>2</v>
      </c>
      <c r="J77" s="139">
        <v>1</v>
      </c>
      <c r="K77" s="139">
        <v>2</v>
      </c>
      <c r="L77" s="139">
        <v>1</v>
      </c>
      <c r="M77" s="139">
        <v>1</v>
      </c>
      <c r="N77" s="139">
        <v>2</v>
      </c>
      <c r="O77" s="139">
        <v>2</v>
      </c>
      <c r="P77" s="139">
        <v>2</v>
      </c>
      <c r="Q77" s="139">
        <v>1</v>
      </c>
      <c r="R77" s="139">
        <v>2</v>
      </c>
      <c r="S77" s="139">
        <v>3</v>
      </c>
      <c r="T77" s="139">
        <v>2</v>
      </c>
      <c r="U77" s="139">
        <v>3</v>
      </c>
      <c r="V77" s="139"/>
      <c r="W77" s="139"/>
      <c r="X77" s="139"/>
      <c r="Y77" s="139">
        <v>2</v>
      </c>
      <c r="Z77" s="139">
        <v>2</v>
      </c>
      <c r="AA77" s="139">
        <v>2</v>
      </c>
      <c r="AB77" s="139"/>
      <c r="AC77" s="139"/>
      <c r="AD77" s="139">
        <v>2</v>
      </c>
      <c r="AE77" s="139">
        <v>1</v>
      </c>
      <c r="AF77" s="139">
        <v>1</v>
      </c>
      <c r="AG77" s="139">
        <v>2</v>
      </c>
      <c r="AH77" s="139">
        <v>2</v>
      </c>
      <c r="AI77" s="139">
        <v>1</v>
      </c>
      <c r="AJ77" s="139">
        <v>1</v>
      </c>
      <c r="AK77" s="139">
        <v>1</v>
      </c>
      <c r="AL77" s="139">
        <v>1</v>
      </c>
      <c r="AM77" s="139">
        <v>2</v>
      </c>
      <c r="AN77" s="139">
        <v>1</v>
      </c>
      <c r="AO77" s="139">
        <v>1</v>
      </c>
      <c r="AP77" s="139">
        <v>1</v>
      </c>
      <c r="AQ77" s="139">
        <v>1</v>
      </c>
      <c r="AR77" s="139">
        <v>4</v>
      </c>
      <c r="AS77" s="139">
        <v>1</v>
      </c>
      <c r="AT77" s="139">
        <v>1</v>
      </c>
      <c r="AU77" s="139">
        <v>2</v>
      </c>
      <c r="AV77" s="139">
        <v>1</v>
      </c>
      <c r="AW77" s="139">
        <v>1</v>
      </c>
      <c r="AX77" s="139">
        <v>2</v>
      </c>
      <c r="AY77" s="139">
        <v>4</v>
      </c>
      <c r="AZ77" s="139">
        <v>1</v>
      </c>
      <c r="BA77" s="139">
        <v>130</v>
      </c>
    </row>
    <row r="78" spans="1:53" x14ac:dyDescent="0.2">
      <c r="A78" s="137">
        <v>386</v>
      </c>
      <c r="B78" s="139">
        <v>3</v>
      </c>
      <c r="C78" s="139">
        <v>2</v>
      </c>
      <c r="D78" s="139">
        <v>4</v>
      </c>
      <c r="E78" s="139">
        <v>4</v>
      </c>
      <c r="F78" s="139">
        <v>3</v>
      </c>
      <c r="G78" s="139">
        <v>1</v>
      </c>
      <c r="H78" s="139">
        <v>6</v>
      </c>
      <c r="I78" s="139">
        <v>4</v>
      </c>
      <c r="J78" s="139">
        <v>1</v>
      </c>
      <c r="K78" s="139">
        <v>2</v>
      </c>
      <c r="L78" s="139">
        <v>1</v>
      </c>
      <c r="M78" s="139">
        <v>4</v>
      </c>
      <c r="N78" s="139">
        <v>2</v>
      </c>
      <c r="O78" s="139">
        <v>3</v>
      </c>
      <c r="P78" s="139">
        <v>2</v>
      </c>
      <c r="Q78" s="139">
        <v>3</v>
      </c>
      <c r="R78" s="139">
        <v>4</v>
      </c>
      <c r="S78" s="139">
        <v>2</v>
      </c>
      <c r="T78" s="139">
        <v>2</v>
      </c>
      <c r="U78" s="139">
        <v>3</v>
      </c>
      <c r="V78" s="139">
        <v>1</v>
      </c>
      <c r="W78" s="139">
        <v>2</v>
      </c>
      <c r="X78" s="139">
        <v>2</v>
      </c>
      <c r="Y78" s="139"/>
      <c r="Z78" s="139"/>
      <c r="AA78" s="139"/>
      <c r="AB78" s="139"/>
      <c r="AC78" s="139"/>
      <c r="AD78" s="139">
        <v>3</v>
      </c>
      <c r="AE78" s="139">
        <v>1</v>
      </c>
      <c r="AF78" s="139">
        <v>1</v>
      </c>
      <c r="AG78" s="139">
        <v>2</v>
      </c>
      <c r="AH78" s="139">
        <v>2</v>
      </c>
      <c r="AI78" s="139">
        <v>1</v>
      </c>
      <c r="AJ78" s="139">
        <v>1</v>
      </c>
      <c r="AK78" s="139">
        <v>1</v>
      </c>
      <c r="AL78" s="139">
        <v>1</v>
      </c>
      <c r="AM78" s="139">
        <v>2</v>
      </c>
      <c r="AN78" s="139">
        <v>1</v>
      </c>
      <c r="AO78" s="139">
        <v>2</v>
      </c>
      <c r="AP78" s="139">
        <v>3</v>
      </c>
      <c r="AQ78" s="139">
        <v>1</v>
      </c>
      <c r="AR78" s="139">
        <v>4</v>
      </c>
      <c r="AS78" s="139">
        <v>3</v>
      </c>
      <c r="AT78" s="139">
        <v>1</v>
      </c>
      <c r="AU78" s="139">
        <v>2</v>
      </c>
      <c r="AV78" s="139">
        <v>1</v>
      </c>
      <c r="AW78" s="139">
        <v>1</v>
      </c>
      <c r="AX78" s="139">
        <v>2</v>
      </c>
      <c r="AY78" s="139">
        <v>3</v>
      </c>
      <c r="AZ78" s="139">
        <v>1</v>
      </c>
      <c r="BA78" s="139">
        <v>130</v>
      </c>
    </row>
    <row r="79" spans="1:53" x14ac:dyDescent="0.2">
      <c r="A79" s="137">
        <v>387</v>
      </c>
      <c r="B79" s="139">
        <v>3</v>
      </c>
      <c r="C79" s="139">
        <v>2</v>
      </c>
      <c r="D79" s="139">
        <v>2</v>
      </c>
      <c r="E79" s="139">
        <v>2</v>
      </c>
      <c r="F79" s="139">
        <v>3</v>
      </c>
      <c r="G79" s="139">
        <v>2</v>
      </c>
      <c r="H79" s="139">
        <v>5</v>
      </c>
      <c r="I79" s="139">
        <v>4</v>
      </c>
      <c r="J79" s="139">
        <v>1</v>
      </c>
      <c r="K79" s="139">
        <v>2</v>
      </c>
      <c r="L79" s="139">
        <v>1</v>
      </c>
      <c r="M79" s="139">
        <v>4</v>
      </c>
      <c r="N79" s="139">
        <v>1</v>
      </c>
      <c r="O79" s="139">
        <v>1</v>
      </c>
      <c r="P79" s="139">
        <v>1</v>
      </c>
      <c r="Q79" s="139">
        <v>2</v>
      </c>
      <c r="R79" s="139">
        <v>1</v>
      </c>
      <c r="S79" s="139">
        <v>1</v>
      </c>
      <c r="T79" s="139">
        <v>2</v>
      </c>
      <c r="U79" s="139">
        <v>3</v>
      </c>
      <c r="V79" s="139">
        <v>1</v>
      </c>
      <c r="W79" s="139">
        <v>1</v>
      </c>
      <c r="X79" s="139">
        <v>1</v>
      </c>
      <c r="Y79" s="139"/>
      <c r="Z79" s="139"/>
      <c r="AA79" s="139"/>
      <c r="AB79" s="139"/>
      <c r="AC79" s="139"/>
      <c r="AD79" s="139">
        <v>3</v>
      </c>
      <c r="AE79" s="139">
        <v>4</v>
      </c>
      <c r="AF79" s="139">
        <v>3</v>
      </c>
      <c r="AG79" s="139">
        <v>4</v>
      </c>
      <c r="AH79" s="139">
        <v>1</v>
      </c>
      <c r="AI79" s="139">
        <v>1</v>
      </c>
      <c r="AJ79" s="139">
        <v>1</v>
      </c>
      <c r="AK79" s="139">
        <v>1</v>
      </c>
      <c r="AL79" s="139">
        <v>1</v>
      </c>
      <c r="AM79" s="139">
        <v>2</v>
      </c>
      <c r="AN79" s="139">
        <v>3</v>
      </c>
      <c r="AO79" s="139">
        <v>2</v>
      </c>
      <c r="AP79" s="139">
        <v>2</v>
      </c>
      <c r="AQ79" s="139">
        <v>1</v>
      </c>
      <c r="AR79" s="139">
        <v>5</v>
      </c>
      <c r="AS79" s="139">
        <v>3</v>
      </c>
      <c r="AT79" s="139">
        <v>1</v>
      </c>
      <c r="AU79" s="139">
        <v>2</v>
      </c>
      <c r="AV79" s="139">
        <v>1</v>
      </c>
      <c r="AW79" s="139">
        <v>1</v>
      </c>
      <c r="AX79" s="139">
        <v>2</v>
      </c>
      <c r="AY79" s="139">
        <v>4</v>
      </c>
      <c r="AZ79" s="139">
        <v>5</v>
      </c>
      <c r="BA79" s="139">
        <v>130</v>
      </c>
    </row>
    <row r="80" spans="1:53" x14ac:dyDescent="0.2">
      <c r="A80" s="137">
        <v>388</v>
      </c>
      <c r="B80" s="139">
        <v>2</v>
      </c>
      <c r="C80" s="139">
        <v>1</v>
      </c>
      <c r="D80" s="139">
        <v>2</v>
      </c>
      <c r="E80" s="139">
        <v>2</v>
      </c>
      <c r="F80" s="139">
        <v>3</v>
      </c>
      <c r="G80" s="139">
        <v>1</v>
      </c>
      <c r="H80" s="139">
        <v>5</v>
      </c>
      <c r="I80" s="139">
        <v>1</v>
      </c>
      <c r="J80" s="139">
        <v>1</v>
      </c>
      <c r="K80" s="139">
        <v>2</v>
      </c>
      <c r="L80" s="139">
        <v>1</v>
      </c>
      <c r="M80" s="139">
        <v>1</v>
      </c>
      <c r="N80" s="139">
        <v>1</v>
      </c>
      <c r="O80" s="139">
        <v>1</v>
      </c>
      <c r="P80" s="139">
        <v>1</v>
      </c>
      <c r="Q80" s="139">
        <v>2</v>
      </c>
      <c r="R80" s="139">
        <v>3</v>
      </c>
      <c r="S80" s="139">
        <v>3</v>
      </c>
      <c r="T80" s="139">
        <v>2</v>
      </c>
      <c r="U80" s="139">
        <v>3</v>
      </c>
      <c r="V80" s="139">
        <v>1</v>
      </c>
      <c r="W80" s="139">
        <v>1</v>
      </c>
      <c r="X80" s="139">
        <v>2</v>
      </c>
      <c r="Y80" s="139"/>
      <c r="Z80" s="139"/>
      <c r="AA80" s="139"/>
      <c r="AB80" s="139"/>
      <c r="AC80" s="139"/>
      <c r="AD80" s="139">
        <v>1</v>
      </c>
      <c r="AE80" s="139">
        <v>1</v>
      </c>
      <c r="AF80" s="139">
        <v>3</v>
      </c>
      <c r="AG80" s="139">
        <v>2</v>
      </c>
      <c r="AH80" s="139">
        <v>2</v>
      </c>
      <c r="AI80" s="139">
        <v>1</v>
      </c>
      <c r="AJ80" s="139">
        <v>1</v>
      </c>
      <c r="AK80" s="139">
        <v>2</v>
      </c>
      <c r="AL80" s="139">
        <v>3</v>
      </c>
      <c r="AM80" s="139">
        <v>2</v>
      </c>
      <c r="AN80" s="139">
        <v>2</v>
      </c>
      <c r="AO80" s="139">
        <v>2</v>
      </c>
      <c r="AP80" s="139">
        <v>2</v>
      </c>
      <c r="AQ80" s="139">
        <v>1</v>
      </c>
      <c r="AR80" s="139">
        <v>4</v>
      </c>
      <c r="AS80" s="139">
        <v>1</v>
      </c>
      <c r="AT80" s="139">
        <v>1</v>
      </c>
      <c r="AU80" s="139">
        <v>2</v>
      </c>
      <c r="AV80" s="139">
        <v>1</v>
      </c>
      <c r="AW80" s="139">
        <v>1</v>
      </c>
      <c r="AX80" s="139">
        <v>1</v>
      </c>
      <c r="AY80" s="139">
        <v>1</v>
      </c>
      <c r="AZ80" s="139">
        <v>1</v>
      </c>
      <c r="BA80" s="139">
        <v>130</v>
      </c>
    </row>
    <row r="81" spans="1:53" x14ac:dyDescent="0.2">
      <c r="A81" s="137">
        <v>389</v>
      </c>
      <c r="B81" s="139">
        <v>2</v>
      </c>
      <c r="C81" s="139">
        <v>2</v>
      </c>
      <c r="D81" s="139">
        <v>2</v>
      </c>
      <c r="E81" s="139">
        <v>2</v>
      </c>
      <c r="F81" s="139">
        <v>3</v>
      </c>
      <c r="G81" s="139">
        <v>2</v>
      </c>
      <c r="H81" s="139">
        <v>5</v>
      </c>
      <c r="I81" s="139">
        <v>2</v>
      </c>
      <c r="J81" s="139">
        <v>2</v>
      </c>
      <c r="K81" s="139">
        <v>2</v>
      </c>
      <c r="L81" s="139">
        <v>1</v>
      </c>
      <c r="M81" s="139">
        <v>4</v>
      </c>
      <c r="N81" s="139">
        <v>2</v>
      </c>
      <c r="O81" s="139">
        <v>1</v>
      </c>
      <c r="P81" s="139">
        <v>2</v>
      </c>
      <c r="Q81" s="139">
        <v>2</v>
      </c>
      <c r="R81" s="139">
        <v>3</v>
      </c>
      <c r="S81" s="139">
        <v>3</v>
      </c>
      <c r="T81" s="139">
        <v>2</v>
      </c>
      <c r="U81" s="139">
        <v>3</v>
      </c>
      <c r="V81" s="139">
        <v>4</v>
      </c>
      <c r="W81" s="139">
        <v>4</v>
      </c>
      <c r="X81" s="139">
        <v>2</v>
      </c>
      <c r="Y81" s="139"/>
      <c r="Z81" s="139"/>
      <c r="AA81" s="139"/>
      <c r="AB81" s="139"/>
      <c r="AC81" s="139"/>
      <c r="AD81" s="139">
        <v>3</v>
      </c>
      <c r="AE81" s="139">
        <v>3</v>
      </c>
      <c r="AF81" s="139">
        <v>4</v>
      </c>
      <c r="AG81" s="139">
        <v>2</v>
      </c>
      <c r="AH81" s="139">
        <v>3</v>
      </c>
      <c r="AI81" s="139">
        <v>3</v>
      </c>
      <c r="AJ81" s="139">
        <v>3</v>
      </c>
      <c r="AK81" s="139">
        <v>3</v>
      </c>
      <c r="AL81" s="139">
        <v>3</v>
      </c>
      <c r="AM81" s="139">
        <v>2</v>
      </c>
      <c r="AN81" s="139">
        <v>3</v>
      </c>
      <c r="AO81" s="139">
        <v>4</v>
      </c>
      <c r="AP81" s="139">
        <v>4</v>
      </c>
      <c r="AQ81" s="139">
        <v>1</v>
      </c>
      <c r="AR81" s="139">
        <v>4</v>
      </c>
      <c r="AS81" s="139">
        <v>2</v>
      </c>
      <c r="AT81" s="139">
        <v>2</v>
      </c>
      <c r="AU81" s="139">
        <v>2</v>
      </c>
      <c r="AV81" s="139">
        <v>2</v>
      </c>
      <c r="AW81" s="139">
        <v>2</v>
      </c>
      <c r="AX81" s="139">
        <v>2</v>
      </c>
      <c r="AY81" s="139">
        <v>4</v>
      </c>
      <c r="AZ81" s="139">
        <v>2</v>
      </c>
      <c r="BA81" s="139">
        <v>130</v>
      </c>
    </row>
    <row r="82" spans="1:53" x14ac:dyDescent="0.2">
      <c r="A82" s="137">
        <v>390</v>
      </c>
      <c r="B82" s="139">
        <v>5</v>
      </c>
      <c r="C82" s="139">
        <v>1</v>
      </c>
      <c r="D82" s="139">
        <v>7</v>
      </c>
      <c r="E82" s="139">
        <v>7</v>
      </c>
      <c r="F82" s="139">
        <v>3</v>
      </c>
      <c r="G82" s="139">
        <v>1</v>
      </c>
      <c r="H82" s="139">
        <v>5</v>
      </c>
      <c r="I82" s="139">
        <v>2</v>
      </c>
      <c r="J82" s="139">
        <v>2</v>
      </c>
      <c r="K82" s="139">
        <v>2</v>
      </c>
      <c r="L82" s="139">
        <v>1</v>
      </c>
      <c r="M82" s="139">
        <v>3</v>
      </c>
      <c r="N82" s="139">
        <v>1</v>
      </c>
      <c r="O82" s="139">
        <v>1</v>
      </c>
      <c r="P82" s="139">
        <v>1</v>
      </c>
      <c r="Q82" s="139">
        <v>1</v>
      </c>
      <c r="R82" s="139">
        <v>3</v>
      </c>
      <c r="S82" s="139">
        <v>2</v>
      </c>
      <c r="T82" s="139">
        <v>2</v>
      </c>
      <c r="U82" s="139">
        <v>3</v>
      </c>
      <c r="V82" s="139">
        <v>1</v>
      </c>
      <c r="W82" s="139">
        <v>1</v>
      </c>
      <c r="X82" s="139">
        <v>1</v>
      </c>
      <c r="Y82" s="139"/>
      <c r="Z82" s="139"/>
      <c r="AA82" s="139"/>
      <c r="AB82" s="139"/>
      <c r="AC82" s="139"/>
      <c r="AD82" s="139">
        <v>1</v>
      </c>
      <c r="AE82" s="139">
        <v>1</v>
      </c>
      <c r="AF82" s="139">
        <v>1</v>
      </c>
      <c r="AG82" s="139">
        <v>2</v>
      </c>
      <c r="AH82" s="139">
        <v>1</v>
      </c>
      <c r="AI82" s="139">
        <v>2</v>
      </c>
      <c r="AJ82" s="139">
        <v>1</v>
      </c>
      <c r="AK82" s="139">
        <v>1</v>
      </c>
      <c r="AL82" s="139">
        <v>1</v>
      </c>
      <c r="AM82" s="139">
        <v>3</v>
      </c>
      <c r="AN82" s="139">
        <v>1</v>
      </c>
      <c r="AO82" s="139">
        <v>1</v>
      </c>
      <c r="AP82" s="139">
        <v>2</v>
      </c>
      <c r="AQ82" s="139">
        <v>1</v>
      </c>
      <c r="AR82" s="139">
        <v>5</v>
      </c>
      <c r="AS82" s="139">
        <v>1</v>
      </c>
      <c r="AT82" s="139">
        <v>1</v>
      </c>
      <c r="AU82" s="139">
        <v>2</v>
      </c>
      <c r="AV82" s="139">
        <v>1</v>
      </c>
      <c r="AW82" s="139">
        <v>1</v>
      </c>
      <c r="AX82" s="139">
        <v>2</v>
      </c>
      <c r="AY82" s="139">
        <v>4</v>
      </c>
      <c r="AZ82" s="139">
        <v>5</v>
      </c>
      <c r="BA82" s="139">
        <v>130</v>
      </c>
    </row>
    <row r="83" spans="1:53" x14ac:dyDescent="0.2">
      <c r="A83" s="137">
        <v>391</v>
      </c>
      <c r="B83" s="139">
        <v>2</v>
      </c>
      <c r="C83" s="139">
        <v>1</v>
      </c>
      <c r="D83" s="139">
        <v>4</v>
      </c>
      <c r="E83" s="139">
        <v>3</v>
      </c>
      <c r="F83" s="139">
        <v>2</v>
      </c>
      <c r="G83" s="139">
        <v>1</v>
      </c>
      <c r="H83" s="139">
        <v>5</v>
      </c>
      <c r="I83" s="139">
        <v>1</v>
      </c>
      <c r="J83" s="139">
        <v>1</v>
      </c>
      <c r="K83" s="139">
        <v>2</v>
      </c>
      <c r="L83" s="139">
        <v>1</v>
      </c>
      <c r="M83" s="139">
        <v>1</v>
      </c>
      <c r="N83" s="139">
        <v>1</v>
      </c>
      <c r="O83" s="139">
        <v>1</v>
      </c>
      <c r="P83" s="139">
        <v>1</v>
      </c>
      <c r="Q83" s="139">
        <v>1</v>
      </c>
      <c r="R83" s="139">
        <v>1</v>
      </c>
      <c r="S83" s="139">
        <v>1</v>
      </c>
      <c r="T83" s="139">
        <v>1</v>
      </c>
      <c r="U83" s="139">
        <v>1</v>
      </c>
      <c r="V83" s="139"/>
      <c r="W83" s="139"/>
      <c r="X83" s="139"/>
      <c r="Y83" s="139">
        <v>1</v>
      </c>
      <c r="Z83" s="139">
        <v>1</v>
      </c>
      <c r="AA83" s="139">
        <v>2</v>
      </c>
      <c r="AB83" s="139"/>
      <c r="AC83" s="139"/>
      <c r="AD83" s="139">
        <v>1</v>
      </c>
      <c r="AE83" s="139">
        <v>1</v>
      </c>
      <c r="AF83" s="139">
        <v>1</v>
      </c>
      <c r="AG83" s="139">
        <v>3</v>
      </c>
      <c r="AH83" s="139">
        <v>1</v>
      </c>
      <c r="AI83" s="139">
        <v>1</v>
      </c>
      <c r="AJ83" s="139">
        <v>1</v>
      </c>
      <c r="AK83" s="139">
        <v>1</v>
      </c>
      <c r="AL83" s="139">
        <v>1</v>
      </c>
      <c r="AM83" s="139">
        <v>2</v>
      </c>
      <c r="AN83" s="139">
        <v>1</v>
      </c>
      <c r="AO83" s="139">
        <v>3</v>
      </c>
      <c r="AP83" s="139">
        <v>2</v>
      </c>
      <c r="AQ83" s="139">
        <v>1</v>
      </c>
      <c r="AR83" s="139">
        <v>5</v>
      </c>
      <c r="AS83" s="139">
        <v>1</v>
      </c>
      <c r="AT83" s="139">
        <v>1</v>
      </c>
      <c r="AU83" s="139">
        <v>2</v>
      </c>
      <c r="AV83" s="139">
        <v>1</v>
      </c>
      <c r="AW83" s="139">
        <v>1</v>
      </c>
      <c r="AX83" s="139">
        <v>2</v>
      </c>
      <c r="AY83" s="139">
        <v>4</v>
      </c>
      <c r="AZ83" s="139">
        <v>5</v>
      </c>
      <c r="BA83" s="139">
        <v>130</v>
      </c>
    </row>
    <row r="84" spans="1:53" x14ac:dyDescent="0.2">
      <c r="A84" s="137">
        <v>392</v>
      </c>
      <c r="B84" s="139">
        <v>2</v>
      </c>
      <c r="C84" s="139">
        <v>2</v>
      </c>
      <c r="D84" s="139">
        <v>3</v>
      </c>
      <c r="E84" s="139">
        <v>3</v>
      </c>
      <c r="F84" s="139">
        <v>3</v>
      </c>
      <c r="G84" s="139">
        <v>2</v>
      </c>
      <c r="H84" s="139">
        <v>5</v>
      </c>
      <c r="I84" s="139">
        <v>2</v>
      </c>
      <c r="J84" s="139">
        <v>2</v>
      </c>
      <c r="K84" s="139">
        <v>1</v>
      </c>
      <c r="L84" s="139">
        <v>1</v>
      </c>
      <c r="M84" s="139">
        <v>1</v>
      </c>
      <c r="N84" s="139">
        <v>2</v>
      </c>
      <c r="O84" s="139">
        <v>1</v>
      </c>
      <c r="P84" s="139">
        <v>1</v>
      </c>
      <c r="Q84" s="139">
        <v>3</v>
      </c>
      <c r="R84" s="139">
        <v>4</v>
      </c>
      <c r="S84" s="139">
        <v>3</v>
      </c>
      <c r="T84" s="139">
        <v>2</v>
      </c>
      <c r="U84" s="139">
        <v>3</v>
      </c>
      <c r="V84" s="139">
        <v>1</v>
      </c>
      <c r="W84" s="139">
        <v>1</v>
      </c>
      <c r="X84" s="139">
        <v>2</v>
      </c>
      <c r="Y84" s="139"/>
      <c r="Z84" s="139"/>
      <c r="AA84" s="139"/>
      <c r="AB84" s="139"/>
      <c r="AC84" s="139"/>
      <c r="AD84" s="139">
        <v>2</v>
      </c>
      <c r="AE84" s="139">
        <v>1</v>
      </c>
      <c r="AF84" s="139">
        <v>2</v>
      </c>
      <c r="AG84" s="139">
        <v>3</v>
      </c>
      <c r="AH84" s="139">
        <v>2</v>
      </c>
      <c r="AI84" s="139">
        <v>2</v>
      </c>
      <c r="AJ84" s="139">
        <v>2</v>
      </c>
      <c r="AK84" s="139">
        <v>2</v>
      </c>
      <c r="AL84" s="139">
        <v>2</v>
      </c>
      <c r="AM84" s="139">
        <v>2</v>
      </c>
      <c r="AN84" s="139">
        <v>3</v>
      </c>
      <c r="AO84" s="139">
        <v>2</v>
      </c>
      <c r="AP84" s="139">
        <v>2</v>
      </c>
      <c r="AQ84" s="139">
        <v>1</v>
      </c>
      <c r="AR84" s="139">
        <v>5</v>
      </c>
      <c r="AS84" s="139">
        <v>2</v>
      </c>
      <c r="AT84" s="139">
        <v>1</v>
      </c>
      <c r="AU84" s="139">
        <v>2</v>
      </c>
      <c r="AV84" s="139">
        <v>1</v>
      </c>
      <c r="AW84" s="139">
        <v>2</v>
      </c>
      <c r="AX84" s="139">
        <v>2</v>
      </c>
      <c r="AY84" s="139">
        <v>1</v>
      </c>
      <c r="AZ84" s="139">
        <v>1</v>
      </c>
      <c r="BA84" s="139">
        <v>130</v>
      </c>
    </row>
    <row r="85" spans="1:53" x14ac:dyDescent="0.2">
      <c r="A85" s="137">
        <v>393</v>
      </c>
      <c r="B85" s="139">
        <v>6</v>
      </c>
      <c r="C85" s="139">
        <v>1</v>
      </c>
      <c r="D85" s="139">
        <v>9</v>
      </c>
      <c r="E85" s="139">
        <v>9</v>
      </c>
      <c r="F85" s="139">
        <v>3</v>
      </c>
      <c r="G85" s="139">
        <v>1</v>
      </c>
      <c r="H85" s="139">
        <v>6</v>
      </c>
      <c r="I85" s="139">
        <v>2</v>
      </c>
      <c r="J85" s="139">
        <v>1</v>
      </c>
      <c r="K85" s="139">
        <v>2</v>
      </c>
      <c r="L85" s="139">
        <v>1</v>
      </c>
      <c r="M85" s="139">
        <v>4</v>
      </c>
      <c r="N85" s="139">
        <v>2</v>
      </c>
      <c r="O85" s="139">
        <v>2</v>
      </c>
      <c r="P85" s="139">
        <v>1</v>
      </c>
      <c r="Q85" s="139">
        <v>2</v>
      </c>
      <c r="R85" s="139">
        <v>4</v>
      </c>
      <c r="S85" s="139">
        <v>2</v>
      </c>
      <c r="T85" s="139">
        <v>2</v>
      </c>
      <c r="U85" s="139">
        <v>3</v>
      </c>
      <c r="V85" s="139">
        <v>1</v>
      </c>
      <c r="W85" s="139">
        <v>1</v>
      </c>
      <c r="X85" s="139">
        <v>2</v>
      </c>
      <c r="Y85" s="139"/>
      <c r="Z85" s="139"/>
      <c r="AA85" s="139"/>
      <c r="AB85" s="139"/>
      <c r="AC85" s="139"/>
      <c r="AD85" s="139">
        <v>2</v>
      </c>
      <c r="AE85" s="139">
        <v>1</v>
      </c>
      <c r="AF85" s="139">
        <v>1</v>
      </c>
      <c r="AG85" s="139">
        <v>2</v>
      </c>
      <c r="AH85" s="139">
        <v>2</v>
      </c>
      <c r="AI85" s="139">
        <v>1</v>
      </c>
      <c r="AJ85" s="139">
        <v>1</v>
      </c>
      <c r="AK85" s="139">
        <v>1</v>
      </c>
      <c r="AL85" s="139">
        <v>2</v>
      </c>
      <c r="AM85" s="139">
        <v>2</v>
      </c>
      <c r="AN85" s="139">
        <v>1</v>
      </c>
      <c r="AO85" s="139">
        <v>1</v>
      </c>
      <c r="AP85" s="139">
        <v>2</v>
      </c>
      <c r="AQ85" s="139">
        <v>1</v>
      </c>
      <c r="AR85" s="139">
        <v>4</v>
      </c>
      <c r="AS85" s="139">
        <v>2</v>
      </c>
      <c r="AT85" s="139">
        <v>1</v>
      </c>
      <c r="AU85" s="139">
        <v>2</v>
      </c>
      <c r="AV85" s="139">
        <v>1</v>
      </c>
      <c r="AW85" s="139">
        <v>1</v>
      </c>
      <c r="AX85" s="139">
        <v>2</v>
      </c>
      <c r="AY85" s="139">
        <v>3</v>
      </c>
      <c r="AZ85" s="139">
        <v>1</v>
      </c>
      <c r="BA85" s="139">
        <v>130</v>
      </c>
    </row>
    <row r="86" spans="1:53" x14ac:dyDescent="0.2">
      <c r="A86" s="137">
        <v>394</v>
      </c>
      <c r="B86" s="139">
        <v>2</v>
      </c>
      <c r="C86" s="139">
        <v>1</v>
      </c>
      <c r="D86" s="139">
        <v>3</v>
      </c>
      <c r="E86" s="139">
        <v>3</v>
      </c>
      <c r="F86" s="139">
        <v>1</v>
      </c>
      <c r="G86" s="139">
        <v>1</v>
      </c>
      <c r="H86" s="139">
        <v>4</v>
      </c>
      <c r="I86" s="139">
        <v>1</v>
      </c>
      <c r="J86" s="139">
        <v>1</v>
      </c>
      <c r="K86" s="139">
        <v>2</v>
      </c>
      <c r="L86" s="139">
        <v>1</v>
      </c>
      <c r="M86" s="139">
        <v>4</v>
      </c>
      <c r="N86" s="139">
        <v>1</v>
      </c>
      <c r="O86" s="139">
        <v>2</v>
      </c>
      <c r="P86" s="139">
        <v>2</v>
      </c>
      <c r="Q86" s="139">
        <v>2</v>
      </c>
      <c r="R86" s="139">
        <v>2</v>
      </c>
      <c r="S86" s="139">
        <v>4</v>
      </c>
      <c r="T86" s="139">
        <v>2</v>
      </c>
      <c r="U86" s="139">
        <v>2</v>
      </c>
      <c r="V86" s="139"/>
      <c r="W86" s="139"/>
      <c r="X86" s="139"/>
      <c r="Y86" s="139"/>
      <c r="Z86" s="139"/>
      <c r="AA86" s="139"/>
      <c r="AB86" s="139">
        <v>3</v>
      </c>
      <c r="AC86" s="139">
        <v>2</v>
      </c>
      <c r="AD86" s="139">
        <v>2</v>
      </c>
      <c r="AE86" s="139">
        <v>3</v>
      </c>
      <c r="AF86" s="139">
        <v>2</v>
      </c>
      <c r="AG86" s="139">
        <v>3</v>
      </c>
      <c r="AH86" s="139">
        <v>2</v>
      </c>
      <c r="AI86" s="139">
        <v>3</v>
      </c>
      <c r="AJ86" s="139">
        <v>2</v>
      </c>
      <c r="AK86" s="139">
        <v>3</v>
      </c>
      <c r="AL86" s="139">
        <v>3</v>
      </c>
      <c r="AM86" s="139">
        <v>3</v>
      </c>
      <c r="AN86" s="139">
        <v>3</v>
      </c>
      <c r="AO86" s="139">
        <v>3</v>
      </c>
      <c r="AP86" s="139">
        <v>3</v>
      </c>
      <c r="AQ86" s="139">
        <v>3</v>
      </c>
      <c r="AR86" s="139">
        <v>4</v>
      </c>
      <c r="AS86" s="139">
        <v>2</v>
      </c>
      <c r="AT86" s="139">
        <v>2</v>
      </c>
      <c r="AU86" s="139">
        <v>3</v>
      </c>
      <c r="AV86" s="139">
        <v>4</v>
      </c>
      <c r="AW86" s="139">
        <v>1</v>
      </c>
      <c r="AX86" s="139">
        <v>2</v>
      </c>
      <c r="AY86" s="139">
        <v>4</v>
      </c>
      <c r="AZ86" s="139">
        <v>3</v>
      </c>
      <c r="BA86" s="139">
        <v>130</v>
      </c>
    </row>
    <row r="87" spans="1:53" x14ac:dyDescent="0.2">
      <c r="A87" s="137">
        <v>395</v>
      </c>
      <c r="B87" s="139">
        <v>2</v>
      </c>
      <c r="C87" s="139">
        <v>2</v>
      </c>
      <c r="D87" s="139">
        <v>2</v>
      </c>
      <c r="E87" s="139">
        <v>2</v>
      </c>
      <c r="F87" s="139">
        <v>3</v>
      </c>
      <c r="G87" s="139">
        <v>2</v>
      </c>
      <c r="H87" s="139">
        <v>5</v>
      </c>
      <c r="I87" s="139">
        <v>1</v>
      </c>
      <c r="J87" s="139">
        <v>2</v>
      </c>
      <c r="K87" s="139">
        <v>2</v>
      </c>
      <c r="L87" s="139">
        <v>1</v>
      </c>
      <c r="M87" s="139">
        <v>1</v>
      </c>
      <c r="N87" s="139">
        <v>1</v>
      </c>
      <c r="O87" s="139">
        <v>1</v>
      </c>
      <c r="P87" s="139">
        <v>1</v>
      </c>
      <c r="Q87" s="139">
        <v>2</v>
      </c>
      <c r="R87" s="139">
        <v>3</v>
      </c>
      <c r="S87" s="139">
        <v>1</v>
      </c>
      <c r="T87" s="139">
        <v>2</v>
      </c>
      <c r="U87" s="139">
        <v>3</v>
      </c>
      <c r="V87" s="139">
        <v>3</v>
      </c>
      <c r="W87" s="139">
        <v>3</v>
      </c>
      <c r="X87" s="139">
        <v>1</v>
      </c>
      <c r="Y87" s="139"/>
      <c r="Z87" s="139"/>
      <c r="AA87" s="139"/>
      <c r="AB87" s="139"/>
      <c r="AC87" s="139"/>
      <c r="AD87" s="139">
        <v>1</v>
      </c>
      <c r="AE87" s="139">
        <v>1</v>
      </c>
      <c r="AF87" s="139">
        <v>2</v>
      </c>
      <c r="AG87" s="139">
        <v>2</v>
      </c>
      <c r="AH87" s="139">
        <v>1</v>
      </c>
      <c r="AI87" s="139">
        <v>2</v>
      </c>
      <c r="AJ87" s="139">
        <v>3</v>
      </c>
      <c r="AK87" s="139">
        <v>3</v>
      </c>
      <c r="AL87" s="139">
        <v>1</v>
      </c>
      <c r="AM87" s="139">
        <v>2</v>
      </c>
      <c r="AN87" s="139">
        <v>1</v>
      </c>
      <c r="AO87" s="139">
        <v>2</v>
      </c>
      <c r="AP87" s="139">
        <v>3</v>
      </c>
      <c r="AQ87" s="139">
        <v>1</v>
      </c>
      <c r="AR87" s="139">
        <v>4</v>
      </c>
      <c r="AS87" s="139">
        <v>1</v>
      </c>
      <c r="AT87" s="139">
        <v>2</v>
      </c>
      <c r="AU87" s="139">
        <v>2</v>
      </c>
      <c r="AV87" s="139">
        <v>1</v>
      </c>
      <c r="AW87" s="139">
        <v>1</v>
      </c>
      <c r="AX87" s="139">
        <v>2</v>
      </c>
      <c r="AY87" s="139">
        <v>1</v>
      </c>
      <c r="AZ87" s="139">
        <v>2</v>
      </c>
      <c r="BA87" s="139">
        <v>130</v>
      </c>
    </row>
    <row r="88" spans="1:53" x14ac:dyDescent="0.2">
      <c r="A88" s="137">
        <v>396</v>
      </c>
      <c r="B88" s="139">
        <v>5</v>
      </c>
      <c r="C88" s="139">
        <v>2</v>
      </c>
      <c r="D88" s="139">
        <v>5</v>
      </c>
      <c r="E88" s="139">
        <v>5</v>
      </c>
      <c r="F88" s="139">
        <v>2</v>
      </c>
      <c r="G88" s="139">
        <v>1</v>
      </c>
      <c r="H88" s="139">
        <v>5</v>
      </c>
      <c r="I88" s="139">
        <v>1</v>
      </c>
      <c r="J88" s="139">
        <v>1</v>
      </c>
      <c r="K88" s="139">
        <v>2</v>
      </c>
      <c r="L88" s="139">
        <v>1</v>
      </c>
      <c r="M88" s="139">
        <v>1</v>
      </c>
      <c r="N88" s="139">
        <v>1</v>
      </c>
      <c r="O88" s="139">
        <v>2</v>
      </c>
      <c r="P88" s="139">
        <v>1</v>
      </c>
      <c r="Q88" s="139">
        <v>2</v>
      </c>
      <c r="R88" s="139">
        <v>3</v>
      </c>
      <c r="S88" s="139">
        <v>2</v>
      </c>
      <c r="T88" s="139">
        <v>1</v>
      </c>
      <c r="U88" s="139">
        <v>2</v>
      </c>
      <c r="V88" s="139"/>
      <c r="W88" s="139"/>
      <c r="X88" s="139"/>
      <c r="Y88" s="139">
        <v>2</v>
      </c>
      <c r="Z88" s="139">
        <v>2</v>
      </c>
      <c r="AA88" s="139">
        <v>2</v>
      </c>
      <c r="AB88" s="139"/>
      <c r="AC88" s="139"/>
      <c r="AD88" s="139">
        <v>1</v>
      </c>
      <c r="AE88" s="139">
        <v>1</v>
      </c>
      <c r="AF88" s="139">
        <v>1</v>
      </c>
      <c r="AG88" s="139">
        <v>3</v>
      </c>
      <c r="AH88" s="139">
        <v>2</v>
      </c>
      <c r="AI88" s="139">
        <v>1</v>
      </c>
      <c r="AJ88" s="139">
        <v>1</v>
      </c>
      <c r="AK88" s="139">
        <v>1</v>
      </c>
      <c r="AL88" s="139">
        <v>1</v>
      </c>
      <c r="AM88" s="139">
        <v>2</v>
      </c>
      <c r="AN88" s="139">
        <v>1</v>
      </c>
      <c r="AO88" s="139">
        <v>1</v>
      </c>
      <c r="AP88" s="139">
        <v>2</v>
      </c>
      <c r="AQ88" s="139">
        <v>1</v>
      </c>
      <c r="AR88" s="139">
        <v>5</v>
      </c>
      <c r="AS88" s="139">
        <v>2</v>
      </c>
      <c r="AT88" s="139">
        <v>1</v>
      </c>
      <c r="AU88" s="139">
        <v>2</v>
      </c>
      <c r="AV88" s="139">
        <v>1</v>
      </c>
      <c r="AW88" s="139">
        <v>1</v>
      </c>
      <c r="AX88" s="139">
        <v>1</v>
      </c>
      <c r="AY88" s="139">
        <v>1</v>
      </c>
      <c r="AZ88" s="139">
        <v>1</v>
      </c>
      <c r="BA88" s="139">
        <v>130</v>
      </c>
    </row>
    <row r="89" spans="1:53" x14ac:dyDescent="0.2">
      <c r="A89" s="137">
        <v>397</v>
      </c>
      <c r="B89" s="139">
        <v>3</v>
      </c>
      <c r="C89" s="139">
        <v>1</v>
      </c>
      <c r="D89" s="139">
        <v>2</v>
      </c>
      <c r="E89" s="139">
        <v>2</v>
      </c>
      <c r="F89" s="139">
        <v>1</v>
      </c>
      <c r="G89" s="139">
        <v>1</v>
      </c>
      <c r="H89" s="139">
        <v>3</v>
      </c>
      <c r="I89" s="139">
        <v>1</v>
      </c>
      <c r="J89" s="139">
        <v>1</v>
      </c>
      <c r="K89" s="139">
        <v>2</v>
      </c>
      <c r="L89" s="139">
        <v>1</v>
      </c>
      <c r="M89" s="139">
        <v>1</v>
      </c>
      <c r="N89" s="139">
        <v>1</v>
      </c>
      <c r="O89" s="139">
        <v>1</v>
      </c>
      <c r="P89" s="139">
        <v>1</v>
      </c>
      <c r="Q89" s="139">
        <v>1</v>
      </c>
      <c r="R89" s="139">
        <v>1</v>
      </c>
      <c r="S89" s="139">
        <v>1</v>
      </c>
      <c r="T89" s="139">
        <v>1</v>
      </c>
      <c r="U89" s="139">
        <v>1</v>
      </c>
      <c r="V89" s="139"/>
      <c r="W89" s="139"/>
      <c r="X89" s="139"/>
      <c r="Y89" s="139"/>
      <c r="Z89" s="139"/>
      <c r="AA89" s="139"/>
      <c r="AB89" s="139">
        <v>1</v>
      </c>
      <c r="AC89" s="139">
        <v>1</v>
      </c>
      <c r="AD89" s="139">
        <v>1</v>
      </c>
      <c r="AE89" s="139">
        <v>1</v>
      </c>
      <c r="AF89" s="139">
        <v>1</v>
      </c>
      <c r="AG89" s="139">
        <v>3</v>
      </c>
      <c r="AH89" s="139">
        <v>2</v>
      </c>
      <c r="AI89" s="139">
        <v>1</v>
      </c>
      <c r="AJ89" s="139">
        <v>1</v>
      </c>
      <c r="AK89" s="139">
        <v>1</v>
      </c>
      <c r="AL89" s="139">
        <v>1</v>
      </c>
      <c r="AM89" s="139">
        <v>1</v>
      </c>
      <c r="AN89" s="139">
        <v>1</v>
      </c>
      <c r="AO89" s="139">
        <v>1</v>
      </c>
      <c r="AP89" s="139">
        <v>2</v>
      </c>
      <c r="AQ89" s="139">
        <v>1</v>
      </c>
      <c r="AR89" s="139">
        <v>3</v>
      </c>
      <c r="AS89" s="139">
        <v>1</v>
      </c>
      <c r="AT89" s="139">
        <v>3</v>
      </c>
      <c r="AU89" s="139">
        <v>2</v>
      </c>
      <c r="AV89" s="139">
        <v>4</v>
      </c>
      <c r="AW89" s="139">
        <v>1</v>
      </c>
      <c r="AX89" s="139">
        <v>2</v>
      </c>
      <c r="AY89" s="139">
        <v>4</v>
      </c>
      <c r="AZ89" s="139">
        <v>1</v>
      </c>
      <c r="BA89" s="139">
        <v>130</v>
      </c>
    </row>
    <row r="90" spans="1:53" x14ac:dyDescent="0.2">
      <c r="A90" s="137">
        <v>398</v>
      </c>
      <c r="B90" s="139">
        <v>5</v>
      </c>
      <c r="C90" s="139">
        <v>1</v>
      </c>
      <c r="D90" s="139">
        <v>5</v>
      </c>
      <c r="E90" s="139">
        <v>5</v>
      </c>
      <c r="F90" s="139">
        <v>3</v>
      </c>
      <c r="G90" s="139">
        <v>1</v>
      </c>
      <c r="H90" s="139">
        <v>6</v>
      </c>
      <c r="I90" s="139">
        <v>2</v>
      </c>
      <c r="J90" s="139">
        <v>2</v>
      </c>
      <c r="K90" s="139">
        <v>2</v>
      </c>
      <c r="L90" s="139">
        <v>1</v>
      </c>
      <c r="M90" s="139">
        <v>1</v>
      </c>
      <c r="N90" s="139">
        <v>2</v>
      </c>
      <c r="O90" s="139">
        <v>1</v>
      </c>
      <c r="P90" s="139">
        <v>1</v>
      </c>
      <c r="Q90" s="139">
        <v>1</v>
      </c>
      <c r="R90" s="139">
        <v>2</v>
      </c>
      <c r="S90" s="139">
        <v>2</v>
      </c>
      <c r="T90" s="139">
        <v>2</v>
      </c>
      <c r="U90" s="139">
        <v>3</v>
      </c>
      <c r="V90" s="139">
        <v>1</v>
      </c>
      <c r="W90" s="139">
        <v>3</v>
      </c>
      <c r="X90" s="139">
        <v>2</v>
      </c>
      <c r="Y90" s="139"/>
      <c r="Z90" s="139"/>
      <c r="AA90" s="139"/>
      <c r="AB90" s="139"/>
      <c r="AC90" s="139"/>
      <c r="AD90" s="139">
        <v>2</v>
      </c>
      <c r="AE90" s="139">
        <v>1</v>
      </c>
      <c r="AF90" s="139">
        <v>2</v>
      </c>
      <c r="AG90" s="139">
        <v>2</v>
      </c>
      <c r="AH90" s="139">
        <v>2</v>
      </c>
      <c r="AI90" s="139">
        <v>1</v>
      </c>
      <c r="AJ90" s="139">
        <v>1</v>
      </c>
      <c r="AK90" s="139">
        <v>1</v>
      </c>
      <c r="AL90" s="139">
        <v>1</v>
      </c>
      <c r="AM90" s="139">
        <v>2</v>
      </c>
      <c r="AN90" s="139">
        <v>2</v>
      </c>
      <c r="AO90" s="139">
        <v>2</v>
      </c>
      <c r="AP90" s="139">
        <v>2</v>
      </c>
      <c r="AQ90" s="139">
        <v>1</v>
      </c>
      <c r="AR90" s="139">
        <v>4</v>
      </c>
      <c r="AS90" s="139">
        <v>1</v>
      </c>
      <c r="AT90" s="139">
        <v>3</v>
      </c>
      <c r="AU90" s="139">
        <v>2</v>
      </c>
      <c r="AV90" s="139">
        <v>1</v>
      </c>
      <c r="AW90" s="139">
        <v>1</v>
      </c>
      <c r="AX90" s="139">
        <v>2</v>
      </c>
      <c r="AY90" s="139">
        <v>4</v>
      </c>
      <c r="AZ90" s="139">
        <v>5</v>
      </c>
      <c r="BA90" s="139">
        <v>130</v>
      </c>
    </row>
    <row r="91" spans="1:53" x14ac:dyDescent="0.2">
      <c r="A91" s="137">
        <v>399</v>
      </c>
      <c r="B91" s="139">
        <v>2</v>
      </c>
      <c r="C91" s="139">
        <v>2</v>
      </c>
      <c r="D91" s="139">
        <v>3</v>
      </c>
      <c r="E91" s="139">
        <v>3</v>
      </c>
      <c r="F91" s="139">
        <v>3</v>
      </c>
      <c r="G91" s="139">
        <v>2</v>
      </c>
      <c r="H91" s="139">
        <v>5</v>
      </c>
      <c r="I91" s="139">
        <v>1</v>
      </c>
      <c r="J91" s="139">
        <v>1</v>
      </c>
      <c r="K91" s="139">
        <v>2</v>
      </c>
      <c r="L91" s="139">
        <v>1</v>
      </c>
      <c r="M91" s="139">
        <v>1</v>
      </c>
      <c r="N91" s="139">
        <v>1</v>
      </c>
      <c r="O91" s="139">
        <v>2</v>
      </c>
      <c r="P91" s="139">
        <v>1</v>
      </c>
      <c r="Q91" s="139">
        <v>2</v>
      </c>
      <c r="R91" s="139">
        <v>2</v>
      </c>
      <c r="S91" s="139">
        <v>1</v>
      </c>
      <c r="T91" s="139">
        <v>2</v>
      </c>
      <c r="U91" s="139">
        <v>3</v>
      </c>
      <c r="V91" s="139">
        <v>1</v>
      </c>
      <c r="W91" s="139">
        <v>1</v>
      </c>
      <c r="X91" s="139">
        <v>1</v>
      </c>
      <c r="Y91" s="139"/>
      <c r="Z91" s="139"/>
      <c r="AA91" s="139"/>
      <c r="AB91" s="139"/>
      <c r="AC91" s="139"/>
      <c r="AD91" s="139">
        <v>1</v>
      </c>
      <c r="AE91" s="139">
        <v>1</v>
      </c>
      <c r="AF91" s="139">
        <v>1</v>
      </c>
      <c r="AG91" s="139">
        <v>1</v>
      </c>
      <c r="AH91" s="139">
        <v>1</v>
      </c>
      <c r="AI91" s="139">
        <v>1</v>
      </c>
      <c r="AJ91" s="139">
        <v>1</v>
      </c>
      <c r="AK91" s="139">
        <v>1</v>
      </c>
      <c r="AL91" s="139">
        <v>1</v>
      </c>
      <c r="AM91" s="139">
        <v>2</v>
      </c>
      <c r="AN91" s="139">
        <v>1</v>
      </c>
      <c r="AO91" s="139">
        <v>1</v>
      </c>
      <c r="AP91" s="139">
        <v>1</v>
      </c>
      <c r="AQ91" s="139">
        <v>1</v>
      </c>
      <c r="AR91" s="139">
        <v>5</v>
      </c>
      <c r="AS91" s="139">
        <v>2</v>
      </c>
      <c r="AT91" s="139">
        <v>1</v>
      </c>
      <c r="AU91" s="139">
        <v>2</v>
      </c>
      <c r="AV91" s="139">
        <v>1</v>
      </c>
      <c r="AW91" s="139">
        <v>1</v>
      </c>
      <c r="AX91" s="139">
        <v>1</v>
      </c>
      <c r="AY91" s="139">
        <v>1</v>
      </c>
      <c r="AZ91" s="139">
        <v>1</v>
      </c>
      <c r="BA91" s="139">
        <v>130</v>
      </c>
    </row>
    <row r="92" spans="1:53" x14ac:dyDescent="0.2">
      <c r="A92" s="137">
        <v>400</v>
      </c>
      <c r="B92" s="139">
        <v>3</v>
      </c>
      <c r="C92" s="139">
        <v>1</v>
      </c>
      <c r="D92" s="139">
        <v>3</v>
      </c>
      <c r="E92" s="139">
        <v>3</v>
      </c>
      <c r="F92" s="139">
        <v>3</v>
      </c>
      <c r="G92" s="139">
        <v>1</v>
      </c>
      <c r="H92" s="139">
        <v>5</v>
      </c>
      <c r="I92" s="139">
        <v>1</v>
      </c>
      <c r="J92" s="139">
        <v>2</v>
      </c>
      <c r="K92" s="139">
        <v>2</v>
      </c>
      <c r="L92" s="139">
        <v>1</v>
      </c>
      <c r="M92" s="139">
        <v>3</v>
      </c>
      <c r="N92" s="139">
        <v>2</v>
      </c>
      <c r="O92" s="139">
        <v>1</v>
      </c>
      <c r="P92" s="139">
        <v>1</v>
      </c>
      <c r="Q92" s="139">
        <v>2</v>
      </c>
      <c r="R92" s="139">
        <v>2</v>
      </c>
      <c r="S92" s="139">
        <v>2</v>
      </c>
      <c r="T92" s="139">
        <v>2</v>
      </c>
      <c r="U92" s="139">
        <v>3</v>
      </c>
      <c r="V92" s="139">
        <v>1</v>
      </c>
      <c r="W92" s="139">
        <v>2</v>
      </c>
      <c r="X92" s="139">
        <v>1</v>
      </c>
      <c r="Y92" s="139"/>
      <c r="Z92" s="139"/>
      <c r="AA92" s="139"/>
      <c r="AB92" s="139"/>
      <c r="AC92" s="139"/>
      <c r="AD92" s="139">
        <v>3</v>
      </c>
      <c r="AE92" s="139">
        <v>2</v>
      </c>
      <c r="AF92" s="139">
        <v>1</v>
      </c>
      <c r="AG92" s="139">
        <v>2</v>
      </c>
      <c r="AH92" s="139">
        <v>1</v>
      </c>
      <c r="AI92" s="139">
        <v>1</v>
      </c>
      <c r="AJ92" s="139">
        <v>1</v>
      </c>
      <c r="AK92" s="139">
        <v>1</v>
      </c>
      <c r="AL92" s="139">
        <v>2</v>
      </c>
      <c r="AM92" s="139">
        <v>2</v>
      </c>
      <c r="AN92" s="139">
        <v>2</v>
      </c>
      <c r="AO92" s="139">
        <v>1</v>
      </c>
      <c r="AP92" s="139">
        <v>2</v>
      </c>
      <c r="AQ92" s="139">
        <v>1</v>
      </c>
      <c r="AR92" s="139">
        <v>5</v>
      </c>
      <c r="AS92" s="139">
        <v>1</v>
      </c>
      <c r="AT92" s="139">
        <v>2</v>
      </c>
      <c r="AU92" s="139">
        <v>2</v>
      </c>
      <c r="AV92" s="139">
        <v>1</v>
      </c>
      <c r="AW92" s="139">
        <v>1</v>
      </c>
      <c r="AX92" s="139">
        <v>2</v>
      </c>
      <c r="AY92" s="139">
        <v>4</v>
      </c>
      <c r="AZ92" s="139">
        <v>5</v>
      </c>
      <c r="BA92" s="139">
        <v>130</v>
      </c>
    </row>
    <row r="93" spans="1:53" x14ac:dyDescent="0.2">
      <c r="A93" s="137">
        <v>401</v>
      </c>
      <c r="B93" s="139">
        <v>3</v>
      </c>
      <c r="C93" s="139">
        <v>1</v>
      </c>
      <c r="D93" s="139">
        <v>4</v>
      </c>
      <c r="E93" s="139">
        <v>4</v>
      </c>
      <c r="F93" s="139">
        <v>3</v>
      </c>
      <c r="G93" s="139">
        <v>1</v>
      </c>
      <c r="H93" s="139">
        <v>5</v>
      </c>
      <c r="I93" s="139">
        <v>1</v>
      </c>
      <c r="J93" s="139">
        <v>1</v>
      </c>
      <c r="K93" s="139">
        <v>2</v>
      </c>
      <c r="L93" s="139">
        <v>1</v>
      </c>
      <c r="M93" s="139">
        <v>4</v>
      </c>
      <c r="N93" s="139">
        <v>1</v>
      </c>
      <c r="O93" s="139">
        <v>2</v>
      </c>
      <c r="P93" s="139">
        <v>1</v>
      </c>
      <c r="Q93" s="139">
        <v>2</v>
      </c>
      <c r="R93" s="139">
        <v>2</v>
      </c>
      <c r="S93" s="139">
        <v>2</v>
      </c>
      <c r="T93" s="139">
        <v>2</v>
      </c>
      <c r="U93" s="139">
        <v>3</v>
      </c>
      <c r="V93" s="139">
        <v>1</v>
      </c>
      <c r="W93" s="139">
        <v>1</v>
      </c>
      <c r="X93" s="139">
        <v>1</v>
      </c>
      <c r="Y93" s="139"/>
      <c r="Z93" s="139"/>
      <c r="AA93" s="139"/>
      <c r="AB93" s="139"/>
      <c r="AC93" s="139"/>
      <c r="AD93" s="139">
        <v>1</v>
      </c>
      <c r="AE93" s="139">
        <v>1</v>
      </c>
      <c r="AF93" s="139">
        <v>1</v>
      </c>
      <c r="AG93" s="139">
        <v>1</v>
      </c>
      <c r="AH93" s="139">
        <v>1</v>
      </c>
      <c r="AI93" s="139">
        <v>1</v>
      </c>
      <c r="AJ93" s="139">
        <v>1</v>
      </c>
      <c r="AK93" s="139">
        <v>1</v>
      </c>
      <c r="AL93" s="139">
        <v>1</v>
      </c>
      <c r="AM93" s="139">
        <v>1</v>
      </c>
      <c r="AN93" s="139">
        <v>1</v>
      </c>
      <c r="AO93" s="139">
        <v>1</v>
      </c>
      <c r="AP93" s="139">
        <v>1</v>
      </c>
      <c r="AQ93" s="139">
        <v>1</v>
      </c>
      <c r="AR93" s="139">
        <v>5</v>
      </c>
      <c r="AS93" s="139">
        <v>1</v>
      </c>
      <c r="AT93" s="139">
        <v>1</v>
      </c>
      <c r="AU93" s="139">
        <v>2</v>
      </c>
      <c r="AV93" s="139">
        <v>1</v>
      </c>
      <c r="AW93" s="139">
        <v>1</v>
      </c>
      <c r="AX93" s="139">
        <v>1</v>
      </c>
      <c r="AY93" s="139">
        <v>3</v>
      </c>
      <c r="AZ93" s="139">
        <v>1</v>
      </c>
      <c r="BA93" s="139">
        <v>130</v>
      </c>
    </row>
    <row r="94" spans="1:53" x14ac:dyDescent="0.2">
      <c r="A94" s="137">
        <v>402</v>
      </c>
      <c r="B94" s="139">
        <v>3</v>
      </c>
      <c r="C94" s="139">
        <v>1</v>
      </c>
      <c r="D94" s="139">
        <v>3</v>
      </c>
      <c r="E94" s="139">
        <v>3</v>
      </c>
      <c r="F94" s="139">
        <v>3</v>
      </c>
      <c r="G94" s="139">
        <v>1</v>
      </c>
      <c r="H94" s="139">
        <v>6</v>
      </c>
      <c r="I94" s="139">
        <v>1</v>
      </c>
      <c r="J94" s="139">
        <v>1</v>
      </c>
      <c r="K94" s="139">
        <v>2</v>
      </c>
      <c r="L94" s="139">
        <v>1</v>
      </c>
      <c r="M94" s="139">
        <v>1</v>
      </c>
      <c r="N94" s="139">
        <v>1</v>
      </c>
      <c r="O94" s="139">
        <v>1</v>
      </c>
      <c r="P94" s="139">
        <v>1</v>
      </c>
      <c r="Q94" s="139">
        <v>1</v>
      </c>
      <c r="R94" s="139">
        <v>1</v>
      </c>
      <c r="S94" s="139">
        <v>2</v>
      </c>
      <c r="T94" s="139">
        <v>2</v>
      </c>
      <c r="U94" s="139">
        <v>3</v>
      </c>
      <c r="V94" s="139">
        <v>1</v>
      </c>
      <c r="W94" s="139">
        <v>1</v>
      </c>
      <c r="X94" s="139">
        <v>1</v>
      </c>
      <c r="Y94" s="139"/>
      <c r="Z94" s="139"/>
      <c r="AA94" s="139"/>
      <c r="AB94" s="139"/>
      <c r="AC94" s="139"/>
      <c r="AD94" s="139">
        <v>1</v>
      </c>
      <c r="AE94" s="139">
        <v>1</v>
      </c>
      <c r="AF94" s="139">
        <v>1</v>
      </c>
      <c r="AG94" s="139">
        <v>3</v>
      </c>
      <c r="AH94" s="139">
        <v>1</v>
      </c>
      <c r="AI94" s="139">
        <v>1</v>
      </c>
      <c r="AJ94" s="139">
        <v>1</v>
      </c>
      <c r="AK94" s="139">
        <v>1</v>
      </c>
      <c r="AL94" s="139">
        <v>1</v>
      </c>
      <c r="AM94" s="139">
        <v>2</v>
      </c>
      <c r="AN94" s="139">
        <v>1</v>
      </c>
      <c r="AO94" s="139">
        <v>1</v>
      </c>
      <c r="AP94" s="139">
        <v>1</v>
      </c>
      <c r="AQ94" s="139">
        <v>1</v>
      </c>
      <c r="AR94" s="139">
        <v>4</v>
      </c>
      <c r="AS94" s="139">
        <v>1</v>
      </c>
      <c r="AT94" s="139">
        <v>1</v>
      </c>
      <c r="AU94" s="139">
        <v>2</v>
      </c>
      <c r="AV94" s="139">
        <v>1</v>
      </c>
      <c r="AW94" s="139">
        <v>1</v>
      </c>
      <c r="AX94" s="139">
        <v>1</v>
      </c>
      <c r="AY94" s="139">
        <v>3</v>
      </c>
      <c r="AZ94" s="139">
        <v>1</v>
      </c>
      <c r="BA94" s="139">
        <v>130</v>
      </c>
    </row>
    <row r="95" spans="1:53" x14ac:dyDescent="0.2">
      <c r="A95" s="137">
        <v>403</v>
      </c>
      <c r="B95" s="139">
        <v>3</v>
      </c>
      <c r="C95" s="139">
        <v>1</v>
      </c>
      <c r="D95" s="139">
        <v>3</v>
      </c>
      <c r="E95" s="139">
        <v>3</v>
      </c>
      <c r="F95" s="139">
        <v>3</v>
      </c>
      <c r="G95" s="139">
        <v>1</v>
      </c>
      <c r="H95" s="139">
        <v>5</v>
      </c>
      <c r="I95" s="139">
        <v>1</v>
      </c>
      <c r="J95" s="139">
        <v>2</v>
      </c>
      <c r="K95" s="139">
        <v>3</v>
      </c>
      <c r="L95" s="139">
        <v>1</v>
      </c>
      <c r="M95" s="139">
        <v>4</v>
      </c>
      <c r="N95" s="139">
        <v>2</v>
      </c>
      <c r="O95" s="139">
        <v>2</v>
      </c>
      <c r="P95" s="139">
        <v>1</v>
      </c>
      <c r="Q95" s="139">
        <v>3</v>
      </c>
      <c r="R95" s="139">
        <v>4</v>
      </c>
      <c r="S95" s="139">
        <v>2</v>
      </c>
      <c r="T95" s="139">
        <v>2</v>
      </c>
      <c r="U95" s="139">
        <v>3</v>
      </c>
      <c r="V95" s="139">
        <v>1</v>
      </c>
      <c r="W95" s="139">
        <v>1</v>
      </c>
      <c r="X95" s="139">
        <v>2</v>
      </c>
      <c r="Y95" s="139"/>
      <c r="Z95" s="139"/>
      <c r="AA95" s="139"/>
      <c r="AB95" s="139"/>
      <c r="AC95" s="139"/>
      <c r="AD95" s="139">
        <v>2</v>
      </c>
      <c r="AE95" s="139">
        <v>2</v>
      </c>
      <c r="AF95" s="139">
        <v>1</v>
      </c>
      <c r="AG95" s="139">
        <v>2</v>
      </c>
      <c r="AH95" s="139">
        <v>2</v>
      </c>
      <c r="AI95" s="139">
        <v>1</v>
      </c>
      <c r="AJ95" s="139">
        <v>1</v>
      </c>
      <c r="AK95" s="139">
        <v>1</v>
      </c>
      <c r="AL95" s="139">
        <v>2</v>
      </c>
      <c r="AM95" s="139">
        <v>2</v>
      </c>
      <c r="AN95" s="139">
        <v>1</v>
      </c>
      <c r="AO95" s="139">
        <v>1</v>
      </c>
      <c r="AP95" s="139">
        <v>1</v>
      </c>
      <c r="AQ95" s="139">
        <v>1</v>
      </c>
      <c r="AR95" s="139">
        <v>5</v>
      </c>
      <c r="AS95" s="139">
        <v>1</v>
      </c>
      <c r="AT95" s="139">
        <v>1</v>
      </c>
      <c r="AU95" s="139">
        <v>1</v>
      </c>
      <c r="AV95" s="139">
        <v>1</v>
      </c>
      <c r="AW95" s="139">
        <v>1</v>
      </c>
      <c r="AX95" s="139">
        <v>2</v>
      </c>
      <c r="AY95" s="139">
        <v>2</v>
      </c>
      <c r="AZ95" s="139">
        <v>2</v>
      </c>
      <c r="BA95" s="139">
        <v>130</v>
      </c>
    </row>
    <row r="96" spans="1:53" x14ac:dyDescent="0.2">
      <c r="A96" s="137">
        <v>404</v>
      </c>
      <c r="B96" s="139">
        <v>2</v>
      </c>
      <c r="C96" s="139">
        <v>1</v>
      </c>
      <c r="D96" s="139">
        <v>2</v>
      </c>
      <c r="E96" s="139">
        <v>2</v>
      </c>
      <c r="F96" s="139">
        <v>3</v>
      </c>
      <c r="G96" s="139">
        <v>1</v>
      </c>
      <c r="H96" s="139">
        <v>5</v>
      </c>
      <c r="I96" s="139">
        <v>1</v>
      </c>
      <c r="J96" s="139">
        <v>1</v>
      </c>
      <c r="K96" s="139">
        <v>2</v>
      </c>
      <c r="L96" s="139">
        <v>1</v>
      </c>
      <c r="M96" s="139">
        <v>1</v>
      </c>
      <c r="N96" s="139">
        <v>1</v>
      </c>
      <c r="O96" s="139">
        <v>1</v>
      </c>
      <c r="P96" s="139">
        <v>1</v>
      </c>
      <c r="Q96" s="139">
        <v>1</v>
      </c>
      <c r="R96" s="139">
        <v>2</v>
      </c>
      <c r="S96" s="139">
        <v>2</v>
      </c>
      <c r="T96" s="139">
        <v>2</v>
      </c>
      <c r="U96" s="139">
        <v>3</v>
      </c>
      <c r="V96" s="139">
        <v>1</v>
      </c>
      <c r="W96" s="139">
        <v>1</v>
      </c>
      <c r="X96" s="139">
        <v>2</v>
      </c>
      <c r="Y96" s="139"/>
      <c r="Z96" s="139"/>
      <c r="AA96" s="139"/>
      <c r="AB96" s="139"/>
      <c r="AC96" s="139"/>
      <c r="AD96" s="139">
        <v>1</v>
      </c>
      <c r="AE96" s="139">
        <v>2</v>
      </c>
      <c r="AF96" s="139">
        <v>1</v>
      </c>
      <c r="AG96" s="139">
        <v>2</v>
      </c>
      <c r="AH96" s="139">
        <v>1</v>
      </c>
      <c r="AI96" s="139">
        <v>1</v>
      </c>
      <c r="AJ96" s="139">
        <v>1</v>
      </c>
      <c r="AK96" s="139">
        <v>1</v>
      </c>
      <c r="AL96" s="139">
        <v>1</v>
      </c>
      <c r="AM96" s="139">
        <v>2</v>
      </c>
      <c r="AN96" s="139">
        <v>1</v>
      </c>
      <c r="AO96" s="139">
        <v>1</v>
      </c>
      <c r="AP96" s="139">
        <v>1</v>
      </c>
      <c r="AQ96" s="139">
        <v>1</v>
      </c>
      <c r="AR96" s="139">
        <v>5</v>
      </c>
      <c r="AS96" s="139">
        <v>1</v>
      </c>
      <c r="AT96" s="139">
        <v>1</v>
      </c>
      <c r="AU96" s="139">
        <v>2</v>
      </c>
      <c r="AV96" s="139">
        <v>1</v>
      </c>
      <c r="AW96" s="139">
        <v>1</v>
      </c>
      <c r="AX96" s="139">
        <v>2</v>
      </c>
      <c r="AY96" s="139">
        <v>4</v>
      </c>
      <c r="AZ96" s="139">
        <v>5</v>
      </c>
      <c r="BA96" s="139">
        <v>130</v>
      </c>
    </row>
    <row r="97" spans="1:53" x14ac:dyDescent="0.2">
      <c r="A97" s="137">
        <v>405</v>
      </c>
      <c r="B97" s="139">
        <v>3</v>
      </c>
      <c r="C97" s="139">
        <v>1</v>
      </c>
      <c r="D97" s="139">
        <v>4</v>
      </c>
      <c r="E97" s="139">
        <v>2</v>
      </c>
      <c r="F97" s="139">
        <v>1</v>
      </c>
      <c r="G97" s="139">
        <v>1</v>
      </c>
      <c r="H97" s="139">
        <v>4</v>
      </c>
      <c r="I97" s="139">
        <v>4</v>
      </c>
      <c r="J97" s="139">
        <v>2</v>
      </c>
      <c r="K97" s="139">
        <v>2</v>
      </c>
      <c r="L97" s="139">
        <v>1</v>
      </c>
      <c r="M97" s="139">
        <v>4</v>
      </c>
      <c r="N97" s="139">
        <v>2</v>
      </c>
      <c r="O97" s="139">
        <v>2</v>
      </c>
      <c r="P97" s="139">
        <v>1</v>
      </c>
      <c r="Q97" s="139">
        <v>1</v>
      </c>
      <c r="R97" s="139">
        <v>2</v>
      </c>
      <c r="S97" s="139">
        <v>3</v>
      </c>
      <c r="T97" s="139">
        <v>2</v>
      </c>
      <c r="U97" s="139">
        <v>3</v>
      </c>
      <c r="V97" s="139"/>
      <c r="W97" s="139"/>
      <c r="X97" s="139"/>
      <c r="Y97" s="139"/>
      <c r="Z97" s="139"/>
      <c r="AA97" s="139"/>
      <c r="AB97" s="139">
        <v>2</v>
      </c>
      <c r="AC97" s="139">
        <v>2</v>
      </c>
      <c r="AD97" s="139">
        <v>1</v>
      </c>
      <c r="AE97" s="139">
        <v>1</v>
      </c>
      <c r="AF97" s="139">
        <v>3</v>
      </c>
      <c r="AG97" s="139">
        <v>4</v>
      </c>
      <c r="AH97" s="139">
        <v>3</v>
      </c>
      <c r="AI97" s="139">
        <v>2</v>
      </c>
      <c r="AJ97" s="139">
        <v>3</v>
      </c>
      <c r="AK97" s="139">
        <v>2</v>
      </c>
      <c r="AL97" s="139">
        <v>1</v>
      </c>
      <c r="AM97" s="139">
        <v>1</v>
      </c>
      <c r="AN97" s="139">
        <v>4</v>
      </c>
      <c r="AO97" s="139">
        <v>3</v>
      </c>
      <c r="AP97" s="139">
        <v>3</v>
      </c>
      <c r="AQ97" s="139">
        <v>2</v>
      </c>
      <c r="AR97" s="139">
        <v>5</v>
      </c>
      <c r="AS97" s="139">
        <v>2</v>
      </c>
      <c r="AT97" s="139">
        <v>3</v>
      </c>
      <c r="AU97" s="139">
        <v>2</v>
      </c>
      <c r="AV97" s="139">
        <v>2</v>
      </c>
      <c r="AW97" s="139">
        <v>1</v>
      </c>
      <c r="AX97" s="139">
        <v>2</v>
      </c>
      <c r="AY97" s="139">
        <v>4</v>
      </c>
      <c r="AZ97" s="139">
        <v>1</v>
      </c>
      <c r="BA97" s="139">
        <v>130</v>
      </c>
    </row>
    <row r="98" spans="1:53" x14ac:dyDescent="0.2">
      <c r="A98" s="137">
        <v>406</v>
      </c>
      <c r="B98" s="139">
        <v>4</v>
      </c>
      <c r="C98" s="139">
        <v>2</v>
      </c>
      <c r="D98" s="139">
        <v>2</v>
      </c>
      <c r="E98" s="139">
        <v>2</v>
      </c>
      <c r="F98" s="139">
        <v>1</v>
      </c>
      <c r="G98" s="139">
        <v>2</v>
      </c>
      <c r="H98" s="139">
        <v>3</v>
      </c>
      <c r="I98" s="139">
        <v>1</v>
      </c>
      <c r="J98" s="139">
        <v>1</v>
      </c>
      <c r="K98" s="139">
        <v>2</v>
      </c>
      <c r="L98" s="139">
        <v>2</v>
      </c>
      <c r="M98" s="139">
        <v>4</v>
      </c>
      <c r="N98" s="139">
        <v>1</v>
      </c>
      <c r="O98" s="139">
        <v>1</v>
      </c>
      <c r="P98" s="139">
        <v>1</v>
      </c>
      <c r="Q98" s="139">
        <v>2</v>
      </c>
      <c r="R98" s="139">
        <v>2</v>
      </c>
      <c r="S98" s="139">
        <v>3</v>
      </c>
      <c r="T98" s="139">
        <v>1</v>
      </c>
      <c r="U98" s="139">
        <v>1</v>
      </c>
      <c r="V98" s="139"/>
      <c r="W98" s="139"/>
      <c r="X98" s="139"/>
      <c r="Y98" s="139"/>
      <c r="Z98" s="139"/>
      <c r="AA98" s="139"/>
      <c r="AB98" s="139">
        <v>1</v>
      </c>
      <c r="AC98" s="139">
        <v>2</v>
      </c>
      <c r="AD98" s="139">
        <v>1</v>
      </c>
      <c r="AE98" s="139">
        <v>1</v>
      </c>
      <c r="AF98" s="139">
        <v>1</v>
      </c>
      <c r="AG98" s="139">
        <v>2</v>
      </c>
      <c r="AH98" s="139">
        <v>2</v>
      </c>
      <c r="AI98" s="139">
        <v>1</v>
      </c>
      <c r="AJ98" s="139">
        <v>1</v>
      </c>
      <c r="AK98" s="139">
        <v>1</v>
      </c>
      <c r="AL98" s="139">
        <v>2</v>
      </c>
      <c r="AM98" s="139">
        <v>1</v>
      </c>
      <c r="AN98" s="139">
        <v>1</v>
      </c>
      <c r="AO98" s="139">
        <v>3</v>
      </c>
      <c r="AP98" s="139">
        <v>3</v>
      </c>
      <c r="AQ98" s="139">
        <v>1</v>
      </c>
      <c r="AR98" s="139">
        <v>5</v>
      </c>
      <c r="AS98" s="139">
        <v>1</v>
      </c>
      <c r="AT98" s="139">
        <v>4</v>
      </c>
      <c r="AU98" s="139">
        <v>2</v>
      </c>
      <c r="AV98" s="139">
        <v>1</v>
      </c>
      <c r="AW98" s="139">
        <v>1</v>
      </c>
      <c r="AX98" s="139">
        <v>2</v>
      </c>
      <c r="AY98" s="139">
        <v>1</v>
      </c>
      <c r="AZ98" s="139">
        <v>1</v>
      </c>
      <c r="BA98" s="139">
        <v>130</v>
      </c>
    </row>
    <row r="99" spans="1:53" x14ac:dyDescent="0.2">
      <c r="A99" s="137">
        <v>407</v>
      </c>
      <c r="B99" s="139">
        <v>5</v>
      </c>
      <c r="C99" s="139">
        <v>1</v>
      </c>
      <c r="D99" s="139">
        <v>5</v>
      </c>
      <c r="E99" s="139">
        <v>5</v>
      </c>
      <c r="F99" s="139">
        <v>3</v>
      </c>
      <c r="G99" s="139">
        <v>1</v>
      </c>
      <c r="H99" s="139">
        <v>5</v>
      </c>
      <c r="I99" s="139">
        <v>1</v>
      </c>
      <c r="J99" s="139">
        <v>1</v>
      </c>
      <c r="K99" s="139">
        <v>2</v>
      </c>
      <c r="L99" s="139">
        <v>1</v>
      </c>
      <c r="M99" s="139">
        <v>1</v>
      </c>
      <c r="N99" s="139">
        <v>1</v>
      </c>
      <c r="O99" s="139">
        <v>1</v>
      </c>
      <c r="P99" s="139">
        <v>1</v>
      </c>
      <c r="Q99" s="139">
        <v>1</v>
      </c>
      <c r="R99" s="139">
        <v>1</v>
      </c>
      <c r="S99" s="139">
        <v>1</v>
      </c>
      <c r="T99" s="139">
        <v>1</v>
      </c>
      <c r="U99" s="139">
        <v>1</v>
      </c>
      <c r="V99" s="139">
        <v>1</v>
      </c>
      <c r="W99" s="139">
        <v>1</v>
      </c>
      <c r="X99" s="139">
        <v>1</v>
      </c>
      <c r="Y99" s="139"/>
      <c r="Z99" s="139"/>
      <c r="AA99" s="139"/>
      <c r="AB99" s="139"/>
      <c r="AC99" s="139"/>
      <c r="AD99" s="139">
        <v>1</v>
      </c>
      <c r="AE99" s="139">
        <v>1</v>
      </c>
      <c r="AF99" s="139">
        <v>1</v>
      </c>
      <c r="AG99" s="139">
        <v>1</v>
      </c>
      <c r="AH99" s="139">
        <v>1</v>
      </c>
      <c r="AI99" s="139">
        <v>1</v>
      </c>
      <c r="AJ99" s="139">
        <v>1</v>
      </c>
      <c r="AK99" s="139">
        <v>1</v>
      </c>
      <c r="AL99" s="139">
        <v>1</v>
      </c>
      <c r="AM99" s="139">
        <v>2</v>
      </c>
      <c r="AN99" s="139">
        <v>1</v>
      </c>
      <c r="AO99" s="139">
        <v>1</v>
      </c>
      <c r="AP99" s="139">
        <v>1</v>
      </c>
      <c r="AQ99" s="139">
        <v>1</v>
      </c>
      <c r="AR99" s="139">
        <v>5</v>
      </c>
      <c r="AS99" s="139">
        <v>2</v>
      </c>
      <c r="AT99" s="139">
        <v>1</v>
      </c>
      <c r="AU99" s="139">
        <v>2</v>
      </c>
      <c r="AV99" s="139">
        <v>1</v>
      </c>
      <c r="AW99" s="139">
        <v>1</v>
      </c>
      <c r="AX99" s="139">
        <v>1</v>
      </c>
      <c r="AY99" s="139">
        <v>3</v>
      </c>
      <c r="AZ99" s="139">
        <v>1</v>
      </c>
      <c r="BA99" s="139">
        <v>130</v>
      </c>
    </row>
    <row r="100" spans="1:53" x14ac:dyDescent="0.2">
      <c r="A100" s="137">
        <v>408</v>
      </c>
      <c r="B100" s="139">
        <v>4</v>
      </c>
      <c r="C100" s="139">
        <v>1</v>
      </c>
      <c r="D100" s="139">
        <v>4</v>
      </c>
      <c r="E100" s="139">
        <v>4</v>
      </c>
      <c r="F100" s="139">
        <v>1</v>
      </c>
      <c r="G100" s="139">
        <v>1</v>
      </c>
      <c r="H100" s="139">
        <v>3</v>
      </c>
      <c r="I100" s="139">
        <v>1</v>
      </c>
      <c r="J100" s="139">
        <v>1</v>
      </c>
      <c r="K100" s="139">
        <v>2</v>
      </c>
      <c r="L100" s="139">
        <v>1</v>
      </c>
      <c r="M100" s="139">
        <v>1</v>
      </c>
      <c r="N100" s="139">
        <v>1</v>
      </c>
      <c r="O100" s="139">
        <v>2</v>
      </c>
      <c r="P100" s="139">
        <v>1</v>
      </c>
      <c r="Q100" s="139">
        <v>1</v>
      </c>
      <c r="R100" s="139">
        <v>1</v>
      </c>
      <c r="S100" s="139">
        <v>1</v>
      </c>
      <c r="T100" s="139">
        <v>1</v>
      </c>
      <c r="U100" s="139">
        <v>1</v>
      </c>
      <c r="V100" s="139"/>
      <c r="W100" s="139"/>
      <c r="X100" s="139"/>
      <c r="Y100" s="139"/>
      <c r="Z100" s="139"/>
      <c r="AA100" s="139"/>
      <c r="AB100" s="139">
        <v>1</v>
      </c>
      <c r="AC100" s="139">
        <v>1</v>
      </c>
      <c r="AD100" s="139">
        <v>1</v>
      </c>
      <c r="AE100" s="139">
        <v>2</v>
      </c>
      <c r="AF100" s="139">
        <v>1</v>
      </c>
      <c r="AG100" s="139">
        <v>2</v>
      </c>
      <c r="AH100" s="139">
        <v>2</v>
      </c>
      <c r="AI100" s="139">
        <v>1</v>
      </c>
      <c r="AJ100" s="139">
        <v>1</v>
      </c>
      <c r="AK100" s="139">
        <v>1</v>
      </c>
      <c r="AL100" s="139">
        <v>2</v>
      </c>
      <c r="AM100" s="139">
        <v>2</v>
      </c>
      <c r="AN100" s="139">
        <v>1</v>
      </c>
      <c r="AO100" s="139">
        <v>1</v>
      </c>
      <c r="AP100" s="139">
        <v>2</v>
      </c>
      <c r="AQ100" s="139">
        <v>1</v>
      </c>
      <c r="AR100" s="139">
        <v>5</v>
      </c>
      <c r="AS100" s="139">
        <v>4</v>
      </c>
      <c r="AT100" s="139">
        <v>1</v>
      </c>
      <c r="AU100" s="139">
        <v>2</v>
      </c>
      <c r="AV100" s="139">
        <v>3</v>
      </c>
      <c r="AW100" s="139">
        <v>1</v>
      </c>
      <c r="AX100" s="139">
        <v>2</v>
      </c>
      <c r="AY100" s="139">
        <v>4</v>
      </c>
      <c r="AZ100" s="139">
        <v>5</v>
      </c>
      <c r="BA100" s="139">
        <v>130</v>
      </c>
    </row>
    <row r="101" spans="1:53" x14ac:dyDescent="0.2">
      <c r="A101" s="137">
        <v>409</v>
      </c>
      <c r="B101" s="139">
        <v>4</v>
      </c>
      <c r="C101" s="139">
        <v>2</v>
      </c>
      <c r="D101" s="139">
        <v>2</v>
      </c>
      <c r="E101" s="139">
        <v>2</v>
      </c>
      <c r="F101" s="139">
        <v>1</v>
      </c>
      <c r="G101" s="139">
        <v>1</v>
      </c>
      <c r="H101" s="139">
        <v>3</v>
      </c>
      <c r="I101" s="139">
        <v>2</v>
      </c>
      <c r="J101" s="139">
        <v>1</v>
      </c>
      <c r="K101" s="139">
        <v>2</v>
      </c>
      <c r="L101" s="139">
        <v>1</v>
      </c>
      <c r="M101" s="139">
        <v>4</v>
      </c>
      <c r="N101" s="139">
        <v>2</v>
      </c>
      <c r="O101" s="139">
        <v>1</v>
      </c>
      <c r="P101" s="139">
        <v>1</v>
      </c>
      <c r="Q101" s="139">
        <v>1</v>
      </c>
      <c r="R101" s="139">
        <v>2</v>
      </c>
      <c r="S101" s="139">
        <v>1</v>
      </c>
      <c r="T101" s="139">
        <v>1</v>
      </c>
      <c r="U101" s="139">
        <v>2</v>
      </c>
      <c r="V101" s="139"/>
      <c r="W101" s="139"/>
      <c r="X101" s="139"/>
      <c r="Y101" s="139"/>
      <c r="Z101" s="139"/>
      <c r="AA101" s="139"/>
      <c r="AB101" s="139">
        <v>1</v>
      </c>
      <c r="AC101" s="139">
        <v>1</v>
      </c>
      <c r="AD101" s="139">
        <v>2</v>
      </c>
      <c r="AE101" s="139">
        <v>2</v>
      </c>
      <c r="AF101" s="139">
        <v>2</v>
      </c>
      <c r="AG101" s="139">
        <v>4</v>
      </c>
      <c r="AH101" s="139">
        <v>2</v>
      </c>
      <c r="AI101" s="139">
        <v>1</v>
      </c>
      <c r="AJ101" s="139">
        <v>2</v>
      </c>
      <c r="AK101" s="139">
        <v>1</v>
      </c>
      <c r="AL101" s="139">
        <v>1</v>
      </c>
      <c r="AM101" s="139">
        <v>1</v>
      </c>
      <c r="AN101" s="139">
        <v>2</v>
      </c>
      <c r="AO101" s="139">
        <v>2</v>
      </c>
      <c r="AP101" s="139">
        <v>2</v>
      </c>
      <c r="AQ101" s="139">
        <v>1</v>
      </c>
      <c r="AR101" s="139">
        <v>5</v>
      </c>
      <c r="AS101" s="139">
        <v>1</v>
      </c>
      <c r="AT101" s="139">
        <v>2</v>
      </c>
      <c r="AU101" s="139">
        <v>2</v>
      </c>
      <c r="AV101" s="139">
        <v>4</v>
      </c>
      <c r="AW101" s="139">
        <v>1</v>
      </c>
      <c r="AX101" s="139">
        <v>2</v>
      </c>
      <c r="AY101" s="139">
        <v>4</v>
      </c>
      <c r="AZ101" s="139">
        <v>5</v>
      </c>
      <c r="BA101" s="139">
        <v>130</v>
      </c>
    </row>
    <row r="102" spans="1:53" x14ac:dyDescent="0.2">
      <c r="A102" s="137">
        <v>410</v>
      </c>
      <c r="B102" s="139">
        <v>3</v>
      </c>
      <c r="C102" s="139">
        <v>2</v>
      </c>
      <c r="D102" s="139">
        <v>4</v>
      </c>
      <c r="E102" s="139">
        <v>2</v>
      </c>
      <c r="F102" s="139">
        <v>2</v>
      </c>
      <c r="G102" s="139">
        <v>2</v>
      </c>
      <c r="H102" s="139">
        <v>6</v>
      </c>
      <c r="I102" s="139">
        <v>1</v>
      </c>
      <c r="J102" s="139">
        <v>2</v>
      </c>
      <c r="K102" s="139">
        <v>2</v>
      </c>
      <c r="L102" s="139">
        <v>2</v>
      </c>
      <c r="M102" s="139">
        <v>1</v>
      </c>
      <c r="N102" s="139">
        <v>2</v>
      </c>
      <c r="O102" s="139">
        <v>4</v>
      </c>
      <c r="P102" s="139">
        <v>2</v>
      </c>
      <c r="Q102" s="139">
        <v>1</v>
      </c>
      <c r="R102" s="139">
        <v>2</v>
      </c>
      <c r="S102" s="139">
        <v>4</v>
      </c>
      <c r="T102" s="139">
        <v>1</v>
      </c>
      <c r="U102" s="139">
        <v>2</v>
      </c>
      <c r="V102" s="139"/>
      <c r="W102" s="139"/>
      <c r="X102" s="139"/>
      <c r="Y102" s="139">
        <v>2</v>
      </c>
      <c r="Z102" s="139">
        <v>2</v>
      </c>
      <c r="AA102" s="139">
        <v>1</v>
      </c>
      <c r="AB102" s="139"/>
      <c r="AC102" s="139"/>
      <c r="AD102" s="139">
        <v>1</v>
      </c>
      <c r="AE102" s="139">
        <v>1</v>
      </c>
      <c r="AF102" s="139">
        <v>1</v>
      </c>
      <c r="AG102" s="139">
        <v>3</v>
      </c>
      <c r="AH102" s="139">
        <v>1</v>
      </c>
      <c r="AI102" s="139">
        <v>1</v>
      </c>
      <c r="AJ102" s="139">
        <v>1</v>
      </c>
      <c r="AK102" s="139">
        <v>1</v>
      </c>
      <c r="AL102" s="139">
        <v>1</v>
      </c>
      <c r="AM102" s="139">
        <v>1</v>
      </c>
      <c r="AN102" s="139">
        <v>1</v>
      </c>
      <c r="AO102" s="139">
        <v>1</v>
      </c>
      <c r="AP102" s="139">
        <v>1</v>
      </c>
      <c r="AQ102" s="139">
        <v>1</v>
      </c>
      <c r="AR102" s="139">
        <v>4</v>
      </c>
      <c r="AS102" s="139">
        <v>1</v>
      </c>
      <c r="AT102" s="139">
        <v>1</v>
      </c>
      <c r="AU102" s="139">
        <v>2</v>
      </c>
      <c r="AV102" s="139">
        <v>1</v>
      </c>
      <c r="AW102" s="139">
        <v>1</v>
      </c>
      <c r="AX102" s="139">
        <v>1</v>
      </c>
      <c r="AY102" s="139">
        <v>3</v>
      </c>
      <c r="AZ102" s="139">
        <v>1</v>
      </c>
      <c r="BA102" s="139">
        <v>130</v>
      </c>
    </row>
    <row r="103" spans="1:53" x14ac:dyDescent="0.2">
      <c r="A103" s="137">
        <v>411</v>
      </c>
      <c r="B103" s="139">
        <v>4</v>
      </c>
      <c r="C103" s="139">
        <v>2</v>
      </c>
      <c r="D103" s="139">
        <v>3</v>
      </c>
      <c r="E103" s="139">
        <v>3</v>
      </c>
      <c r="F103" s="139">
        <v>3</v>
      </c>
      <c r="G103" s="139">
        <v>1</v>
      </c>
      <c r="H103" s="139">
        <v>6</v>
      </c>
      <c r="I103" s="139">
        <v>2</v>
      </c>
      <c r="J103" s="139">
        <v>2</v>
      </c>
      <c r="K103" s="139">
        <v>2</v>
      </c>
      <c r="L103" s="139">
        <v>2</v>
      </c>
      <c r="M103" s="139">
        <v>4</v>
      </c>
      <c r="N103" s="139">
        <v>2</v>
      </c>
      <c r="O103" s="139">
        <v>3</v>
      </c>
      <c r="P103" s="139">
        <v>3</v>
      </c>
      <c r="Q103" s="139">
        <v>3</v>
      </c>
      <c r="R103" s="139">
        <v>2</v>
      </c>
      <c r="S103" s="139">
        <v>2</v>
      </c>
      <c r="T103" s="139">
        <v>2</v>
      </c>
      <c r="U103" s="139">
        <v>3</v>
      </c>
      <c r="V103" s="139">
        <v>3</v>
      </c>
      <c r="W103" s="139">
        <v>3</v>
      </c>
      <c r="X103" s="139">
        <v>2</v>
      </c>
      <c r="Y103" s="139"/>
      <c r="Z103" s="139"/>
      <c r="AA103" s="139"/>
      <c r="AB103" s="139"/>
      <c r="AC103" s="139"/>
      <c r="AD103" s="139">
        <v>3</v>
      </c>
      <c r="AE103" s="139">
        <v>2</v>
      </c>
      <c r="AF103" s="139">
        <v>3</v>
      </c>
      <c r="AG103" s="139">
        <v>2</v>
      </c>
      <c r="AH103" s="139">
        <v>2</v>
      </c>
      <c r="AI103" s="139">
        <v>2</v>
      </c>
      <c r="AJ103" s="139">
        <v>2</v>
      </c>
      <c r="AK103" s="139">
        <v>2</v>
      </c>
      <c r="AL103" s="139">
        <v>2</v>
      </c>
      <c r="AM103" s="139">
        <v>3</v>
      </c>
      <c r="AN103" s="139">
        <v>3</v>
      </c>
      <c r="AO103" s="139">
        <v>3</v>
      </c>
      <c r="AP103" s="139">
        <v>3</v>
      </c>
      <c r="AQ103" s="139">
        <v>1</v>
      </c>
      <c r="AR103" s="139">
        <v>3</v>
      </c>
      <c r="AS103" s="139">
        <v>2</v>
      </c>
      <c r="AT103" s="139">
        <v>2</v>
      </c>
      <c r="AU103" s="139">
        <v>2</v>
      </c>
      <c r="AV103" s="139">
        <v>1</v>
      </c>
      <c r="AW103" s="139">
        <v>1</v>
      </c>
      <c r="AX103" s="139">
        <v>2</v>
      </c>
      <c r="AY103" s="139">
        <v>4</v>
      </c>
      <c r="AZ103" s="139">
        <v>5</v>
      </c>
      <c r="BA103" s="139">
        <v>130</v>
      </c>
    </row>
    <row r="104" spans="1:53" x14ac:dyDescent="0.2">
      <c r="A104" s="137">
        <v>412</v>
      </c>
      <c r="B104" s="139">
        <v>4</v>
      </c>
      <c r="C104" s="139">
        <v>1</v>
      </c>
      <c r="D104" s="139">
        <v>7</v>
      </c>
      <c r="E104" s="139">
        <v>7</v>
      </c>
      <c r="F104" s="139">
        <v>3</v>
      </c>
      <c r="G104" s="139">
        <v>1</v>
      </c>
      <c r="H104" s="139">
        <v>6</v>
      </c>
      <c r="I104" s="139">
        <v>1</v>
      </c>
      <c r="J104" s="139">
        <v>1</v>
      </c>
      <c r="K104" s="139">
        <v>2</v>
      </c>
      <c r="L104" s="139">
        <v>2</v>
      </c>
      <c r="M104" s="139">
        <v>1</v>
      </c>
      <c r="N104" s="139">
        <v>2</v>
      </c>
      <c r="O104" s="139">
        <v>3</v>
      </c>
      <c r="P104" s="139">
        <v>3</v>
      </c>
      <c r="Q104" s="139">
        <v>2</v>
      </c>
      <c r="R104" s="139">
        <v>4</v>
      </c>
      <c r="S104" s="139">
        <v>4</v>
      </c>
      <c r="T104" s="139">
        <v>2</v>
      </c>
      <c r="U104" s="139">
        <v>3</v>
      </c>
      <c r="V104" s="139">
        <v>3</v>
      </c>
      <c r="W104" s="139">
        <v>3</v>
      </c>
      <c r="X104" s="139">
        <v>3</v>
      </c>
      <c r="Y104" s="139"/>
      <c r="Z104" s="139"/>
      <c r="AA104" s="139"/>
      <c r="AB104" s="139"/>
      <c r="AC104" s="139"/>
      <c r="AD104" s="139">
        <v>2</v>
      </c>
      <c r="AE104" s="139">
        <v>2</v>
      </c>
      <c r="AF104" s="139">
        <v>2</v>
      </c>
      <c r="AG104" s="139">
        <v>3</v>
      </c>
      <c r="AH104" s="139">
        <v>2</v>
      </c>
      <c r="AI104" s="139">
        <v>2</v>
      </c>
      <c r="AJ104" s="139">
        <v>2</v>
      </c>
      <c r="AK104" s="139">
        <v>2</v>
      </c>
      <c r="AL104" s="139">
        <v>2</v>
      </c>
      <c r="AM104" s="139">
        <v>2</v>
      </c>
      <c r="AN104" s="139">
        <v>2</v>
      </c>
      <c r="AO104" s="139">
        <v>3</v>
      </c>
      <c r="AP104" s="139">
        <v>2</v>
      </c>
      <c r="AQ104" s="139">
        <v>1</v>
      </c>
      <c r="AR104" s="139">
        <v>4</v>
      </c>
      <c r="AS104" s="139">
        <v>2</v>
      </c>
      <c r="AT104" s="139">
        <v>2</v>
      </c>
      <c r="AU104" s="139">
        <v>2</v>
      </c>
      <c r="AV104" s="139">
        <v>1</v>
      </c>
      <c r="AW104" s="139">
        <v>1</v>
      </c>
      <c r="AX104" s="139">
        <v>2</v>
      </c>
      <c r="AY104" s="139">
        <v>4</v>
      </c>
      <c r="AZ104" s="139">
        <v>5</v>
      </c>
      <c r="BA104" s="139">
        <v>130</v>
      </c>
    </row>
    <row r="105" spans="1:53" x14ac:dyDescent="0.2">
      <c r="A105" s="137">
        <v>413</v>
      </c>
      <c r="B105" s="139">
        <v>2</v>
      </c>
      <c r="C105" s="139">
        <v>2</v>
      </c>
      <c r="D105" s="139">
        <v>2</v>
      </c>
      <c r="E105" s="139">
        <v>2</v>
      </c>
      <c r="F105" s="139">
        <v>2</v>
      </c>
      <c r="G105" s="139">
        <v>1</v>
      </c>
      <c r="H105" s="139">
        <v>6</v>
      </c>
      <c r="I105" s="139">
        <v>2</v>
      </c>
      <c r="J105" s="139">
        <v>2</v>
      </c>
      <c r="K105" s="139">
        <v>1</v>
      </c>
      <c r="L105" s="139">
        <v>1</v>
      </c>
      <c r="M105" s="139">
        <v>1</v>
      </c>
      <c r="N105" s="139">
        <v>1</v>
      </c>
      <c r="O105" s="139">
        <v>3</v>
      </c>
      <c r="P105" s="139">
        <v>1</v>
      </c>
      <c r="Q105" s="139">
        <v>3</v>
      </c>
      <c r="R105" s="139">
        <v>4</v>
      </c>
      <c r="S105" s="139">
        <v>3</v>
      </c>
      <c r="T105" s="139">
        <v>1</v>
      </c>
      <c r="U105" s="139">
        <v>2</v>
      </c>
      <c r="V105" s="139"/>
      <c r="W105" s="139"/>
      <c r="X105" s="139"/>
      <c r="Y105" s="139">
        <v>2</v>
      </c>
      <c r="Z105" s="139">
        <v>2</v>
      </c>
      <c r="AA105" s="139">
        <v>1</v>
      </c>
      <c r="AB105" s="139"/>
      <c r="AC105" s="139"/>
      <c r="AD105" s="139">
        <v>2</v>
      </c>
      <c r="AE105" s="139">
        <v>2</v>
      </c>
      <c r="AF105" s="139">
        <v>1</v>
      </c>
      <c r="AG105" s="139">
        <v>2</v>
      </c>
      <c r="AH105" s="139">
        <v>2</v>
      </c>
      <c r="AI105" s="139">
        <v>2</v>
      </c>
      <c r="AJ105" s="139">
        <v>2</v>
      </c>
      <c r="AK105" s="139">
        <v>2</v>
      </c>
      <c r="AL105" s="139">
        <v>2</v>
      </c>
      <c r="AM105" s="139">
        <v>2</v>
      </c>
      <c r="AN105" s="139">
        <v>1</v>
      </c>
      <c r="AO105" s="139">
        <v>1</v>
      </c>
      <c r="AP105" s="139">
        <v>1</v>
      </c>
      <c r="AQ105" s="139">
        <v>1</v>
      </c>
      <c r="AR105" s="139">
        <v>4</v>
      </c>
      <c r="AS105" s="139">
        <v>1</v>
      </c>
      <c r="AT105" s="139">
        <v>1</v>
      </c>
      <c r="AU105" s="139">
        <v>2</v>
      </c>
      <c r="AV105" s="139">
        <v>1</v>
      </c>
      <c r="AW105" s="139">
        <v>1</v>
      </c>
      <c r="AX105" s="139">
        <v>2</v>
      </c>
      <c r="AY105" s="139">
        <v>4</v>
      </c>
      <c r="AZ105" s="139">
        <v>1</v>
      </c>
      <c r="BA105" s="139">
        <v>130</v>
      </c>
    </row>
    <row r="106" spans="1:53" x14ac:dyDescent="0.2">
      <c r="V106" s="137"/>
      <c r="W106" s="137"/>
      <c r="X106" s="137"/>
      <c r="Y106" s="137"/>
      <c r="Z106" s="137"/>
      <c r="AA106" s="137"/>
      <c r="AB106" s="137"/>
      <c r="AC106" s="137"/>
      <c r="AE106" s="137"/>
      <c r="AF106" s="137"/>
      <c r="AG106" s="137"/>
      <c r="AH106" s="137"/>
      <c r="AR106" s="137"/>
    </row>
    <row r="107" spans="1:53" x14ac:dyDescent="0.2">
      <c r="V107" s="137"/>
      <c r="W107" s="137"/>
      <c r="X107" s="137"/>
      <c r="Y107" s="137"/>
      <c r="Z107" s="137"/>
      <c r="AA107" s="137"/>
      <c r="AB107" s="137"/>
      <c r="AC107" s="137"/>
      <c r="AE107" s="137"/>
      <c r="AF107" s="137"/>
      <c r="AG107" s="137"/>
      <c r="AH107" s="137"/>
      <c r="AR107" s="137"/>
    </row>
    <row r="108" spans="1:53" x14ac:dyDescent="0.2">
      <c r="V108" s="137"/>
      <c r="W108" s="137"/>
      <c r="X108" s="137"/>
      <c r="Y108" s="137"/>
      <c r="Z108" s="137"/>
      <c r="AA108" s="137"/>
      <c r="AB108" s="137"/>
      <c r="AC108" s="137"/>
      <c r="AE108" s="137"/>
      <c r="AF108" s="137"/>
      <c r="AG108" s="137"/>
      <c r="AH108" s="137"/>
      <c r="AR108" s="137"/>
    </row>
    <row r="109" spans="1:53" x14ac:dyDescent="0.2">
      <c r="V109" s="137"/>
      <c r="W109" s="137"/>
      <c r="X109" s="137"/>
      <c r="Y109" s="137"/>
      <c r="Z109" s="137"/>
      <c r="AA109" s="137"/>
      <c r="AB109" s="137"/>
      <c r="AC109" s="137"/>
      <c r="AE109" s="137"/>
      <c r="AF109" s="137"/>
      <c r="AG109" s="137"/>
      <c r="AH109" s="137"/>
      <c r="AR109" s="137"/>
    </row>
    <row r="110" spans="1:53" x14ac:dyDescent="0.2">
      <c r="V110" s="137"/>
      <c r="W110" s="137"/>
      <c r="X110" s="137"/>
      <c r="Y110" s="137"/>
      <c r="Z110" s="137"/>
      <c r="AA110" s="137"/>
      <c r="AB110" s="137"/>
      <c r="AC110" s="137"/>
      <c r="AE110" s="137"/>
      <c r="AF110" s="137"/>
      <c r="AG110" s="137"/>
      <c r="AH110" s="137"/>
      <c r="AR110" s="137"/>
    </row>
    <row r="111" spans="1:53" x14ac:dyDescent="0.2">
      <c r="V111" s="137"/>
      <c r="W111" s="137"/>
      <c r="X111" s="137"/>
      <c r="Y111" s="137"/>
      <c r="Z111" s="137"/>
      <c r="AA111" s="137"/>
      <c r="AB111" s="137"/>
      <c r="AC111" s="137"/>
      <c r="AE111" s="137"/>
      <c r="AF111" s="137"/>
      <c r="AG111" s="137"/>
      <c r="AH111" s="137"/>
      <c r="AR111" s="137"/>
    </row>
    <row r="112" spans="1:53" x14ac:dyDescent="0.2">
      <c r="V112" s="137"/>
      <c r="W112" s="137"/>
      <c r="X112" s="137"/>
      <c r="Y112" s="137"/>
      <c r="Z112" s="137"/>
      <c r="AA112" s="137"/>
      <c r="AB112" s="137"/>
      <c r="AC112" s="137"/>
      <c r="AE112" s="137"/>
      <c r="AF112" s="137"/>
      <c r="AG112" s="137"/>
      <c r="AH112" s="137"/>
      <c r="AR112" s="137"/>
    </row>
    <row r="113" spans="22:44" x14ac:dyDescent="0.2">
      <c r="V113" s="137"/>
      <c r="W113" s="137"/>
      <c r="X113" s="137"/>
      <c r="Y113" s="137"/>
      <c r="Z113" s="137"/>
      <c r="AA113" s="137"/>
      <c r="AB113" s="137"/>
      <c r="AC113" s="137"/>
      <c r="AE113" s="137"/>
      <c r="AF113" s="137"/>
      <c r="AG113" s="137"/>
      <c r="AH113" s="137"/>
      <c r="AR113" s="137"/>
    </row>
    <row r="114" spans="22:44" x14ac:dyDescent="0.2">
      <c r="V114" s="137"/>
      <c r="W114" s="137"/>
      <c r="X114" s="137"/>
      <c r="Y114" s="137"/>
      <c r="Z114" s="137"/>
      <c r="AA114" s="137"/>
      <c r="AB114" s="137"/>
      <c r="AC114" s="137"/>
      <c r="AE114" s="137"/>
      <c r="AF114" s="137"/>
      <c r="AG114" s="137"/>
      <c r="AH114" s="137"/>
      <c r="AR114" s="137"/>
    </row>
    <row r="115" spans="22:44" x14ac:dyDescent="0.2">
      <c r="V115" s="137"/>
      <c r="W115" s="137"/>
      <c r="X115" s="137"/>
      <c r="Y115" s="137"/>
      <c r="Z115" s="137"/>
      <c r="AA115" s="137"/>
      <c r="AB115" s="137"/>
      <c r="AC115" s="137"/>
      <c r="AE115" s="137"/>
      <c r="AF115" s="137"/>
      <c r="AG115" s="137"/>
      <c r="AH115" s="137"/>
      <c r="AR115" s="137"/>
    </row>
    <row r="116" spans="22:44" x14ac:dyDescent="0.2">
      <c r="V116" s="137"/>
      <c r="W116" s="137"/>
      <c r="X116" s="137"/>
      <c r="Y116" s="137"/>
      <c r="Z116" s="137"/>
      <c r="AA116" s="137"/>
      <c r="AB116" s="137"/>
      <c r="AC116" s="137"/>
      <c r="AE116" s="137"/>
      <c r="AF116" s="137"/>
      <c r="AG116" s="137"/>
      <c r="AH116" s="137"/>
      <c r="AR116" s="137"/>
    </row>
    <row r="117" spans="22:44" x14ac:dyDescent="0.2">
      <c r="V117" s="137"/>
      <c r="W117" s="137"/>
      <c r="X117" s="137"/>
      <c r="Y117" s="137"/>
      <c r="Z117" s="137"/>
      <c r="AA117" s="137"/>
      <c r="AB117" s="137"/>
      <c r="AC117" s="137"/>
      <c r="AE117" s="137"/>
      <c r="AF117" s="137"/>
      <c r="AG117" s="137"/>
      <c r="AH117" s="137"/>
      <c r="AR117" s="137"/>
    </row>
    <row r="118" spans="22:44" x14ac:dyDescent="0.2">
      <c r="V118" s="137"/>
      <c r="W118" s="137"/>
      <c r="X118" s="137"/>
      <c r="Y118" s="137"/>
      <c r="Z118" s="137"/>
      <c r="AA118" s="137"/>
      <c r="AB118" s="137"/>
      <c r="AC118" s="137"/>
      <c r="AE118" s="137"/>
      <c r="AF118" s="137"/>
      <c r="AG118" s="137"/>
      <c r="AH118" s="137"/>
      <c r="AR118" s="137"/>
    </row>
    <row r="119" spans="22:44" x14ac:dyDescent="0.2">
      <c r="V119" s="137"/>
      <c r="W119" s="137"/>
      <c r="X119" s="137"/>
      <c r="Y119" s="137"/>
      <c r="Z119" s="137"/>
      <c r="AA119" s="137"/>
      <c r="AB119" s="137"/>
      <c r="AC119" s="137"/>
      <c r="AE119" s="137"/>
      <c r="AF119" s="137"/>
      <c r="AG119" s="137"/>
      <c r="AH119" s="137"/>
      <c r="AR119" s="137"/>
    </row>
    <row r="120" spans="22:44" x14ac:dyDescent="0.2">
      <c r="V120" s="137"/>
      <c r="W120" s="137"/>
      <c r="X120" s="137"/>
      <c r="Y120" s="137"/>
      <c r="Z120" s="137"/>
      <c r="AA120" s="137"/>
      <c r="AB120" s="137"/>
      <c r="AC120" s="137"/>
      <c r="AE120" s="137"/>
      <c r="AF120" s="137"/>
      <c r="AG120" s="137"/>
      <c r="AH120" s="137"/>
      <c r="AR120" s="137"/>
    </row>
    <row r="121" spans="22:44" x14ac:dyDescent="0.2">
      <c r="V121" s="137"/>
      <c r="W121" s="137"/>
      <c r="X121" s="137"/>
      <c r="Y121" s="137"/>
      <c r="Z121" s="137"/>
      <c r="AA121" s="137"/>
      <c r="AB121" s="137"/>
      <c r="AC121" s="137"/>
      <c r="AE121" s="137"/>
      <c r="AF121" s="137"/>
      <c r="AG121" s="137"/>
      <c r="AH121" s="137"/>
      <c r="AR121" s="137"/>
    </row>
    <row r="122" spans="22:44" x14ac:dyDescent="0.2">
      <c r="V122" s="137"/>
      <c r="W122" s="137"/>
      <c r="X122" s="137"/>
      <c r="Y122" s="137"/>
      <c r="Z122" s="137"/>
      <c r="AA122" s="137"/>
      <c r="AB122" s="137"/>
      <c r="AC122" s="137"/>
      <c r="AE122" s="137"/>
      <c r="AF122" s="137"/>
      <c r="AG122" s="137"/>
      <c r="AH122" s="137"/>
      <c r="AR122" s="137"/>
    </row>
    <row r="123" spans="22:44" x14ac:dyDescent="0.2">
      <c r="V123" s="137"/>
      <c r="W123" s="137"/>
      <c r="X123" s="137"/>
      <c r="Y123" s="137"/>
      <c r="Z123" s="137"/>
      <c r="AA123" s="137"/>
      <c r="AB123" s="137"/>
      <c r="AC123" s="137"/>
      <c r="AE123" s="137"/>
      <c r="AF123" s="137"/>
      <c r="AG123" s="137"/>
      <c r="AH123" s="137"/>
      <c r="AR123" s="137"/>
    </row>
    <row r="124" spans="22:44" x14ac:dyDescent="0.2">
      <c r="V124" s="137"/>
      <c r="W124" s="137"/>
      <c r="X124" s="137"/>
      <c r="Y124" s="137"/>
      <c r="Z124" s="137"/>
      <c r="AA124" s="137"/>
      <c r="AB124" s="137"/>
      <c r="AC124" s="137"/>
      <c r="AE124" s="137"/>
      <c r="AF124" s="137"/>
      <c r="AG124" s="137"/>
      <c r="AH124" s="137"/>
      <c r="AR124" s="137"/>
    </row>
    <row r="125" spans="22:44" x14ac:dyDescent="0.2">
      <c r="V125" s="137"/>
      <c r="W125" s="137"/>
      <c r="X125" s="137"/>
      <c r="Y125" s="137"/>
      <c r="Z125" s="137"/>
      <c r="AA125" s="137"/>
      <c r="AB125" s="137"/>
      <c r="AC125" s="137"/>
      <c r="AE125" s="137"/>
      <c r="AF125" s="137"/>
      <c r="AG125" s="137"/>
      <c r="AH125" s="137"/>
      <c r="AR125" s="137"/>
    </row>
    <row r="126" spans="22:44" x14ac:dyDescent="0.2">
      <c r="V126" s="137"/>
      <c r="W126" s="137"/>
      <c r="X126" s="137"/>
      <c r="Y126" s="137"/>
      <c r="Z126" s="137"/>
      <c r="AA126" s="137"/>
      <c r="AB126" s="137"/>
      <c r="AC126" s="137"/>
      <c r="AE126" s="137"/>
      <c r="AF126" s="137"/>
      <c r="AG126" s="137"/>
      <c r="AH126" s="137"/>
      <c r="AR126" s="137"/>
    </row>
    <row r="127" spans="22:44" x14ac:dyDescent="0.2">
      <c r="V127" s="137"/>
      <c r="W127" s="137"/>
      <c r="X127" s="137"/>
      <c r="Y127" s="137"/>
      <c r="Z127" s="137"/>
      <c r="AA127" s="137"/>
      <c r="AB127" s="137"/>
      <c r="AC127" s="137"/>
      <c r="AE127" s="137"/>
      <c r="AF127" s="137"/>
      <c r="AG127" s="137"/>
      <c r="AH127" s="137"/>
      <c r="AR127" s="137"/>
    </row>
    <row r="128" spans="22:44" x14ac:dyDescent="0.2">
      <c r="V128" s="137"/>
      <c r="W128" s="137"/>
      <c r="X128" s="137"/>
      <c r="Y128" s="137"/>
      <c r="Z128" s="137"/>
      <c r="AA128" s="137"/>
      <c r="AB128" s="137"/>
      <c r="AC128" s="137"/>
      <c r="AE128" s="137"/>
      <c r="AF128" s="137"/>
      <c r="AG128" s="137"/>
      <c r="AH128" s="137"/>
      <c r="AR128" s="137"/>
    </row>
    <row r="129" spans="22:44" x14ac:dyDescent="0.2">
      <c r="V129" s="137"/>
      <c r="W129" s="137"/>
      <c r="X129" s="137"/>
      <c r="Y129" s="137"/>
      <c r="Z129" s="137"/>
      <c r="AA129" s="137"/>
      <c r="AB129" s="137"/>
      <c r="AC129" s="137"/>
      <c r="AE129" s="137"/>
      <c r="AF129" s="137"/>
      <c r="AG129" s="137"/>
      <c r="AH129" s="137"/>
      <c r="AR129" s="137"/>
    </row>
    <row r="130" spans="22:44" x14ac:dyDescent="0.2">
      <c r="V130" s="137"/>
      <c r="W130" s="137"/>
      <c r="X130" s="137"/>
      <c r="Y130" s="137"/>
      <c r="Z130" s="137"/>
      <c r="AA130" s="137"/>
      <c r="AB130" s="137"/>
      <c r="AC130" s="137"/>
      <c r="AE130" s="137"/>
      <c r="AF130" s="137"/>
      <c r="AG130" s="137"/>
      <c r="AH130" s="137"/>
      <c r="AR130" s="137"/>
    </row>
    <row r="131" spans="22:44" x14ac:dyDescent="0.2">
      <c r="V131" s="137"/>
      <c r="W131" s="137"/>
      <c r="X131" s="137"/>
      <c r="Y131" s="137"/>
      <c r="Z131" s="137"/>
      <c r="AA131" s="137"/>
      <c r="AB131" s="137"/>
      <c r="AC131" s="137"/>
      <c r="AE131" s="137"/>
      <c r="AF131" s="137"/>
      <c r="AG131" s="137"/>
      <c r="AH131" s="137"/>
      <c r="AR131" s="137"/>
    </row>
    <row r="132" spans="22:44" x14ac:dyDescent="0.2">
      <c r="V132" s="137"/>
      <c r="W132" s="137"/>
      <c r="X132" s="137"/>
      <c r="Y132" s="137"/>
      <c r="Z132" s="137"/>
      <c r="AA132" s="137"/>
      <c r="AB132" s="137"/>
      <c r="AC132" s="137"/>
      <c r="AE132" s="137"/>
      <c r="AF132" s="137"/>
      <c r="AG132" s="137"/>
      <c r="AH132" s="137"/>
      <c r="AR132" s="137"/>
    </row>
    <row r="133" spans="22:44" x14ac:dyDescent="0.2">
      <c r="V133" s="137"/>
      <c r="W133" s="137"/>
      <c r="X133" s="137"/>
      <c r="Y133" s="137"/>
      <c r="Z133" s="137"/>
      <c r="AA133" s="137"/>
      <c r="AB133" s="137"/>
      <c r="AC133" s="137"/>
      <c r="AE133" s="137"/>
      <c r="AF133" s="137"/>
      <c r="AG133" s="137"/>
      <c r="AH133" s="137"/>
      <c r="AR133" s="137"/>
    </row>
    <row r="134" spans="22:44" x14ac:dyDescent="0.2">
      <c r="V134" s="137"/>
      <c r="W134" s="137"/>
      <c r="X134" s="137"/>
      <c r="Y134" s="137"/>
      <c r="Z134" s="137"/>
      <c r="AA134" s="137"/>
      <c r="AB134" s="137"/>
      <c r="AC134" s="137"/>
      <c r="AE134" s="137"/>
      <c r="AF134" s="137"/>
      <c r="AG134" s="137"/>
      <c r="AH134" s="137"/>
      <c r="AR134" s="137"/>
    </row>
    <row r="135" spans="22:44" x14ac:dyDescent="0.2">
      <c r="V135" s="137"/>
      <c r="W135" s="137"/>
      <c r="X135" s="137"/>
      <c r="Y135" s="137"/>
      <c r="Z135" s="137"/>
      <c r="AA135" s="137"/>
      <c r="AB135" s="137"/>
      <c r="AC135" s="137"/>
      <c r="AE135" s="137"/>
      <c r="AF135" s="137"/>
      <c r="AG135" s="137"/>
      <c r="AH135" s="137"/>
      <c r="AR135" s="137"/>
    </row>
    <row r="136" spans="22:44" x14ac:dyDescent="0.2">
      <c r="V136" s="137"/>
      <c r="W136" s="137"/>
      <c r="X136" s="137"/>
      <c r="Y136" s="137"/>
      <c r="Z136" s="137"/>
      <c r="AA136" s="137"/>
      <c r="AB136" s="137"/>
      <c r="AC136" s="137"/>
      <c r="AE136" s="137"/>
      <c r="AF136" s="137"/>
      <c r="AG136" s="137"/>
      <c r="AH136" s="137"/>
      <c r="AR136" s="137"/>
    </row>
    <row r="137" spans="22:44" x14ac:dyDescent="0.2">
      <c r="V137" s="137"/>
      <c r="W137" s="137"/>
      <c r="X137" s="137"/>
      <c r="Y137" s="137"/>
      <c r="Z137" s="137"/>
      <c r="AA137" s="137"/>
      <c r="AB137" s="137"/>
      <c r="AC137" s="137"/>
      <c r="AE137" s="137"/>
      <c r="AF137" s="137"/>
      <c r="AG137" s="137"/>
      <c r="AH137" s="137"/>
      <c r="AR137" s="137"/>
    </row>
    <row r="138" spans="22:44" x14ac:dyDescent="0.2">
      <c r="V138" s="137"/>
      <c r="W138" s="137"/>
      <c r="X138" s="137"/>
      <c r="Y138" s="137"/>
      <c r="Z138" s="137"/>
      <c r="AA138" s="137"/>
      <c r="AB138" s="137"/>
      <c r="AC138" s="137"/>
      <c r="AE138" s="137"/>
      <c r="AF138" s="137"/>
      <c r="AG138" s="137"/>
      <c r="AH138" s="137"/>
      <c r="AR138" s="137"/>
    </row>
    <row r="139" spans="22:44" x14ac:dyDescent="0.2">
      <c r="V139" s="137"/>
      <c r="W139" s="137"/>
      <c r="X139" s="137"/>
      <c r="Y139" s="137"/>
      <c r="Z139" s="137"/>
      <c r="AA139" s="137"/>
      <c r="AB139" s="137"/>
      <c r="AC139" s="137"/>
      <c r="AE139" s="137"/>
      <c r="AF139" s="137"/>
      <c r="AG139" s="137"/>
      <c r="AH139" s="137"/>
      <c r="AR139" s="137"/>
    </row>
    <row r="140" spans="22:44" x14ac:dyDescent="0.2">
      <c r="V140" s="137"/>
      <c r="W140" s="137"/>
      <c r="X140" s="137"/>
      <c r="Y140" s="137"/>
      <c r="Z140" s="137"/>
      <c r="AA140" s="137"/>
      <c r="AB140" s="137"/>
      <c r="AC140" s="137"/>
      <c r="AE140" s="137"/>
      <c r="AF140" s="137"/>
      <c r="AG140" s="137"/>
      <c r="AH140" s="137"/>
      <c r="AR140" s="137"/>
    </row>
    <row r="141" spans="22:44" x14ac:dyDescent="0.2">
      <c r="V141" s="137"/>
      <c r="W141" s="137"/>
      <c r="X141" s="137"/>
      <c r="Y141" s="137"/>
      <c r="Z141" s="137"/>
      <c r="AA141" s="137"/>
      <c r="AB141" s="137"/>
      <c r="AC141" s="137"/>
      <c r="AE141" s="137"/>
      <c r="AF141" s="137"/>
      <c r="AG141" s="137"/>
      <c r="AH141" s="137"/>
      <c r="AR141" s="137"/>
    </row>
    <row r="142" spans="22:44" x14ac:dyDescent="0.2">
      <c r="V142" s="137"/>
      <c r="W142" s="137"/>
      <c r="X142" s="137"/>
      <c r="Y142" s="137"/>
      <c r="Z142" s="137"/>
      <c r="AA142" s="137"/>
      <c r="AB142" s="137"/>
      <c r="AC142" s="137"/>
      <c r="AE142" s="137"/>
      <c r="AF142" s="137"/>
      <c r="AG142" s="137"/>
      <c r="AH142" s="137"/>
      <c r="AR142" s="137"/>
    </row>
    <row r="143" spans="22:44" x14ac:dyDescent="0.2">
      <c r="V143" s="137"/>
      <c r="W143" s="137"/>
      <c r="X143" s="137"/>
      <c r="Y143" s="137"/>
      <c r="Z143" s="137"/>
      <c r="AA143" s="137"/>
      <c r="AB143" s="137"/>
      <c r="AC143" s="137"/>
      <c r="AE143" s="137"/>
      <c r="AF143" s="137"/>
      <c r="AG143" s="137"/>
      <c r="AH143" s="137"/>
      <c r="AR143" s="137"/>
    </row>
    <row r="144" spans="22:44" x14ac:dyDescent="0.2">
      <c r="V144" s="137"/>
      <c r="W144" s="137"/>
      <c r="X144" s="137"/>
      <c r="Y144" s="137"/>
      <c r="Z144" s="137"/>
      <c r="AA144" s="137"/>
      <c r="AB144" s="137"/>
      <c r="AC144" s="137"/>
      <c r="AE144" s="137"/>
      <c r="AF144" s="137"/>
      <c r="AG144" s="137"/>
      <c r="AH144" s="137"/>
      <c r="AR144" s="137"/>
    </row>
    <row r="145" spans="22:44" x14ac:dyDescent="0.2">
      <c r="V145" s="137"/>
      <c r="W145" s="137"/>
      <c r="X145" s="137"/>
      <c r="Y145" s="137"/>
      <c r="Z145" s="137"/>
      <c r="AA145" s="137"/>
      <c r="AB145" s="137"/>
      <c r="AC145" s="137"/>
      <c r="AE145" s="137"/>
      <c r="AF145" s="137"/>
      <c r="AG145" s="137"/>
      <c r="AH145" s="137"/>
      <c r="AR145" s="137"/>
    </row>
    <row r="146" spans="22:44" x14ac:dyDescent="0.2">
      <c r="V146" s="137"/>
      <c r="W146" s="137"/>
      <c r="X146" s="137"/>
      <c r="Y146" s="137"/>
      <c r="Z146" s="137"/>
      <c r="AA146" s="137"/>
      <c r="AB146" s="137"/>
      <c r="AC146" s="137"/>
      <c r="AE146" s="137"/>
      <c r="AF146" s="137"/>
      <c r="AG146" s="137"/>
      <c r="AH146" s="137"/>
      <c r="AR146" s="137"/>
    </row>
    <row r="147" spans="22:44" x14ac:dyDescent="0.2">
      <c r="V147" s="137"/>
      <c r="W147" s="137"/>
      <c r="X147" s="137"/>
      <c r="Y147" s="137"/>
      <c r="Z147" s="137"/>
      <c r="AA147" s="137"/>
      <c r="AB147" s="137"/>
      <c r="AC147" s="137"/>
      <c r="AE147" s="137"/>
      <c r="AF147" s="137"/>
      <c r="AG147" s="137"/>
      <c r="AH147" s="137"/>
      <c r="AR147" s="137"/>
    </row>
    <row r="148" spans="22:44" x14ac:dyDescent="0.2">
      <c r="V148" s="137"/>
      <c r="W148" s="137"/>
      <c r="X148" s="137"/>
      <c r="Y148" s="137"/>
      <c r="Z148" s="137"/>
      <c r="AA148" s="137"/>
      <c r="AB148" s="137"/>
      <c r="AC148" s="137"/>
      <c r="AE148" s="137"/>
      <c r="AF148" s="137"/>
      <c r="AG148" s="137"/>
      <c r="AH148" s="137"/>
      <c r="AR148" s="137"/>
    </row>
    <row r="149" spans="22:44" x14ac:dyDescent="0.2">
      <c r="V149" s="137"/>
      <c r="W149" s="137"/>
      <c r="X149" s="137"/>
      <c r="Y149" s="137"/>
      <c r="Z149" s="137"/>
      <c r="AA149" s="137"/>
      <c r="AB149" s="137"/>
      <c r="AC149" s="137"/>
      <c r="AE149" s="137"/>
      <c r="AF149" s="137"/>
      <c r="AG149" s="137"/>
      <c r="AH149" s="137"/>
      <c r="AR149" s="137"/>
    </row>
    <row r="150" spans="22:44" x14ac:dyDescent="0.2">
      <c r="V150" s="137"/>
      <c r="W150" s="137"/>
      <c r="X150" s="137"/>
      <c r="Y150" s="137"/>
      <c r="Z150" s="137"/>
      <c r="AA150" s="137"/>
      <c r="AB150" s="137"/>
      <c r="AC150" s="137"/>
      <c r="AE150" s="137"/>
      <c r="AF150" s="137"/>
      <c r="AG150" s="137"/>
      <c r="AH150" s="137"/>
      <c r="AR150" s="137"/>
    </row>
    <row r="151" spans="22:44" x14ac:dyDescent="0.2">
      <c r="V151" s="137"/>
      <c r="W151" s="137"/>
      <c r="X151" s="137"/>
      <c r="Y151" s="137"/>
      <c r="Z151" s="137"/>
      <c r="AA151" s="137"/>
      <c r="AB151" s="137"/>
      <c r="AC151" s="137"/>
      <c r="AE151" s="137"/>
      <c r="AF151" s="137"/>
      <c r="AG151" s="137"/>
      <c r="AH151" s="137"/>
      <c r="AR151" s="137"/>
    </row>
    <row r="152" spans="22:44" x14ac:dyDescent="0.2">
      <c r="V152" s="137"/>
      <c r="W152" s="137"/>
      <c r="X152" s="137"/>
      <c r="Y152" s="137"/>
      <c r="Z152" s="137"/>
      <c r="AA152" s="137"/>
      <c r="AB152" s="137"/>
      <c r="AC152" s="137"/>
      <c r="AE152" s="137"/>
      <c r="AF152" s="137"/>
      <c r="AG152" s="137"/>
      <c r="AH152" s="137"/>
      <c r="AR152" s="137"/>
    </row>
    <row r="153" spans="22:44" x14ac:dyDescent="0.2">
      <c r="V153" s="137"/>
      <c r="W153" s="137"/>
      <c r="X153" s="137"/>
      <c r="Y153" s="137"/>
      <c r="Z153" s="137"/>
      <c r="AA153" s="137"/>
      <c r="AB153" s="137"/>
      <c r="AC153" s="137"/>
      <c r="AE153" s="137"/>
      <c r="AF153" s="137"/>
      <c r="AG153" s="137"/>
      <c r="AH153" s="137"/>
      <c r="AR153" s="137"/>
    </row>
    <row r="154" spans="22:44" x14ac:dyDescent="0.2">
      <c r="V154" s="137"/>
      <c r="W154" s="137"/>
      <c r="X154" s="137"/>
      <c r="Y154" s="137"/>
      <c r="Z154" s="137"/>
      <c r="AA154" s="137"/>
      <c r="AB154" s="137"/>
      <c r="AC154" s="137"/>
      <c r="AE154" s="137"/>
      <c r="AF154" s="137"/>
      <c r="AG154" s="137"/>
      <c r="AH154" s="137"/>
      <c r="AR154" s="137"/>
    </row>
    <row r="155" spans="22:44" x14ac:dyDescent="0.2">
      <c r="V155" s="137"/>
      <c r="W155" s="137"/>
      <c r="X155" s="137"/>
      <c r="Y155" s="137"/>
      <c r="Z155" s="137"/>
      <c r="AA155" s="137"/>
      <c r="AB155" s="137"/>
      <c r="AC155" s="137"/>
      <c r="AE155" s="137"/>
      <c r="AF155" s="137"/>
      <c r="AG155" s="137"/>
      <c r="AH155" s="137"/>
      <c r="AR155" s="137"/>
    </row>
    <row r="156" spans="22:44" x14ac:dyDescent="0.2">
      <c r="V156" s="137"/>
      <c r="W156" s="137"/>
      <c r="X156" s="137"/>
      <c r="Y156" s="137"/>
      <c r="Z156" s="137"/>
      <c r="AA156" s="137"/>
      <c r="AB156" s="137"/>
      <c r="AC156" s="137"/>
      <c r="AE156" s="137"/>
      <c r="AF156" s="137"/>
      <c r="AG156" s="137"/>
      <c r="AH156" s="137"/>
      <c r="AR156" s="137"/>
    </row>
    <row r="157" spans="22:44" x14ac:dyDescent="0.2">
      <c r="V157" s="137"/>
      <c r="W157" s="137"/>
      <c r="X157" s="137"/>
      <c r="Y157" s="137"/>
      <c r="Z157" s="137"/>
      <c r="AA157" s="137"/>
      <c r="AB157" s="137"/>
      <c r="AC157" s="137"/>
      <c r="AE157" s="137"/>
      <c r="AF157" s="137"/>
      <c r="AG157" s="137"/>
      <c r="AH157" s="137"/>
      <c r="AR157" s="137"/>
    </row>
    <row r="158" spans="22:44" x14ac:dyDescent="0.2">
      <c r="V158" s="137"/>
      <c r="W158" s="137"/>
      <c r="X158" s="137"/>
      <c r="Y158" s="137"/>
      <c r="Z158" s="137"/>
      <c r="AA158" s="137"/>
      <c r="AB158" s="137"/>
      <c r="AC158" s="137"/>
      <c r="AE158" s="137"/>
      <c r="AF158" s="137"/>
      <c r="AG158" s="137"/>
      <c r="AH158" s="137"/>
      <c r="AR158" s="137"/>
    </row>
    <row r="159" spans="22:44" x14ac:dyDescent="0.2">
      <c r="V159" s="137"/>
      <c r="W159" s="137"/>
      <c r="X159" s="137"/>
      <c r="Y159" s="137"/>
      <c r="Z159" s="137"/>
      <c r="AA159" s="137"/>
      <c r="AB159" s="137"/>
      <c r="AC159" s="137"/>
      <c r="AE159" s="137"/>
      <c r="AF159" s="137"/>
      <c r="AG159" s="137"/>
      <c r="AH159" s="137"/>
      <c r="AR159" s="137"/>
    </row>
    <row r="160" spans="22:44" x14ac:dyDescent="0.2">
      <c r="V160" s="137"/>
      <c r="W160" s="137"/>
      <c r="X160" s="137"/>
      <c r="Y160" s="137"/>
      <c r="Z160" s="137"/>
      <c r="AA160" s="137"/>
      <c r="AB160" s="137"/>
      <c r="AC160" s="137"/>
      <c r="AE160" s="137"/>
      <c r="AF160" s="137"/>
      <c r="AG160" s="137"/>
      <c r="AH160" s="137"/>
      <c r="AR160" s="137"/>
    </row>
    <row r="161" spans="22:44" x14ac:dyDescent="0.2">
      <c r="V161" s="137"/>
      <c r="W161" s="137"/>
      <c r="X161" s="137"/>
      <c r="Y161" s="137"/>
      <c r="Z161" s="137"/>
      <c r="AA161" s="137"/>
      <c r="AB161" s="137"/>
      <c r="AC161" s="137"/>
      <c r="AE161" s="137"/>
      <c r="AF161" s="137"/>
      <c r="AG161" s="137"/>
      <c r="AH161" s="137"/>
      <c r="AR161" s="137"/>
    </row>
    <row r="162" spans="22:44" x14ac:dyDescent="0.2">
      <c r="V162" s="137"/>
      <c r="W162" s="137"/>
      <c r="X162" s="137"/>
      <c r="Y162" s="137"/>
      <c r="Z162" s="137"/>
      <c r="AA162" s="137"/>
      <c r="AB162" s="137"/>
      <c r="AC162" s="137"/>
      <c r="AE162" s="137"/>
      <c r="AF162" s="137"/>
      <c r="AG162" s="137"/>
      <c r="AH162" s="137"/>
      <c r="AR162" s="137"/>
    </row>
    <row r="163" spans="22:44" x14ac:dyDescent="0.2">
      <c r="V163" s="137"/>
      <c r="W163" s="137"/>
      <c r="X163" s="137"/>
      <c r="Y163" s="137"/>
      <c r="Z163" s="137"/>
      <c r="AA163" s="137"/>
      <c r="AB163" s="137"/>
      <c r="AC163" s="137"/>
      <c r="AE163" s="137"/>
      <c r="AF163" s="137"/>
      <c r="AG163" s="137"/>
      <c r="AH163" s="137"/>
      <c r="AR163" s="137"/>
    </row>
    <row r="164" spans="22:44" x14ac:dyDescent="0.2">
      <c r="V164" s="137"/>
      <c r="W164" s="137"/>
      <c r="X164" s="137"/>
      <c r="Y164" s="137"/>
      <c r="Z164" s="137"/>
      <c r="AA164" s="137"/>
      <c r="AB164" s="137"/>
      <c r="AC164" s="137"/>
      <c r="AE164" s="137"/>
      <c r="AF164" s="137"/>
      <c r="AG164" s="137"/>
      <c r="AH164" s="137"/>
      <c r="AR164" s="137"/>
    </row>
    <row r="165" spans="22:44" x14ac:dyDescent="0.2">
      <c r="V165" s="137"/>
      <c r="W165" s="137"/>
      <c r="X165" s="137"/>
      <c r="Y165" s="137"/>
      <c r="Z165" s="137"/>
      <c r="AA165" s="137"/>
      <c r="AB165" s="137"/>
      <c r="AC165" s="137"/>
      <c r="AE165" s="137"/>
      <c r="AF165" s="137"/>
      <c r="AG165" s="137"/>
      <c r="AH165" s="137"/>
      <c r="AR165" s="137"/>
    </row>
    <row r="166" spans="22:44" x14ac:dyDescent="0.2">
      <c r="V166" s="137"/>
      <c r="W166" s="137"/>
      <c r="X166" s="137"/>
      <c r="Y166" s="137"/>
      <c r="Z166" s="137"/>
      <c r="AA166" s="137"/>
      <c r="AB166" s="137"/>
      <c r="AC166" s="137"/>
      <c r="AE166" s="137"/>
      <c r="AF166" s="137"/>
      <c r="AG166" s="137"/>
      <c r="AH166" s="137"/>
      <c r="AR166" s="137"/>
    </row>
    <row r="167" spans="22:44" x14ac:dyDescent="0.2">
      <c r="V167" s="137"/>
      <c r="W167" s="137"/>
      <c r="X167" s="137"/>
      <c r="Y167" s="137"/>
      <c r="Z167" s="137"/>
      <c r="AA167" s="137"/>
      <c r="AB167" s="137"/>
      <c r="AC167" s="137"/>
      <c r="AE167" s="137"/>
      <c r="AF167" s="137"/>
      <c r="AG167" s="137"/>
      <c r="AH167" s="137"/>
      <c r="AR167" s="137"/>
    </row>
    <row r="168" spans="22:44" x14ac:dyDescent="0.2">
      <c r="V168" s="137"/>
      <c r="W168" s="137"/>
      <c r="X168" s="137"/>
      <c r="Y168" s="137"/>
      <c r="Z168" s="137"/>
      <c r="AA168" s="137"/>
      <c r="AB168" s="137"/>
      <c r="AC168" s="137"/>
      <c r="AE168" s="137"/>
      <c r="AF168" s="137"/>
      <c r="AG168" s="137"/>
      <c r="AH168" s="137"/>
      <c r="AR168" s="137"/>
    </row>
    <row r="169" spans="22:44" x14ac:dyDescent="0.2">
      <c r="V169" s="137"/>
      <c r="W169" s="137"/>
      <c r="X169" s="137"/>
      <c r="Y169" s="137"/>
      <c r="Z169" s="137"/>
      <c r="AA169" s="137"/>
      <c r="AB169" s="137"/>
      <c r="AC169" s="137"/>
      <c r="AE169" s="137"/>
      <c r="AF169" s="137"/>
      <c r="AG169" s="137"/>
      <c r="AH169" s="137"/>
      <c r="AR169" s="137"/>
    </row>
    <row r="170" spans="22:44" x14ac:dyDescent="0.2">
      <c r="V170" s="137"/>
      <c r="W170" s="137"/>
      <c r="X170" s="137"/>
      <c r="Y170" s="137"/>
      <c r="Z170" s="137"/>
      <c r="AA170" s="137"/>
      <c r="AB170" s="137"/>
      <c r="AC170" s="137"/>
      <c r="AE170" s="137"/>
      <c r="AF170" s="137"/>
      <c r="AG170" s="137"/>
      <c r="AH170" s="137"/>
      <c r="AR170" s="137"/>
    </row>
    <row r="171" spans="22:44" x14ac:dyDescent="0.2">
      <c r="V171" s="137"/>
      <c r="W171" s="137"/>
      <c r="X171" s="137"/>
      <c r="Y171" s="137"/>
      <c r="Z171" s="137"/>
      <c r="AA171" s="137"/>
      <c r="AB171" s="137"/>
      <c r="AC171" s="137"/>
      <c r="AE171" s="137"/>
      <c r="AF171" s="137"/>
      <c r="AG171" s="137"/>
      <c r="AH171" s="137"/>
      <c r="AR171" s="137"/>
    </row>
    <row r="172" spans="22:44" x14ac:dyDescent="0.2">
      <c r="V172" s="137"/>
      <c r="W172" s="137"/>
      <c r="X172" s="137"/>
      <c r="Y172" s="137"/>
      <c r="Z172" s="137"/>
      <c r="AA172" s="137"/>
      <c r="AB172" s="137"/>
      <c r="AC172" s="137"/>
      <c r="AE172" s="137"/>
      <c r="AF172" s="137"/>
      <c r="AG172" s="137"/>
      <c r="AH172" s="137"/>
      <c r="AR172" s="137"/>
    </row>
    <row r="173" spans="22:44" x14ac:dyDescent="0.2">
      <c r="V173" s="137"/>
      <c r="W173" s="137"/>
      <c r="X173" s="137"/>
      <c r="Y173" s="137"/>
      <c r="Z173" s="137"/>
      <c r="AA173" s="137"/>
      <c r="AB173" s="137"/>
      <c r="AC173" s="137"/>
      <c r="AE173" s="137"/>
      <c r="AF173" s="137"/>
      <c r="AG173" s="137"/>
      <c r="AH173" s="137"/>
      <c r="AR173" s="137"/>
    </row>
    <row r="174" spans="22:44" x14ac:dyDescent="0.2">
      <c r="V174" s="137"/>
      <c r="W174" s="137"/>
      <c r="X174" s="137"/>
      <c r="Y174" s="137"/>
      <c r="Z174" s="137"/>
      <c r="AA174" s="137"/>
      <c r="AB174" s="137"/>
      <c r="AC174" s="137"/>
      <c r="AE174" s="137"/>
      <c r="AF174" s="137"/>
      <c r="AG174" s="137"/>
      <c r="AH174" s="137"/>
      <c r="AR174" s="137"/>
    </row>
    <row r="175" spans="22:44" x14ac:dyDescent="0.2">
      <c r="V175" s="137"/>
      <c r="W175" s="137"/>
      <c r="X175" s="137"/>
      <c r="Y175" s="137"/>
      <c r="Z175" s="137"/>
      <c r="AA175" s="137"/>
      <c r="AB175" s="137"/>
      <c r="AC175" s="137"/>
      <c r="AE175" s="137"/>
      <c r="AF175" s="137"/>
      <c r="AG175" s="137"/>
      <c r="AH175" s="137"/>
      <c r="AR175" s="137"/>
    </row>
    <row r="176" spans="22:44" x14ac:dyDescent="0.2">
      <c r="V176" s="137"/>
      <c r="W176" s="137"/>
      <c r="X176" s="137"/>
      <c r="Y176" s="137"/>
      <c r="Z176" s="137"/>
      <c r="AA176" s="137"/>
      <c r="AB176" s="137"/>
      <c r="AC176" s="137"/>
      <c r="AE176" s="137"/>
      <c r="AF176" s="137"/>
      <c r="AG176" s="137"/>
      <c r="AH176" s="137"/>
      <c r="AR176" s="137"/>
    </row>
    <row r="177" spans="22:44" x14ac:dyDescent="0.2">
      <c r="V177" s="137"/>
      <c r="W177" s="137"/>
      <c r="X177" s="137"/>
      <c r="Y177" s="137"/>
      <c r="Z177" s="137"/>
      <c r="AA177" s="137"/>
      <c r="AB177" s="137"/>
      <c r="AC177" s="137"/>
      <c r="AE177" s="137"/>
      <c r="AF177" s="137"/>
      <c r="AG177" s="137"/>
      <c r="AH177" s="137"/>
      <c r="AR177" s="137"/>
    </row>
    <row r="178" spans="22:44" x14ac:dyDescent="0.2">
      <c r="V178" s="137"/>
      <c r="W178" s="137"/>
      <c r="X178" s="137"/>
      <c r="Y178" s="137"/>
      <c r="Z178" s="137"/>
      <c r="AA178" s="137"/>
      <c r="AB178" s="137"/>
      <c r="AC178" s="137"/>
      <c r="AE178" s="137"/>
      <c r="AF178" s="137"/>
      <c r="AG178" s="137"/>
      <c r="AH178" s="137"/>
      <c r="AR178" s="137"/>
    </row>
    <row r="179" spans="22:44" x14ac:dyDescent="0.2">
      <c r="V179" s="137"/>
      <c r="W179" s="137"/>
      <c r="X179" s="137"/>
      <c r="Y179" s="137"/>
      <c r="Z179" s="137"/>
      <c r="AA179" s="137"/>
      <c r="AB179" s="137"/>
      <c r="AC179" s="137"/>
      <c r="AE179" s="137"/>
      <c r="AF179" s="137"/>
      <c r="AG179" s="137"/>
      <c r="AH179" s="137"/>
      <c r="AR179" s="137"/>
    </row>
    <row r="180" spans="22:44" x14ac:dyDescent="0.2">
      <c r="V180" s="137"/>
      <c r="W180" s="137"/>
      <c r="X180" s="137"/>
      <c r="Y180" s="137"/>
      <c r="Z180" s="137"/>
      <c r="AA180" s="137"/>
      <c r="AB180" s="137"/>
      <c r="AC180" s="137"/>
      <c r="AE180" s="137"/>
      <c r="AF180" s="137"/>
      <c r="AG180" s="137"/>
      <c r="AH180" s="137"/>
      <c r="AR180" s="137"/>
    </row>
    <row r="181" spans="22:44" x14ac:dyDescent="0.2">
      <c r="V181" s="137"/>
      <c r="W181" s="137"/>
      <c r="X181" s="137"/>
      <c r="Y181" s="137"/>
      <c r="Z181" s="137"/>
      <c r="AA181" s="137"/>
      <c r="AB181" s="137"/>
      <c r="AC181" s="137"/>
      <c r="AE181" s="137"/>
      <c r="AF181" s="137"/>
      <c r="AG181" s="137"/>
      <c r="AH181" s="137"/>
      <c r="AR181" s="137"/>
    </row>
    <row r="182" spans="22:44" x14ac:dyDescent="0.2">
      <c r="V182" s="137"/>
      <c r="W182" s="137"/>
      <c r="X182" s="137"/>
      <c r="Y182" s="137"/>
      <c r="Z182" s="137"/>
      <c r="AA182" s="137"/>
      <c r="AB182" s="137"/>
      <c r="AC182" s="137"/>
      <c r="AE182" s="137"/>
      <c r="AF182" s="137"/>
      <c r="AG182" s="137"/>
      <c r="AH182" s="137"/>
      <c r="AR182" s="137"/>
    </row>
    <row r="183" spans="22:44" x14ac:dyDescent="0.2">
      <c r="V183" s="137"/>
      <c r="W183" s="137"/>
      <c r="X183" s="137"/>
      <c r="Y183" s="137"/>
      <c r="Z183" s="137"/>
      <c r="AA183" s="137"/>
      <c r="AB183" s="137"/>
      <c r="AC183" s="137"/>
      <c r="AE183" s="137"/>
      <c r="AF183" s="137"/>
      <c r="AG183" s="137"/>
      <c r="AH183" s="137"/>
      <c r="AR183" s="137"/>
    </row>
    <row r="184" spans="22:44" x14ac:dyDescent="0.2">
      <c r="V184" s="137"/>
      <c r="W184" s="137"/>
      <c r="X184" s="137"/>
      <c r="Y184" s="137"/>
      <c r="Z184" s="137"/>
      <c r="AA184" s="137"/>
      <c r="AB184" s="137"/>
      <c r="AC184" s="137"/>
      <c r="AE184" s="137"/>
      <c r="AF184" s="137"/>
      <c r="AG184" s="137"/>
      <c r="AH184" s="137"/>
      <c r="AR184" s="137"/>
    </row>
    <row r="185" spans="22:44" x14ac:dyDescent="0.2">
      <c r="V185" s="137"/>
      <c r="W185" s="137"/>
      <c r="X185" s="137"/>
      <c r="Y185" s="137"/>
      <c r="Z185" s="137"/>
      <c r="AA185" s="137"/>
      <c r="AB185" s="137"/>
      <c r="AC185" s="137"/>
      <c r="AE185" s="137"/>
      <c r="AF185" s="137"/>
      <c r="AG185" s="137"/>
      <c r="AH185" s="137"/>
      <c r="AR185" s="137"/>
    </row>
    <row r="186" spans="22:44" x14ac:dyDescent="0.2">
      <c r="V186" s="137"/>
      <c r="W186" s="137"/>
      <c r="X186" s="137"/>
      <c r="Y186" s="137"/>
      <c r="Z186" s="137"/>
      <c r="AA186" s="137"/>
      <c r="AB186" s="137"/>
      <c r="AC186" s="137"/>
      <c r="AE186" s="137"/>
      <c r="AF186" s="137"/>
      <c r="AG186" s="137"/>
      <c r="AH186" s="137"/>
      <c r="AR186" s="137"/>
    </row>
    <row r="187" spans="22:44" x14ac:dyDescent="0.2">
      <c r="V187" s="137"/>
      <c r="W187" s="137"/>
      <c r="X187" s="137"/>
      <c r="Y187" s="137"/>
      <c r="Z187" s="137"/>
      <c r="AA187" s="137"/>
      <c r="AB187" s="137"/>
      <c r="AC187" s="137"/>
      <c r="AE187" s="137"/>
      <c r="AF187" s="137"/>
      <c r="AG187" s="137"/>
      <c r="AH187" s="137"/>
      <c r="AR187" s="137"/>
    </row>
    <row r="188" spans="22:44" x14ac:dyDescent="0.2">
      <c r="V188" s="137"/>
      <c r="W188" s="137"/>
      <c r="X188" s="137"/>
      <c r="Y188" s="137"/>
      <c r="Z188" s="137"/>
      <c r="AA188" s="137"/>
      <c r="AB188" s="137"/>
      <c r="AC188" s="137"/>
      <c r="AE188" s="137"/>
      <c r="AF188" s="137"/>
      <c r="AG188" s="137"/>
      <c r="AH188" s="137"/>
      <c r="AR188" s="137"/>
    </row>
    <row r="189" spans="22:44" x14ac:dyDescent="0.2">
      <c r="V189" s="137"/>
      <c r="W189" s="137"/>
      <c r="X189" s="137"/>
      <c r="Y189" s="137"/>
      <c r="Z189" s="137"/>
      <c r="AA189" s="137"/>
      <c r="AB189" s="137"/>
      <c r="AC189" s="137"/>
      <c r="AE189" s="137"/>
      <c r="AF189" s="137"/>
      <c r="AG189" s="137"/>
      <c r="AH189" s="137"/>
      <c r="AR189" s="137"/>
    </row>
    <row r="190" spans="22:44" x14ac:dyDescent="0.2">
      <c r="V190" s="137"/>
      <c r="W190" s="137"/>
      <c r="X190" s="137"/>
      <c r="Y190" s="137"/>
      <c r="Z190" s="137"/>
      <c r="AA190" s="137"/>
      <c r="AB190" s="137"/>
      <c r="AC190" s="137"/>
      <c r="AE190" s="137"/>
      <c r="AF190" s="137"/>
      <c r="AG190" s="137"/>
      <c r="AH190" s="137"/>
      <c r="AR190" s="137"/>
    </row>
    <row r="191" spans="22:44" x14ac:dyDescent="0.2">
      <c r="V191" s="137"/>
      <c r="W191" s="137"/>
      <c r="X191" s="137"/>
      <c r="Y191" s="137"/>
      <c r="Z191" s="137"/>
      <c r="AA191" s="137"/>
      <c r="AB191" s="137"/>
      <c r="AC191" s="137"/>
      <c r="AE191" s="137"/>
      <c r="AF191" s="137"/>
      <c r="AG191" s="137"/>
      <c r="AH191" s="137"/>
      <c r="AR191" s="137"/>
    </row>
    <row r="192" spans="22:44" x14ac:dyDescent="0.2">
      <c r="V192" s="137"/>
      <c r="W192" s="137"/>
      <c r="X192" s="137"/>
      <c r="Y192" s="137"/>
      <c r="Z192" s="137"/>
      <c r="AA192" s="137"/>
      <c r="AB192" s="137"/>
      <c r="AC192" s="137"/>
      <c r="AE192" s="137"/>
      <c r="AF192" s="137"/>
      <c r="AG192" s="137"/>
      <c r="AH192" s="137"/>
      <c r="AR192" s="137"/>
    </row>
    <row r="193" spans="22:44" x14ac:dyDescent="0.2">
      <c r="V193" s="137"/>
      <c r="W193" s="137"/>
      <c r="X193" s="137"/>
      <c r="Y193" s="137"/>
      <c r="Z193" s="137"/>
      <c r="AA193" s="137"/>
      <c r="AB193" s="137"/>
      <c r="AC193" s="137"/>
      <c r="AE193" s="137"/>
      <c r="AF193" s="137"/>
      <c r="AG193" s="137"/>
      <c r="AH193" s="137"/>
      <c r="AR193" s="137"/>
    </row>
    <row r="194" spans="22:44" x14ac:dyDescent="0.2">
      <c r="V194" s="137"/>
      <c r="W194" s="137"/>
      <c r="X194" s="137"/>
      <c r="Y194" s="137"/>
      <c r="Z194" s="137"/>
      <c r="AA194" s="137"/>
      <c r="AB194" s="137"/>
      <c r="AC194" s="137"/>
      <c r="AE194" s="137"/>
      <c r="AF194" s="137"/>
      <c r="AG194" s="137"/>
      <c r="AH194" s="137"/>
      <c r="AR194" s="137"/>
    </row>
    <row r="195" spans="22:44" x14ac:dyDescent="0.2">
      <c r="V195" s="137"/>
      <c r="W195" s="137"/>
      <c r="X195" s="137"/>
      <c r="Y195" s="137"/>
      <c r="Z195" s="137"/>
      <c r="AA195" s="137"/>
      <c r="AB195" s="137"/>
      <c r="AC195" s="137"/>
      <c r="AE195" s="137"/>
      <c r="AF195" s="137"/>
      <c r="AG195" s="137"/>
      <c r="AH195" s="137"/>
      <c r="AR195" s="137"/>
    </row>
    <row r="196" spans="22:44" x14ac:dyDescent="0.2">
      <c r="V196" s="137"/>
      <c r="W196" s="137"/>
      <c r="X196" s="137"/>
      <c r="Y196" s="137"/>
      <c r="Z196" s="137"/>
      <c r="AA196" s="137"/>
      <c r="AB196" s="137"/>
      <c r="AC196" s="137"/>
      <c r="AE196" s="137"/>
      <c r="AF196" s="137"/>
      <c r="AG196" s="137"/>
      <c r="AH196" s="137"/>
      <c r="AR196" s="137"/>
    </row>
    <row r="197" spans="22:44" x14ac:dyDescent="0.2">
      <c r="V197" s="137"/>
      <c r="W197" s="137"/>
      <c r="X197" s="137"/>
      <c r="Y197" s="137"/>
      <c r="Z197" s="137"/>
      <c r="AA197" s="137"/>
      <c r="AB197" s="137"/>
      <c r="AC197" s="137"/>
      <c r="AE197" s="137"/>
      <c r="AF197" s="137"/>
      <c r="AG197" s="137"/>
      <c r="AH197" s="137"/>
      <c r="AR197" s="137"/>
    </row>
    <row r="198" spans="22:44" x14ac:dyDescent="0.2">
      <c r="V198" s="137"/>
      <c r="W198" s="137"/>
      <c r="X198" s="137"/>
      <c r="Y198" s="137"/>
      <c r="Z198" s="137"/>
      <c r="AA198" s="137"/>
      <c r="AB198" s="137"/>
      <c r="AC198" s="137"/>
      <c r="AE198" s="137"/>
      <c r="AF198" s="137"/>
      <c r="AG198" s="137"/>
      <c r="AH198" s="137"/>
      <c r="AR198" s="137"/>
    </row>
    <row r="199" spans="22:44" x14ac:dyDescent="0.2">
      <c r="V199" s="137"/>
      <c r="W199" s="137"/>
      <c r="X199" s="137"/>
      <c r="Y199" s="137"/>
      <c r="Z199" s="137"/>
      <c r="AA199" s="137"/>
      <c r="AB199" s="137"/>
      <c r="AC199" s="137"/>
      <c r="AE199" s="137"/>
      <c r="AF199" s="137"/>
      <c r="AG199" s="137"/>
      <c r="AH199" s="137"/>
      <c r="AR199" s="137"/>
    </row>
    <row r="200" spans="22:44" x14ac:dyDescent="0.2">
      <c r="V200" s="137"/>
      <c r="W200" s="137"/>
      <c r="X200" s="137"/>
      <c r="Y200" s="137"/>
      <c r="Z200" s="137"/>
      <c r="AA200" s="137"/>
      <c r="AB200" s="137"/>
      <c r="AC200" s="137"/>
      <c r="AE200" s="137"/>
      <c r="AF200" s="137"/>
      <c r="AG200" s="137"/>
      <c r="AH200" s="137"/>
      <c r="AR200" s="137"/>
    </row>
    <row r="201" spans="22:44" x14ac:dyDescent="0.2">
      <c r="V201" s="137"/>
      <c r="W201" s="137"/>
      <c r="X201" s="137"/>
      <c r="Y201" s="137"/>
      <c r="Z201" s="137"/>
      <c r="AA201" s="137"/>
      <c r="AB201" s="137"/>
      <c r="AC201" s="137"/>
      <c r="AE201" s="137"/>
      <c r="AF201" s="137"/>
      <c r="AG201" s="137"/>
      <c r="AH201" s="137"/>
      <c r="AR201" s="137"/>
    </row>
    <row r="202" spans="22:44" x14ac:dyDescent="0.2">
      <c r="V202" s="137"/>
      <c r="W202" s="137"/>
      <c r="X202" s="137"/>
      <c r="Y202" s="137"/>
      <c r="Z202" s="137"/>
      <c r="AA202" s="137"/>
      <c r="AB202" s="137"/>
      <c r="AC202" s="137"/>
      <c r="AE202" s="137"/>
      <c r="AF202" s="137"/>
      <c r="AG202" s="137"/>
      <c r="AH202" s="137"/>
      <c r="AR202" s="137"/>
    </row>
    <row r="203" spans="22:44" x14ac:dyDescent="0.2">
      <c r="V203" s="137"/>
      <c r="W203" s="137"/>
      <c r="X203" s="137"/>
      <c r="Y203" s="137"/>
      <c r="Z203" s="137"/>
      <c r="AA203" s="137"/>
      <c r="AB203" s="137"/>
      <c r="AC203" s="137"/>
      <c r="AE203" s="137"/>
      <c r="AF203" s="137"/>
      <c r="AG203" s="137"/>
      <c r="AH203" s="137"/>
      <c r="AR203" s="137"/>
    </row>
    <row r="204" spans="22:44" x14ac:dyDescent="0.2">
      <c r="V204" s="137"/>
      <c r="W204" s="137"/>
      <c r="X204" s="137"/>
      <c r="Y204" s="137"/>
      <c r="Z204" s="137"/>
      <c r="AA204" s="137"/>
      <c r="AB204" s="137"/>
      <c r="AC204" s="137"/>
      <c r="AE204" s="137"/>
      <c r="AF204" s="137"/>
      <c r="AG204" s="137"/>
      <c r="AH204" s="137"/>
      <c r="AR204" s="137"/>
    </row>
    <row r="205" spans="22:44" x14ac:dyDescent="0.2">
      <c r="V205" s="137"/>
      <c r="W205" s="137"/>
      <c r="X205" s="137"/>
      <c r="Y205" s="137"/>
      <c r="Z205" s="137"/>
      <c r="AA205" s="137"/>
      <c r="AB205" s="137"/>
      <c r="AC205" s="137"/>
      <c r="AE205" s="137"/>
      <c r="AF205" s="137"/>
      <c r="AG205" s="137"/>
      <c r="AH205" s="137"/>
      <c r="AR205" s="137"/>
    </row>
    <row r="206" spans="22:44" x14ac:dyDescent="0.2">
      <c r="V206" s="137"/>
      <c r="W206" s="137"/>
      <c r="X206" s="137"/>
      <c r="Y206" s="137"/>
      <c r="Z206" s="137"/>
      <c r="AA206" s="137"/>
      <c r="AB206" s="137"/>
      <c r="AC206" s="137"/>
      <c r="AE206" s="137"/>
      <c r="AF206" s="137"/>
      <c r="AG206" s="137"/>
      <c r="AH206" s="137"/>
      <c r="AR206" s="137"/>
    </row>
    <row r="207" spans="22:44" x14ac:dyDescent="0.2">
      <c r="V207" s="137"/>
      <c r="W207" s="137"/>
      <c r="X207" s="137"/>
      <c r="Y207" s="137"/>
      <c r="Z207" s="137"/>
      <c r="AA207" s="137"/>
      <c r="AB207" s="137"/>
      <c r="AC207" s="137"/>
      <c r="AE207" s="137"/>
      <c r="AF207" s="137"/>
      <c r="AG207" s="137"/>
      <c r="AH207" s="137"/>
      <c r="AR207" s="137"/>
    </row>
    <row r="208" spans="22:44" x14ac:dyDescent="0.2">
      <c r="V208" s="137"/>
      <c r="W208" s="137"/>
      <c r="X208" s="137"/>
      <c r="Y208" s="137"/>
      <c r="Z208" s="137"/>
      <c r="AA208" s="137"/>
      <c r="AB208" s="137"/>
      <c r="AC208" s="137"/>
      <c r="AE208" s="137"/>
      <c r="AF208" s="137"/>
      <c r="AG208" s="137"/>
      <c r="AH208" s="137"/>
      <c r="AR208" s="137"/>
    </row>
    <row r="209" spans="22:44" x14ac:dyDescent="0.2">
      <c r="V209" s="137"/>
      <c r="W209" s="137"/>
      <c r="X209" s="137"/>
      <c r="Y209" s="137"/>
      <c r="Z209" s="137"/>
      <c r="AA209" s="137"/>
      <c r="AB209" s="137"/>
      <c r="AC209" s="137"/>
      <c r="AE209" s="137"/>
      <c r="AF209" s="137"/>
      <c r="AG209" s="137"/>
      <c r="AH209" s="137"/>
      <c r="AR209" s="137"/>
    </row>
    <row r="210" spans="22:44" x14ac:dyDescent="0.2">
      <c r="V210" s="137"/>
      <c r="W210" s="137"/>
      <c r="X210" s="137"/>
      <c r="Y210" s="137"/>
      <c r="Z210" s="137"/>
      <c r="AA210" s="137"/>
      <c r="AB210" s="137"/>
      <c r="AC210" s="137"/>
      <c r="AE210" s="137"/>
      <c r="AF210" s="137"/>
      <c r="AG210" s="137"/>
      <c r="AH210" s="137"/>
      <c r="AR210" s="137"/>
    </row>
    <row r="211" spans="22:44" x14ac:dyDescent="0.2">
      <c r="V211" s="137"/>
      <c r="W211" s="137"/>
      <c r="X211" s="137"/>
      <c r="Y211" s="137"/>
      <c r="Z211" s="137"/>
      <c r="AA211" s="137"/>
      <c r="AB211" s="137"/>
      <c r="AC211" s="137"/>
      <c r="AE211" s="137"/>
      <c r="AF211" s="137"/>
      <c r="AG211" s="137"/>
      <c r="AH211" s="137"/>
      <c r="AR211" s="137"/>
    </row>
    <row r="212" spans="22:44" x14ac:dyDescent="0.2">
      <c r="V212" s="137"/>
      <c r="W212" s="137"/>
      <c r="X212" s="137"/>
      <c r="Y212" s="137"/>
      <c r="Z212" s="137"/>
      <c r="AA212" s="137"/>
      <c r="AB212" s="137"/>
      <c r="AC212" s="137"/>
      <c r="AE212" s="137"/>
      <c r="AF212" s="137"/>
      <c r="AG212" s="137"/>
      <c r="AH212" s="137"/>
      <c r="AR212" s="137"/>
    </row>
    <row r="213" spans="22:44" x14ac:dyDescent="0.2">
      <c r="V213" s="137"/>
      <c r="W213" s="137"/>
      <c r="X213" s="137"/>
      <c r="Y213" s="137"/>
      <c r="Z213" s="137"/>
      <c r="AA213" s="137"/>
      <c r="AB213" s="137"/>
      <c r="AC213" s="137"/>
      <c r="AE213" s="137"/>
      <c r="AF213" s="137"/>
      <c r="AG213" s="137"/>
      <c r="AH213" s="137"/>
      <c r="AR213" s="137"/>
    </row>
    <row r="214" spans="22:44" x14ac:dyDescent="0.2">
      <c r="V214" s="137"/>
      <c r="W214" s="137"/>
      <c r="X214" s="137"/>
      <c r="Y214" s="137"/>
      <c r="Z214" s="137"/>
      <c r="AA214" s="137"/>
      <c r="AB214" s="137"/>
      <c r="AC214" s="137"/>
      <c r="AE214" s="137"/>
      <c r="AF214" s="137"/>
      <c r="AG214" s="137"/>
      <c r="AH214" s="137"/>
      <c r="AR214" s="137"/>
    </row>
    <row r="215" spans="22:44" x14ac:dyDescent="0.2">
      <c r="V215" s="137"/>
      <c r="W215" s="137"/>
      <c r="X215" s="137"/>
      <c r="Y215" s="137"/>
      <c r="Z215" s="137"/>
      <c r="AA215" s="137"/>
      <c r="AB215" s="137"/>
      <c r="AC215" s="137"/>
      <c r="AE215" s="137"/>
      <c r="AF215" s="137"/>
      <c r="AG215" s="137"/>
      <c r="AH215" s="137"/>
      <c r="AR215" s="137"/>
    </row>
    <row r="216" spans="22:44" x14ac:dyDescent="0.2">
      <c r="V216" s="137"/>
      <c r="W216" s="137"/>
      <c r="X216" s="137"/>
      <c r="Y216" s="137"/>
      <c r="Z216" s="137"/>
      <c r="AA216" s="137"/>
      <c r="AB216" s="137"/>
      <c r="AC216" s="137"/>
      <c r="AE216" s="137"/>
      <c r="AF216" s="137"/>
      <c r="AG216" s="137"/>
      <c r="AH216" s="137"/>
      <c r="AR216" s="137"/>
    </row>
    <row r="217" spans="22:44" x14ac:dyDescent="0.2">
      <c r="V217" s="137"/>
      <c r="W217" s="137"/>
      <c r="X217" s="137"/>
      <c r="Y217" s="137"/>
      <c r="Z217" s="137"/>
      <c r="AA217" s="137"/>
      <c r="AB217" s="137"/>
      <c r="AC217" s="137"/>
      <c r="AE217" s="137"/>
      <c r="AF217" s="137"/>
      <c r="AG217" s="137"/>
      <c r="AH217" s="137"/>
      <c r="AR217" s="137"/>
    </row>
    <row r="218" spans="22:44" x14ac:dyDescent="0.2">
      <c r="V218" s="137"/>
      <c r="W218" s="137"/>
      <c r="X218" s="137"/>
      <c r="Y218" s="137"/>
      <c r="Z218" s="137"/>
      <c r="AA218" s="137"/>
      <c r="AB218" s="137"/>
      <c r="AC218" s="137"/>
      <c r="AE218" s="137"/>
      <c r="AF218" s="137"/>
      <c r="AG218" s="137"/>
      <c r="AH218" s="137"/>
      <c r="AR218" s="137"/>
    </row>
    <row r="219" spans="22:44" x14ac:dyDescent="0.2">
      <c r="V219" s="137"/>
      <c r="W219" s="137"/>
      <c r="X219" s="137"/>
      <c r="Y219" s="137"/>
      <c r="Z219" s="137"/>
      <c r="AA219" s="137"/>
      <c r="AB219" s="137"/>
      <c r="AC219" s="137"/>
      <c r="AE219" s="137"/>
      <c r="AF219" s="137"/>
      <c r="AG219" s="137"/>
      <c r="AH219" s="137"/>
      <c r="AR219" s="137"/>
    </row>
    <row r="220" spans="22:44" x14ac:dyDescent="0.2">
      <c r="V220" s="137"/>
      <c r="W220" s="137"/>
      <c r="X220" s="137"/>
      <c r="Y220" s="137"/>
      <c r="Z220" s="137"/>
      <c r="AA220" s="137"/>
      <c r="AB220" s="137"/>
      <c r="AC220" s="137"/>
      <c r="AE220" s="137"/>
      <c r="AF220" s="137"/>
      <c r="AG220" s="137"/>
      <c r="AH220" s="137"/>
      <c r="AR220" s="137"/>
    </row>
    <row r="221" spans="22:44" x14ac:dyDescent="0.2">
      <c r="V221" s="137"/>
      <c r="W221" s="137"/>
      <c r="X221" s="137"/>
      <c r="Y221" s="137"/>
      <c r="Z221" s="137"/>
      <c r="AA221" s="137"/>
      <c r="AB221" s="137"/>
      <c r="AC221" s="137"/>
      <c r="AE221" s="137"/>
      <c r="AF221" s="137"/>
      <c r="AG221" s="137"/>
      <c r="AH221" s="137"/>
      <c r="AR221" s="137"/>
    </row>
    <row r="222" spans="22:44" x14ac:dyDescent="0.2">
      <c r="V222" s="137"/>
      <c r="W222" s="137"/>
      <c r="X222" s="137"/>
      <c r="Y222" s="137"/>
      <c r="Z222" s="137"/>
      <c r="AA222" s="137"/>
      <c r="AB222" s="137"/>
      <c r="AC222" s="137"/>
      <c r="AE222" s="137"/>
      <c r="AF222" s="137"/>
      <c r="AG222" s="137"/>
      <c r="AH222" s="137"/>
      <c r="AR222" s="137"/>
    </row>
    <row r="223" spans="22:44" x14ac:dyDescent="0.2">
      <c r="V223" s="137"/>
      <c r="W223" s="137"/>
      <c r="X223" s="137"/>
      <c r="Y223" s="137"/>
      <c r="Z223" s="137"/>
      <c r="AA223" s="137"/>
      <c r="AB223" s="137"/>
      <c r="AC223" s="137"/>
      <c r="AE223" s="137"/>
      <c r="AF223" s="137"/>
      <c r="AG223" s="137"/>
      <c r="AH223" s="137"/>
      <c r="AR223" s="137"/>
    </row>
    <row r="224" spans="22:44" x14ac:dyDescent="0.2">
      <c r="V224" s="137"/>
      <c r="W224" s="137"/>
      <c r="X224" s="137"/>
      <c r="Y224" s="137"/>
      <c r="Z224" s="137"/>
      <c r="AA224" s="137"/>
      <c r="AB224" s="137"/>
      <c r="AC224" s="137"/>
      <c r="AE224" s="137"/>
      <c r="AF224" s="137"/>
      <c r="AG224" s="137"/>
      <c r="AH224" s="137"/>
      <c r="AR224" s="137"/>
    </row>
    <row r="225" spans="22:44" x14ac:dyDescent="0.2">
      <c r="V225" s="137"/>
      <c r="W225" s="137"/>
      <c r="X225" s="137"/>
      <c r="Y225" s="137"/>
      <c r="Z225" s="137"/>
      <c r="AA225" s="137"/>
      <c r="AB225" s="137"/>
      <c r="AC225" s="137"/>
      <c r="AE225" s="137"/>
      <c r="AF225" s="137"/>
      <c r="AG225" s="137"/>
      <c r="AH225" s="137"/>
      <c r="AR225" s="137"/>
    </row>
    <row r="226" spans="22:44" x14ac:dyDescent="0.2">
      <c r="V226" s="137"/>
      <c r="W226" s="137"/>
      <c r="X226" s="137"/>
      <c r="Y226" s="137"/>
      <c r="Z226" s="137"/>
      <c r="AA226" s="137"/>
      <c r="AB226" s="137"/>
      <c r="AC226" s="137"/>
      <c r="AE226" s="137"/>
      <c r="AF226" s="137"/>
      <c r="AG226" s="137"/>
      <c r="AH226" s="137"/>
      <c r="AR226" s="137"/>
    </row>
    <row r="227" spans="22:44" x14ac:dyDescent="0.2">
      <c r="V227" s="137"/>
      <c r="W227" s="137"/>
      <c r="X227" s="137"/>
      <c r="Y227" s="137"/>
      <c r="Z227" s="137"/>
      <c r="AA227" s="137"/>
      <c r="AB227" s="137"/>
      <c r="AC227" s="137"/>
      <c r="AE227" s="137"/>
      <c r="AF227" s="137"/>
      <c r="AG227" s="137"/>
      <c r="AH227" s="137"/>
      <c r="AR227" s="137"/>
    </row>
    <row r="228" spans="22:44" x14ac:dyDescent="0.2">
      <c r="V228" s="137"/>
      <c r="W228" s="137"/>
      <c r="X228" s="137"/>
      <c r="Y228" s="137"/>
      <c r="Z228" s="137"/>
      <c r="AA228" s="137"/>
      <c r="AB228" s="137"/>
      <c r="AC228" s="137"/>
      <c r="AE228" s="137"/>
      <c r="AF228" s="137"/>
      <c r="AG228" s="137"/>
      <c r="AH228" s="137"/>
      <c r="AR228" s="137"/>
    </row>
    <row r="229" spans="22:44" x14ac:dyDescent="0.2">
      <c r="V229" s="137"/>
      <c r="W229" s="137"/>
      <c r="X229" s="137"/>
      <c r="Y229" s="137"/>
      <c r="Z229" s="137"/>
      <c r="AA229" s="137"/>
      <c r="AB229" s="137"/>
      <c r="AC229" s="137"/>
      <c r="AE229" s="137"/>
      <c r="AF229" s="137"/>
      <c r="AG229" s="137"/>
      <c r="AH229" s="137"/>
      <c r="AR229" s="137"/>
    </row>
    <row r="230" spans="22:44" x14ac:dyDescent="0.2">
      <c r="V230" s="137"/>
      <c r="W230" s="137"/>
      <c r="X230" s="137"/>
      <c r="Y230" s="137"/>
      <c r="Z230" s="137"/>
      <c r="AA230" s="137"/>
      <c r="AB230" s="137"/>
      <c r="AC230" s="137"/>
      <c r="AE230" s="137"/>
      <c r="AF230" s="137"/>
      <c r="AG230" s="137"/>
      <c r="AH230" s="137"/>
      <c r="AR230" s="137"/>
    </row>
    <row r="231" spans="22:44" x14ac:dyDescent="0.2">
      <c r="V231" s="137"/>
      <c r="W231" s="137"/>
      <c r="X231" s="137"/>
      <c r="Y231" s="137"/>
      <c r="Z231" s="137"/>
      <c r="AA231" s="137"/>
      <c r="AB231" s="137"/>
      <c r="AC231" s="137"/>
      <c r="AE231" s="137"/>
      <c r="AF231" s="137"/>
      <c r="AG231" s="137"/>
      <c r="AH231" s="137"/>
      <c r="AR231" s="137"/>
    </row>
    <row r="232" spans="22:44" x14ac:dyDescent="0.2">
      <c r="V232" s="137"/>
      <c r="W232" s="137"/>
      <c r="X232" s="137"/>
      <c r="Y232" s="137"/>
      <c r="Z232" s="137"/>
      <c r="AA232" s="137"/>
      <c r="AB232" s="137"/>
      <c r="AC232" s="137"/>
      <c r="AE232" s="137"/>
      <c r="AF232" s="137"/>
      <c r="AG232" s="137"/>
      <c r="AH232" s="137"/>
      <c r="AR232" s="137"/>
    </row>
    <row r="233" spans="22:44" x14ac:dyDescent="0.2">
      <c r="V233" s="137"/>
      <c r="W233" s="137"/>
      <c r="X233" s="137"/>
      <c r="Y233" s="137"/>
      <c r="Z233" s="137"/>
      <c r="AA233" s="137"/>
      <c r="AB233" s="137"/>
      <c r="AC233" s="137"/>
      <c r="AE233" s="137"/>
      <c r="AF233" s="137"/>
      <c r="AG233" s="137"/>
      <c r="AH233" s="137"/>
      <c r="AR233" s="137"/>
    </row>
    <row r="234" spans="22:44" x14ac:dyDescent="0.2">
      <c r="V234" s="137"/>
      <c r="W234" s="137"/>
      <c r="X234" s="137"/>
      <c r="Y234" s="137"/>
      <c r="Z234" s="137"/>
      <c r="AA234" s="137"/>
      <c r="AB234" s="137"/>
      <c r="AC234" s="137"/>
      <c r="AE234" s="137"/>
      <c r="AF234" s="137"/>
      <c r="AG234" s="137"/>
      <c r="AH234" s="137"/>
      <c r="AR234" s="137"/>
    </row>
    <row r="235" spans="22:44" x14ac:dyDescent="0.2">
      <c r="V235" s="137"/>
      <c r="W235" s="137"/>
      <c r="X235" s="137"/>
      <c r="Y235" s="137"/>
      <c r="Z235" s="137"/>
      <c r="AA235" s="137"/>
      <c r="AB235" s="137"/>
      <c r="AC235" s="137"/>
      <c r="AE235" s="137"/>
      <c r="AF235" s="137"/>
      <c r="AG235" s="137"/>
      <c r="AH235" s="137"/>
      <c r="AR235" s="137"/>
    </row>
    <row r="236" spans="22:44" x14ac:dyDescent="0.2">
      <c r="V236" s="137"/>
      <c r="W236" s="137"/>
      <c r="X236" s="137"/>
      <c r="Y236" s="137"/>
      <c r="Z236" s="137"/>
      <c r="AA236" s="137"/>
      <c r="AB236" s="137"/>
      <c r="AC236" s="137"/>
      <c r="AE236" s="137"/>
      <c r="AF236" s="137"/>
      <c r="AG236" s="137"/>
      <c r="AH236" s="137"/>
      <c r="AR236" s="137"/>
    </row>
    <row r="237" spans="22:44" x14ac:dyDescent="0.2">
      <c r="V237" s="137"/>
      <c r="W237" s="137"/>
      <c r="X237" s="137"/>
      <c r="Y237" s="137"/>
      <c r="Z237" s="137"/>
      <c r="AA237" s="137"/>
      <c r="AB237" s="137"/>
      <c r="AC237" s="137"/>
      <c r="AE237" s="137"/>
      <c r="AF237" s="137"/>
      <c r="AG237" s="137"/>
      <c r="AH237" s="137"/>
      <c r="AR237" s="137"/>
    </row>
    <row r="238" spans="22:44" x14ac:dyDescent="0.2">
      <c r="V238" s="137"/>
      <c r="W238" s="137"/>
      <c r="X238" s="137"/>
      <c r="Y238" s="137"/>
      <c r="Z238" s="137"/>
      <c r="AA238" s="137"/>
      <c r="AB238" s="137"/>
      <c r="AC238" s="137"/>
      <c r="AE238" s="137"/>
      <c r="AF238" s="137"/>
      <c r="AG238" s="137"/>
      <c r="AH238" s="137"/>
      <c r="AR238" s="137"/>
    </row>
    <row r="239" spans="22:44" x14ac:dyDescent="0.2">
      <c r="V239" s="137"/>
      <c r="W239" s="137"/>
      <c r="X239" s="137"/>
      <c r="Y239" s="137"/>
      <c r="Z239" s="137"/>
      <c r="AA239" s="137"/>
      <c r="AB239" s="137"/>
      <c r="AC239" s="137"/>
      <c r="AE239" s="137"/>
      <c r="AF239" s="137"/>
      <c r="AG239" s="137"/>
      <c r="AH239" s="137"/>
      <c r="AR239" s="137"/>
    </row>
    <row r="240" spans="22:44" x14ac:dyDescent="0.2">
      <c r="V240" s="137"/>
      <c r="W240" s="137"/>
      <c r="X240" s="137"/>
      <c r="Y240" s="137"/>
      <c r="Z240" s="137"/>
      <c r="AA240" s="137"/>
      <c r="AB240" s="137"/>
      <c r="AC240" s="137"/>
      <c r="AE240" s="137"/>
      <c r="AF240" s="137"/>
      <c r="AG240" s="137"/>
      <c r="AH240" s="137"/>
      <c r="AR240" s="137"/>
    </row>
    <row r="241" spans="22:44" x14ac:dyDescent="0.2">
      <c r="V241" s="137"/>
      <c r="W241" s="137"/>
      <c r="X241" s="137"/>
      <c r="Y241" s="137"/>
      <c r="Z241" s="137"/>
      <c r="AA241" s="137"/>
      <c r="AB241" s="137"/>
      <c r="AC241" s="137"/>
      <c r="AE241" s="137"/>
      <c r="AF241" s="137"/>
      <c r="AG241" s="137"/>
      <c r="AH241" s="137"/>
      <c r="AR241" s="137"/>
    </row>
    <row r="242" spans="22:44" x14ac:dyDescent="0.2">
      <c r="V242" s="137"/>
      <c r="W242" s="137"/>
      <c r="X242" s="137"/>
      <c r="Y242" s="137"/>
      <c r="Z242" s="137"/>
      <c r="AA242" s="137"/>
      <c r="AB242" s="137"/>
      <c r="AC242" s="137"/>
      <c r="AE242" s="137"/>
      <c r="AF242" s="137"/>
      <c r="AG242" s="137"/>
      <c r="AH242" s="137"/>
      <c r="AR242" s="137"/>
    </row>
    <row r="243" spans="22:44" x14ac:dyDescent="0.2">
      <c r="V243" s="137"/>
      <c r="W243" s="137"/>
      <c r="X243" s="137"/>
      <c r="Y243" s="137"/>
      <c r="Z243" s="137"/>
      <c r="AA243" s="137"/>
      <c r="AB243" s="137"/>
      <c r="AC243" s="137"/>
      <c r="AE243" s="137"/>
      <c r="AF243" s="137"/>
      <c r="AG243" s="137"/>
      <c r="AH243" s="137"/>
      <c r="AR243" s="137"/>
    </row>
    <row r="244" spans="22:44" x14ac:dyDescent="0.2">
      <c r="V244" s="137"/>
      <c r="W244" s="137"/>
      <c r="X244" s="137"/>
      <c r="Y244" s="137"/>
      <c r="Z244" s="137"/>
      <c r="AA244" s="137"/>
      <c r="AB244" s="137"/>
      <c r="AC244" s="137"/>
      <c r="AE244" s="137"/>
      <c r="AF244" s="137"/>
      <c r="AG244" s="137"/>
      <c r="AH244" s="137"/>
      <c r="AR244" s="137"/>
    </row>
    <row r="245" spans="22:44" x14ac:dyDescent="0.2">
      <c r="V245" s="137"/>
      <c r="W245" s="137"/>
      <c r="X245" s="137"/>
      <c r="Y245" s="137"/>
      <c r="Z245" s="137"/>
      <c r="AA245" s="137"/>
      <c r="AB245" s="137"/>
      <c r="AC245" s="137"/>
      <c r="AE245" s="137"/>
      <c r="AF245" s="137"/>
      <c r="AG245" s="137"/>
      <c r="AH245" s="137"/>
      <c r="AR245" s="137"/>
    </row>
    <row r="246" spans="22:44" x14ac:dyDescent="0.2">
      <c r="V246" s="137"/>
      <c r="W246" s="137"/>
      <c r="X246" s="137"/>
      <c r="Y246" s="137"/>
      <c r="Z246" s="137"/>
      <c r="AA246" s="137"/>
      <c r="AB246" s="137"/>
      <c r="AC246" s="137"/>
      <c r="AE246" s="137"/>
      <c r="AF246" s="137"/>
      <c r="AG246" s="137"/>
      <c r="AH246" s="137"/>
      <c r="AR246" s="137"/>
    </row>
    <row r="247" spans="22:44" x14ac:dyDescent="0.2">
      <c r="V247" s="137"/>
      <c r="W247" s="137"/>
      <c r="X247" s="137"/>
      <c r="Y247" s="137"/>
      <c r="Z247" s="137"/>
      <c r="AA247" s="137"/>
      <c r="AB247" s="137"/>
      <c r="AC247" s="137"/>
      <c r="AE247" s="137"/>
      <c r="AF247" s="137"/>
      <c r="AG247" s="137"/>
      <c r="AH247" s="137"/>
      <c r="AR247" s="137"/>
    </row>
    <row r="248" spans="22:44" x14ac:dyDescent="0.2">
      <c r="V248" s="137"/>
      <c r="W248" s="137"/>
      <c r="X248" s="137"/>
      <c r="Y248" s="137"/>
      <c r="Z248" s="137"/>
      <c r="AA248" s="137"/>
      <c r="AB248" s="137"/>
      <c r="AC248" s="137"/>
      <c r="AE248" s="137"/>
      <c r="AF248" s="137"/>
      <c r="AG248" s="137"/>
      <c r="AH248" s="137"/>
      <c r="AR248" s="137"/>
    </row>
    <row r="249" spans="22:44" x14ac:dyDescent="0.2">
      <c r="V249" s="137"/>
      <c r="W249" s="137"/>
      <c r="X249" s="137"/>
      <c r="Y249" s="137"/>
      <c r="Z249" s="137"/>
      <c r="AA249" s="137"/>
      <c r="AB249" s="137"/>
      <c r="AC249" s="137"/>
      <c r="AE249" s="137"/>
      <c r="AF249" s="137"/>
      <c r="AG249" s="137"/>
      <c r="AH249" s="137"/>
      <c r="AR249" s="137"/>
    </row>
    <row r="250" spans="22:44" x14ac:dyDescent="0.2">
      <c r="V250" s="137"/>
      <c r="W250" s="137"/>
      <c r="X250" s="137"/>
      <c r="Y250" s="137"/>
      <c r="Z250" s="137"/>
      <c r="AA250" s="137"/>
      <c r="AB250" s="137"/>
      <c r="AC250" s="137"/>
      <c r="AE250" s="137"/>
      <c r="AF250" s="137"/>
      <c r="AG250" s="137"/>
      <c r="AH250" s="137"/>
      <c r="AR250" s="137"/>
    </row>
    <row r="251" spans="22:44" x14ac:dyDescent="0.2">
      <c r="V251" s="137"/>
      <c r="W251" s="137"/>
      <c r="X251" s="137"/>
      <c r="Y251" s="137"/>
      <c r="Z251" s="137"/>
      <c r="AA251" s="137"/>
      <c r="AB251" s="137"/>
      <c r="AC251" s="137"/>
      <c r="AE251" s="137"/>
      <c r="AF251" s="137"/>
      <c r="AG251" s="137"/>
      <c r="AH251" s="137"/>
      <c r="AR251" s="137"/>
    </row>
    <row r="252" spans="22:44" x14ac:dyDescent="0.2">
      <c r="V252" s="137"/>
      <c r="W252" s="137"/>
      <c r="X252" s="137"/>
      <c r="Y252" s="137"/>
      <c r="Z252" s="137"/>
      <c r="AA252" s="137"/>
      <c r="AB252" s="137"/>
      <c r="AC252" s="137"/>
      <c r="AE252" s="137"/>
      <c r="AF252" s="137"/>
      <c r="AG252" s="137"/>
      <c r="AH252" s="137"/>
      <c r="AR252" s="137"/>
    </row>
    <row r="253" spans="22:44" x14ac:dyDescent="0.2">
      <c r="V253" s="137"/>
      <c r="W253" s="137"/>
      <c r="X253" s="137"/>
      <c r="Y253" s="137"/>
      <c r="Z253" s="137"/>
      <c r="AA253" s="137"/>
      <c r="AB253" s="137"/>
      <c r="AC253" s="137"/>
      <c r="AE253" s="137"/>
      <c r="AF253" s="137"/>
      <c r="AG253" s="137"/>
      <c r="AH253" s="137"/>
      <c r="AR253" s="137"/>
    </row>
    <row r="254" spans="22:44" x14ac:dyDescent="0.2">
      <c r="V254" s="137"/>
      <c r="W254" s="137"/>
      <c r="X254" s="137"/>
      <c r="Y254" s="137"/>
      <c r="Z254" s="137"/>
      <c r="AA254" s="137"/>
      <c r="AB254" s="137"/>
      <c r="AC254" s="137"/>
      <c r="AE254" s="137"/>
      <c r="AF254" s="137"/>
      <c r="AG254" s="137"/>
      <c r="AH254" s="137"/>
      <c r="AR254" s="137"/>
    </row>
    <row r="255" spans="22:44" x14ac:dyDescent="0.2">
      <c r="V255" s="137"/>
      <c r="W255" s="137"/>
      <c r="X255" s="137"/>
      <c r="Y255" s="137"/>
      <c r="Z255" s="137"/>
      <c r="AA255" s="137"/>
      <c r="AB255" s="137"/>
      <c r="AC255" s="137"/>
      <c r="AE255" s="137"/>
      <c r="AF255" s="137"/>
      <c r="AG255" s="137"/>
      <c r="AH255" s="137"/>
      <c r="AR255" s="137"/>
    </row>
    <row r="256" spans="22:44" x14ac:dyDescent="0.2">
      <c r="V256" s="137"/>
      <c r="W256" s="137"/>
      <c r="X256" s="137"/>
      <c r="Y256" s="137"/>
      <c r="Z256" s="137"/>
      <c r="AA256" s="137"/>
      <c r="AB256" s="137"/>
      <c r="AC256" s="137"/>
      <c r="AE256" s="137"/>
      <c r="AF256" s="137"/>
      <c r="AG256" s="137"/>
      <c r="AH256" s="137"/>
      <c r="AR256" s="137"/>
    </row>
    <row r="257" spans="22:44" x14ac:dyDescent="0.2">
      <c r="V257" s="137"/>
      <c r="W257" s="137"/>
      <c r="X257" s="137"/>
      <c r="Y257" s="137"/>
      <c r="Z257" s="137"/>
      <c r="AA257" s="137"/>
      <c r="AB257" s="137"/>
      <c r="AC257" s="137"/>
      <c r="AE257" s="137"/>
      <c r="AF257" s="137"/>
      <c r="AG257" s="137"/>
      <c r="AH257" s="137"/>
      <c r="AR257" s="137"/>
    </row>
    <row r="258" spans="22:44" x14ac:dyDescent="0.2">
      <c r="V258" s="137"/>
      <c r="W258" s="137"/>
      <c r="X258" s="137"/>
      <c r="Y258" s="137"/>
      <c r="Z258" s="137"/>
      <c r="AA258" s="137"/>
      <c r="AB258" s="137"/>
      <c r="AC258" s="137"/>
      <c r="AE258" s="137"/>
      <c r="AF258" s="137"/>
      <c r="AG258" s="137"/>
      <c r="AH258" s="137"/>
      <c r="AR258" s="137"/>
    </row>
    <row r="259" spans="22:44" x14ac:dyDescent="0.2">
      <c r="V259" s="137"/>
      <c r="W259" s="137"/>
      <c r="X259" s="137"/>
      <c r="Y259" s="137"/>
      <c r="Z259" s="137"/>
      <c r="AA259" s="137"/>
      <c r="AB259" s="137"/>
      <c r="AC259" s="137"/>
      <c r="AE259" s="137"/>
      <c r="AF259" s="137"/>
      <c r="AG259" s="137"/>
      <c r="AH259" s="137"/>
      <c r="AR259" s="137"/>
    </row>
    <row r="260" spans="22:44" x14ac:dyDescent="0.2">
      <c r="V260" s="137"/>
      <c r="W260" s="137"/>
      <c r="X260" s="137"/>
      <c r="Y260" s="137"/>
      <c r="Z260" s="137"/>
      <c r="AA260" s="137"/>
      <c r="AB260" s="137"/>
      <c r="AC260" s="137"/>
      <c r="AE260" s="137"/>
      <c r="AF260" s="137"/>
      <c r="AG260" s="137"/>
      <c r="AH260" s="137"/>
      <c r="AR260" s="137"/>
    </row>
    <row r="261" spans="22:44" x14ac:dyDescent="0.2">
      <c r="V261" s="137"/>
      <c r="W261" s="137"/>
      <c r="X261" s="137"/>
      <c r="Y261" s="137"/>
      <c r="Z261" s="137"/>
      <c r="AA261" s="137"/>
      <c r="AB261" s="137"/>
      <c r="AC261" s="137"/>
      <c r="AE261" s="137"/>
      <c r="AF261" s="137"/>
      <c r="AG261" s="137"/>
      <c r="AH261" s="137"/>
      <c r="AR261" s="137"/>
    </row>
    <row r="262" spans="22:44" x14ac:dyDescent="0.2">
      <c r="V262" s="137"/>
      <c r="W262" s="137"/>
      <c r="X262" s="137"/>
      <c r="Y262" s="137"/>
      <c r="Z262" s="137"/>
      <c r="AA262" s="137"/>
      <c r="AB262" s="137"/>
      <c r="AC262" s="137"/>
      <c r="AE262" s="137"/>
      <c r="AF262" s="137"/>
      <c r="AG262" s="137"/>
      <c r="AH262" s="137"/>
      <c r="AR262" s="137"/>
    </row>
    <row r="263" spans="22:44" x14ac:dyDescent="0.2">
      <c r="V263" s="137"/>
      <c r="W263" s="137"/>
      <c r="X263" s="137"/>
      <c r="Y263" s="137"/>
      <c r="Z263" s="137"/>
      <c r="AA263" s="137"/>
      <c r="AB263" s="137"/>
      <c r="AC263" s="137"/>
      <c r="AE263" s="137"/>
      <c r="AF263" s="137"/>
      <c r="AG263" s="137"/>
      <c r="AH263" s="137"/>
      <c r="AR263" s="137"/>
    </row>
    <row r="264" spans="22:44" x14ac:dyDescent="0.2">
      <c r="V264" s="137"/>
      <c r="W264" s="137"/>
      <c r="X264" s="137"/>
      <c r="Y264" s="137"/>
      <c r="Z264" s="137"/>
      <c r="AA264" s="137"/>
      <c r="AB264" s="137"/>
      <c r="AC264" s="137"/>
      <c r="AE264" s="137"/>
      <c r="AF264" s="137"/>
      <c r="AG264" s="137"/>
      <c r="AH264" s="137"/>
      <c r="AR264" s="137"/>
    </row>
    <row r="265" spans="22:44" x14ac:dyDescent="0.2">
      <c r="V265" s="137"/>
      <c r="W265" s="137"/>
      <c r="X265" s="137"/>
      <c r="Y265" s="137"/>
      <c r="Z265" s="137"/>
      <c r="AA265" s="137"/>
      <c r="AB265" s="137"/>
      <c r="AC265" s="137"/>
      <c r="AE265" s="137"/>
      <c r="AF265" s="137"/>
      <c r="AG265" s="137"/>
      <c r="AH265" s="137"/>
      <c r="AR265" s="137"/>
    </row>
    <row r="266" spans="22:44" x14ac:dyDescent="0.2">
      <c r="V266" s="137"/>
      <c r="W266" s="137"/>
      <c r="X266" s="137"/>
      <c r="Y266" s="137"/>
      <c r="Z266" s="137"/>
      <c r="AA266" s="137"/>
      <c r="AB266" s="137"/>
      <c r="AC266" s="137"/>
      <c r="AE266" s="137"/>
      <c r="AF266" s="137"/>
      <c r="AG266" s="137"/>
      <c r="AH266" s="137"/>
      <c r="AR266" s="137"/>
    </row>
    <row r="267" spans="22:44" x14ac:dyDescent="0.2">
      <c r="V267" s="137"/>
      <c r="W267" s="137"/>
      <c r="X267" s="137"/>
      <c r="Y267" s="137"/>
      <c r="Z267" s="137"/>
      <c r="AA267" s="137"/>
      <c r="AB267" s="137"/>
      <c r="AC267" s="137"/>
      <c r="AE267" s="137"/>
      <c r="AF267" s="137"/>
      <c r="AG267" s="137"/>
      <c r="AH267" s="137"/>
      <c r="AR267" s="137"/>
    </row>
    <row r="268" spans="22:44" x14ac:dyDescent="0.2">
      <c r="V268" s="137"/>
      <c r="W268" s="137"/>
      <c r="X268" s="137"/>
      <c r="Y268" s="137"/>
      <c r="Z268" s="137"/>
      <c r="AA268" s="137"/>
      <c r="AB268" s="137"/>
      <c r="AC268" s="137"/>
      <c r="AE268" s="137"/>
      <c r="AF268" s="137"/>
      <c r="AG268" s="137"/>
      <c r="AH268" s="137"/>
      <c r="AR268" s="137"/>
    </row>
    <row r="269" spans="22:44" x14ac:dyDescent="0.2">
      <c r="V269" s="137"/>
      <c r="W269" s="137"/>
      <c r="X269" s="137"/>
      <c r="Y269" s="137"/>
      <c r="Z269" s="137"/>
      <c r="AA269" s="137"/>
      <c r="AB269" s="137"/>
      <c r="AC269" s="137"/>
      <c r="AE269" s="137"/>
      <c r="AF269" s="137"/>
      <c r="AG269" s="137"/>
      <c r="AH269" s="137"/>
      <c r="AR269" s="137"/>
    </row>
    <row r="270" spans="22:44" x14ac:dyDescent="0.2">
      <c r="V270" s="137"/>
      <c r="W270" s="137"/>
      <c r="X270" s="137"/>
      <c r="Y270" s="137"/>
      <c r="Z270" s="137"/>
      <c r="AA270" s="137"/>
      <c r="AB270" s="137"/>
      <c r="AC270" s="137"/>
      <c r="AE270" s="137"/>
      <c r="AF270" s="137"/>
      <c r="AG270" s="137"/>
      <c r="AH270" s="137"/>
      <c r="AR270" s="137"/>
    </row>
    <row r="271" spans="22:44" x14ac:dyDescent="0.2">
      <c r="V271" s="137"/>
      <c r="W271" s="137"/>
      <c r="X271" s="137"/>
      <c r="Y271" s="137"/>
      <c r="Z271" s="137"/>
      <c r="AA271" s="137"/>
      <c r="AB271" s="137"/>
      <c r="AC271" s="137"/>
      <c r="AE271" s="137"/>
      <c r="AF271" s="137"/>
      <c r="AG271" s="137"/>
      <c r="AH271" s="137"/>
      <c r="AR271" s="137"/>
    </row>
    <row r="272" spans="22:44" x14ac:dyDescent="0.2">
      <c r="V272" s="137"/>
      <c r="W272" s="137"/>
      <c r="X272" s="137"/>
      <c r="Y272" s="137"/>
      <c r="Z272" s="137"/>
      <c r="AA272" s="137"/>
      <c r="AB272" s="137"/>
      <c r="AC272" s="137"/>
      <c r="AE272" s="137"/>
      <c r="AF272" s="137"/>
      <c r="AG272" s="137"/>
      <c r="AH272" s="137"/>
      <c r="AR272" s="137"/>
    </row>
    <row r="273" spans="22:44" x14ac:dyDescent="0.2">
      <c r="V273" s="137"/>
      <c r="W273" s="137"/>
      <c r="X273" s="137"/>
      <c r="Y273" s="137"/>
      <c r="Z273" s="137"/>
      <c r="AA273" s="137"/>
      <c r="AB273" s="137"/>
      <c r="AC273" s="137"/>
      <c r="AE273" s="137"/>
      <c r="AF273" s="137"/>
      <c r="AG273" s="137"/>
      <c r="AH273" s="137"/>
      <c r="AR273" s="137"/>
    </row>
    <row r="274" spans="22:44" x14ac:dyDescent="0.2">
      <c r="V274" s="137"/>
      <c r="W274" s="137"/>
      <c r="X274" s="137"/>
      <c r="Y274" s="137"/>
      <c r="Z274" s="137"/>
      <c r="AA274" s="137"/>
      <c r="AB274" s="137"/>
      <c r="AC274" s="137"/>
      <c r="AE274" s="137"/>
      <c r="AF274" s="137"/>
      <c r="AG274" s="137"/>
      <c r="AH274" s="137"/>
      <c r="AR274" s="137"/>
    </row>
    <row r="275" spans="22:44" x14ac:dyDescent="0.2">
      <c r="V275" s="137"/>
      <c r="W275" s="137"/>
      <c r="X275" s="137"/>
      <c r="Y275" s="137"/>
      <c r="Z275" s="137"/>
      <c r="AA275" s="137"/>
      <c r="AB275" s="137"/>
      <c r="AC275" s="137"/>
      <c r="AE275" s="137"/>
      <c r="AF275" s="137"/>
      <c r="AG275" s="137"/>
      <c r="AH275" s="137"/>
      <c r="AR275" s="137"/>
    </row>
    <row r="276" spans="22:44" x14ac:dyDescent="0.2">
      <c r="V276" s="137"/>
      <c r="W276" s="137"/>
      <c r="X276" s="137"/>
      <c r="Y276" s="137"/>
      <c r="Z276" s="137"/>
      <c r="AA276" s="137"/>
      <c r="AB276" s="137"/>
      <c r="AC276" s="137"/>
      <c r="AE276" s="137"/>
      <c r="AF276" s="137"/>
      <c r="AG276" s="137"/>
      <c r="AH276" s="137"/>
      <c r="AR276" s="137"/>
    </row>
    <row r="277" spans="22:44" x14ac:dyDescent="0.2">
      <c r="V277" s="137"/>
      <c r="W277" s="137"/>
      <c r="X277" s="137"/>
      <c r="Y277" s="137"/>
      <c r="Z277" s="137"/>
      <c r="AA277" s="137"/>
      <c r="AB277" s="137"/>
      <c r="AC277" s="137"/>
      <c r="AE277" s="137"/>
      <c r="AF277" s="137"/>
      <c r="AG277" s="137"/>
      <c r="AH277" s="137"/>
      <c r="AR277" s="137"/>
    </row>
    <row r="278" spans="22:44" x14ac:dyDescent="0.2">
      <c r="V278" s="137"/>
      <c r="W278" s="137"/>
      <c r="X278" s="137"/>
      <c r="Y278" s="137"/>
      <c r="Z278" s="137"/>
      <c r="AA278" s="137"/>
      <c r="AB278" s="137"/>
      <c r="AC278" s="137"/>
      <c r="AE278" s="137"/>
      <c r="AF278" s="137"/>
      <c r="AG278" s="137"/>
      <c r="AH278" s="137"/>
      <c r="AR278" s="137"/>
    </row>
    <row r="279" spans="22:44" x14ac:dyDescent="0.2">
      <c r="V279" s="137"/>
      <c r="W279" s="137"/>
      <c r="X279" s="137"/>
      <c r="Y279" s="137"/>
      <c r="Z279" s="137"/>
      <c r="AA279" s="137"/>
      <c r="AB279" s="137"/>
      <c r="AC279" s="137"/>
      <c r="AE279" s="137"/>
      <c r="AF279" s="137"/>
      <c r="AG279" s="137"/>
      <c r="AH279" s="137"/>
      <c r="AR279" s="137"/>
    </row>
    <row r="280" spans="22:44" x14ac:dyDescent="0.2">
      <c r="V280" s="137"/>
      <c r="W280" s="137"/>
      <c r="X280" s="137"/>
      <c r="Y280" s="137"/>
      <c r="Z280" s="137"/>
      <c r="AA280" s="137"/>
      <c r="AB280" s="137"/>
      <c r="AC280" s="137"/>
      <c r="AE280" s="137"/>
      <c r="AF280" s="137"/>
      <c r="AG280" s="137"/>
      <c r="AH280" s="137"/>
      <c r="AR280" s="137"/>
    </row>
    <row r="281" spans="22:44" x14ac:dyDescent="0.2">
      <c r="V281" s="137"/>
      <c r="W281" s="137"/>
      <c r="X281" s="137"/>
      <c r="Y281" s="137"/>
      <c r="Z281" s="137"/>
      <c r="AA281" s="137"/>
      <c r="AB281" s="137"/>
      <c r="AC281" s="137"/>
      <c r="AE281" s="137"/>
      <c r="AF281" s="137"/>
      <c r="AG281" s="137"/>
      <c r="AH281" s="137"/>
      <c r="AR281" s="137"/>
    </row>
    <row r="282" spans="22:44" x14ac:dyDescent="0.2">
      <c r="V282" s="137"/>
      <c r="W282" s="137"/>
      <c r="X282" s="137"/>
      <c r="Y282" s="137"/>
      <c r="Z282" s="137"/>
      <c r="AA282" s="137"/>
      <c r="AB282" s="137"/>
      <c r="AC282" s="137"/>
      <c r="AE282" s="137"/>
      <c r="AF282" s="137"/>
      <c r="AG282" s="137"/>
      <c r="AH282" s="137"/>
      <c r="AR282" s="137"/>
    </row>
    <row r="283" spans="22:44" x14ac:dyDescent="0.2">
      <c r="V283" s="137"/>
      <c r="W283" s="137"/>
      <c r="X283" s="137"/>
      <c r="Y283" s="137"/>
      <c r="Z283" s="137"/>
      <c r="AA283" s="137"/>
      <c r="AB283" s="137"/>
      <c r="AC283" s="137"/>
      <c r="AE283" s="137"/>
      <c r="AF283" s="137"/>
      <c r="AG283" s="137"/>
      <c r="AH283" s="137"/>
      <c r="AR283" s="137"/>
    </row>
    <row r="284" spans="22:44" x14ac:dyDescent="0.2">
      <c r="V284" s="137"/>
      <c r="W284" s="137"/>
      <c r="X284" s="137"/>
      <c r="Y284" s="137"/>
      <c r="Z284" s="137"/>
      <c r="AA284" s="137"/>
      <c r="AB284" s="137"/>
      <c r="AC284" s="137"/>
      <c r="AE284" s="137"/>
      <c r="AF284" s="137"/>
      <c r="AG284" s="137"/>
      <c r="AH284" s="137"/>
      <c r="AR284" s="137"/>
    </row>
    <row r="285" spans="22:44" x14ac:dyDescent="0.2">
      <c r="V285" s="137"/>
      <c r="W285" s="137"/>
      <c r="X285" s="137"/>
      <c r="Y285" s="137"/>
      <c r="Z285" s="137"/>
      <c r="AA285" s="137"/>
      <c r="AB285" s="137"/>
      <c r="AC285" s="137"/>
      <c r="AE285" s="137"/>
      <c r="AF285" s="137"/>
      <c r="AG285" s="137"/>
      <c r="AH285" s="137"/>
      <c r="AR285" s="137"/>
    </row>
    <row r="286" spans="22:44" x14ac:dyDescent="0.2">
      <c r="V286" s="137"/>
      <c r="W286" s="137"/>
      <c r="X286" s="137"/>
      <c r="Y286" s="137"/>
      <c r="Z286" s="137"/>
      <c r="AA286" s="137"/>
      <c r="AB286" s="137"/>
      <c r="AC286" s="137"/>
      <c r="AE286" s="137"/>
      <c r="AF286" s="137"/>
      <c r="AG286" s="137"/>
      <c r="AH286" s="137"/>
      <c r="AR286" s="137"/>
    </row>
    <row r="287" spans="22:44" x14ac:dyDescent="0.2">
      <c r="V287" s="137"/>
      <c r="W287" s="137"/>
      <c r="X287" s="137"/>
      <c r="Y287" s="137"/>
      <c r="Z287" s="137"/>
      <c r="AA287" s="137"/>
      <c r="AB287" s="137"/>
      <c r="AC287" s="137"/>
      <c r="AE287" s="137"/>
      <c r="AF287" s="137"/>
      <c r="AG287" s="137"/>
      <c r="AH287" s="137"/>
      <c r="AR287" s="137"/>
    </row>
    <row r="288" spans="22:44" x14ac:dyDescent="0.2">
      <c r="V288" s="137"/>
      <c r="W288" s="137"/>
      <c r="X288" s="137"/>
      <c r="Y288" s="137"/>
      <c r="Z288" s="137"/>
      <c r="AA288" s="137"/>
      <c r="AB288" s="137"/>
      <c r="AC288" s="137"/>
      <c r="AE288" s="137"/>
      <c r="AF288" s="137"/>
      <c r="AG288" s="137"/>
      <c r="AH288" s="137"/>
      <c r="AR288" s="137"/>
    </row>
    <row r="289" spans="22:44" x14ac:dyDescent="0.2">
      <c r="V289" s="137"/>
      <c r="W289" s="137"/>
      <c r="X289" s="137"/>
      <c r="Y289" s="137"/>
      <c r="Z289" s="137"/>
      <c r="AA289" s="137"/>
      <c r="AB289" s="137"/>
      <c r="AC289" s="137"/>
      <c r="AE289" s="137"/>
      <c r="AF289" s="137"/>
      <c r="AG289" s="137"/>
      <c r="AH289" s="137"/>
      <c r="AR289" s="137"/>
    </row>
    <row r="290" spans="22:44" x14ac:dyDescent="0.2">
      <c r="V290" s="137"/>
      <c r="W290" s="137"/>
      <c r="X290" s="137"/>
      <c r="Y290" s="137"/>
      <c r="Z290" s="137"/>
      <c r="AA290" s="137"/>
      <c r="AB290" s="137"/>
      <c r="AC290" s="137"/>
      <c r="AE290" s="137"/>
      <c r="AF290" s="137"/>
      <c r="AG290" s="137"/>
      <c r="AH290" s="137"/>
      <c r="AR290" s="137"/>
    </row>
    <row r="291" spans="22:44" x14ac:dyDescent="0.2">
      <c r="V291" s="137"/>
      <c r="W291" s="137"/>
      <c r="X291" s="137"/>
      <c r="Y291" s="137"/>
      <c r="Z291" s="137"/>
      <c r="AA291" s="137"/>
      <c r="AB291" s="137"/>
      <c r="AC291" s="137"/>
      <c r="AE291" s="137"/>
      <c r="AF291" s="137"/>
      <c r="AG291" s="137"/>
      <c r="AH291" s="137"/>
      <c r="AR291" s="137"/>
    </row>
    <row r="292" spans="22:44" x14ac:dyDescent="0.2">
      <c r="V292" s="137"/>
      <c r="W292" s="137"/>
      <c r="X292" s="137"/>
      <c r="Y292" s="137"/>
      <c r="Z292" s="137"/>
      <c r="AA292" s="137"/>
      <c r="AB292" s="137"/>
      <c r="AC292" s="137"/>
      <c r="AE292" s="137"/>
      <c r="AF292" s="137"/>
      <c r="AG292" s="137"/>
      <c r="AH292" s="137"/>
      <c r="AR292" s="137"/>
    </row>
    <row r="293" spans="22:44" x14ac:dyDescent="0.2">
      <c r="V293" s="137"/>
      <c r="W293" s="137"/>
      <c r="X293" s="137"/>
      <c r="Y293" s="137"/>
      <c r="Z293" s="137"/>
      <c r="AA293" s="137"/>
      <c r="AB293" s="137"/>
      <c r="AC293" s="137"/>
      <c r="AE293" s="137"/>
      <c r="AF293" s="137"/>
      <c r="AG293" s="137"/>
      <c r="AH293" s="137"/>
      <c r="AR293" s="137"/>
    </row>
    <row r="294" spans="22:44" x14ac:dyDescent="0.2">
      <c r="V294" s="137"/>
      <c r="W294" s="137"/>
      <c r="X294" s="137"/>
      <c r="Y294" s="137"/>
      <c r="Z294" s="137"/>
      <c r="AA294" s="137"/>
      <c r="AB294" s="137"/>
      <c r="AC294" s="137"/>
      <c r="AE294" s="137"/>
      <c r="AF294" s="137"/>
      <c r="AG294" s="137"/>
      <c r="AH294" s="137"/>
      <c r="AR294" s="137"/>
    </row>
    <row r="295" spans="22:44" x14ac:dyDescent="0.2">
      <c r="V295" s="137"/>
      <c r="W295" s="137"/>
      <c r="X295" s="137"/>
      <c r="Y295" s="137"/>
      <c r="Z295" s="137"/>
      <c r="AA295" s="137"/>
      <c r="AB295" s="137"/>
      <c r="AC295" s="137"/>
      <c r="AE295" s="137"/>
      <c r="AF295" s="137"/>
      <c r="AG295" s="137"/>
      <c r="AH295" s="137"/>
      <c r="AR295" s="137"/>
    </row>
    <row r="296" spans="22:44" x14ac:dyDescent="0.2">
      <c r="V296" s="137"/>
      <c r="W296" s="137"/>
      <c r="X296" s="137"/>
      <c r="Y296" s="137"/>
      <c r="Z296" s="137"/>
      <c r="AA296" s="137"/>
      <c r="AB296" s="137"/>
      <c r="AC296" s="137"/>
      <c r="AE296" s="137"/>
      <c r="AF296" s="137"/>
      <c r="AG296" s="137"/>
      <c r="AH296" s="137"/>
      <c r="AR296" s="137"/>
    </row>
    <row r="297" spans="22:44" x14ac:dyDescent="0.2">
      <c r="V297" s="137"/>
      <c r="W297" s="137"/>
      <c r="X297" s="137"/>
      <c r="Y297" s="137"/>
      <c r="Z297" s="137"/>
      <c r="AA297" s="137"/>
      <c r="AB297" s="137"/>
      <c r="AC297" s="137"/>
      <c r="AE297" s="137"/>
      <c r="AF297" s="137"/>
      <c r="AG297" s="137"/>
      <c r="AH297" s="137"/>
      <c r="AR297" s="137"/>
    </row>
    <row r="298" spans="22:44" x14ac:dyDescent="0.2">
      <c r="V298" s="137"/>
      <c r="W298" s="137"/>
      <c r="X298" s="137"/>
      <c r="Y298" s="137"/>
      <c r="Z298" s="137"/>
      <c r="AA298" s="137"/>
      <c r="AB298" s="137"/>
      <c r="AC298" s="137"/>
      <c r="AE298" s="137"/>
      <c r="AF298" s="137"/>
      <c r="AG298" s="137"/>
      <c r="AH298" s="137"/>
      <c r="AR298" s="137"/>
    </row>
    <row r="299" spans="22:44" x14ac:dyDescent="0.2">
      <c r="V299" s="137"/>
      <c r="W299" s="137"/>
      <c r="X299" s="137"/>
      <c r="Y299" s="137"/>
      <c r="Z299" s="137"/>
      <c r="AA299" s="137"/>
      <c r="AB299" s="137"/>
      <c r="AC299" s="137"/>
      <c r="AE299" s="137"/>
      <c r="AF299" s="137"/>
      <c r="AG299" s="137"/>
      <c r="AH299" s="137"/>
      <c r="AR299" s="137"/>
    </row>
    <row r="300" spans="22:44" x14ac:dyDescent="0.2">
      <c r="V300" s="137"/>
      <c r="W300" s="137"/>
      <c r="X300" s="137"/>
      <c r="Y300" s="137"/>
      <c r="Z300" s="137"/>
      <c r="AA300" s="137"/>
      <c r="AB300" s="137"/>
      <c r="AC300" s="137"/>
      <c r="AE300" s="137"/>
      <c r="AF300" s="137"/>
      <c r="AG300" s="137"/>
      <c r="AH300" s="137"/>
      <c r="AR300" s="137"/>
    </row>
    <row r="301" spans="22:44" x14ac:dyDescent="0.2">
      <c r="V301" s="137"/>
      <c r="W301" s="137"/>
      <c r="X301" s="137"/>
      <c r="Y301" s="137"/>
      <c r="Z301" s="137"/>
      <c r="AA301" s="137"/>
      <c r="AB301" s="137"/>
      <c r="AC301" s="137"/>
      <c r="AE301" s="137"/>
      <c r="AF301" s="137"/>
      <c r="AG301" s="137"/>
      <c r="AH301" s="137"/>
      <c r="AR301" s="137"/>
    </row>
    <row r="302" spans="22:44" x14ac:dyDescent="0.2">
      <c r="V302" s="137"/>
      <c r="W302" s="137"/>
      <c r="X302" s="137"/>
      <c r="Y302" s="137"/>
      <c r="Z302" s="137"/>
      <c r="AA302" s="137"/>
      <c r="AB302" s="137"/>
      <c r="AC302" s="137"/>
      <c r="AE302" s="137"/>
      <c r="AF302" s="137"/>
      <c r="AG302" s="137"/>
      <c r="AH302" s="137"/>
      <c r="AR302" s="137"/>
    </row>
    <row r="303" spans="22:44" x14ac:dyDescent="0.2">
      <c r="V303" s="137"/>
      <c r="W303" s="137"/>
      <c r="X303" s="137"/>
      <c r="Y303" s="137"/>
      <c r="Z303" s="137"/>
      <c r="AA303" s="137"/>
      <c r="AB303" s="137"/>
      <c r="AC303" s="137"/>
      <c r="AE303" s="137"/>
      <c r="AF303" s="137"/>
      <c r="AG303" s="137"/>
      <c r="AH303" s="137"/>
      <c r="AR303" s="137"/>
    </row>
    <row r="304" spans="22:44" x14ac:dyDescent="0.2">
      <c r="V304" s="137"/>
      <c r="W304" s="137"/>
      <c r="X304" s="137"/>
      <c r="Y304" s="137"/>
      <c r="Z304" s="137"/>
      <c r="AA304" s="137"/>
      <c r="AB304" s="137"/>
      <c r="AC304" s="137"/>
      <c r="AE304" s="137"/>
      <c r="AF304" s="137"/>
      <c r="AG304" s="137"/>
      <c r="AH304" s="137"/>
      <c r="AR304" s="137"/>
    </row>
    <row r="305" spans="22:44" x14ac:dyDescent="0.2">
      <c r="V305" s="137"/>
      <c r="W305" s="137"/>
      <c r="X305" s="137"/>
      <c r="Y305" s="137"/>
      <c r="Z305" s="137"/>
      <c r="AA305" s="137"/>
      <c r="AB305" s="137"/>
      <c r="AC305" s="137"/>
      <c r="AE305" s="137"/>
      <c r="AF305" s="137"/>
      <c r="AG305" s="137"/>
      <c r="AH305" s="137"/>
      <c r="AR305" s="137"/>
    </row>
    <row r="306" spans="22:44" x14ac:dyDescent="0.2">
      <c r="V306" s="137"/>
      <c r="W306" s="137"/>
      <c r="X306" s="137"/>
      <c r="Y306" s="137"/>
      <c r="Z306" s="137"/>
      <c r="AA306" s="137"/>
      <c r="AB306" s="137"/>
      <c r="AC306" s="137"/>
      <c r="AE306" s="137"/>
      <c r="AF306" s="137"/>
      <c r="AG306" s="137"/>
      <c r="AH306" s="137"/>
      <c r="AR306" s="137"/>
    </row>
    <row r="307" spans="22:44" x14ac:dyDescent="0.2">
      <c r="V307" s="137"/>
      <c r="W307" s="137"/>
      <c r="X307" s="137"/>
      <c r="Y307" s="137"/>
      <c r="Z307" s="137"/>
      <c r="AA307" s="137"/>
      <c r="AB307" s="137"/>
      <c r="AC307" s="137"/>
      <c r="AE307" s="137"/>
      <c r="AF307" s="137"/>
      <c r="AG307" s="137"/>
      <c r="AH307" s="137"/>
      <c r="AR307" s="137"/>
    </row>
    <row r="308" spans="22:44" x14ac:dyDescent="0.2">
      <c r="V308" s="137"/>
      <c r="W308" s="137"/>
      <c r="X308" s="137"/>
      <c r="Y308" s="137"/>
      <c r="Z308" s="137"/>
      <c r="AA308" s="137"/>
      <c r="AB308" s="137"/>
      <c r="AC308" s="137"/>
      <c r="AE308" s="137"/>
      <c r="AF308" s="137"/>
      <c r="AG308" s="137"/>
      <c r="AH308" s="137"/>
      <c r="AR308" s="137"/>
    </row>
    <row r="309" spans="22:44" x14ac:dyDescent="0.2">
      <c r="V309" s="137"/>
      <c r="W309" s="137"/>
      <c r="X309" s="137"/>
      <c r="Y309" s="137"/>
      <c r="Z309" s="137"/>
      <c r="AA309" s="137"/>
      <c r="AB309" s="137"/>
      <c r="AC309" s="137"/>
      <c r="AE309" s="137"/>
      <c r="AF309" s="137"/>
      <c r="AG309" s="137"/>
      <c r="AH309" s="137"/>
      <c r="AR309" s="137"/>
    </row>
    <row r="310" spans="22:44" x14ac:dyDescent="0.2">
      <c r="V310" s="137"/>
      <c r="W310" s="137"/>
      <c r="X310" s="137"/>
      <c r="Y310" s="137"/>
      <c r="Z310" s="137"/>
      <c r="AA310" s="137"/>
      <c r="AB310" s="137"/>
      <c r="AC310" s="137"/>
      <c r="AE310" s="137"/>
      <c r="AF310" s="137"/>
      <c r="AG310" s="137"/>
      <c r="AH310" s="137"/>
      <c r="AR310" s="137"/>
    </row>
    <row r="311" spans="22:44" x14ac:dyDescent="0.2">
      <c r="V311" s="137"/>
      <c r="W311" s="137"/>
      <c r="X311" s="137"/>
      <c r="Y311" s="137"/>
      <c r="Z311" s="137"/>
      <c r="AA311" s="137"/>
      <c r="AB311" s="137"/>
      <c r="AC311" s="137"/>
      <c r="AE311" s="137"/>
      <c r="AF311" s="137"/>
      <c r="AG311" s="137"/>
      <c r="AH311" s="137"/>
      <c r="AR311" s="137"/>
    </row>
    <row r="312" spans="22:44" x14ac:dyDescent="0.2">
      <c r="V312" s="137"/>
      <c r="W312" s="137"/>
      <c r="X312" s="137"/>
      <c r="Y312" s="137"/>
      <c r="Z312" s="137"/>
      <c r="AA312" s="137"/>
      <c r="AB312" s="137"/>
      <c r="AC312" s="137"/>
      <c r="AE312" s="137"/>
      <c r="AF312" s="137"/>
      <c r="AG312" s="137"/>
      <c r="AH312" s="137"/>
      <c r="AR312" s="137"/>
    </row>
    <row r="313" spans="22:44" x14ac:dyDescent="0.2">
      <c r="V313" s="137"/>
      <c r="W313" s="137"/>
      <c r="X313" s="137"/>
      <c r="Y313" s="137"/>
      <c r="Z313" s="137"/>
      <c r="AA313" s="137"/>
      <c r="AB313" s="137"/>
      <c r="AC313" s="137"/>
      <c r="AE313" s="137"/>
      <c r="AF313" s="137"/>
      <c r="AG313" s="137"/>
      <c r="AH313" s="137"/>
      <c r="AR313" s="137"/>
    </row>
    <row r="314" spans="22:44" x14ac:dyDescent="0.2">
      <c r="V314" s="137"/>
      <c r="W314" s="137"/>
      <c r="X314" s="137"/>
      <c r="Y314" s="137"/>
      <c r="Z314" s="137"/>
      <c r="AA314" s="137"/>
      <c r="AB314" s="137"/>
      <c r="AC314" s="137"/>
      <c r="AE314" s="137"/>
      <c r="AF314" s="137"/>
      <c r="AG314" s="137"/>
      <c r="AH314" s="137"/>
      <c r="AR314" s="137"/>
    </row>
    <row r="315" spans="22:44" x14ac:dyDescent="0.2">
      <c r="V315" s="137"/>
      <c r="W315" s="137"/>
      <c r="X315" s="137"/>
      <c r="Y315" s="137"/>
      <c r="Z315" s="137"/>
      <c r="AA315" s="137"/>
      <c r="AB315" s="137"/>
      <c r="AC315" s="137"/>
      <c r="AE315" s="137"/>
      <c r="AF315" s="137"/>
      <c r="AG315" s="137"/>
      <c r="AH315" s="137"/>
      <c r="AR315" s="137"/>
    </row>
    <row r="316" spans="22:44" x14ac:dyDescent="0.2">
      <c r="V316" s="137"/>
      <c r="W316" s="137"/>
      <c r="X316" s="137"/>
      <c r="Y316" s="137"/>
      <c r="Z316" s="137"/>
      <c r="AA316" s="137"/>
      <c r="AB316" s="137"/>
      <c r="AC316" s="137"/>
      <c r="AE316" s="137"/>
      <c r="AF316" s="137"/>
      <c r="AG316" s="137"/>
      <c r="AH316" s="137"/>
      <c r="AR316" s="137"/>
    </row>
    <row r="317" spans="22:44" x14ac:dyDescent="0.2">
      <c r="V317" s="137"/>
      <c r="W317" s="137"/>
      <c r="X317" s="137"/>
      <c r="Y317" s="137"/>
      <c r="Z317" s="137"/>
      <c r="AA317" s="137"/>
      <c r="AB317" s="137"/>
      <c r="AC317" s="137"/>
      <c r="AE317" s="137"/>
      <c r="AF317" s="137"/>
      <c r="AG317" s="137"/>
      <c r="AH317" s="137"/>
      <c r="AR317" s="137"/>
    </row>
    <row r="318" spans="22:44" x14ac:dyDescent="0.2">
      <c r="V318" s="137"/>
      <c r="W318" s="137"/>
      <c r="X318" s="137"/>
      <c r="Y318" s="137"/>
      <c r="Z318" s="137"/>
      <c r="AA318" s="137"/>
      <c r="AB318" s="137"/>
      <c r="AC318" s="137"/>
      <c r="AE318" s="137"/>
      <c r="AF318" s="137"/>
      <c r="AG318" s="137"/>
      <c r="AH318" s="137"/>
      <c r="AR318" s="137"/>
    </row>
    <row r="319" spans="22:44" x14ac:dyDescent="0.2">
      <c r="V319" s="137"/>
      <c r="W319" s="137"/>
      <c r="X319" s="137"/>
      <c r="Y319" s="137"/>
      <c r="Z319" s="137"/>
      <c r="AA319" s="137"/>
      <c r="AB319" s="137"/>
      <c r="AC319" s="137"/>
      <c r="AE319" s="137"/>
      <c r="AF319" s="137"/>
      <c r="AG319" s="137"/>
      <c r="AH319" s="137"/>
      <c r="AR319" s="137"/>
    </row>
    <row r="320" spans="22:44" x14ac:dyDescent="0.2">
      <c r="V320" s="137"/>
      <c r="W320" s="137"/>
      <c r="X320" s="137"/>
      <c r="Y320" s="137"/>
      <c r="Z320" s="137"/>
      <c r="AA320" s="137"/>
      <c r="AB320" s="137"/>
      <c r="AC320" s="137"/>
      <c r="AE320" s="137"/>
      <c r="AF320" s="137"/>
      <c r="AG320" s="137"/>
      <c r="AH320" s="137"/>
      <c r="AR320" s="137"/>
    </row>
    <row r="321" spans="22:44" x14ac:dyDescent="0.2">
      <c r="V321" s="137"/>
      <c r="W321" s="137"/>
      <c r="X321" s="137"/>
      <c r="Y321" s="137"/>
      <c r="Z321" s="137"/>
      <c r="AA321" s="137"/>
      <c r="AB321" s="137"/>
      <c r="AC321" s="137"/>
      <c r="AE321" s="137"/>
      <c r="AF321" s="137"/>
      <c r="AG321" s="137"/>
      <c r="AH321" s="137"/>
      <c r="AR321" s="137"/>
    </row>
    <row r="322" spans="22:44" x14ac:dyDescent="0.2">
      <c r="V322" s="137"/>
      <c r="W322" s="137"/>
      <c r="X322" s="137"/>
      <c r="Y322" s="137"/>
      <c r="Z322" s="137"/>
      <c r="AA322" s="137"/>
      <c r="AB322" s="137"/>
      <c r="AC322" s="137"/>
      <c r="AE322" s="137"/>
      <c r="AF322" s="137"/>
      <c r="AG322" s="137"/>
      <c r="AH322" s="137"/>
      <c r="AR322" s="137"/>
    </row>
    <row r="323" spans="22:44" x14ac:dyDescent="0.2">
      <c r="V323" s="137"/>
      <c r="W323" s="137"/>
      <c r="X323" s="137"/>
      <c r="Y323" s="137"/>
      <c r="Z323" s="137"/>
      <c r="AA323" s="137"/>
      <c r="AB323" s="137"/>
      <c r="AC323" s="137"/>
      <c r="AE323" s="137"/>
      <c r="AF323" s="137"/>
      <c r="AG323" s="137"/>
      <c r="AH323" s="137"/>
      <c r="AR323" s="137"/>
    </row>
    <row r="324" spans="22:44" x14ac:dyDescent="0.2">
      <c r="V324" s="137"/>
      <c r="W324" s="137"/>
      <c r="X324" s="137"/>
      <c r="Y324" s="137"/>
      <c r="Z324" s="137"/>
      <c r="AA324" s="137"/>
      <c r="AB324" s="137"/>
      <c r="AC324" s="137"/>
      <c r="AE324" s="137"/>
      <c r="AF324" s="137"/>
      <c r="AG324" s="137"/>
      <c r="AH324" s="137"/>
      <c r="AR324" s="137"/>
    </row>
    <row r="325" spans="22:44" x14ac:dyDescent="0.2">
      <c r="V325" s="137"/>
      <c r="W325" s="137"/>
      <c r="X325" s="137"/>
      <c r="Y325" s="137"/>
      <c r="Z325" s="137"/>
      <c r="AA325" s="137"/>
      <c r="AB325" s="137"/>
      <c r="AC325" s="137"/>
      <c r="AE325" s="137"/>
      <c r="AF325" s="137"/>
      <c r="AG325" s="137"/>
      <c r="AH325" s="137"/>
      <c r="AR325" s="137"/>
    </row>
    <row r="326" spans="22:44" x14ac:dyDescent="0.2">
      <c r="V326" s="137"/>
      <c r="W326" s="137"/>
      <c r="X326" s="137"/>
      <c r="Y326" s="137"/>
      <c r="Z326" s="137"/>
      <c r="AA326" s="137"/>
      <c r="AB326" s="137"/>
      <c r="AC326" s="137"/>
      <c r="AE326" s="137"/>
      <c r="AF326" s="137"/>
      <c r="AG326" s="137"/>
      <c r="AH326" s="137"/>
      <c r="AR326" s="137"/>
    </row>
    <row r="327" spans="22:44" x14ac:dyDescent="0.2">
      <c r="V327" s="137"/>
      <c r="W327" s="137"/>
      <c r="X327" s="137"/>
      <c r="Y327" s="137"/>
      <c r="Z327" s="137"/>
      <c r="AA327" s="137"/>
      <c r="AB327" s="137"/>
      <c r="AC327" s="137"/>
      <c r="AE327" s="137"/>
      <c r="AF327" s="137"/>
      <c r="AG327" s="137"/>
      <c r="AH327" s="137"/>
      <c r="AR327" s="137"/>
    </row>
    <row r="328" spans="22:44" x14ac:dyDescent="0.2">
      <c r="V328" s="137"/>
      <c r="W328" s="137"/>
      <c r="X328" s="137"/>
      <c r="Y328" s="137"/>
      <c r="Z328" s="137"/>
      <c r="AA328" s="137"/>
      <c r="AB328" s="137"/>
      <c r="AC328" s="137"/>
      <c r="AE328" s="137"/>
      <c r="AF328" s="137"/>
      <c r="AG328" s="137"/>
      <c r="AH328" s="137"/>
      <c r="AR328" s="137"/>
    </row>
    <row r="329" spans="22:44" x14ac:dyDescent="0.2">
      <c r="V329" s="137"/>
      <c r="W329" s="137"/>
      <c r="X329" s="137"/>
      <c r="Y329" s="137"/>
      <c r="Z329" s="137"/>
      <c r="AA329" s="137"/>
      <c r="AB329" s="137"/>
      <c r="AC329" s="137"/>
      <c r="AE329" s="137"/>
      <c r="AF329" s="137"/>
      <c r="AG329" s="137"/>
      <c r="AH329" s="137"/>
      <c r="AR329" s="137"/>
    </row>
    <row r="330" spans="22:44" x14ac:dyDescent="0.2">
      <c r="V330" s="137"/>
      <c r="W330" s="137"/>
      <c r="X330" s="137"/>
      <c r="Y330" s="137"/>
      <c r="Z330" s="137"/>
      <c r="AA330" s="137"/>
      <c r="AB330" s="137"/>
      <c r="AC330" s="137"/>
      <c r="AE330" s="137"/>
      <c r="AF330" s="137"/>
      <c r="AG330" s="137"/>
      <c r="AH330" s="137"/>
      <c r="AR330" s="137"/>
    </row>
    <row r="331" spans="22:44" x14ac:dyDescent="0.2">
      <c r="V331" s="137"/>
      <c r="W331" s="137"/>
      <c r="X331" s="137"/>
      <c r="Y331" s="137"/>
      <c r="Z331" s="137"/>
      <c r="AA331" s="137"/>
      <c r="AB331" s="137"/>
      <c r="AC331" s="137"/>
      <c r="AE331" s="137"/>
      <c r="AF331" s="137"/>
      <c r="AG331" s="137"/>
      <c r="AH331" s="137"/>
      <c r="AR331" s="137"/>
    </row>
    <row r="332" spans="22:44" x14ac:dyDescent="0.2">
      <c r="V332" s="137"/>
      <c r="W332" s="137"/>
      <c r="X332" s="137"/>
      <c r="Y332" s="137"/>
      <c r="Z332" s="137"/>
      <c r="AA332" s="137"/>
      <c r="AB332" s="137"/>
      <c r="AC332" s="137"/>
      <c r="AE332" s="137"/>
      <c r="AF332" s="137"/>
      <c r="AG332" s="137"/>
      <c r="AH332" s="137"/>
      <c r="AR332" s="137"/>
    </row>
    <row r="333" spans="22:44" x14ac:dyDescent="0.2">
      <c r="V333" s="137"/>
      <c r="W333" s="137"/>
      <c r="X333" s="137"/>
      <c r="Y333" s="137"/>
      <c r="Z333" s="137"/>
      <c r="AA333" s="137"/>
      <c r="AB333" s="137"/>
      <c r="AC333" s="137"/>
      <c r="AE333" s="137"/>
      <c r="AF333" s="137"/>
      <c r="AG333" s="137"/>
      <c r="AH333" s="137"/>
      <c r="AR333" s="137"/>
    </row>
    <row r="334" spans="22:44" x14ac:dyDescent="0.2">
      <c r="V334" s="137"/>
      <c r="W334" s="137"/>
      <c r="X334" s="137"/>
      <c r="Y334" s="137"/>
      <c r="Z334" s="137"/>
      <c r="AA334" s="137"/>
      <c r="AB334" s="137"/>
      <c r="AC334" s="137"/>
      <c r="AE334" s="137"/>
      <c r="AF334" s="137"/>
      <c r="AG334" s="137"/>
      <c r="AH334" s="137"/>
      <c r="AR334" s="137"/>
    </row>
    <row r="335" spans="22:44" x14ac:dyDescent="0.2">
      <c r="V335" s="137"/>
      <c r="W335" s="137"/>
      <c r="X335" s="137"/>
      <c r="Y335" s="137"/>
      <c r="Z335" s="137"/>
      <c r="AA335" s="137"/>
      <c r="AB335" s="137"/>
      <c r="AC335" s="137"/>
      <c r="AE335" s="137"/>
      <c r="AF335" s="137"/>
      <c r="AG335" s="137"/>
      <c r="AH335" s="137"/>
      <c r="AR335" s="137"/>
    </row>
    <row r="336" spans="22:44" x14ac:dyDescent="0.2">
      <c r="V336" s="137"/>
      <c r="W336" s="137"/>
      <c r="X336" s="137"/>
      <c r="Y336" s="137"/>
      <c r="Z336" s="137"/>
      <c r="AA336" s="137"/>
      <c r="AB336" s="137"/>
      <c r="AC336" s="137"/>
      <c r="AE336" s="137"/>
      <c r="AF336" s="137"/>
      <c r="AG336" s="137"/>
      <c r="AH336" s="137"/>
      <c r="AR336" s="137"/>
    </row>
    <row r="337" spans="22:44" x14ac:dyDescent="0.2">
      <c r="V337" s="137"/>
      <c r="W337" s="137"/>
      <c r="X337" s="137"/>
      <c r="Y337" s="137"/>
      <c r="Z337" s="137"/>
      <c r="AA337" s="137"/>
      <c r="AB337" s="137"/>
      <c r="AC337" s="137"/>
      <c r="AE337" s="137"/>
      <c r="AF337" s="137"/>
      <c r="AG337" s="137"/>
      <c r="AH337" s="137"/>
      <c r="AR337" s="137"/>
    </row>
    <row r="338" spans="22:44" x14ac:dyDescent="0.2">
      <c r="V338" s="137"/>
      <c r="W338" s="137"/>
      <c r="X338" s="137"/>
      <c r="Y338" s="137"/>
      <c r="Z338" s="137"/>
      <c r="AA338" s="137"/>
      <c r="AB338" s="137"/>
      <c r="AC338" s="137"/>
      <c r="AE338" s="137"/>
      <c r="AF338" s="137"/>
      <c r="AG338" s="137"/>
      <c r="AH338" s="137"/>
      <c r="AR338" s="137"/>
    </row>
    <row r="339" spans="22:44" x14ac:dyDescent="0.2">
      <c r="V339" s="137"/>
      <c r="W339" s="137"/>
      <c r="X339" s="137"/>
      <c r="Y339" s="137"/>
      <c r="Z339" s="137"/>
      <c r="AA339" s="137"/>
      <c r="AB339" s="137"/>
      <c r="AC339" s="137"/>
      <c r="AE339" s="137"/>
      <c r="AF339" s="137"/>
      <c r="AG339" s="137"/>
      <c r="AH339" s="137"/>
      <c r="AR339" s="137"/>
    </row>
    <row r="340" spans="22:44" x14ac:dyDescent="0.2">
      <c r="V340" s="137"/>
      <c r="W340" s="137"/>
      <c r="X340" s="137"/>
      <c r="Y340" s="137"/>
      <c r="Z340" s="137"/>
      <c r="AA340" s="137"/>
      <c r="AB340" s="137"/>
      <c r="AC340" s="137"/>
      <c r="AE340" s="137"/>
      <c r="AF340" s="137"/>
      <c r="AG340" s="137"/>
      <c r="AH340" s="137"/>
      <c r="AR340" s="137"/>
    </row>
    <row r="341" spans="22:44" x14ac:dyDescent="0.2">
      <c r="V341" s="137"/>
      <c r="W341" s="137"/>
      <c r="X341" s="137"/>
      <c r="Y341" s="137"/>
      <c r="Z341" s="137"/>
      <c r="AA341" s="137"/>
      <c r="AB341" s="137"/>
      <c r="AC341" s="137"/>
      <c r="AE341" s="137"/>
      <c r="AF341" s="137"/>
      <c r="AG341" s="137"/>
      <c r="AH341" s="137"/>
      <c r="AR341" s="137"/>
    </row>
    <row r="342" spans="22:44" x14ac:dyDescent="0.2">
      <c r="V342" s="137"/>
      <c r="W342" s="137"/>
      <c r="X342" s="137"/>
      <c r="Y342" s="137"/>
      <c r="Z342" s="137"/>
      <c r="AA342" s="137"/>
      <c r="AB342" s="137"/>
      <c r="AC342" s="137"/>
      <c r="AE342" s="137"/>
      <c r="AF342" s="137"/>
      <c r="AG342" s="137"/>
      <c r="AH342" s="137"/>
      <c r="AR342" s="137"/>
    </row>
    <row r="343" spans="22:44" x14ac:dyDescent="0.2">
      <c r="V343" s="137"/>
      <c r="W343" s="137"/>
      <c r="X343" s="137"/>
      <c r="Y343" s="137"/>
      <c r="Z343" s="137"/>
      <c r="AA343" s="137"/>
      <c r="AB343" s="137"/>
      <c r="AC343" s="137"/>
      <c r="AE343" s="137"/>
      <c r="AF343" s="137"/>
      <c r="AG343" s="137"/>
      <c r="AH343" s="137"/>
      <c r="AR343" s="137"/>
    </row>
    <row r="344" spans="22:44" x14ac:dyDescent="0.2">
      <c r="V344" s="137"/>
      <c r="W344" s="137"/>
      <c r="X344" s="137"/>
      <c r="Y344" s="137"/>
      <c r="Z344" s="137"/>
      <c r="AA344" s="137"/>
      <c r="AB344" s="137"/>
      <c r="AC344" s="137"/>
      <c r="AE344" s="137"/>
      <c r="AF344" s="137"/>
      <c r="AG344" s="137"/>
      <c r="AH344" s="137"/>
      <c r="AR344" s="137"/>
    </row>
    <row r="345" spans="22:44" x14ac:dyDescent="0.2">
      <c r="V345" s="137"/>
      <c r="W345" s="137"/>
      <c r="X345" s="137"/>
      <c r="Y345" s="137"/>
      <c r="Z345" s="137"/>
      <c r="AA345" s="137"/>
      <c r="AB345" s="137"/>
      <c r="AC345" s="137"/>
      <c r="AE345" s="137"/>
      <c r="AF345" s="137"/>
      <c r="AG345" s="137"/>
      <c r="AH345" s="137"/>
      <c r="AR345" s="137"/>
    </row>
    <row r="346" spans="22:44" x14ac:dyDescent="0.2">
      <c r="V346" s="137"/>
      <c r="W346" s="137"/>
      <c r="X346" s="137"/>
      <c r="Y346" s="137"/>
      <c r="Z346" s="137"/>
      <c r="AA346" s="137"/>
      <c r="AB346" s="137"/>
      <c r="AC346" s="137"/>
      <c r="AE346" s="137"/>
      <c r="AF346" s="137"/>
      <c r="AG346" s="137"/>
      <c r="AH346" s="137"/>
      <c r="AR346" s="137"/>
    </row>
    <row r="347" spans="22:44" x14ac:dyDescent="0.2">
      <c r="V347" s="137"/>
      <c r="W347" s="137"/>
      <c r="X347" s="137"/>
      <c r="Y347" s="137"/>
      <c r="Z347" s="137"/>
      <c r="AA347" s="137"/>
      <c r="AB347" s="137"/>
      <c r="AC347" s="137"/>
      <c r="AE347" s="137"/>
      <c r="AF347" s="137"/>
      <c r="AG347" s="137"/>
      <c r="AH347" s="137"/>
      <c r="AR347" s="137"/>
    </row>
    <row r="348" spans="22:44" x14ac:dyDescent="0.2">
      <c r="V348" s="137"/>
      <c r="W348" s="137"/>
      <c r="X348" s="137"/>
      <c r="Y348" s="137"/>
      <c r="Z348" s="137"/>
      <c r="AA348" s="137"/>
      <c r="AB348" s="137"/>
      <c r="AC348" s="137"/>
      <c r="AE348" s="137"/>
      <c r="AF348" s="137"/>
      <c r="AG348" s="137"/>
      <c r="AH348" s="137"/>
      <c r="AR348" s="137"/>
    </row>
    <row r="349" spans="22:44" x14ac:dyDescent="0.2">
      <c r="V349" s="137"/>
      <c r="W349" s="137"/>
      <c r="X349" s="137"/>
      <c r="Y349" s="137"/>
      <c r="Z349" s="137"/>
      <c r="AA349" s="137"/>
      <c r="AB349" s="137"/>
      <c r="AC349" s="137"/>
      <c r="AE349" s="137"/>
      <c r="AF349" s="137"/>
      <c r="AG349" s="137"/>
      <c r="AH349" s="137"/>
      <c r="AR349" s="137"/>
    </row>
    <row r="350" spans="22:44" x14ac:dyDescent="0.2">
      <c r="V350" s="137"/>
      <c r="W350" s="137"/>
      <c r="X350" s="137"/>
      <c r="Y350" s="137"/>
      <c r="Z350" s="137"/>
      <c r="AA350" s="137"/>
      <c r="AB350" s="137"/>
      <c r="AC350" s="137"/>
      <c r="AE350" s="137"/>
      <c r="AF350" s="137"/>
      <c r="AG350" s="137"/>
      <c r="AH350" s="137"/>
      <c r="AR350" s="137"/>
    </row>
    <row r="351" spans="22:44" x14ac:dyDescent="0.2">
      <c r="V351" s="137"/>
      <c r="W351" s="137"/>
      <c r="X351" s="137"/>
      <c r="Y351" s="137"/>
      <c r="Z351" s="137"/>
      <c r="AA351" s="137"/>
      <c r="AB351" s="137"/>
      <c r="AC351" s="137"/>
      <c r="AE351" s="137"/>
      <c r="AF351" s="137"/>
      <c r="AG351" s="137"/>
      <c r="AH351" s="137"/>
      <c r="AR351" s="137"/>
    </row>
    <row r="352" spans="22:44" x14ac:dyDescent="0.2">
      <c r="V352" s="137"/>
      <c r="W352" s="137"/>
      <c r="X352" s="137"/>
      <c r="Y352" s="137"/>
      <c r="Z352" s="137"/>
      <c r="AA352" s="137"/>
      <c r="AB352" s="137"/>
      <c r="AC352" s="137"/>
      <c r="AE352" s="137"/>
      <c r="AF352" s="137"/>
      <c r="AG352" s="137"/>
      <c r="AH352" s="137"/>
      <c r="AR352" s="137"/>
    </row>
    <row r="353" spans="22:44" x14ac:dyDescent="0.2">
      <c r="V353" s="137"/>
      <c r="W353" s="137"/>
      <c r="X353" s="137"/>
      <c r="Y353" s="137"/>
      <c r="Z353" s="137"/>
      <c r="AA353" s="137"/>
      <c r="AB353" s="137"/>
      <c r="AC353" s="137"/>
      <c r="AE353" s="137"/>
      <c r="AF353" s="137"/>
      <c r="AG353" s="137"/>
      <c r="AH353" s="137"/>
      <c r="AR353" s="137"/>
    </row>
    <row r="354" spans="22:44" x14ac:dyDescent="0.2">
      <c r="V354" s="137"/>
      <c r="W354" s="137"/>
      <c r="X354" s="137"/>
      <c r="Y354" s="137"/>
      <c r="Z354" s="137"/>
      <c r="AA354" s="137"/>
      <c r="AB354" s="137"/>
      <c r="AC354" s="137"/>
      <c r="AE354" s="137"/>
      <c r="AF354" s="137"/>
      <c r="AG354" s="137"/>
      <c r="AH354" s="137"/>
      <c r="AR354" s="137"/>
    </row>
    <row r="355" spans="22:44" x14ac:dyDescent="0.2">
      <c r="V355" s="137"/>
      <c r="W355" s="137"/>
      <c r="X355" s="137"/>
      <c r="Y355" s="137"/>
      <c r="Z355" s="137"/>
      <c r="AA355" s="137"/>
      <c r="AB355" s="137"/>
      <c r="AC355" s="137"/>
      <c r="AE355" s="137"/>
      <c r="AF355" s="137"/>
      <c r="AG355" s="137"/>
      <c r="AH355" s="137"/>
      <c r="AR355" s="137"/>
    </row>
    <row r="356" spans="22:44" x14ac:dyDescent="0.2">
      <c r="V356" s="137"/>
      <c r="W356" s="137"/>
      <c r="X356" s="137"/>
      <c r="Y356" s="137"/>
      <c r="Z356" s="137"/>
      <c r="AA356" s="137"/>
      <c r="AB356" s="137"/>
      <c r="AC356" s="137"/>
      <c r="AE356" s="137"/>
      <c r="AF356" s="137"/>
      <c r="AG356" s="137"/>
      <c r="AH356" s="137"/>
      <c r="AR356" s="137"/>
    </row>
    <row r="357" spans="22:44" x14ac:dyDescent="0.2">
      <c r="V357" s="137"/>
      <c r="W357" s="137"/>
      <c r="X357" s="137"/>
      <c r="Y357" s="137"/>
      <c r="Z357" s="137"/>
      <c r="AA357" s="137"/>
      <c r="AB357" s="137"/>
      <c r="AC357" s="137"/>
      <c r="AE357" s="137"/>
      <c r="AF357" s="137"/>
      <c r="AG357" s="137"/>
      <c r="AH357" s="137"/>
      <c r="AR357" s="137"/>
    </row>
    <row r="358" spans="22:44" x14ac:dyDescent="0.2">
      <c r="V358" s="137"/>
      <c r="W358" s="137"/>
      <c r="X358" s="137"/>
      <c r="Y358" s="137"/>
      <c r="Z358" s="137"/>
      <c r="AA358" s="137"/>
      <c r="AB358" s="137"/>
      <c r="AC358" s="137"/>
      <c r="AE358" s="137"/>
      <c r="AF358" s="137"/>
      <c r="AG358" s="137"/>
      <c r="AH358" s="137"/>
      <c r="AR358" s="137"/>
    </row>
    <row r="359" spans="22:44" x14ac:dyDescent="0.2">
      <c r="V359" s="137"/>
      <c r="W359" s="137"/>
      <c r="X359" s="137"/>
      <c r="Y359" s="137"/>
      <c r="Z359" s="137"/>
      <c r="AA359" s="137"/>
      <c r="AB359" s="137"/>
      <c r="AC359" s="137"/>
      <c r="AE359" s="137"/>
      <c r="AF359" s="137"/>
      <c r="AG359" s="137"/>
      <c r="AH359" s="137"/>
      <c r="AR359" s="137"/>
    </row>
    <row r="360" spans="22:44" x14ac:dyDescent="0.2">
      <c r="V360" s="137"/>
      <c r="W360" s="137"/>
      <c r="X360" s="137"/>
      <c r="Y360" s="137"/>
      <c r="Z360" s="137"/>
      <c r="AA360" s="137"/>
      <c r="AB360" s="137"/>
      <c r="AC360" s="137"/>
      <c r="AE360" s="137"/>
      <c r="AF360" s="137"/>
      <c r="AG360" s="137"/>
      <c r="AH360" s="137"/>
      <c r="AR360" s="137"/>
    </row>
    <row r="361" spans="22:44" x14ac:dyDescent="0.2">
      <c r="V361" s="137"/>
      <c r="W361" s="137"/>
      <c r="X361" s="137"/>
      <c r="Y361" s="137"/>
      <c r="Z361" s="137"/>
      <c r="AA361" s="137"/>
      <c r="AB361" s="137"/>
      <c r="AC361" s="137"/>
      <c r="AE361" s="137"/>
      <c r="AF361" s="137"/>
      <c r="AG361" s="137"/>
      <c r="AH361" s="137"/>
      <c r="AR361" s="137"/>
    </row>
    <row r="362" spans="22:44" x14ac:dyDescent="0.2">
      <c r="V362" s="137"/>
      <c r="W362" s="137"/>
      <c r="X362" s="137"/>
      <c r="Y362" s="137"/>
      <c r="Z362" s="137"/>
      <c r="AA362" s="137"/>
      <c r="AB362" s="137"/>
      <c r="AC362" s="137"/>
      <c r="AE362" s="137"/>
      <c r="AF362" s="137"/>
      <c r="AG362" s="137"/>
      <c r="AH362" s="137"/>
      <c r="AR362" s="137"/>
    </row>
    <row r="363" spans="22:44" x14ac:dyDescent="0.2">
      <c r="V363" s="137"/>
      <c r="W363" s="137"/>
      <c r="X363" s="137"/>
      <c r="Y363" s="137"/>
      <c r="Z363" s="137"/>
      <c r="AA363" s="137"/>
      <c r="AB363" s="137"/>
      <c r="AC363" s="137"/>
      <c r="AE363" s="137"/>
      <c r="AF363" s="137"/>
      <c r="AG363" s="137"/>
      <c r="AH363" s="137"/>
      <c r="AR363" s="137"/>
    </row>
    <row r="364" spans="22:44" x14ac:dyDescent="0.2">
      <c r="V364" s="137"/>
      <c r="W364" s="137"/>
      <c r="X364" s="137"/>
      <c r="Y364" s="137"/>
      <c r="Z364" s="137"/>
      <c r="AA364" s="137"/>
      <c r="AB364" s="137"/>
      <c r="AC364" s="137"/>
      <c r="AE364" s="137"/>
      <c r="AF364" s="137"/>
      <c r="AG364" s="137"/>
      <c r="AH364" s="137"/>
      <c r="AR364" s="137"/>
    </row>
    <row r="365" spans="22:44" x14ac:dyDescent="0.2">
      <c r="V365" s="137"/>
      <c r="W365" s="137"/>
      <c r="X365" s="137"/>
      <c r="Y365" s="137"/>
      <c r="Z365" s="137"/>
      <c r="AA365" s="137"/>
      <c r="AB365" s="137"/>
      <c r="AC365" s="137"/>
      <c r="AE365" s="137"/>
      <c r="AF365" s="137"/>
      <c r="AG365" s="137"/>
      <c r="AH365" s="137"/>
      <c r="AR365" s="137"/>
    </row>
    <row r="366" spans="22:44" x14ac:dyDescent="0.2">
      <c r="V366" s="137"/>
      <c r="W366" s="137"/>
      <c r="X366" s="137"/>
      <c r="Y366" s="137"/>
      <c r="Z366" s="137"/>
      <c r="AA366" s="137"/>
      <c r="AB366" s="137"/>
      <c r="AC366" s="137"/>
      <c r="AE366" s="137"/>
      <c r="AF366" s="137"/>
      <c r="AG366" s="137"/>
      <c r="AH366" s="137"/>
      <c r="AR366" s="137"/>
    </row>
    <row r="367" spans="22:44" x14ac:dyDescent="0.2">
      <c r="V367" s="137"/>
      <c r="W367" s="137"/>
      <c r="X367" s="137"/>
      <c r="Y367" s="137"/>
      <c r="Z367" s="137"/>
      <c r="AA367" s="137"/>
      <c r="AB367" s="137"/>
      <c r="AC367" s="137"/>
      <c r="AE367" s="137"/>
      <c r="AF367" s="137"/>
      <c r="AG367" s="137"/>
      <c r="AH367" s="137"/>
      <c r="AR367" s="137"/>
    </row>
    <row r="368" spans="22:44" x14ac:dyDescent="0.2">
      <c r="V368" s="137"/>
      <c r="W368" s="137"/>
      <c r="X368" s="137"/>
      <c r="Y368" s="137"/>
      <c r="Z368" s="137"/>
      <c r="AA368" s="137"/>
      <c r="AB368" s="137"/>
      <c r="AC368" s="137"/>
      <c r="AE368" s="137"/>
      <c r="AF368" s="137"/>
      <c r="AG368" s="137"/>
      <c r="AH368" s="137"/>
      <c r="AR368" s="137"/>
    </row>
    <row r="369" spans="22:44" x14ac:dyDescent="0.2">
      <c r="V369" s="137"/>
      <c r="W369" s="137"/>
      <c r="X369" s="137"/>
      <c r="Y369" s="137"/>
      <c r="Z369" s="137"/>
      <c r="AA369" s="137"/>
      <c r="AB369" s="137"/>
      <c r="AC369" s="137"/>
      <c r="AE369" s="137"/>
      <c r="AF369" s="137"/>
      <c r="AG369" s="137"/>
      <c r="AH369" s="137"/>
      <c r="AR369" s="137"/>
    </row>
    <row r="370" spans="22:44" x14ac:dyDescent="0.2">
      <c r="V370" s="137"/>
      <c r="W370" s="137"/>
      <c r="X370" s="137"/>
      <c r="Y370" s="137"/>
      <c r="Z370" s="137"/>
      <c r="AA370" s="137"/>
      <c r="AB370" s="137"/>
      <c r="AC370" s="137"/>
      <c r="AE370" s="137"/>
      <c r="AF370" s="137"/>
      <c r="AG370" s="137"/>
      <c r="AH370" s="137"/>
      <c r="AR370" s="137"/>
    </row>
    <row r="371" spans="22:44" x14ac:dyDescent="0.2">
      <c r="V371" s="137"/>
      <c r="W371" s="137"/>
      <c r="X371" s="137"/>
      <c r="Y371" s="137"/>
      <c r="Z371" s="137"/>
      <c r="AA371" s="137"/>
      <c r="AB371" s="137"/>
      <c r="AC371" s="137"/>
      <c r="AE371" s="137"/>
      <c r="AF371" s="137"/>
      <c r="AG371" s="137"/>
      <c r="AH371" s="137"/>
      <c r="AR371" s="137"/>
    </row>
    <row r="372" spans="22:44" x14ac:dyDescent="0.2">
      <c r="V372" s="137"/>
      <c r="W372" s="137"/>
      <c r="X372" s="137"/>
      <c r="Y372" s="137"/>
      <c r="Z372" s="137"/>
      <c r="AA372" s="137"/>
      <c r="AB372" s="137"/>
      <c r="AC372" s="137"/>
      <c r="AE372" s="137"/>
      <c r="AF372" s="137"/>
      <c r="AG372" s="137"/>
      <c r="AH372" s="137"/>
      <c r="AR372" s="137"/>
    </row>
    <row r="373" spans="22:44" x14ac:dyDescent="0.2">
      <c r="V373" s="137"/>
      <c r="W373" s="137"/>
      <c r="X373" s="137"/>
      <c r="Y373" s="137"/>
      <c r="Z373" s="137"/>
      <c r="AA373" s="137"/>
      <c r="AB373" s="137"/>
      <c r="AC373" s="137"/>
      <c r="AE373" s="137"/>
      <c r="AF373" s="137"/>
      <c r="AG373" s="137"/>
      <c r="AH373" s="137"/>
      <c r="AR373" s="137"/>
    </row>
    <row r="374" spans="22:44" x14ac:dyDescent="0.2">
      <c r="V374" s="137"/>
      <c r="W374" s="137"/>
      <c r="X374" s="137"/>
      <c r="Y374" s="137"/>
      <c r="Z374" s="137"/>
      <c r="AA374" s="137"/>
      <c r="AB374" s="137"/>
      <c r="AC374" s="137"/>
      <c r="AE374" s="137"/>
      <c r="AF374" s="137"/>
      <c r="AG374" s="137"/>
      <c r="AH374" s="137"/>
      <c r="AR374" s="137"/>
    </row>
    <row r="375" spans="22:44" x14ac:dyDescent="0.2">
      <c r="V375" s="137"/>
      <c r="W375" s="137"/>
      <c r="X375" s="137"/>
      <c r="Y375" s="137"/>
      <c r="Z375" s="137"/>
      <c r="AA375" s="137"/>
      <c r="AB375" s="137"/>
      <c r="AC375" s="137"/>
      <c r="AE375" s="137"/>
      <c r="AF375" s="137"/>
      <c r="AG375" s="137"/>
      <c r="AH375" s="137"/>
      <c r="AR375" s="137"/>
    </row>
    <row r="376" spans="22:44" x14ac:dyDescent="0.2">
      <c r="V376" s="137"/>
      <c r="W376" s="137"/>
      <c r="X376" s="137"/>
      <c r="Y376" s="137"/>
      <c r="Z376" s="137"/>
      <c r="AA376" s="137"/>
      <c r="AB376" s="137"/>
      <c r="AC376" s="137"/>
      <c r="AE376" s="137"/>
      <c r="AF376" s="137"/>
      <c r="AG376" s="137"/>
      <c r="AH376" s="137"/>
      <c r="AR376" s="137"/>
    </row>
    <row r="377" spans="22:44" x14ac:dyDescent="0.2">
      <c r="V377" s="137"/>
      <c r="W377" s="137"/>
      <c r="X377" s="137"/>
      <c r="Y377" s="137"/>
      <c r="Z377" s="137"/>
      <c r="AA377" s="137"/>
      <c r="AB377" s="137"/>
      <c r="AC377" s="137"/>
      <c r="AE377" s="137"/>
      <c r="AF377" s="137"/>
      <c r="AG377" s="137"/>
      <c r="AH377" s="137"/>
      <c r="AR377" s="137"/>
    </row>
    <row r="378" spans="22:44" x14ac:dyDescent="0.2">
      <c r="V378" s="137"/>
      <c r="W378" s="137"/>
      <c r="X378" s="137"/>
      <c r="Y378" s="137"/>
      <c r="Z378" s="137"/>
      <c r="AA378" s="137"/>
      <c r="AB378" s="137"/>
      <c r="AC378" s="137"/>
      <c r="AE378" s="137"/>
      <c r="AF378" s="137"/>
      <c r="AG378" s="137"/>
      <c r="AH378" s="137"/>
      <c r="AR378" s="137"/>
    </row>
    <row r="379" spans="22:44" x14ac:dyDescent="0.2">
      <c r="V379" s="137"/>
      <c r="W379" s="137"/>
      <c r="X379" s="137"/>
      <c r="Y379" s="137"/>
      <c r="Z379" s="137"/>
      <c r="AA379" s="137"/>
      <c r="AB379" s="137"/>
      <c r="AC379" s="137"/>
      <c r="AE379" s="137"/>
      <c r="AF379" s="137"/>
      <c r="AG379" s="137"/>
      <c r="AH379" s="137"/>
      <c r="AR379" s="137"/>
    </row>
    <row r="380" spans="22:44" x14ac:dyDescent="0.2">
      <c r="V380" s="137"/>
      <c r="W380" s="137"/>
      <c r="X380" s="137"/>
      <c r="Y380" s="137"/>
      <c r="Z380" s="137"/>
      <c r="AA380" s="137"/>
      <c r="AB380" s="137"/>
      <c r="AC380" s="137"/>
      <c r="AE380" s="137"/>
      <c r="AF380" s="137"/>
      <c r="AG380" s="137"/>
      <c r="AH380" s="137"/>
      <c r="AR380" s="137"/>
    </row>
    <row r="381" spans="22:44" x14ac:dyDescent="0.2">
      <c r="V381" s="137"/>
      <c r="W381" s="137"/>
      <c r="X381" s="137"/>
      <c r="Y381" s="137"/>
      <c r="Z381" s="137"/>
      <c r="AA381" s="137"/>
      <c r="AB381" s="137"/>
      <c r="AC381" s="137"/>
      <c r="AE381" s="137"/>
      <c r="AF381" s="137"/>
      <c r="AG381" s="137"/>
      <c r="AH381" s="137"/>
      <c r="AR381" s="137"/>
    </row>
    <row r="382" spans="22:44" x14ac:dyDescent="0.2">
      <c r="V382" s="137"/>
      <c r="W382" s="137"/>
      <c r="X382" s="137"/>
      <c r="Y382" s="137"/>
      <c r="Z382" s="137"/>
      <c r="AA382" s="137"/>
      <c r="AB382" s="137"/>
      <c r="AC382" s="137"/>
      <c r="AE382" s="137"/>
      <c r="AF382" s="137"/>
      <c r="AG382" s="137"/>
      <c r="AH382" s="137"/>
      <c r="AR382" s="137"/>
    </row>
    <row r="383" spans="22:44" x14ac:dyDescent="0.2">
      <c r="V383" s="137"/>
      <c r="W383" s="137"/>
      <c r="X383" s="137"/>
      <c r="Y383" s="137"/>
      <c r="Z383" s="137"/>
      <c r="AA383" s="137"/>
      <c r="AB383" s="137"/>
      <c r="AC383" s="137"/>
      <c r="AE383" s="137"/>
      <c r="AF383" s="137"/>
      <c r="AG383" s="137"/>
      <c r="AH383" s="137"/>
      <c r="AR383" s="137"/>
    </row>
    <row r="384" spans="22:44" x14ac:dyDescent="0.2">
      <c r="V384" s="137"/>
      <c r="W384" s="137"/>
      <c r="X384" s="137"/>
      <c r="Y384" s="137"/>
      <c r="Z384" s="137"/>
      <c r="AA384" s="137"/>
      <c r="AB384" s="137"/>
      <c r="AC384" s="137"/>
      <c r="AE384" s="137"/>
      <c r="AF384" s="137"/>
      <c r="AG384" s="137"/>
      <c r="AH384" s="137"/>
      <c r="AR384" s="137"/>
    </row>
    <row r="385" spans="22:44" x14ac:dyDescent="0.2">
      <c r="V385" s="137"/>
      <c r="W385" s="137"/>
      <c r="X385" s="137"/>
      <c r="Y385" s="137"/>
      <c r="Z385" s="137"/>
      <c r="AA385" s="137"/>
      <c r="AB385" s="137"/>
      <c r="AC385" s="137"/>
      <c r="AE385" s="137"/>
      <c r="AF385" s="137"/>
      <c r="AG385" s="137"/>
      <c r="AH385" s="137"/>
      <c r="AR385" s="137"/>
    </row>
    <row r="386" spans="22:44" x14ac:dyDescent="0.2">
      <c r="V386" s="137"/>
      <c r="W386" s="137"/>
      <c r="X386" s="137"/>
      <c r="Y386" s="137"/>
      <c r="Z386" s="137"/>
      <c r="AA386" s="137"/>
      <c r="AB386" s="137"/>
      <c r="AC386" s="137"/>
      <c r="AE386" s="137"/>
      <c r="AF386" s="137"/>
      <c r="AG386" s="137"/>
      <c r="AH386" s="137"/>
      <c r="AR386" s="137"/>
    </row>
    <row r="387" spans="22:44" x14ac:dyDescent="0.2">
      <c r="V387" s="137"/>
      <c r="W387" s="137"/>
      <c r="X387" s="137"/>
      <c r="Y387" s="137"/>
      <c r="Z387" s="137"/>
      <c r="AA387" s="137"/>
      <c r="AB387" s="137"/>
      <c r="AC387" s="137"/>
      <c r="AE387" s="137"/>
      <c r="AF387" s="137"/>
      <c r="AG387" s="137"/>
      <c r="AH387" s="137"/>
      <c r="AR387" s="137"/>
    </row>
    <row r="388" spans="22:44" x14ac:dyDescent="0.2">
      <c r="V388" s="137"/>
      <c r="W388" s="137"/>
      <c r="X388" s="137"/>
      <c r="Y388" s="137"/>
      <c r="Z388" s="137"/>
      <c r="AA388" s="137"/>
      <c r="AB388" s="137"/>
      <c r="AC388" s="137"/>
      <c r="AE388" s="137"/>
      <c r="AF388" s="137"/>
      <c r="AG388" s="137"/>
      <c r="AH388" s="137"/>
      <c r="AR388" s="137"/>
    </row>
    <row r="389" spans="22:44" x14ac:dyDescent="0.2">
      <c r="V389" s="137"/>
      <c r="W389" s="137"/>
      <c r="X389" s="137"/>
      <c r="Y389" s="137"/>
      <c r="Z389" s="137"/>
      <c r="AA389" s="137"/>
      <c r="AB389" s="137"/>
      <c r="AC389" s="137"/>
      <c r="AE389" s="137"/>
      <c r="AF389" s="137"/>
      <c r="AG389" s="137"/>
      <c r="AH389" s="137"/>
      <c r="AR389" s="137"/>
    </row>
    <row r="390" spans="22:44" x14ac:dyDescent="0.2">
      <c r="V390" s="137"/>
      <c r="W390" s="137"/>
      <c r="X390" s="137"/>
      <c r="Y390" s="137"/>
      <c r="Z390" s="137"/>
      <c r="AA390" s="137"/>
      <c r="AB390" s="137"/>
      <c r="AC390" s="137"/>
      <c r="AE390" s="137"/>
      <c r="AF390" s="137"/>
      <c r="AG390" s="137"/>
      <c r="AH390" s="137"/>
      <c r="AR390" s="137"/>
    </row>
    <row r="391" spans="22:44" x14ac:dyDescent="0.2">
      <c r="V391" s="137"/>
      <c r="W391" s="137"/>
      <c r="X391" s="137"/>
      <c r="Y391" s="137"/>
      <c r="Z391" s="137"/>
      <c r="AA391" s="137"/>
      <c r="AB391" s="137"/>
      <c r="AC391" s="137"/>
      <c r="AE391" s="137"/>
      <c r="AF391" s="137"/>
      <c r="AG391" s="137"/>
      <c r="AH391" s="137"/>
      <c r="AR391" s="137"/>
    </row>
    <row r="392" spans="22:44" x14ac:dyDescent="0.2">
      <c r="V392" s="137"/>
      <c r="W392" s="137"/>
      <c r="X392" s="137"/>
      <c r="Y392" s="137"/>
      <c r="Z392" s="137"/>
      <c r="AA392" s="137"/>
      <c r="AB392" s="137"/>
      <c r="AC392" s="137"/>
      <c r="AE392" s="137"/>
      <c r="AF392" s="137"/>
      <c r="AG392" s="137"/>
      <c r="AH392" s="137"/>
      <c r="AR392" s="137"/>
    </row>
    <row r="393" spans="22:44" x14ac:dyDescent="0.2">
      <c r="V393" s="137"/>
      <c r="W393" s="137"/>
      <c r="X393" s="137"/>
      <c r="Y393" s="137"/>
      <c r="Z393" s="137"/>
      <c r="AA393" s="137"/>
      <c r="AB393" s="137"/>
      <c r="AC393" s="137"/>
      <c r="AE393" s="137"/>
      <c r="AF393" s="137"/>
      <c r="AG393" s="137"/>
      <c r="AH393" s="137"/>
      <c r="AR393" s="137"/>
    </row>
    <row r="394" spans="22:44" x14ac:dyDescent="0.2">
      <c r="V394" s="137"/>
      <c r="W394" s="137"/>
      <c r="X394" s="137"/>
      <c r="Y394" s="137"/>
      <c r="Z394" s="137"/>
      <c r="AA394" s="137"/>
      <c r="AB394" s="137"/>
      <c r="AC394" s="137"/>
      <c r="AE394" s="137"/>
      <c r="AF394" s="137"/>
      <c r="AG394" s="137"/>
      <c r="AH394" s="137"/>
      <c r="AR394" s="137"/>
    </row>
  </sheetData>
  <autoFilter ref="A1:BA34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topLeftCell="A13" workbookViewId="0">
      <selection activeCell="K21" sqref="K21:L21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4" t="s">
        <v>260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16.350000000000001" customHeight="1" thickBot="1" x14ac:dyDescent="0.3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16.350000000000001" customHeight="1" thickTop="1" x14ac:dyDescent="0.25">
      <c r="A4" s="190" t="s">
        <v>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1:12" ht="16.350000000000001" customHeight="1" x14ac:dyDescent="0.25">
      <c r="A5" s="193" t="s">
        <v>4</v>
      </c>
      <c r="B5" s="194"/>
      <c r="C5" s="195"/>
      <c r="D5" s="168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39.242718446601941</v>
      </c>
      <c r="E5" s="168"/>
      <c r="F5" s="168"/>
      <c r="G5" s="6"/>
      <c r="H5" s="6"/>
      <c r="I5" s="6"/>
      <c r="J5" s="6"/>
      <c r="K5" s="6"/>
      <c r="L5" s="62"/>
    </row>
    <row r="6" spans="1:12" ht="16.350000000000001" customHeight="1" x14ac:dyDescent="0.25">
      <c r="A6" s="169" t="s">
        <v>5</v>
      </c>
      <c r="B6" s="170"/>
      <c r="C6" s="171"/>
      <c r="D6" s="196" t="s">
        <v>6</v>
      </c>
      <c r="E6" s="197"/>
      <c r="F6" s="176">
        <f>COUNTIF('BASE DE DATOS 2017'!C:C,'RESUMEN 2017'!B1)</f>
        <v>54</v>
      </c>
      <c r="G6" s="176"/>
      <c r="H6" s="198" t="s">
        <v>7</v>
      </c>
      <c r="I6" s="198"/>
      <c r="J6" s="198"/>
      <c r="K6" s="176">
        <f>COUNTIF('BASE DE DATOS 2017'!C:C,'RESUMEN 2017'!A1)</f>
        <v>50</v>
      </c>
      <c r="L6" s="183"/>
    </row>
    <row r="7" spans="1:12" ht="16.350000000000001" customHeight="1" x14ac:dyDescent="0.25">
      <c r="A7" s="165" t="s">
        <v>8</v>
      </c>
      <c r="B7" s="166"/>
      <c r="C7" s="166"/>
      <c r="D7" s="166"/>
      <c r="E7" s="166"/>
      <c r="F7" s="167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10.647619047619047</v>
      </c>
      <c r="G7" s="168"/>
      <c r="H7" s="6"/>
      <c r="I7" s="6"/>
      <c r="J7" s="6"/>
      <c r="K7" s="6"/>
      <c r="L7" s="62"/>
    </row>
    <row r="8" spans="1:12" ht="16.350000000000001" customHeight="1" x14ac:dyDescent="0.25">
      <c r="A8" s="169" t="s">
        <v>9</v>
      </c>
      <c r="B8" s="170"/>
      <c r="C8" s="170"/>
      <c r="D8" s="170"/>
      <c r="E8" s="171"/>
      <c r="F8" s="167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9.5436893203883493</v>
      </c>
      <c r="G8" s="168"/>
      <c r="H8" s="6"/>
      <c r="I8" s="6"/>
      <c r="J8" s="6"/>
      <c r="K8" s="6"/>
      <c r="L8" s="62"/>
    </row>
    <row r="9" spans="1:12" ht="16.350000000000001" customHeight="1" x14ac:dyDescent="0.25">
      <c r="A9" s="177" t="s">
        <v>146</v>
      </c>
      <c r="B9" s="178"/>
      <c r="C9" s="179"/>
      <c r="D9" s="166" t="s">
        <v>147</v>
      </c>
      <c r="E9" s="166"/>
      <c r="F9" s="176">
        <f>COUNTIF('BASE DE DATOS 2017'!F:F,A1)</f>
        <v>12</v>
      </c>
      <c r="G9" s="176"/>
      <c r="H9" s="166" t="s">
        <v>148</v>
      </c>
      <c r="I9" s="166"/>
      <c r="J9" s="166"/>
      <c r="K9" s="176">
        <f>COUNTIF('BASE DE DATOS 2017'!F:F,B1)</f>
        <v>21</v>
      </c>
      <c r="L9" s="183"/>
    </row>
    <row r="10" spans="1:12" x14ac:dyDescent="0.25">
      <c r="A10" s="180"/>
      <c r="B10" s="181"/>
      <c r="C10" s="182"/>
      <c r="D10" s="166" t="s">
        <v>149</v>
      </c>
      <c r="E10" s="166"/>
      <c r="F10" s="176">
        <f>COUNTIF('BASE DE DATOS 2017'!F:F,C1)</f>
        <v>65</v>
      </c>
      <c r="G10" s="176"/>
      <c r="H10" s="166" t="s">
        <v>150</v>
      </c>
      <c r="I10" s="166"/>
      <c r="J10" s="166"/>
      <c r="K10" s="176">
        <f>COUNTIF('BASE DE DATOS 2017'!F:F,D1)</f>
        <v>5</v>
      </c>
      <c r="L10" s="183"/>
    </row>
    <row r="11" spans="1:12" ht="16.350000000000001" customHeight="1" x14ac:dyDescent="0.25">
      <c r="A11" s="172" t="s">
        <v>10</v>
      </c>
      <c r="B11" s="173"/>
      <c r="C11" s="174"/>
      <c r="D11" s="175" t="s">
        <v>11</v>
      </c>
      <c r="E11" s="175"/>
      <c r="F11" s="54">
        <f>COUNTIF('BASE DE DATOS 2017'!G:G,A1)</f>
        <v>76</v>
      </c>
      <c r="G11" s="175" t="s">
        <v>12</v>
      </c>
      <c r="H11" s="175"/>
      <c r="I11" s="54">
        <f>COUNTIF('BASE DE DATOS 2017'!G:G,B1)</f>
        <v>27</v>
      </c>
      <c r="J11" s="175" t="s">
        <v>13</v>
      </c>
      <c r="K11" s="175"/>
      <c r="L11" s="63">
        <f>COUNTIF('BASE DE DATOS 2017'!G:G,C1)</f>
        <v>0</v>
      </c>
    </row>
    <row r="12" spans="1:12" ht="16.350000000000001" customHeight="1" thickBot="1" x14ac:dyDescent="0.3">
      <c r="A12" s="159" t="s">
        <v>14</v>
      </c>
      <c r="B12" s="160"/>
      <c r="C12" s="161"/>
      <c r="D12" s="160" t="str">
        <f>IF((ROUND(((COUNTIF('BASE DE DATOS 2017'!H3:H1871,'RESUMEN 2017'!A1)*(TERMINOS!C5))+(COUNTIF('BASE DE DATOS 2017'!H3:H1871,'RESUMEN 2017'!B1)*(TERMINOS!C6))+(COUNTIF('BASE DE DATOS 2017'!H3:H1871,'RESUMEN 2017'!C1)*(TERMINOS!C7))+(COUNTIF('BASE DE DATOS 2017'!H3:H1871,D1)*(TERMINOS!C8))+(COUNTIF('BASE DE DATOS 2017'!H3:H1871,'RESUMEN 2017'!E1)*(TERMINOS!C9))+(COUNTIF('BASE DE DATOS 2017'!H3:H1871,'RESUMEN 2017'!F1)*(TERMINOS!C10))+(COUNTIF('BASE DE DATOS 2017'!H3:H1871,'RESUMEN 2017'!G1)*(TERMINOS!C11)))/COUNTA('BASE DE DATOS 2017'!H3:H1871),0))=0,TERMINOS!B5,IF((ROUND(((COUNTIF('BASE DE DATOS 2017'!H3:H1871,'RESUMEN 2017'!A1)*(TERMINOS!C5))+(COUNTIF('BASE DE DATOS 2017'!H3:H1871,'RESUMEN 2017'!B1)*(TERMINOS!C6))+(COUNTIF('BASE DE DATOS 2017'!H3:H1871,'RESUMEN 2017'!C1)*(TERMINOS!C7))+(COUNTIF('BASE DE DATOS 2017'!H3:H1871,D1)*(TERMINOS!C8))+(COUNTIF('BASE DE DATOS 2017'!H3:H1871,'RESUMEN 2017'!E1)*(TERMINOS!C9))+(COUNTIF('BASE DE DATOS 2017'!H3:H1871,'RESUMEN 2017'!F1)*(TERMINOS!C10))+(COUNTIF('BASE DE DATOS 2017'!H3:H1871,'RESUMEN 2017'!G1)*(TERMINOS!C11)))/COUNTA('BASE DE DATOS 2017'!H3:H1871),0))=1,TERMINOS!B6,IF((ROUND(((COUNTIF('BASE DE DATOS 2017'!H3:H1871,'RESUMEN 2017'!A1)*(TERMINOS!C5))+(COUNTIF('BASE DE DATOS 2017'!H3:H1871,'RESUMEN 2017'!B1)*(TERMINOS!C6))+(COUNTIF('BASE DE DATOS 2017'!H3:H1871,'RESUMEN 2017'!C1)*(TERMINOS!C7))+(COUNTIF('BASE DE DATOS 2017'!H3:H1871,D1)*(TERMINOS!C8))+(COUNTIF('BASE DE DATOS 2017'!H3:H1871,'RESUMEN 2017'!E1)*(TERMINOS!C9))+(COUNTIF('BASE DE DATOS 2017'!H3:H1871,'RESUMEN 2017'!F1)*(TERMINOS!C10))+(COUNTIF('BASE DE DATOS 2017'!H3:H1871,'RESUMEN 2017'!G1)*(TERMINOS!C11)))/COUNTA('BASE DE DATOS 2017'!H3:H1871),0))=2,TERMINOS!C7,IF((ROUND(((COUNTIF('BASE DE DATOS 2017'!H3:H1871,'RESUMEN 2017'!A1)*(TERMINOS!C5))+(COUNTIF('BASE DE DATOS 2017'!H3:H1871,'RESUMEN 2017'!B1)*(TERMINOS!C6))+(COUNTIF('BASE DE DATOS 2017'!H3:H1871,'RESUMEN 2017'!C1)*(TERMINOS!C7))+(COUNTIF('BASE DE DATOS 2017'!H3:H1871,D1)*(TERMINOS!C8))+(COUNTIF('BASE DE DATOS 2017'!H3:H1871,'RESUMEN 2017'!E1)*(TERMINOS!C9))+(COUNTIF('BASE DE DATOS 2017'!H3:H1871,'RESUMEN 2017'!F1)*(TERMINOS!C10))+(COUNTIF('BASE DE DATOS 2017'!H3:H1871,'RESUMEN 2017'!G1)*(TERMINOS!C11)))/COUNTA('BASE DE DATOS 2017'!H3:H1871),0))=3,TERMINOS!B8,IF((ROUND(((COUNTIF('BASE DE DATOS 2017'!H3:H1871,'RESUMEN 2017'!A1)*(TERMINOS!C5))+(COUNTIF('BASE DE DATOS 2017'!H3:H1871,'RESUMEN 2017'!B1)*(TERMINOS!C6))+(COUNTIF('BASE DE DATOS 2017'!H3:H1871,'RESUMEN 2017'!C1)*(TERMINOS!C7))+(COUNTIF('BASE DE DATOS 2017'!H3:H1871,D1)*(TERMINOS!C8))+(COUNTIF('BASE DE DATOS 2017'!H3:H1871,'RESUMEN 2017'!E1)*(TERMINOS!C9))+(COUNTIF('BASE DE DATOS 2017'!H3:H1871,'RESUMEN 2017'!F1)*(TERMINOS!C10))+(COUNTIF('BASE DE DATOS 2017'!H3:H1871,'RESUMEN 2017'!G1)*(TERMINOS!C11)))/COUNTA('BASE DE DATOS 2017'!H3:H1871),0))=4,TERMINOS!B9,IF((ROUND(((COUNTIF('BASE DE DATOS 2017'!H3:H1871,'RESUMEN 2017'!A1)*(TERMINOS!C5))+(COUNTIF('BASE DE DATOS 2017'!H3:H1871,'RESUMEN 2017'!B1)*(TERMINOS!C6))+(COUNTIF('BASE DE DATOS 2017'!H3:H1871,'RESUMEN 2017'!C1)*(TERMINOS!C7))+(COUNTIF('BASE DE DATOS 2017'!H3:H1871,D1)*(TERMINOS!C8))+(COUNTIF('BASE DE DATOS 2017'!H3:H1871,'RESUMEN 2017'!E1)*(TERMINOS!C9))+(COUNTIF('BASE DE DATOS 2017'!H3:H1871,'RESUMEN 2017'!F1)*(TERMINOS!C10))+(COUNTIF('BASE DE DATOS 2017'!H3:H1871,'RESUMEN 2017'!G1)*(TERMINOS!C11)))/COUNTA('BASE DE DATOS 2017'!H3:H1871),0))=5,TERMINOS!B10,TERMINOS!B11))))))</f>
        <v>LICENCIATURA</v>
      </c>
      <c r="E12" s="160"/>
      <c r="F12" s="160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2" t="s">
        <v>15</v>
      </c>
      <c r="B13" s="163"/>
      <c r="C13" s="163"/>
      <c r="D13" s="163"/>
      <c r="E13" s="163" t="s">
        <v>16</v>
      </c>
      <c r="F13" s="164"/>
      <c r="G13" s="162" t="s">
        <v>15</v>
      </c>
      <c r="H13" s="163"/>
      <c r="I13" s="163"/>
      <c r="J13" s="163"/>
      <c r="K13" s="163" t="s">
        <v>16</v>
      </c>
      <c r="L13" s="164"/>
    </row>
    <row r="14" spans="1:12" ht="16.350000000000001" customHeight="1" x14ac:dyDescent="0.25">
      <c r="A14" s="221" t="s">
        <v>17</v>
      </c>
      <c r="B14" s="222"/>
      <c r="C14" s="222"/>
      <c r="D14" s="222"/>
      <c r="E14" s="209">
        <f>AVERAGE(E16:F18)</f>
        <v>0.80102040816326536</v>
      </c>
      <c r="F14" s="210"/>
      <c r="G14" s="227" t="s">
        <v>36</v>
      </c>
      <c r="H14" s="228"/>
      <c r="I14" s="228"/>
      <c r="J14" s="228"/>
      <c r="K14" s="273">
        <f>AVERAGE(K15:L17)</f>
        <v>0.77022653721682843</v>
      </c>
      <c r="L14" s="274"/>
    </row>
    <row r="15" spans="1:12" ht="16.350000000000001" customHeight="1" x14ac:dyDescent="0.25">
      <c r="A15" s="243"/>
      <c r="B15" s="244"/>
      <c r="C15" s="244"/>
      <c r="D15" s="244"/>
      <c r="E15" s="225">
        <f>E16</f>
        <v>0.87878937982960181</v>
      </c>
      <c r="F15" s="226"/>
      <c r="G15" s="211" t="s">
        <v>37</v>
      </c>
      <c r="H15" s="212"/>
      <c r="I15" s="212"/>
      <c r="J15" s="212"/>
      <c r="K15" s="207">
        <f>CONVIVENCIA!E16</f>
        <v>0.83495145631067957</v>
      </c>
      <c r="L15" s="208"/>
    </row>
    <row r="16" spans="1:12" ht="16.350000000000001" customHeight="1" x14ac:dyDescent="0.25">
      <c r="A16" s="237" t="s">
        <v>53</v>
      </c>
      <c r="B16" s="238"/>
      <c r="C16" s="238"/>
      <c r="D16" s="238"/>
      <c r="E16" s="207">
        <f>INSTITUCION!E11</f>
        <v>0.87878937982960181</v>
      </c>
      <c r="F16" s="208"/>
      <c r="G16" s="211" t="s">
        <v>38</v>
      </c>
      <c r="H16" s="212"/>
      <c r="I16" s="212"/>
      <c r="J16" s="212"/>
      <c r="K16" s="207">
        <f>CONVIVENCIA!D25</f>
        <v>0.82847896440129443</v>
      </c>
      <c r="L16" s="208"/>
    </row>
    <row r="17" spans="1:12" ht="16.350000000000001" customHeight="1" thickBot="1" x14ac:dyDescent="0.3">
      <c r="A17" s="239" t="s">
        <v>18</v>
      </c>
      <c r="B17" s="240"/>
      <c r="C17" s="240"/>
      <c r="D17" s="240"/>
      <c r="E17" s="231">
        <f>INSTITUCION!D20</f>
        <v>0.67961165048543692</v>
      </c>
      <c r="F17" s="232"/>
      <c r="G17" s="199" t="s">
        <v>39</v>
      </c>
      <c r="H17" s="200"/>
      <c r="I17" s="200"/>
      <c r="J17" s="200"/>
      <c r="K17" s="201">
        <f>CONVIVENCIA!E42</f>
        <v>0.6472491909385113</v>
      </c>
      <c r="L17" s="202"/>
    </row>
    <row r="18" spans="1:12" ht="16.350000000000001" customHeight="1" x14ac:dyDescent="0.25">
      <c r="A18" s="239" t="s">
        <v>19</v>
      </c>
      <c r="B18" s="240"/>
      <c r="C18" s="240"/>
      <c r="D18" s="240"/>
      <c r="E18" s="231">
        <f>INSTITUCION!D29</f>
        <v>0.84466019417475724</v>
      </c>
      <c r="F18" s="232"/>
      <c r="G18" s="277" t="s">
        <v>40</v>
      </c>
      <c r="H18" s="278"/>
      <c r="I18" s="278"/>
      <c r="J18" s="278"/>
      <c r="K18" s="269">
        <f>AVERAGE(K19:L22)</f>
        <v>0.82805945103679734</v>
      </c>
      <c r="L18" s="270"/>
    </row>
    <row r="19" spans="1:12" ht="16.350000000000001" customHeight="1" x14ac:dyDescent="0.25">
      <c r="A19" s="203" t="s">
        <v>159</v>
      </c>
      <c r="B19" s="204"/>
      <c r="C19" s="205" t="str">
        <f>IF(INSTITUCION!D26&gt;INSTITUCION!D28,INSTITUCION!C26,INSTITUCION!C28)</f>
        <v>FAVORITISMO MASCULINO</v>
      </c>
      <c r="D19" s="205"/>
      <c r="E19" s="205"/>
      <c r="F19" s="206"/>
      <c r="G19" s="237" t="s">
        <v>41</v>
      </c>
      <c r="H19" s="238"/>
      <c r="I19" s="238"/>
      <c r="J19" s="238"/>
      <c r="K19" s="249">
        <f>'MANDOS MEDIOS'!E24</f>
        <v>0.86839266450916941</v>
      </c>
      <c r="L19" s="250"/>
    </row>
    <row r="20" spans="1:12" ht="16.350000000000001" customHeight="1" x14ac:dyDescent="0.25">
      <c r="A20" s="221" t="s">
        <v>160</v>
      </c>
      <c r="B20" s="222"/>
      <c r="C20" s="222"/>
      <c r="D20" s="222"/>
      <c r="E20" s="209">
        <f>AVERAGE(E22:F28)</f>
        <v>0.71844660194174759</v>
      </c>
      <c r="F20" s="210"/>
      <c r="G20" s="237" t="s">
        <v>42</v>
      </c>
      <c r="H20" s="238"/>
      <c r="I20" s="238"/>
      <c r="J20" s="238"/>
      <c r="K20" s="249">
        <f>'MANDOS MEDIOS'!E41</f>
        <v>0.81715210355987056</v>
      </c>
      <c r="L20" s="250"/>
    </row>
    <row r="21" spans="1:12" ht="16.350000000000001" customHeight="1" x14ac:dyDescent="0.25">
      <c r="A21" s="223"/>
      <c r="B21" s="224"/>
      <c r="C21" s="224"/>
      <c r="D21" s="224"/>
      <c r="E21" s="225">
        <f>AVERAGE(E22:F26,E28)</f>
        <v>0.72599784250269683</v>
      </c>
      <c r="F21" s="226"/>
      <c r="G21" s="237" t="s">
        <v>43</v>
      </c>
      <c r="H21" s="238"/>
      <c r="I21" s="238"/>
      <c r="J21" s="238"/>
      <c r="K21" s="249">
        <f>'MANDOS MEDIOS'!D51</f>
        <v>0.83495145631067957</v>
      </c>
      <c r="L21" s="250"/>
    </row>
    <row r="22" spans="1:12" ht="16.350000000000001" customHeight="1" x14ac:dyDescent="0.25">
      <c r="A22" s="217" t="s">
        <v>20</v>
      </c>
      <c r="B22" s="218"/>
      <c r="C22" s="218"/>
      <c r="D22" s="218"/>
      <c r="E22" s="207">
        <f>ESPACIO!E7</f>
        <v>0.93203883495145634</v>
      </c>
      <c r="F22" s="208"/>
      <c r="G22" s="258" t="s">
        <v>44</v>
      </c>
      <c r="H22" s="259"/>
      <c r="I22" s="259"/>
      <c r="J22" s="259"/>
      <c r="K22" s="249">
        <f>'MANDOS MEDIOS'!E72</f>
        <v>0.79174157976746962</v>
      </c>
      <c r="L22" s="250"/>
    </row>
    <row r="23" spans="1:12" ht="16.350000000000001" customHeight="1" x14ac:dyDescent="0.25">
      <c r="A23" s="211" t="s">
        <v>2</v>
      </c>
      <c r="B23" s="212"/>
      <c r="C23" s="212"/>
      <c r="D23" s="212"/>
      <c r="E23" s="207">
        <f>ESPACIO!E16</f>
        <v>0.69902912621359226</v>
      </c>
      <c r="F23" s="208"/>
      <c r="G23" s="221" t="s">
        <v>45</v>
      </c>
      <c r="H23" s="222"/>
      <c r="I23" s="222"/>
      <c r="J23" s="222"/>
      <c r="K23" s="275">
        <f>AVERAGE(K25:L30)</f>
        <v>0.81607335490830646</v>
      </c>
      <c r="L23" s="276"/>
    </row>
    <row r="24" spans="1:12" ht="16.350000000000001" customHeight="1" x14ac:dyDescent="0.25">
      <c r="A24" s="211" t="s">
        <v>21</v>
      </c>
      <c r="B24" s="212"/>
      <c r="C24" s="212"/>
      <c r="D24" s="212"/>
      <c r="E24" s="207">
        <f>ESPACIO!E25</f>
        <v>0.78640776699029113</v>
      </c>
      <c r="F24" s="208"/>
      <c r="G24" s="223"/>
      <c r="H24" s="224"/>
      <c r="I24" s="224"/>
      <c r="J24" s="224"/>
      <c r="K24" s="279">
        <f>AVERAGE(K25:L29)</f>
        <v>0.87249190938511334</v>
      </c>
      <c r="L24" s="280"/>
    </row>
    <row r="25" spans="1:12" ht="16.350000000000001" customHeight="1" x14ac:dyDescent="0.25">
      <c r="A25" s="211" t="s">
        <v>22</v>
      </c>
      <c r="B25" s="212"/>
      <c r="C25" s="212"/>
      <c r="D25" s="212"/>
      <c r="E25" s="207">
        <f>ESPACIO!E43</f>
        <v>0.87216828478964392</v>
      </c>
      <c r="F25" s="208"/>
      <c r="G25" s="237" t="s">
        <v>46</v>
      </c>
      <c r="H25" s="238"/>
      <c r="I25" s="238"/>
      <c r="J25" s="238"/>
      <c r="K25" s="249">
        <f>PUESTO!E17</f>
        <v>0.82200647249190939</v>
      </c>
      <c r="L25" s="250"/>
    </row>
    <row r="26" spans="1:12" ht="16.350000000000001" customHeight="1" x14ac:dyDescent="0.25">
      <c r="A26" s="211" t="s">
        <v>23</v>
      </c>
      <c r="B26" s="212"/>
      <c r="C26" s="212"/>
      <c r="D26" s="212"/>
      <c r="E26" s="207">
        <f>ESPACIO!E60</f>
        <v>0.65372168284789645</v>
      </c>
      <c r="F26" s="208"/>
      <c r="G26" s="258" t="s">
        <v>47</v>
      </c>
      <c r="H26" s="259"/>
      <c r="I26" s="259"/>
      <c r="J26" s="259"/>
      <c r="K26" s="249">
        <f>PUESTO!E70</f>
        <v>0.93851132686084138</v>
      </c>
      <c r="L26" s="250"/>
    </row>
    <row r="27" spans="1:12" ht="16.350000000000001" customHeight="1" x14ac:dyDescent="0.25">
      <c r="A27" s="219" t="s">
        <v>24</v>
      </c>
      <c r="B27" s="220"/>
      <c r="C27" s="220"/>
      <c r="D27" s="220"/>
      <c r="E27" s="254">
        <f>ESPACIO!D69</f>
        <v>0.67313915857605178</v>
      </c>
      <c r="F27" s="255"/>
      <c r="G27" s="258" t="s">
        <v>48</v>
      </c>
      <c r="H27" s="259"/>
      <c r="I27" s="259"/>
      <c r="J27" s="259"/>
      <c r="K27" s="249">
        <f>PUESTO!D27</f>
        <v>0.86407766990291257</v>
      </c>
      <c r="L27" s="250"/>
    </row>
    <row r="28" spans="1:12" ht="16.350000000000001" customHeight="1" x14ac:dyDescent="0.25">
      <c r="A28" s="211" t="s">
        <v>25</v>
      </c>
      <c r="B28" s="212"/>
      <c r="C28" s="212"/>
      <c r="D28" s="212"/>
      <c r="E28" s="207">
        <f>ESPACIO!E83</f>
        <v>0.41262135922330101</v>
      </c>
      <c r="F28" s="208"/>
      <c r="G28" s="237" t="s">
        <v>49</v>
      </c>
      <c r="H28" s="238"/>
      <c r="I28" s="238"/>
      <c r="J28" s="238"/>
      <c r="K28" s="249">
        <f>PUESTO!D37</f>
        <v>0.84466019417475724</v>
      </c>
      <c r="L28" s="250"/>
    </row>
    <row r="29" spans="1:12" ht="16.350000000000001" customHeight="1" x14ac:dyDescent="0.25">
      <c r="A29" s="233" t="s">
        <v>26</v>
      </c>
      <c r="B29" s="234"/>
      <c r="C29" s="234"/>
      <c r="D29" s="234"/>
      <c r="E29" s="256">
        <f>((E31*F10)+(E35*K9)+(E40*F9))/SUM(F9,F10,K9)</f>
        <v>0.82596371882086161</v>
      </c>
      <c r="F29" s="257"/>
      <c r="G29" s="237" t="s">
        <v>50</v>
      </c>
      <c r="H29" s="238"/>
      <c r="I29" s="238"/>
      <c r="J29" s="238"/>
      <c r="K29" s="249">
        <f>PUESTO!D52</f>
        <v>0.89320388349514568</v>
      </c>
      <c r="L29" s="250"/>
    </row>
    <row r="30" spans="1:12" ht="16.350000000000001" customHeight="1" x14ac:dyDescent="0.25">
      <c r="A30" s="235"/>
      <c r="B30" s="236"/>
      <c r="C30" s="236"/>
      <c r="D30" s="236"/>
      <c r="E30" s="281">
        <f>AVERAGE(E32:F34)</f>
        <v>0.82948717948717954</v>
      </c>
      <c r="F30" s="282"/>
      <c r="G30" s="283" t="s">
        <v>51</v>
      </c>
      <c r="H30" s="284"/>
      <c r="I30" s="284"/>
      <c r="J30" s="284"/>
      <c r="K30" s="260">
        <f>PUESTO!E85</f>
        <v>0.53398058252427183</v>
      </c>
      <c r="L30" s="261"/>
    </row>
    <row r="31" spans="1:12" ht="16.350000000000001" customHeight="1" x14ac:dyDescent="0.25">
      <c r="A31" s="213" t="s">
        <v>27</v>
      </c>
      <c r="B31" s="214"/>
      <c r="C31" s="214"/>
      <c r="D31" s="214"/>
      <c r="E31" s="215">
        <f>AVERAGE(E32:F34)</f>
        <v>0.82948717948717954</v>
      </c>
      <c r="F31" s="216"/>
      <c r="G31" s="253"/>
      <c r="H31" s="251"/>
      <c r="I31" s="251"/>
      <c r="J31" s="251"/>
      <c r="K31" s="251"/>
      <c r="L31" s="252"/>
    </row>
    <row r="32" spans="1:12" ht="16.350000000000001" customHeight="1" x14ac:dyDescent="0.25">
      <c r="A32" s="211" t="s">
        <v>28</v>
      </c>
      <c r="B32" s="212"/>
      <c r="C32" s="212"/>
      <c r="D32" s="212"/>
      <c r="E32" s="207">
        <f>'EQUIPO Y MATERIAL'!D8</f>
        <v>0.8666666666666667</v>
      </c>
      <c r="F32" s="208"/>
      <c r="G32" s="253"/>
      <c r="H32" s="251"/>
      <c r="I32" s="251"/>
      <c r="J32" s="251"/>
      <c r="K32" s="251"/>
      <c r="L32" s="252"/>
    </row>
    <row r="33" spans="1:12" ht="16.350000000000001" customHeight="1" x14ac:dyDescent="0.25">
      <c r="A33" s="211" t="s">
        <v>29</v>
      </c>
      <c r="B33" s="212"/>
      <c r="C33" s="212"/>
      <c r="D33" s="212"/>
      <c r="E33" s="207">
        <f>'EQUIPO Y MATERIAL'!D17</f>
        <v>0.79487179487179482</v>
      </c>
      <c r="F33" s="208"/>
      <c r="G33" s="253"/>
      <c r="H33" s="251"/>
      <c r="I33" s="251"/>
      <c r="J33" s="251"/>
      <c r="K33" s="251"/>
      <c r="L33" s="252"/>
    </row>
    <row r="34" spans="1:12" ht="16.350000000000001" customHeight="1" x14ac:dyDescent="0.25">
      <c r="A34" s="211" t="s">
        <v>30</v>
      </c>
      <c r="B34" s="212"/>
      <c r="C34" s="212"/>
      <c r="D34" s="212"/>
      <c r="E34" s="207">
        <f>'EQUIPO Y MATERIAL'!D27</f>
        <v>0.82692307692307687</v>
      </c>
      <c r="F34" s="208"/>
      <c r="G34" s="253"/>
      <c r="H34" s="251"/>
      <c r="I34" s="251"/>
      <c r="J34" s="251"/>
      <c r="K34" s="251"/>
      <c r="L34" s="252"/>
    </row>
    <row r="35" spans="1:12" ht="16.350000000000001" customHeight="1" x14ac:dyDescent="0.25">
      <c r="A35" s="245" t="s">
        <v>31</v>
      </c>
      <c r="B35" s="246"/>
      <c r="C35" s="246"/>
      <c r="D35" s="246"/>
      <c r="E35" s="241">
        <f>AVERAGE(E37:F39)</f>
        <v>0.76322751322751314</v>
      </c>
      <c r="F35" s="242"/>
      <c r="G35" s="267" t="s">
        <v>52</v>
      </c>
      <c r="H35" s="268"/>
      <c r="I35" s="268"/>
      <c r="J35" s="268"/>
      <c r="K35" s="269">
        <f>AVERAGE(E14,E20,E29,K14,K18,K23)</f>
        <v>0.79329834534796773</v>
      </c>
      <c r="L35" s="270"/>
    </row>
    <row r="36" spans="1:12" ht="16.350000000000001" customHeight="1" x14ac:dyDescent="0.25">
      <c r="A36" s="245"/>
      <c r="B36" s="246"/>
      <c r="C36" s="246"/>
      <c r="D36" s="246"/>
      <c r="E36" s="289">
        <f>AVERAGE(E38)</f>
        <v>0.79365079365079372</v>
      </c>
      <c r="F36" s="290"/>
      <c r="G36" s="247" t="s">
        <v>262</v>
      </c>
      <c r="H36" s="248"/>
      <c r="I36" s="248"/>
      <c r="J36" s="248"/>
      <c r="K36" s="291">
        <f>AVERAGE(K24,K18,K14,E30,E21,E15)</f>
        <v>0.81750871657636959</v>
      </c>
      <c r="L36" s="292"/>
    </row>
    <row r="37" spans="1:12" ht="16.350000000000001" customHeight="1" x14ac:dyDescent="0.25">
      <c r="A37" s="219" t="s">
        <v>32</v>
      </c>
      <c r="B37" s="220"/>
      <c r="C37" s="220"/>
      <c r="D37" s="220"/>
      <c r="E37" s="254">
        <f>'EQUIPO Y MATERIAL'!D36</f>
        <v>0.74603174603174605</v>
      </c>
      <c r="F37" s="255"/>
      <c r="G37" s="271" t="s">
        <v>161</v>
      </c>
      <c r="H37" s="272"/>
      <c r="I37" s="272"/>
      <c r="J37" s="272"/>
      <c r="K37" s="251">
        <f>COUNTA('BASE DE DATOS 2017'!A3:A1871)</f>
        <v>103</v>
      </c>
      <c r="L37" s="252"/>
    </row>
    <row r="38" spans="1:12" ht="16.350000000000001" customHeight="1" x14ac:dyDescent="0.25">
      <c r="A38" s="211" t="s">
        <v>33</v>
      </c>
      <c r="B38" s="212"/>
      <c r="C38" s="212"/>
      <c r="D38" s="212"/>
      <c r="E38" s="207">
        <f>'EQUIPO Y MATERIAL'!D45</f>
        <v>0.79365079365079372</v>
      </c>
      <c r="F38" s="208"/>
      <c r="G38" s="253"/>
      <c r="H38" s="251"/>
      <c r="I38" s="251"/>
      <c r="J38" s="251"/>
      <c r="K38" s="251"/>
      <c r="L38" s="252"/>
    </row>
    <row r="39" spans="1:12" ht="16.350000000000001" customHeight="1" x14ac:dyDescent="0.25">
      <c r="A39" s="219" t="s">
        <v>34</v>
      </c>
      <c r="B39" s="220"/>
      <c r="C39" s="220"/>
      <c r="D39" s="220"/>
      <c r="E39" s="254">
        <f>'EQUIPO Y MATERIAL'!D56</f>
        <v>0.75</v>
      </c>
      <c r="F39" s="255"/>
      <c r="G39" s="253"/>
      <c r="H39" s="251"/>
      <c r="I39" s="251"/>
      <c r="J39" s="251"/>
      <c r="K39" s="251"/>
      <c r="L39" s="252"/>
    </row>
    <row r="40" spans="1:12" ht="16.350000000000001" customHeight="1" thickBot="1" x14ac:dyDescent="0.3">
      <c r="A40" s="229" t="s">
        <v>35</v>
      </c>
      <c r="B40" s="230"/>
      <c r="C40" s="230"/>
      <c r="D40" s="230"/>
      <c r="E40" s="241">
        <f>AVERAGE(E41:F42)</f>
        <v>0.91666666666666663</v>
      </c>
      <c r="F40" s="242"/>
      <c r="G40" s="264" t="s">
        <v>176</v>
      </c>
      <c r="H40" s="265"/>
      <c r="I40" s="265"/>
      <c r="J40" s="265"/>
      <c r="K40" s="265"/>
      <c r="L40" s="266"/>
    </row>
    <row r="41" spans="1:12" ht="16.350000000000001" customHeight="1" x14ac:dyDescent="0.25">
      <c r="A41" s="211" t="s">
        <v>32</v>
      </c>
      <c r="B41" s="212"/>
      <c r="C41" s="212"/>
      <c r="D41" s="212"/>
      <c r="E41" s="207">
        <f>'EQUIPO Y MATERIAL'!D65</f>
        <v>0.91666666666666663</v>
      </c>
      <c r="F41" s="208"/>
      <c r="G41" s="65"/>
      <c r="H41" s="287" t="s">
        <v>173</v>
      </c>
      <c r="I41" s="287"/>
      <c r="J41" s="287"/>
      <c r="K41" s="287"/>
      <c r="L41" s="288"/>
    </row>
    <row r="42" spans="1:12" ht="16.350000000000001" customHeight="1" x14ac:dyDescent="0.25">
      <c r="A42" s="211" t="s">
        <v>33</v>
      </c>
      <c r="B42" s="212"/>
      <c r="C42" s="212"/>
      <c r="D42" s="212"/>
      <c r="E42" s="207">
        <f>'EQUIPO Y MATERIAL'!D74</f>
        <v>0.91666666666666663</v>
      </c>
      <c r="F42" s="208"/>
      <c r="G42" s="66"/>
      <c r="H42" s="285" t="s">
        <v>174</v>
      </c>
      <c r="I42" s="285"/>
      <c r="J42" s="285"/>
      <c r="K42" s="285"/>
      <c r="L42" s="286"/>
    </row>
    <row r="43" spans="1:12" ht="16.350000000000001" customHeight="1" thickBot="1" x14ac:dyDescent="0.3">
      <c r="A43" s="199"/>
      <c r="B43" s="200"/>
      <c r="C43" s="200"/>
      <c r="D43" s="200"/>
      <c r="E43" s="201"/>
      <c r="F43" s="202"/>
      <c r="G43" s="67"/>
      <c r="H43" s="262" t="s">
        <v>175</v>
      </c>
      <c r="I43" s="262"/>
      <c r="J43" s="262"/>
      <c r="K43" s="262"/>
      <c r="L43" s="263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3" t="s">
        <v>186</v>
      </c>
      <c r="F4" s="293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J2" sqref="J2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8.140625" style="92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4" t="s">
        <v>245</v>
      </c>
      <c r="C1" s="294"/>
      <c r="D1" s="294"/>
      <c r="E1" s="294"/>
      <c r="F1" s="294"/>
      <c r="G1" s="132"/>
      <c r="H1" s="90"/>
    </row>
    <row r="2" spans="1:14" ht="16.350000000000001" customHeight="1" thickBot="1" x14ac:dyDescent="0.3">
      <c r="B2" s="295"/>
      <c r="C2" s="295"/>
      <c r="D2" s="295"/>
      <c r="E2" s="295"/>
      <c r="F2" s="295"/>
      <c r="G2" s="153"/>
    </row>
    <row r="3" spans="1:14" s="91" customFormat="1" ht="45.75" thickBot="1" x14ac:dyDescent="0.3">
      <c r="A3" s="110"/>
      <c r="B3" s="353" t="s">
        <v>15</v>
      </c>
      <c r="C3" s="354"/>
      <c r="D3" s="355">
        <v>2015</v>
      </c>
      <c r="E3" s="355">
        <v>2016</v>
      </c>
      <c r="F3" s="356">
        <v>2017</v>
      </c>
      <c r="G3" s="352" t="s">
        <v>261</v>
      </c>
      <c r="H3" s="154" t="s">
        <v>259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>
        <f>AVERAGE(D5:D7)</f>
        <v>0.7466412490922294</v>
      </c>
      <c r="E4" s="131">
        <f>AVERAGE(E5:E7)</f>
        <v>0.78467432950191573</v>
      </c>
      <c r="F4" s="111">
        <f>AVERAGE(F5:F7)</f>
        <v>0.80102040816326536</v>
      </c>
      <c r="G4" s="155">
        <v>0.71876857811537098</v>
      </c>
      <c r="H4" s="130"/>
      <c r="K4" s="146" t="s">
        <v>258</v>
      </c>
      <c r="L4" s="147">
        <v>2015</v>
      </c>
      <c r="M4" s="147">
        <v>2016</v>
      </c>
      <c r="N4" s="148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>
        <f>AVERAGE(((((COUNTIF('BASE DE DATOS 2015'!I:I,1)+COUNTIF('BASE DE DATOS 2015'!I:I,2)+COUNTIF('BASE DE DATOS 2015'!I:I,3))/(COUNTA('BASE DE DATOS 2015'!I:I)-2)))),(((COUNTIF('BASE DE DATOS 2015'!I:I,1)*1)+(COUNTIF('BASE DE DATOS 2015'!I:I,2)*1/2))/((COUNTIF('BASE DE DATOS 2015'!I:I,1))+(COUNTIF('BASE DE DATOS 2015'!I:I,2))+(COUNTIF('BASE DE DATOS 2015'!I:I,3)))))</f>
        <v>0.83251633986928097</v>
      </c>
      <c r="E5" s="93">
        <f>AVERAGE(((((COUNTIF('BASE DE DATOS 2016'!I:I,1)+COUNTIF('BASE DE DATOS 2016'!I:I,2)+COUNTIF('BASE DE DATOS 2016'!I:I,3))/(COUNTA('BASE DE DATOS 2016'!I:I)-2)))),(((COUNTIF('BASE DE DATOS 2016'!I:I,1)*1)+(COUNTIF('BASE DE DATOS 2016'!I:I,2)*1/2))/((COUNTIF('BASE DE DATOS 2016'!I:I,1))+(COUNTIF('BASE DE DATOS 2016'!I:I,2))+(COUNTIF('BASE DE DATOS 2016'!I:I,3)))))</f>
        <v>0.85402298850574709</v>
      </c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0.87878937982960181</v>
      </c>
      <c r="G5" s="156">
        <v>0.83088355269389946</v>
      </c>
      <c r="H5" s="149">
        <f>F5-E5</f>
        <v>2.476639132385472E-2</v>
      </c>
      <c r="K5" s="144" t="s">
        <v>246</v>
      </c>
      <c r="L5" s="140">
        <f>D4</f>
        <v>0.7466412490922294</v>
      </c>
      <c r="M5" s="140">
        <f t="shared" ref="M5:N5" si="0">E4</f>
        <v>0.78467432950191573</v>
      </c>
      <c r="N5" s="141">
        <f t="shared" si="0"/>
        <v>0.80102040816326536</v>
      </c>
    </row>
    <row r="6" spans="1:14" ht="16.350000000000001" customHeight="1" x14ac:dyDescent="0.25">
      <c r="A6">
        <v>3</v>
      </c>
      <c r="B6" s="125" t="s">
        <v>256</v>
      </c>
      <c r="C6" s="121"/>
      <c r="D6" s="93">
        <f>(COUNTIF('BASE DE DATOS 2015'!J:J,1)*1)/(COUNTA('BASE DE DATOS 2015'!J:J)-2)</f>
        <v>0.63888888888888884</v>
      </c>
      <c r="E6" s="93">
        <f>(COUNTIF('BASE DE DATOS 2016'!J:J,1)*1)/(COUNTA('BASE DE DATOS 2016'!J:J)-2)</f>
        <v>0.65555555555555556</v>
      </c>
      <c r="F6" s="93">
        <f>(COUNTIF('BASE DE DATOS 2017'!J:J,1)*1)/(COUNTA('BASE DE DATOS 2017'!J:J)-2)</f>
        <v>0.67961165048543692</v>
      </c>
      <c r="G6" s="156">
        <v>0.54404381560931081</v>
      </c>
      <c r="H6" s="150">
        <f>F6-E6</f>
        <v>2.4056094929881366E-2</v>
      </c>
      <c r="K6" s="144" t="s">
        <v>247</v>
      </c>
      <c r="L6" s="140">
        <f>D8</f>
        <v>0.56238977072310403</v>
      </c>
      <c r="M6" s="140">
        <f t="shared" ref="M6:N6" si="1">E8</f>
        <v>0.69828042328042328</v>
      </c>
      <c r="N6" s="141">
        <f t="shared" si="1"/>
        <v>0.71844660194174759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>
        <f>((COUNTIF('BASE DE DATOS 2015'!K:K,2)*1)/(COUNTA('BASE DE DATOS 2015'!K:K)-2))</f>
        <v>0.76851851851851849</v>
      </c>
      <c r="E7" s="93">
        <f>((COUNTIF('BASE DE DATOS 2016'!K:K,2)*1)/(COUNTA('BASE DE DATOS 2016'!K:K)-2))</f>
        <v>0.84444444444444444</v>
      </c>
      <c r="F7" s="93">
        <f>((COUNTIF('BASE DE DATOS 2017'!K:K,2)*1)/(COUNTA('BASE DE DATOS 2017'!K:K)-2))</f>
        <v>0.84466019417475724</v>
      </c>
      <c r="G7" s="156">
        <v>0.78137836604290278</v>
      </c>
      <c r="H7" s="151">
        <f>F7-E7</f>
        <v>2.1574973031279754E-4</v>
      </c>
      <c r="K7" s="144" t="s">
        <v>26</v>
      </c>
      <c r="L7" s="140">
        <f>D16</f>
        <v>0.66097110856561037</v>
      </c>
      <c r="M7" s="140">
        <f t="shared" ref="M7:N7" si="2">E16</f>
        <v>0.75397332198098466</v>
      </c>
      <c r="N7" s="141">
        <f t="shared" si="2"/>
        <v>0.82596371882086184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>
        <f>AVERAGE(D9:D15)</f>
        <v>0.56238977072310403</v>
      </c>
      <c r="E8" s="131">
        <f>AVERAGE(E9:E15)</f>
        <v>0.69828042328042328</v>
      </c>
      <c r="F8" s="111">
        <f>AVERAGE(F9:F15)</f>
        <v>0.71844660194174759</v>
      </c>
      <c r="G8" s="155">
        <v>0.73606854882528083</v>
      </c>
      <c r="H8" s="130"/>
      <c r="K8" s="144" t="s">
        <v>36</v>
      </c>
      <c r="L8" s="140">
        <f>D28</f>
        <v>0.7412551440329217</v>
      </c>
      <c r="M8" s="140">
        <f t="shared" ref="M8:N8" si="3">E28</f>
        <v>0.75802469135802475</v>
      </c>
      <c r="N8" s="141">
        <f t="shared" si="3"/>
        <v>0.77022653721682843</v>
      </c>
    </row>
    <row r="9" spans="1:14" ht="16.350000000000001" customHeight="1" x14ac:dyDescent="0.25">
      <c r="A9">
        <v>6</v>
      </c>
      <c r="B9" s="125" t="s">
        <v>20</v>
      </c>
      <c r="C9" s="22"/>
      <c r="D9" s="93">
        <f>(COUNTIF('BASE DE DATOS 2015'!L:L,1)*1)/(COUNTA('BASE DE DATOS 2015'!L:L)-2)</f>
        <v>0.58333333333333337</v>
      </c>
      <c r="E9" s="93">
        <f>(COUNTIF('BASE DE DATOS 2016'!L:L,1)*1)/(COUNTA('BASE DE DATOS 2016'!L:L)-2)</f>
        <v>0.8666666666666667</v>
      </c>
      <c r="F9" s="93">
        <f>(COUNTIF('BASE DE DATOS 2017'!L:L,1)*1)/(COUNTA('BASE DE DATOS 2017'!L:L)-2)</f>
        <v>0.93203883495145634</v>
      </c>
      <c r="G9" s="156">
        <v>0.85623003194888181</v>
      </c>
      <c r="H9" s="149">
        <f t="shared" ref="H9:H15" si="4">F9-E9</f>
        <v>6.5372168284789645E-2</v>
      </c>
      <c r="K9" s="144" t="s">
        <v>40</v>
      </c>
      <c r="L9" s="140">
        <f>D32</f>
        <v>0.77776364581920143</v>
      </c>
      <c r="M9" s="140">
        <f t="shared" ref="M9:N9" si="5">E32</f>
        <v>0.79508466800133459</v>
      </c>
      <c r="N9" s="141">
        <f t="shared" si="5"/>
        <v>0.82805945103679734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>
        <f>(((COUNTIF('BASE DE DATOS 2015'!M:M,1)*1)+(COUNTIF('BASE DE DATOS 2015'!M:M,2)*1/2)+(COUNTIF('BASE DE DATOS 2015'!M:M,4)*1/2)))/(COUNTA('BASE DE DATOS 2015'!M:M)-2)</f>
        <v>0.49074074074074076</v>
      </c>
      <c r="E10" s="93">
        <f>(((COUNTIF('BASE DE DATOS 2016'!M:M,1)*1)+(COUNTIF('BASE DE DATOS 2016'!M:M,2)*1/2)+(COUNTIF('BASE DE DATOS 2016'!M:M,4)*1/2)))/(COUNTA('BASE DE DATOS 2016'!M:M)-2)</f>
        <v>0.66111111111111109</v>
      </c>
      <c r="F10" s="93">
        <f>(COUNTIF('BASE DE DATOS 2017'!M:M,1)*1+(COUNTIF('BASE DE DATOS 2017'!M:M,2)*1/2)+(COUNTIF('BASE DE DATOS 2017'!M:M,4)*1/2))/(COUNTA('BASE DE DATOS 2017'!M:M)-2)</f>
        <v>0.69902912621359226</v>
      </c>
      <c r="G10" s="156">
        <v>0.63852122318575988</v>
      </c>
      <c r="H10" s="150">
        <f t="shared" si="4"/>
        <v>3.7918015102481162E-2</v>
      </c>
      <c r="K10" s="145" t="s">
        <v>45</v>
      </c>
      <c r="L10" s="142">
        <f>D37</f>
        <v>0.78311471193415638</v>
      </c>
      <c r="M10" s="142">
        <f t="shared" ref="M10:N10" si="6">E37</f>
        <v>0.81180555555555556</v>
      </c>
      <c r="N10" s="143">
        <f t="shared" si="6"/>
        <v>0.81607335490830646</v>
      </c>
    </row>
    <row r="11" spans="1:14" ht="16.350000000000001" customHeight="1" x14ac:dyDescent="0.25">
      <c r="A11">
        <v>8</v>
      </c>
      <c r="B11" s="125" t="s">
        <v>21</v>
      </c>
      <c r="C11" s="22"/>
      <c r="D11" s="93">
        <f>((COUNTIF('BASE DE DATOS 2015'!N:N,1)*1)+(COUNTIF('BASE DE DATOS 2015'!N:N,2)*2/3)+(COUNTIF('BASE DE DATOS 2015'!N:N,3)*1/3))/(COUNTA('BASE DE DATOS 2015'!N:N)-2)</f>
        <v>0.70987654320987648</v>
      </c>
      <c r="E11" s="93">
        <f>((COUNTIF('BASE DE DATOS 2016'!N:N,1)*1)+(COUNTIF('BASE DE DATOS 2016'!N:N,2)*2/3)+(COUNTIF('BASE DE DATOS 2016'!N:N,3)*1/3))/(COUNTA('BASE DE DATOS 2016'!N:N)-2)</f>
        <v>0.75925925925925919</v>
      </c>
      <c r="F11" s="93">
        <f>((COUNTIF('BASE DE DATOS 2017'!N:N,1)*1)+(COUNTIF('BASE DE DATOS 2017'!N:N,2)*2/3)+(COUNTIF('BASE DE DATOS 2017'!N:N,3)*1/3))/(COUNTA('BASE DE DATOS 2017'!N:N)-2)</f>
        <v>0.78640776699029113</v>
      </c>
      <c r="G11" s="156">
        <v>0.81986916172219682</v>
      </c>
      <c r="H11" s="150">
        <f t="shared" si="4"/>
        <v>2.7148507731031946E-2</v>
      </c>
    </row>
    <row r="12" spans="1:14" ht="16.350000000000001" customHeight="1" x14ac:dyDescent="0.25">
      <c r="A12">
        <v>9</v>
      </c>
      <c r="B12" s="125" t="s">
        <v>22</v>
      </c>
      <c r="C12" s="22"/>
      <c r="D12" s="93">
        <f>AVERAGE(((COUNTIF('BASE DE DATOS 2015'!O:O,1)*1)+(COUNTIF('BASE DE DATOS 2015'!O:O,2)*2/3)+(COUNTIF('BASE DE DATOS 2015'!O:O,3)*1/3))/(COUNTA('BASE DE DATOS 2015'!O:O)-2),(((COUNTIF('BASE DE DATOS 2015'!P:P,1)*1)+(COUNTIF('BASE DE DATOS 2015'!P:P,2)*2/3)+(COUNTIF('BASE DE DATOS 2015'!P:P,3)*1/3))/(COUNTA('BASE DE DATOS 2015'!P:P)-2)))</f>
        <v>0.63888888888888895</v>
      </c>
      <c r="E12" s="93">
        <f>AVERAGE(((COUNTIF('BASE DE DATOS 2016'!O:O,1)*1)+(COUNTIF('BASE DE DATOS 2016'!O:O,2)*2/3)+(COUNTIF('BASE DE DATOS 2016'!O:O,3)*1/3))/(COUNTA('BASE DE DATOS 2016'!O:O)-2),(((COUNTIF('BASE DE DATOS 2016'!P:P,1)*1)+(COUNTIF('BASE DE DATOS 2016'!P:P,2)*2/3)+(COUNTIF('BASE DE DATOS 2016'!P:P,3)*1/3))/(COUNTA('BASE DE DATOS 2016'!P:P)-2)))</f>
        <v>0.76666666666666661</v>
      </c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0.87216828478964392</v>
      </c>
      <c r="G12" s="156">
        <v>0.8041229271261221</v>
      </c>
      <c r="H12" s="150">
        <f t="shared" si="4"/>
        <v>0.10550161812297731</v>
      </c>
    </row>
    <row r="13" spans="1:14" ht="16.350000000000001" customHeight="1" x14ac:dyDescent="0.25">
      <c r="A13">
        <v>10</v>
      </c>
      <c r="B13" s="125" t="s">
        <v>23</v>
      </c>
      <c r="C13" s="22"/>
      <c r="D13" s="93">
        <f>AVERAGE((((COUNTIF('BASE DE DATOS 2015'!Q:Q,1)*1)+(COUNTIF('BASE DE DATOS 2015'!Q:Q,2)*2/3)+(COUNTIF('BASE DE DATOS 2015'!Q:Q,3)*1/3))/(COUNTA('BASE DE DATOS 2015'!Q:Q)-2)),(((COUNTIF('BASE DE DATOS 2015'!R:R,1)*1)+(COUNTIF('BASE DE DATOS 2015'!R:R,2)*2/3)+(COUNTIF('BASE DE DATOS 2015'!R:R,3)*1/3))/(COUNTA('BASE DE DATOS 2015'!R:R)-2)))</f>
        <v>0.51234567901234573</v>
      </c>
      <c r="E13" s="93">
        <f>AVERAGE((((COUNTIF('BASE DE DATOS 2016'!Q:Q,1)*1)+(COUNTIF('BASE DE DATOS 2016'!Q:Q,2)*2/3)+(COUNTIF('BASE DE DATOS 2016'!Q:Q,3)*1/3))/(COUNTA('BASE DE DATOS 2016'!Q:Q)-2)),(((COUNTIF('BASE DE DATOS 2016'!R:R,1)*1)+(COUNTIF('BASE DE DATOS 2016'!R:R,2)*2/3)+(COUNTIF('BASE DE DATOS 2016'!R:R,3)*1/3))/(COUNTA('BASE DE DATOS 2016'!R:R)-2)))</f>
        <v>0.70370370370370372</v>
      </c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0.65372168284789645</v>
      </c>
      <c r="G13" s="156">
        <v>0.77012018865053999</v>
      </c>
      <c r="H13" s="150">
        <f t="shared" si="4"/>
        <v>-4.9982020855807274E-2</v>
      </c>
    </row>
    <row r="14" spans="1:14" ht="16.350000000000001" customHeight="1" x14ac:dyDescent="0.25">
      <c r="A14">
        <v>11</v>
      </c>
      <c r="B14" s="125" t="s">
        <v>24</v>
      </c>
      <c r="C14" s="22"/>
      <c r="D14" s="93">
        <f>((COUNTIF('BASE DE DATOS 2015'!S:S,1)*1)+(COUNTIF('BASE DE DATOS 2015'!S:S,2)*2/3)+(COUNTIF('BASE DE DATOS 2015'!S:S,3)*1/3))/(COUNTA('BASE DE DATOS 2015'!S:S)-2)</f>
        <v>0.51543209876543217</v>
      </c>
      <c r="E14" s="93">
        <f>((COUNTIF('BASE DE DATOS 2016'!S:S,1)*1)+(COUNTIF('BASE DE DATOS 2016'!S:S,2)*2/3)+(COUNTIF('BASE DE DATOS 2016'!S:S,3)*1/3))/(COUNTA('BASE DE DATOS 2016'!S:S)-2)</f>
        <v>0.68888888888888877</v>
      </c>
      <c r="F14" s="93">
        <f>((COUNTIF('BASE DE DATOS 2017'!S:S,1)*1)+(COUNTIF('BASE DE DATOS 2017'!S:S,2)*2/3)+(COUNTIF('BASE DE DATOS 2017'!S:S,3)*1/3))/(COUNTA('BASE DE DATOS 2017'!S:S)-2)</f>
        <v>0.67313915857605178</v>
      </c>
      <c r="G14" s="156">
        <v>0.72721740453369843</v>
      </c>
      <c r="H14" s="150">
        <f t="shared" si="4"/>
        <v>-1.5749730312836996E-2</v>
      </c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>
        <f>AVERAGE(((COUNTIF('BASE DE DATOS 2015'!T:T,1)*1)/(COUNTA('BASE DE DATOS 2015'!T:T)-2)),(((COUNTIF('BASE DE DATOS 2015'!U:U,1)*1)+(COUNTIF('BASE DE DATOS 2015'!U:U,2)*1/2))/(COUNTA('BASE DE DATOS 2015'!U:U)-2)))</f>
        <v>0.4861111111111111</v>
      </c>
      <c r="E15" s="93">
        <f>AVERAGE(((COUNTIF('BASE DE DATOS 2016'!T:T,1)*1)/(COUNTA('BASE DE DATOS 2016'!T:T)-2)),(((COUNTIF('BASE DE DATOS 2016'!U:U,1)*1)+(COUNTIF('BASE DE DATOS 2016'!U:U,2)*1/2))/(COUNTA('BASE DE DATOS 2016'!U:U)-2)))</f>
        <v>0.44166666666666665</v>
      </c>
      <c r="F15" s="93">
        <f>AVERAGE(((COUNTIF('BASE DE DATOS 2017'!T:T,1)*1)/(COUNTA('BASE DE DATOS 2017'!T:T)-2)),(((COUNTIF('BASE DE DATOS 2017'!U:U,1)*1)+(COUNTIF('BASE DE DATOS 2017'!U:U,2)*1/2))/(COUNTA('BASE DE DATOS 2017'!U:U)-2)))</f>
        <v>0.41262135922330101</v>
      </c>
      <c r="G15" s="156">
        <v>0.53639890460976725</v>
      </c>
      <c r="H15" s="151">
        <f t="shared" si="4"/>
        <v>-2.9045307443365642E-2</v>
      </c>
    </row>
    <row r="16" spans="1:14" ht="16.350000000000001" customHeight="1" thickBot="1" x14ac:dyDescent="0.3">
      <c r="A16">
        <v>13</v>
      </c>
      <c r="B16" s="126" t="s">
        <v>26</v>
      </c>
      <c r="C16" s="113"/>
      <c r="D16" s="114">
        <f>(((D17*(COUNTA('BASE DE DATOS 2015'!V:V)-2))+(D21*(COUNTA('BASE DE DATOS 2015'!Y:Y)-2))+(D25*(COUNTA('BASE DE DATOS 2015'!AB:AB)-2)))/(COUNTA('BASE DE DATOS 2015'!V:V)+COUNTA('BASE DE DATOS 2015'!Y:Y)+COUNTA('BASE DE DATOS 2015'!AB:AB)-6))</f>
        <v>0.66097110856561037</v>
      </c>
      <c r="E16" s="114">
        <f>(((E17*(COUNTA('BASE DE DATOS 2016'!V:V)-2))+(E21*(COUNTA('BASE DE DATOS 2016'!Y:Y)-2))+(E25*(COUNTA('BASE DE DATOS 2016'!AB:AB)-2)))/(COUNTA('BASE DE DATOS 2016'!V:V)+COUNTA('BASE DE DATOS 2016'!Y:Y)+COUNTA('BASE DE DATOS 2016'!AB:AB)-6))</f>
        <v>0.75397332198098466</v>
      </c>
      <c r="F16" s="115">
        <f>(((F17*(COUNTA('BASE DE DATOS 2017'!V:V)-2))+(F21*(COUNTA('BASE DE DATOS 2017'!Y:Y)-2))+(F25*(COUNTA('BASE DE DATOS 2017'!AB:AB)-2)))/(COUNTA('BASE DE DATOS 2017'!V:V)+COUNTA('BASE DE DATOS 2017'!Y:Y)+COUNTA('BASE DE DATOS 2017'!AB:AB)-6))</f>
        <v>0.82596371882086184</v>
      </c>
      <c r="G16" s="157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>
        <f>AVERAGE(D18:D20)</f>
        <v>0.57855902777777779</v>
      </c>
      <c r="E17" s="117">
        <f>AVERAGE(E18:E20)</f>
        <v>0.75505050505050508</v>
      </c>
      <c r="F17" s="117">
        <f>AVERAGE(F18:F20)</f>
        <v>0.82948717948717954</v>
      </c>
      <c r="G17" s="155">
        <v>0.7994852858901198</v>
      </c>
      <c r="H17" s="152">
        <f>F17-E17</f>
        <v>7.4436674436674455E-2</v>
      </c>
    </row>
    <row r="18" spans="1:8" ht="16.350000000000001" customHeight="1" x14ac:dyDescent="0.25">
      <c r="A18">
        <v>15</v>
      </c>
      <c r="B18" s="123" t="s">
        <v>28</v>
      </c>
      <c r="C18" s="122"/>
      <c r="D18" s="93">
        <f>((COUNTIF('BASE DE DATOS 2015'!V:V,1)*1)+(COUNTIF('BASE DE DATOS 2015'!V:V,2)*2/3)+(COUNTIF('BASE DE DATOS 2015'!V:V,3)*1/3))/(COUNTA('BASE DE DATOS 2015'!V:V)-2)</f>
        <v>0.77604166666666663</v>
      </c>
      <c r="E18" s="93">
        <f>((COUNTIF('BASE DE DATOS 2016'!V:V,1)*1)+(COUNTIF('BASE DE DATOS 2016'!V:V,2)*2/3)+(COUNTIF('BASE DE DATOS 2016'!V:V,3)*1/3))/(COUNTA('BASE DE DATOS 2016'!V:V)-2)</f>
        <v>0.81212121212121213</v>
      </c>
      <c r="F18" s="112">
        <f>((COUNTIF('BASE DE DATOS 2017'!V:V,1)*1)+(COUNTIF('BASE DE DATOS 2017'!V:V,2)*2/3)+(COUNTIF('BASE DE DATOS 2017'!V:V,3)*1/3))/(COUNTA('BASE DE DATOS 2017'!V:V)-2)</f>
        <v>0.8666666666666667</v>
      </c>
      <c r="G18" s="156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>
        <f>((COUNTIF('BASE DE DATOS 2015'!W:W,1)*1)+(COUNTIF('BASE DE DATOS 2015'!W:W,2)*2/3)+(COUNTIF('BASE DE DATOS 2015'!W:W,3)*1/3))/(COUNTA('BASE DE DATOS 2015'!W:W)-2)</f>
        <v>0.60416666666666674</v>
      </c>
      <c r="E19" s="93">
        <f>((COUNTIF('BASE DE DATOS 2016'!W:W,1)*1)+(COUNTIF('BASE DE DATOS 2016'!W:W,2)*2/3)+(COUNTIF('BASE DE DATOS 2016'!W:W,3)*1/3))/(COUNTA('BASE DE DATOS 2016'!W:W)-2)</f>
        <v>0.75757575757575757</v>
      </c>
      <c r="F19" s="112">
        <f>((COUNTIF('BASE DE DATOS 2017'!W:W,1)*1)+(COUNTIF('BASE DE DATOS 2017'!W:W,2)*2/3)+(COUNTIF('BASE DE DATOS 2017'!W:W,3)*1/3))/(COUNTA('BASE DE DATOS 2017'!W:W)-2)</f>
        <v>0.79487179487179493</v>
      </c>
      <c r="G19" s="156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>
        <f>((COUNTIF('BASE DE DATOS 2015'!X:X,1)*1)+(COUNTIF('BASE DE DATOS 2015'!X:X,2)*3/4)+(COUNTIF('BASE DE DATOS 2015'!X:X,3)*1/2)+(COUNTIF('BASE DE DATOS 2015'!X:X,4)*1/4))/(COUNTA('BASE DE DATOS 2015'!X:X)-2)</f>
        <v>0.35546875</v>
      </c>
      <c r="E20" s="93">
        <f>((COUNTIF('BASE DE DATOS 2016'!X:X,1)*1)+(COUNTIF('BASE DE DATOS 2016'!X:X,2)*3/4)+(COUNTIF('BASE DE DATOS 2016'!X:X,3)*1/2)+(COUNTIF('BASE DE DATOS 2016'!X:X,4)*1/4))/(COUNTA('BASE DE DATOS 2016'!X:X)-2)</f>
        <v>0.69545454545454544</v>
      </c>
      <c r="F20" s="112">
        <f>((COUNTIF('BASE DE DATOS 2017'!X:X,1)*1)+(COUNTIF('BASE DE DATOS 2017'!X:X,2)*3/4)+(COUNTIF('BASE DE DATOS 2017'!X:X,3)*1/2)+(COUNTIF('BASE DE DATOS 2017'!X:X,4)*1/4))/(COUNTA('BASE DE DATOS 2017'!X:X)-2)</f>
        <v>0.82692307692307687</v>
      </c>
      <c r="G20" s="156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>
        <f>AVERAGE(D22:D24)</f>
        <v>0.82984433709071403</v>
      </c>
      <c r="E21" s="117">
        <f>AVERAGE(E22:E24)</f>
        <v>0.70763187429854091</v>
      </c>
      <c r="F21" s="117">
        <f>AVERAGE(F22:F24)</f>
        <v>0.76322751322751337</v>
      </c>
      <c r="G21" s="155">
        <v>0.8246340436967291</v>
      </c>
      <c r="H21" s="152">
        <f>F21-E21</f>
        <v>5.5595638928972457E-2</v>
      </c>
    </row>
    <row r="22" spans="1:8" ht="16.350000000000001" customHeight="1" x14ac:dyDescent="0.25">
      <c r="A22">
        <v>19</v>
      </c>
      <c r="B22" s="123" t="s">
        <v>32</v>
      </c>
      <c r="C22" s="122"/>
      <c r="D22" s="93">
        <f>((COUNTIF('BASE DE DATOS 2015'!Y:Y,1)*1)+(COUNTIF('BASE DE DATOS 2015'!Y:Y,2)*2/3)+(COUNTIF('BASE DE DATOS 2015'!Y:Y,3)*1/3))/(COUNTA('BASE DE DATOS 2015'!Y:Y)-2)</f>
        <v>0.82608695652173914</v>
      </c>
      <c r="E22" s="93">
        <f>((COUNTIF('BASE DE DATOS 2016'!Y:Y,1)*1)+(COUNTIF('BASE DE DATOS 2016'!Y:Y,2)*2/3)+(COUNTIF('BASE DE DATOS 2016'!Y:Y,3)*1/3))/(COUNTA('BASE DE DATOS 2016'!Y:Y)-2)</f>
        <v>0.63636363636363635</v>
      </c>
      <c r="F22" s="112">
        <f>((COUNTIF('BASE DE DATOS 2017'!Y:Y,1)*1)+(COUNTIF('BASE DE DATOS 2017'!Y:Y,2)*2/3)+(COUNTIF('BASE DE DATOS 2017'!Y:Y,3)*1/3))/(COUNTA('BASE DE DATOS 2017'!Y:Y)-2)</f>
        <v>0.74603174603174605</v>
      </c>
      <c r="G22" s="156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>
        <f>((COUNTIF('BASE DE DATOS 2015'!Z:Z,1)*1)+(COUNTIF('BASE DE DATOS 2015'!Z:Z,2)*2/3)+(COUNTIF('BASE DE DATOS 2015'!Z:Z,3)*1/3))/(COUNTA('BASE DE DATOS 2015'!Z:Z)-2)</f>
        <v>0.81159420289855078</v>
      </c>
      <c r="E23" s="93">
        <f>((COUNTIF('BASE DE DATOS 2016'!Z:Z,1)*1)+(COUNTIF('BASE DE DATOS 2016'!Z:Z,2)*2/3)+(COUNTIF('BASE DE DATOS 2016'!Z:Z,3)*1/3))/(COUNTA('BASE DE DATOS 2016'!Z:Z)-2)</f>
        <v>0.72727272727272729</v>
      </c>
      <c r="F23" s="112">
        <f>((COUNTIF('BASE DE DATOS 2017'!Z:Z,1)*1)+(COUNTIF('BASE DE DATOS 2017'!Z:Z,2)*2/3)+(COUNTIF('BASE DE DATOS 2017'!Z:Z,3)*1/3))/(COUNTA('BASE DE DATOS 2017'!Z:Z)-2)</f>
        <v>0.79365079365079372</v>
      </c>
      <c r="G23" s="156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>
        <f>((COUNTIF('BASE DE DATOS 2015'!AA:AA,1)*1)+(COUNTIF('BASE DE DATOS 2015'!AA:AA,2)*2/3)+(COUNTIF('BASE DE DATOS 2015'!AA:AA,3)*1/3))/(COUNTA('BASE DE DATOS 2015'!AA:AA)-COUNTIF('BASE DE DATOS 2015'!AA:AA,5)-2)</f>
        <v>0.85185185185185186</v>
      </c>
      <c r="E24" s="93">
        <f>((COUNTIF('BASE DE DATOS 2016'!AA:AA,1)*1)+(COUNTIF('BASE DE DATOS 2016'!AA:AA,2)*2/3)+(COUNTIF('BASE DE DATOS 2016'!AA:AA,3)*1/3))/(COUNTA('BASE DE DATOS 2016'!AA:AA)-COUNTIF('BASE DE DATOS 2016'!AA:AA,5)-2)</f>
        <v>0.75925925925925919</v>
      </c>
      <c r="F24" s="112">
        <f>((COUNTIF('BASE DE DATOS 2017'!AA:AA,1)*1)+(COUNTIF('BASE DE DATOS 2017'!AA:AA,2)*2/3)+(COUNTIF('BASE DE DATOS 2017'!AA:AA,3)*1/3))/(COUNTA('BASE DE DATOS 2017'!AA:AA)-COUNTIF('BASE DE DATOS 2017'!AA:AA,5)-2)</f>
        <v>0.75000000000000011</v>
      </c>
      <c r="G24" s="156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>
        <f>AVERAGE(D26:D27)</f>
        <v>0.8</v>
      </c>
      <c r="E25" s="117">
        <f>AVERAGE(E26:E27)</f>
        <v>0.85</v>
      </c>
      <c r="F25" s="117">
        <f>AVERAGE(F26:F27)</f>
        <v>0.91666666666666663</v>
      </c>
      <c r="G25" s="155">
        <v>0.79286694101508925</v>
      </c>
      <c r="H25" s="152">
        <f>F25-E25</f>
        <v>6.6666666666666652E-2</v>
      </c>
    </row>
    <row r="26" spans="1:8" ht="16.350000000000001" customHeight="1" x14ac:dyDescent="0.25">
      <c r="A26">
        <v>23</v>
      </c>
      <c r="B26" s="125" t="s">
        <v>32</v>
      </c>
      <c r="C26" s="121"/>
      <c r="D26" s="93">
        <f>((COUNTIF('BASE DE DATOS 2015'!AB:AB,1)*1)+(COUNTIF('BASE DE DATOS 2015'!AB:AB,2)*2/3)+(COUNTIF('BASE DE DATOS 2015'!AB:AB,3)*1/3))/(COUNTA('BASE DE DATOS 2015'!AB:AB)-2)</f>
        <v>0.76666666666666672</v>
      </c>
      <c r="E26" s="93">
        <f>((COUNTIF('BASE DE DATOS 2016'!AB:AB,1)*1)+(COUNTIF('BASE DE DATOS 2016'!AB:AB,2)*2/3)+(COUNTIF('BASE DE DATOS 2016'!AB:AB,3)*1/3))/(COUNTA('BASE DE DATOS 2016'!AB:AB)-2)</f>
        <v>0.86666666666666659</v>
      </c>
      <c r="F26" s="112">
        <f>((COUNTIF('BASE DE DATOS 2017'!AB:AB,1)*1)+(COUNTIF('BASE DE DATOS 2017'!AB:AB,2)*2/3)+(COUNTIF('BASE DE DATOS 2017'!AB:AB,3)*1/3))/(COUNTA('BASE DE DATOS 2017'!AB:AB)-2)</f>
        <v>0.91666666666666663</v>
      </c>
      <c r="G26" s="156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>
        <f>((COUNTIF('BASE DE DATOS 2015'!AC:AC,1)*1)+(COUNTIF('BASE DE DATOS 2015'!AC:AC,2)*2/3)+(COUNTIF('BASE DE DATOS 2015'!AC:AC,3)*1/3))/(COUNTA('BASE DE DATOS 2015'!AC:AC)-2)</f>
        <v>0.83333333333333337</v>
      </c>
      <c r="E27" s="93">
        <f>((COUNTIF('BASE DE DATOS 2016'!AC:AC,1)*1)+(COUNTIF('BASE DE DATOS 2016'!AC:AC,2)*2/3)+(COUNTIF('BASE DE DATOS 2016'!AC:AC,3)*1/3))/(COUNTA('BASE DE DATOS 2016'!AC:AC)-2)</f>
        <v>0.83333333333333337</v>
      </c>
      <c r="F27" s="112">
        <f>((COUNTIF('BASE DE DATOS 2017'!AC3:AC2912,1)*1)+(COUNTIF('BASE DE DATOS 2017'!AC3:AC2912,2)*2/3)+(COUNTIF('BASE DE DATOS 2017'!AC3:AC2912,3)*1/3))/COUNTA('BASE DE DATOS 2017'!AC3:AC2912)</f>
        <v>0.91666666666666663</v>
      </c>
      <c r="G27" s="156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>
        <f>AVERAGE(D29:D31)</f>
        <v>0.7412551440329217</v>
      </c>
      <c r="E28" s="131">
        <f>AVERAGE(E29:E31)</f>
        <v>0.75802469135802475</v>
      </c>
      <c r="F28" s="111">
        <f>AVERAGE(F29:F31)</f>
        <v>0.77022653721682843</v>
      </c>
      <c r="G28" s="155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>
        <f>AVERAGE((((COUNTIF('BASE DE DATOS 2015'!AD:AD,1)*1)+(COUNTIF('BASE DE DATOS 2015'!AD:AD,2)*2/3)+(COUNTIF('BASE DE DATOS 2015'!AD:AD,3)*1/3))/(COUNTA('BASE DE DATOS 2015'!AD:AD)-2)),(((COUNTIF('BASE DE DATOS 2015'!AE:AE,1)*1)+(COUNTIF('BASE DE DATOS 2015'!AE:AE,2)*2/3)+(COUNTIF('BASE DE DATOS 2015'!AE:AE,3)*1/3))/(COUNTA('BASE DE DATOS 2015'!AE:AE)-2)))</f>
        <v>0.77932098765432101</v>
      </c>
      <c r="E29" s="93">
        <f>AVERAGE((((COUNTIF('BASE DE DATOS 2016'!AD:AD,1)*1)+(COUNTIF('BASE DE DATOS 2016'!AD:AD,2)*2/3)+(COUNTIF('BASE DE DATOS 2016'!AD:AD,3)*1/3))/(COUNTA('BASE DE DATOS 2016'!AD:AD)-2)),(((COUNTIF('BASE DE DATOS 2016'!AE:AE,1)*1)+(COUNTIF('BASE DE DATOS 2016'!AE:AE,2)*2/3)+(COUNTIF('BASE DE DATOS 2016'!AE:AE,3)*1/3))/(COUNTA('BASE DE DATOS 2016'!AE:AE)-2)))</f>
        <v>0.80555555555555558</v>
      </c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0.83495145631067968</v>
      </c>
      <c r="G29" s="156">
        <v>0.77993305948577518</v>
      </c>
      <c r="H29" s="149">
        <f>F29-E29</f>
        <v>2.9395900755124105E-2</v>
      </c>
    </row>
    <row r="30" spans="1:8" ht="16.350000000000001" customHeight="1" x14ac:dyDescent="0.25">
      <c r="A30">
        <v>27</v>
      </c>
      <c r="B30" s="125" t="s">
        <v>38</v>
      </c>
      <c r="C30" s="121"/>
      <c r="D30" s="93">
        <f>((COUNTIF('BASE DE DATOS 2015'!AF:AF,1)*1)+(COUNTIF('BASE DE DATOS 2015'!AF:AF,2)*2/3)+(COUNTIF('BASE DE DATOS 2015'!AF:AF,3)*1/3))/(COUNTA('BASE DE DATOS 2015'!AF:AF)-2)</f>
        <v>0.85493827160493818</v>
      </c>
      <c r="E30" s="93">
        <f>((COUNTIF('BASE DE DATOS 2016'!AF:AF,1)*1)+(COUNTIF('BASE DE DATOS 2016'!AF:AF,2)*2/3)+(COUNTIF('BASE DE DATOS 2016'!AF:AF,3)*1/3))/(COUNTA('BASE DE DATOS 2016'!AF:AF)-2)</f>
        <v>0.82962962962962972</v>
      </c>
      <c r="F30" s="93">
        <f>((COUNTIF('BASE DE DATOS 2017'!AF:AF,1)*1)+(COUNTIF('BASE DE DATOS 2017'!AF:AF,2)*2/3)+(COUNTIF('BASE DE DATOS 2017'!AF:AF,3)*1/3))/(COUNTA('BASE DE DATOS 2017'!AF:AF)-2)</f>
        <v>0.82847896440129454</v>
      </c>
      <c r="G30" s="156">
        <v>0.83447436482580251</v>
      </c>
      <c r="H30" s="150">
        <f>F30-E30</f>
        <v>-1.1506652283351793E-3</v>
      </c>
    </row>
    <row r="31" spans="1:8" ht="16.350000000000001" customHeight="1" thickBot="1" x14ac:dyDescent="0.3">
      <c r="A31">
        <v>28</v>
      </c>
      <c r="B31" s="125" t="s">
        <v>39</v>
      </c>
      <c r="C31" s="121"/>
      <c r="D31" s="93">
        <f>AVERAGE((((COUNTIF('BASE DE DATOS 2015'!AG:AG,2)*1/3)+(COUNTIF('BASE DE DATOS 2015'!AG:AG,3)*2/3)+(COUNTIF('BASE DE DATOS 2015'!AG:AG,4)*1))/(COUNTA('BASE DE DATOS 2015'!AG:AG)-2)),(((COUNTIF('BASE DE DATOS 2015'!AH:AH,1)*1)+(COUNTIF('BASE DE DATOS 2015'!AH:AH,2)*2/3)+(COUNTIF('BASE DE DATOS 2015'!AH:AH,3)*1/3))/(COUNTA('BASE DE DATOS 2015'!AH:AH)-2)))</f>
        <v>0.58950617283950613</v>
      </c>
      <c r="E31" s="93">
        <f>AVERAGE((((COUNTIF('BASE DE DATOS 2016'!AG:AG,2)*1/3)+(COUNTIF('BASE DE DATOS 2016'!AG:AG,3)*2/3)+(COUNTIF('BASE DE DATOS 2016'!AG:AG,4)*1))/(COUNTA('BASE DE DATOS 2016'!AG:AG)-2)),(((COUNTIF('BASE DE DATOS 2016'!AH:AH,1)*1)+(COUNTIF('BASE DE DATOS 2016'!AH:AH,2)*2/3)+(COUNTIF('BASE DE DATOS 2016'!AH:AH,3)*1/3))/(COUNTA('BASE DE DATOS 2016'!AH:AH)-2)))</f>
        <v>0.63888888888888895</v>
      </c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0.6472491909385113</v>
      </c>
      <c r="G31" s="156">
        <v>0.60444241594401338</v>
      </c>
      <c r="H31" s="151">
        <f>F31-E31</f>
        <v>8.3603020496223479E-3</v>
      </c>
    </row>
    <row r="32" spans="1:8" ht="16.350000000000001" customHeight="1" thickBot="1" x14ac:dyDescent="0.3">
      <c r="A32">
        <v>29</v>
      </c>
      <c r="B32" s="126" t="s">
        <v>40</v>
      </c>
      <c r="C32" s="94"/>
      <c r="D32" s="124">
        <f>AVERAGE(D33:D36)</f>
        <v>0.77776364581920143</v>
      </c>
      <c r="E32" s="131">
        <f>AVERAGE(E33:E36)</f>
        <v>0.79508466800133459</v>
      </c>
      <c r="F32" s="111">
        <f>AVERAGE(F33:F36)</f>
        <v>0.82805945103679734</v>
      </c>
      <c r="G32" s="155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>
        <f>AVERAGE((((COUNTIF('BASE DE DATOS 2015'!AI:AI,1)*1)+(COUNTIF('BASE DE DATOS 2015'!AI:AI,2)*2/3)+(COUNTIF('BASE DE DATOS 2015'!AI:AI,3)*1/3))/(COUNTA('BASE DE DATOS 2015'!AI:AI)-2)),(((COUNTIF('BASE DE DATOS 2015'!AJ:AJ,1)*1)+(COUNTIF('BASE DE DATOS 2015'!AJ:AJ,2)*2/3)+(COUNTIF('BASE DE DATOS 2015'!AJ:AJ,3)*1/3))/(COUNTA('BASE DE DATOS 2015'!AJ:AJ)-2)),(((COUNTIF('BASE DE DATOS 2015'!AK:AK,1)*1)+(COUNTIF('BASE DE DATOS 2015'!AK:AK,2)*2/3)+(COUNTIF('BASE DE DATOS 2015'!AK:AK,3)*1/3))/(COUNTA('BASE DE DATOS 2015'!AK:AK)-2)))</f>
        <v>0.82098765432098764</v>
      </c>
      <c r="E33" s="93">
        <f>AVERAGE((((COUNTIF('BASE DE DATOS 2016'!AI:AI,1)*1)+(COUNTIF('BASE DE DATOS 2016'!AI:AI,2)*2/3)+(COUNTIF('BASE DE DATOS 2016'!AI:AI,3)*1/3))/(COUNTA('BASE DE DATOS 2016'!AI:AI)-2)),(((COUNTIF('BASE DE DATOS 2016'!AJ:AJ,1)*1)+(COUNTIF('BASE DE DATOS 2016'!AJ:AJ,2)*2/3)+(COUNTIF('BASE DE DATOS 2016'!AJ:AJ,3)*1/3))/(COUNTA('BASE DE DATOS 2016'!AJ:AJ)-2)),(((COUNTIF('BASE DE DATOS 2016'!AK:AK,1)*1)+(COUNTIF('BASE DE DATOS 2016'!AK:AK,2)*2/3)+(COUNTIF('BASE DE DATOS 2016'!AK:AK,3)*1/3))/(COUNTA('BASE DE DATOS 2016'!AK:AK)-2)))</f>
        <v>0.82962962962962961</v>
      </c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0.86839266450916941</v>
      </c>
      <c r="G33" s="156">
        <v>0.8338151021857092</v>
      </c>
      <c r="H33" s="149">
        <f>F33-E33</f>
        <v>3.8763034879539804E-2</v>
      </c>
    </row>
    <row r="34" spans="1:8" ht="15" customHeight="1" x14ac:dyDescent="0.25">
      <c r="A34">
        <v>31</v>
      </c>
      <c r="B34" s="125" t="s">
        <v>110</v>
      </c>
      <c r="C34" s="121"/>
      <c r="D34" s="93">
        <f>AVERAGE((((COUNTIF('BASE DE DATOS 2015'!AL:AL,1)*1)+(COUNTIF('BASE DE DATOS 2015'!AL:AL,2)*2/3)+(COUNTIF('BASE DE DATOS 2015'!AL:AL,3)*1/3))/(COUNTA('BASE DE DATOS 2015'!AL:AL)-2)),((COUNTIF('BASE DE DATOS 2015'!AM:AM,2)*1)/((COUNTA('BASE DE DATOS 2015'!AM:AM)-2))))</f>
        <v>0.74382716049382713</v>
      </c>
      <c r="E34" s="93">
        <f>AVERAGE((((COUNTIF('BASE DE DATOS 2016'!AL:AL,1)*1)+(COUNTIF('BASE DE DATOS 2016'!AL:AL,2)*2/3)+(COUNTIF('BASE DE DATOS 2016'!AL:AL,3)*1/3))/(COUNTA('BASE DE DATOS 2016'!AL:AL)-2)),((COUNTIF('BASE DE DATOS 2016'!AM:AM,2)*1)/((COUNTA('BASE DE DATOS 2016'!AM:AM)-2))))</f>
        <v>0.77407407407407414</v>
      </c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0.81715210355987056</v>
      </c>
      <c r="G34" s="156">
        <v>0.69990871748060246</v>
      </c>
      <c r="H34" s="150">
        <f>F34-E34</f>
        <v>4.3078029485796421E-2</v>
      </c>
    </row>
    <row r="35" spans="1:8" ht="15" customHeight="1" x14ac:dyDescent="0.25">
      <c r="A35">
        <v>32</v>
      </c>
      <c r="B35" s="125" t="s">
        <v>43</v>
      </c>
      <c r="C35" s="121"/>
      <c r="D35" s="93">
        <f>((COUNTIF('BASE DE DATOS 2015'!AN:AN,1)*1)+(COUNTIF('BASE DE DATOS 2015'!AN:AN,2)*2/3)+(COUNTIF('BASE DE DATOS 2015'!AN:AN,3)*1/3))/(COUNTA('BASE DE DATOS 2015'!AN:AN)-2)</f>
        <v>0.78395061728395055</v>
      </c>
      <c r="E35" s="93">
        <f>((COUNTIF('BASE DE DATOS 2016'!AN:AN,1)*1)+(COUNTIF('BASE DE DATOS 2016'!AN:AN,2)*2/3)+(COUNTIF('BASE DE DATOS 2016'!AN:AN,3)*1/3))/(COUNTA('BASE DE DATOS 2016'!AN:AN)-2)</f>
        <v>0.8</v>
      </c>
      <c r="F35" s="93">
        <f>((COUNTIF('BASE DE DATOS 2017'!AN:AN,1)*1)+(COUNTIF('BASE DE DATOS 2017'!AN:AN,2)*2/3)+(COUNTIF('BASE DE DATOS 2017'!AN:AN,3)*1/3))/(COUNTA('BASE DE DATOS 2017'!AN:AN)-2)</f>
        <v>0.83495145631067957</v>
      </c>
      <c r="G35" s="156">
        <v>0.80054769511638524</v>
      </c>
      <c r="H35" s="150">
        <f>F35-E35</f>
        <v>3.495145631067953E-2</v>
      </c>
    </row>
    <row r="36" spans="1:8" ht="15" customHeight="1" thickBot="1" x14ac:dyDescent="0.3">
      <c r="A36">
        <v>33</v>
      </c>
      <c r="B36" s="125" t="s">
        <v>44</v>
      </c>
      <c r="C36" s="121"/>
      <c r="D36" s="93">
        <f>AVERAGE(((COUNTIF('BASE DE DATOS 2015'!AO:AO,1)*1)+(COUNTIF('BASE DE DATOS 2015'!AO:AO,2)*2/3)+(COUNTIF('BASE DE DATOS 2015'!AO:AO,3)*1/3))/(COUNTA('BASE DE DATOS 2015'!AO:AO)-2),(((COUNTIF('BASE DE DATOS 2015'!AP:AP,1)*1)+(COUNTIF('BASE DE DATOS 2015'!AP:AP,2)*2/3)+(COUNTIF('BASE DE DATOS 2015'!AP:AP,3)*1/3))/(COUNTA('BASE DE DATOS 2015'!AP:AP)-2)),(((COUNTIF('BASE DE DATOS 2015'!AZ:AZ,1)*1)+(COUNTIF('BASE DE DATOS 2015'!AZ:AZ,2)*1/2)+(COUNTIF('BASE DE DATOS 2015'!AZ:AZ,3)*1/4))/(COUNTIF('BASE DE DATOS 2015'!AZ:AZ,1)+COUNTIF('BASE DE DATOS 2015'!AZ:AZ,2)+COUNTIF('BASE DE DATOS 2015'!AZ:AZ,3)+COUNTIF('BASE DE DATOS 2015'!AZ:AZ,4))))</f>
        <v>0.76228915117804019</v>
      </c>
      <c r="E36" s="93">
        <f>AVERAGE(((COUNTIF('BASE DE DATOS 2016'!AO:AO,1)*1)+(COUNTIF('BASE DE DATOS 2016'!AO:AO,2)*2/3)+(COUNTIF('BASE DE DATOS 2016'!AO:AO,3)*1/3))/(COUNTA('BASE DE DATOS 2016'!AO:AO)-2),(((COUNTIF('BASE DE DATOS 2016'!AP:AP,1)*1)+(COUNTIF('BASE DE DATOS 2016'!AP:AP,2)*2/3)+(COUNTIF('BASE DE DATOS 2016'!AP:AP,3)*1/3))/(COUNTA('BASE DE DATOS 2016'!AP:AP)-2)),(((COUNTIF('BASE DE DATOS 2016'!AZ:AZ,1)*1)+(COUNTIF('BASE DE DATOS 2016'!AZ:AZ,2)*1/2)+(COUNTIF('BASE DE DATOS 2016'!AZ:AZ,3)*1/4))/(COUNTIF('BASE DE DATOS 2016'!AZ:AZ,1)+COUNTIF('BASE DE DATOS 2016'!AZ:AZ,2)+COUNTIF('BASE DE DATOS 2016'!AZ:AZ,3)+COUNTIF('BASE DE DATOS 2016'!AZ:AZ,4))))</f>
        <v>0.77663496830163492</v>
      </c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0.79174157976746973</v>
      </c>
      <c r="G36" s="156">
        <v>0.79135977263014612</v>
      </c>
      <c r="H36" s="151">
        <f>F36-E36</f>
        <v>1.5106611465834807E-2</v>
      </c>
    </row>
    <row r="37" spans="1:8" ht="15" customHeight="1" thickBot="1" x14ac:dyDescent="0.3">
      <c r="A37">
        <v>34</v>
      </c>
      <c r="B37" s="126" t="s">
        <v>45</v>
      </c>
      <c r="C37" s="94"/>
      <c r="D37" s="124">
        <f>AVERAGE(D38:D43)</f>
        <v>0.78311471193415638</v>
      </c>
      <c r="E37" s="131">
        <f>AVERAGE(E38:E43)</f>
        <v>0.81180555555555556</v>
      </c>
      <c r="F37" s="111">
        <f>AVERAGE(F38:F43)</f>
        <v>0.81607335490830646</v>
      </c>
      <c r="G37" s="155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>
        <f>AVERAGE((((COUNTIF('BASE DE DATOS 2015'!AQ:AQ,1)*1)+(COUNTIF('BASE DE DATOS 2015'!AQ:AQ,2)*2/3)+(COUNTIF('BASE DE DATOS 2015'!AQ:AQ,3)*1/3))/(COUNTA('BASE DE DATOS 2015'!AQ:AQ)-2)),((COUNTIF('BASE DE DATOS 2015'!AR:AR,5)*1)/(COUNTA('BASE DE DATOS 2015'!AR:AR)-2)))</f>
        <v>0.70987654320987659</v>
      </c>
      <c r="E38" s="93">
        <f>AVERAGE((((COUNTIF('BASE DE DATOS 2016'!AQ:AQ,1)*1)+(COUNTIF('BASE DE DATOS 2016'!AQ:AQ,2)*2/3)+(COUNTIF('BASE DE DATOS 2016'!AQ:AQ,3)*1/3))/(COUNTA('BASE DE DATOS 2016'!AQ:AQ)-2)),((COUNTIF('BASE DE DATOS 2016'!AR:AR,5)*1)/(COUNTA('BASE DE DATOS 2016'!AR:AR)-2)))</f>
        <v>0.74814814814814812</v>
      </c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0.82200647249190939</v>
      </c>
      <c r="G38" s="156">
        <v>0.81446827932450927</v>
      </c>
      <c r="H38" s="149">
        <f t="shared" ref="H38:H43" si="7">F38-E38</f>
        <v>7.3858324343761272E-2</v>
      </c>
    </row>
    <row r="39" spans="1:8" x14ac:dyDescent="0.25">
      <c r="A39">
        <v>36</v>
      </c>
      <c r="B39" s="125" t="s">
        <v>47</v>
      </c>
      <c r="C39" s="121"/>
      <c r="D39" s="93">
        <f>AVERAGE((((COUNTIF('BASE DE DATOS 2015'!AV:AV,1)*1)+(COUNTIF('BASE DE DATOS 2015'!AV:AV,2)*2/3)+(COUNTIF('BASE DE DATOS 2015'!AV:AV,3)*1/3))/(COUNTA('BASE DE DATOS 2015'!AV:AV)-2)),(((COUNTIF('BASE DE DATOS 2015'!AW:AW,1)*1)+(COUNTIF('BASE DE DATOS 2015'!AW:AW,2)*2/3)+(COUNTIF('BASE DE DATOS 2015'!AW:AW,3)*1/3))/(COUNTA('BASE DE DATOS 2015'!AW:AW)-2)))</f>
        <v>0.9135802469135802</v>
      </c>
      <c r="E39" s="93">
        <f>AVERAGE((((COUNTIF('BASE DE DATOS 2016'!AV:AV,1)*1)+(COUNTIF('BASE DE DATOS 2016'!AV:AV,2)*2/3)+(COUNTIF('BASE DE DATOS 2016'!AV:AV,3)*1/3))/(COUNTA('BASE DE DATOS 2016'!AV:AV)-2)),(((COUNTIF('BASE DE DATOS 2016'!AW:AW,1)*1)+(COUNTIF('BASE DE DATOS 2016'!AW:AW,2)*2/3)+(COUNTIF('BASE DE DATOS 2016'!AW:AW,3)*1/3))/(COUNTA('BASE DE DATOS 2016'!AW:AW)-2)))</f>
        <v>0.91481481481481475</v>
      </c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0.93851132686084138</v>
      </c>
      <c r="G39" s="156">
        <v>0.88429940666362383</v>
      </c>
      <c r="H39" s="150">
        <f t="shared" si="7"/>
        <v>2.369651204602663E-2</v>
      </c>
    </row>
    <row r="40" spans="1:8" x14ac:dyDescent="0.25">
      <c r="A40">
        <v>37</v>
      </c>
      <c r="B40" s="125" t="s">
        <v>128</v>
      </c>
      <c r="C40" s="121"/>
      <c r="D40" s="93">
        <f>((COUNTIF('BASE DE DATOS 2015'!AS:AS,1)*1)+(COUNTIF('BASE DE DATOS 2015'!AS:AS,2)*2/3)+(COUNTIF('BASE DE DATOS 2015'!AS:AS,3)*1/3))/(COUNTA('BASE DE DATOS 2015'!AS:AS)-2)</f>
        <v>0.85802469135802462</v>
      </c>
      <c r="E40" s="93">
        <f>((COUNTIF('BASE DE DATOS 2016'!AS:AS,1)*1)+(COUNTIF('BASE DE DATOS 2016'!AS:AS,2)*2/3)+(COUNTIF('BASE DE DATOS 2016'!AS:AS,3)*1/3))/(COUNTA('BASE DE DATOS 2016'!AS:AS)-2)</f>
        <v>0.85925925925925939</v>
      </c>
      <c r="F40" s="93">
        <f>((COUNTIF('BASE DE DATOS 2017'!AS3:AS47912,1)*1)+(COUNTIF('BASE DE DATOS 2017'!AS3:AS47912,2)*2/3)+(COUNTIF('BASE DE DATOS 2017'!AS3:AS47912,3)*1/3))/COUNTA('BASE DE DATOS 2017'!AS3:AS47912)</f>
        <v>0.86407766990291257</v>
      </c>
      <c r="G40" s="156">
        <v>0.85653430701354027</v>
      </c>
      <c r="H40" s="150">
        <f t="shared" si="7"/>
        <v>4.8184106436531815E-3</v>
      </c>
    </row>
    <row r="41" spans="1:8" x14ac:dyDescent="0.25">
      <c r="A41">
        <v>38</v>
      </c>
      <c r="B41" s="125" t="s">
        <v>49</v>
      </c>
      <c r="C41" s="121"/>
      <c r="D41" s="93">
        <f>((COUNTIF('BASE DE DATOS 2015'!AT:AT,1)*1)+(COUNTIF('BASE DE DATOS 2015'!AT:AT,2)*2/3)+(COUNTIF('BASE DE DATOS 2015'!AT:AT,3)*1/3))/(COUNTA('BASE DE DATOS 2015'!AT:AT)-2)</f>
        <v>0.8179012345679012</v>
      </c>
      <c r="E41" s="93">
        <f>((COUNTIF('BASE DE DATOS 2016'!AT:AT,1)*1)+(COUNTIF('BASE DE DATOS 2016'!AT:AT,2)*2/3)+(COUNTIF('BASE DE DATOS 2016'!AT:AT,3)*1/3))/(COUNTA('BASE DE DATOS 2016'!AT:AT)-2)</f>
        <v>0.81111111111111112</v>
      </c>
      <c r="F41" s="93">
        <f>((COUNTIF('BASE DE DATOS 2017'!AT3:AT47912,1)*1)+(COUNTIF('BASE DE DATOS 2017'!AT3:AT47912,2)*2/3)+(COUNTIF('BASE DE DATOS 2017'!AT3:AT47912,3)*1/3))/COUNTA('BASE DE DATOS 2017'!AT3:AT47912)</f>
        <v>0.84466019417475724</v>
      </c>
      <c r="G41" s="156">
        <v>0.82488970028906139</v>
      </c>
      <c r="H41" s="150">
        <f t="shared" si="7"/>
        <v>3.3549083063646123E-2</v>
      </c>
    </row>
    <row r="42" spans="1:8" x14ac:dyDescent="0.25">
      <c r="A42">
        <v>39</v>
      </c>
      <c r="B42" s="123" t="s">
        <v>50</v>
      </c>
      <c r="C42" s="122"/>
      <c r="D42" s="93">
        <f>((COUNTIF('BASE DE DATOS 2015'!AU:AU,2)*1))/(COUNTA('BASE DE DATOS 2015'!AU:AU)-2)</f>
        <v>0.86111111111111116</v>
      </c>
      <c r="E42" s="93">
        <f>((COUNTIF('BASE DE DATOS 2016'!AU:AU,2)*1))/(COUNTA('BASE DE DATOS 2016'!AU:AU)-2)</f>
        <v>0.9555555555555556</v>
      </c>
      <c r="F42" s="93">
        <f>((COUNTIF('BASE DE DATOS 2017'!AU:AU,2)*1))/(COUNTA('BASE DE DATOS 2017'!AU:AU)-2)</f>
        <v>0.89320388349514568</v>
      </c>
      <c r="G42" s="156">
        <v>0.83158375171154719</v>
      </c>
      <c r="H42" s="150">
        <f t="shared" si="7"/>
        <v>-6.2351672060409924E-2</v>
      </c>
    </row>
    <row r="43" spans="1:8" ht="15.75" thickBot="1" x14ac:dyDescent="0.3">
      <c r="A43">
        <v>40</v>
      </c>
      <c r="B43" s="123" t="s">
        <v>51</v>
      </c>
      <c r="C43" s="122"/>
      <c r="D43" s="93">
        <f>AVERAGE(((COUNTIF('BASE DE DATOS 2015'!AX:AX,1)*1)/(COUNTA('BASE DE DATOS 2015'!AX:AX)-2)),(((COUNTIF('BASE DE DATOS 2015'!AY:AY,1)*3/4)+(COUNTIF('BASE DE DATOS 2015'!AY:AY,2)*1/2)+(COUNTIF('BASE DE DATOS 2015'!AY:AY,3)*1))/(COUNTA('BASE DE DATOS 2015'!AY:AY)-2)))</f>
        <v>0.53819444444444442</v>
      </c>
      <c r="E43" s="93">
        <f>AVERAGE(((COUNTIF('BASE DE DATOS 2016'!AX:AX,1)*1)/(COUNTA('BASE DE DATOS 2016'!AX:AX)-2)),(((COUNTIF('BASE DE DATOS 2016'!AY:AY,1)*3/4)+(COUNTIF('BASE DE DATOS 2016'!AY:AY,2)*1/2)+(COUNTIF('BASE DE DATOS 2016'!AY:AY,3)*1))/(COUNTA('BASE DE DATOS 2016'!AY:AY)-2)))</f>
        <v>0.58194444444444449</v>
      </c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0.53398058252427183</v>
      </c>
      <c r="G43" s="156">
        <v>0.57000228206298487</v>
      </c>
      <c r="H43" s="151">
        <f t="shared" si="7"/>
        <v>-4.7963861920172657E-2</v>
      </c>
    </row>
    <row r="44" spans="1:8" ht="15.75" thickBot="1" x14ac:dyDescent="0.3">
      <c r="B44" s="128" t="s">
        <v>253</v>
      </c>
      <c r="C44" s="118"/>
      <c r="D44" s="119">
        <f>AVERAGE(D4,D8,D16,D28,D32,D37)</f>
        <v>0.71202260502787063</v>
      </c>
      <c r="E44" s="119">
        <f>AVERAGE(E4,E8,E16,E28,E32,E37)</f>
        <v>0.76697383161303989</v>
      </c>
      <c r="F44" s="120">
        <f>AVERAGE(F4,F8,F16,F28,F32,F37)</f>
        <v>0.79329834534796773</v>
      </c>
      <c r="G44" s="158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0" t="s">
        <v>53</v>
      </c>
      <c r="D3" s="300"/>
      <c r="E3" s="300"/>
      <c r="F3" s="301"/>
    </row>
    <row r="4" spans="1:6" ht="33" customHeight="1" x14ac:dyDescent="0.25">
      <c r="B4" s="18">
        <v>8</v>
      </c>
      <c r="C4" s="302" t="s">
        <v>177</v>
      </c>
      <c r="D4" s="302"/>
      <c r="E4" s="302"/>
      <c r="F4" s="303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62</v>
      </c>
      <c r="E6" s="304">
        <f>SUM(D6:D8)</f>
        <v>98</v>
      </c>
      <c r="F6" s="16">
        <f>D6*A6</f>
        <v>62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34</v>
      </c>
      <c r="E7" s="304"/>
      <c r="F7" s="16">
        <f>D7*A7</f>
        <v>17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2</v>
      </c>
      <c r="E8" s="304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5</v>
      </c>
      <c r="E9" s="16"/>
      <c r="F9" s="16"/>
    </row>
    <row r="10" spans="1:6" x14ac:dyDescent="0.25">
      <c r="E10" s="14">
        <f>E6/SUM(D6:D9)</f>
        <v>0.95145631067961167</v>
      </c>
      <c r="F10" s="14">
        <f>(F6+F7)/E6</f>
        <v>0.80612244897959184</v>
      </c>
    </row>
    <row r="11" spans="1:6" x14ac:dyDescent="0.25">
      <c r="C11" s="296" t="s">
        <v>62</v>
      </c>
      <c r="D11" s="297"/>
      <c r="E11" s="305">
        <f>AVERAGE(E10:F10)</f>
        <v>0.87878937982960181</v>
      </c>
      <c r="F11" s="306"/>
    </row>
    <row r="12" spans="1:6" x14ac:dyDescent="0.25">
      <c r="C12" s="296" t="s">
        <v>63</v>
      </c>
      <c r="D12" s="297"/>
      <c r="E12" s="298">
        <f>E10-F10</f>
        <v>0.14533386170001983</v>
      </c>
      <c r="F12" s="299"/>
    </row>
    <row r="14" spans="1:6" x14ac:dyDescent="0.25">
      <c r="B14" s="70"/>
      <c r="C14" s="306" t="s">
        <v>18</v>
      </c>
      <c r="D14" s="306"/>
      <c r="E14" s="306"/>
      <c r="F14" s="306"/>
    </row>
    <row r="15" spans="1:6" ht="30" customHeight="1" x14ac:dyDescent="0.25">
      <c r="B15" s="70">
        <v>9</v>
      </c>
      <c r="C15" s="307" t="s">
        <v>178</v>
      </c>
      <c r="D15" s="308"/>
      <c r="E15" s="308"/>
      <c r="F15" s="309"/>
    </row>
    <row r="16" spans="1:6" s="82" customFormat="1" x14ac:dyDescent="0.25">
      <c r="A16" s="98"/>
      <c r="B16" s="80"/>
      <c r="C16" s="81"/>
      <c r="D16" s="313">
        <v>2017</v>
      </c>
      <c r="E16" s="314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70</v>
      </c>
      <c r="E18" s="21">
        <f>D18/SUM(D18:D19)</f>
        <v>0.67961165048543692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33</v>
      </c>
      <c r="E19" s="21">
        <f>D19/SUM(D18:D19)</f>
        <v>0.32038834951456313</v>
      </c>
      <c r="F19" s="16"/>
    </row>
    <row r="20" spans="1:6" x14ac:dyDescent="0.25">
      <c r="A20" s="97"/>
      <c r="B20" s="28"/>
      <c r="C20" s="16"/>
      <c r="D20" s="315">
        <f>((D18*A18)+(D19*A19))/(SUM(D18:D19)*A18)</f>
        <v>0.67961165048543692</v>
      </c>
      <c r="E20" s="316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06" t="s">
        <v>71</v>
      </c>
      <c r="D23" s="306"/>
      <c r="E23" s="306"/>
      <c r="F23" s="306"/>
    </row>
    <row r="24" spans="1:6" x14ac:dyDescent="0.25">
      <c r="A24" s="97"/>
      <c r="B24" s="72">
        <v>10</v>
      </c>
      <c r="C24" s="310" t="s">
        <v>66</v>
      </c>
      <c r="D24" s="310"/>
      <c r="E24" s="310"/>
      <c r="F24" s="310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12</v>
      </c>
      <c r="E26" s="21">
        <f>D26/(SUM(D$26:D$28))</f>
        <v>0.11650485436893204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87</v>
      </c>
      <c r="E27" s="21">
        <f>D27/(SUM(D$26:D$28))</f>
        <v>0.84466019417475724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4</v>
      </c>
      <c r="E28" s="21">
        <f>D28/(SUM(D$26:D$28))</f>
        <v>3.8834951456310676E-2</v>
      </c>
      <c r="F28" s="16"/>
    </row>
    <row r="29" spans="1:6" x14ac:dyDescent="0.25">
      <c r="D29" s="315">
        <f>((D26*A26)+(D27*A27)+(D28*A28))/(SUM(D26:D28)*A27)</f>
        <v>0.84466019417475724</v>
      </c>
      <c r="E29" s="316"/>
      <c r="F29" s="16"/>
    </row>
    <row r="30" spans="1:6" x14ac:dyDescent="0.25">
      <c r="E30" s="311"/>
      <c r="F30" s="312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17" t="s">
        <v>179</v>
      </c>
      <c r="D3" s="317"/>
      <c r="E3" s="317"/>
      <c r="F3" s="318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96</v>
      </c>
      <c r="E5" s="29">
        <f>D5/SUM(D5:D6)</f>
        <v>0.93203883495145634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7</v>
      </c>
      <c r="E6" s="29">
        <f>D6/SUM(D5:D6)</f>
        <v>6.7961165048543687E-2</v>
      </c>
      <c r="F6" s="16"/>
    </row>
    <row r="7" spans="1:6" x14ac:dyDescent="0.25">
      <c r="E7" s="305">
        <f>((D5*A5)+(D6*A6))/(SUM(D5:D6)*A5)</f>
        <v>0.93203883495145634</v>
      </c>
      <c r="F7" s="306"/>
    </row>
    <row r="10" spans="1:6" x14ac:dyDescent="0.25">
      <c r="B10" s="75">
        <v>12</v>
      </c>
      <c r="C10" s="319" t="s">
        <v>180</v>
      </c>
      <c r="D10" s="319"/>
      <c r="E10" s="319"/>
      <c r="F10" s="320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59</v>
      </c>
      <c r="E12" s="30">
        <f>D12/SUM(D$12:D$15)</f>
        <v>0.57281553398058249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0</v>
      </c>
      <c r="E13" s="30">
        <f t="shared" ref="E13:E15" si="0">D13/SUM(D$12:D$15)</f>
        <v>0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18</v>
      </c>
      <c r="E14" s="30">
        <f t="shared" si="0"/>
        <v>0.17475728155339806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26</v>
      </c>
      <c r="E15" s="30">
        <f t="shared" si="0"/>
        <v>0.25242718446601942</v>
      </c>
      <c r="F15" s="16"/>
    </row>
    <row r="16" spans="1:6" x14ac:dyDescent="0.25">
      <c r="E16" s="305">
        <f>((D12*A12)+(D13*A13)+(D14*A14)+(D15*A15))/(SUM(D12:D15)*A12)</f>
        <v>0.69902912621359226</v>
      </c>
      <c r="F16" s="306"/>
    </row>
    <row r="17" spans="1:14" x14ac:dyDescent="0.25">
      <c r="N17" t="s">
        <v>255</v>
      </c>
    </row>
    <row r="19" spans="1:14" x14ac:dyDescent="0.25">
      <c r="B19" s="75">
        <v>13</v>
      </c>
      <c r="C19" s="319" t="s">
        <v>181</v>
      </c>
      <c r="D19" s="319"/>
      <c r="E19" s="319"/>
      <c r="F19" s="320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43</v>
      </c>
      <c r="E21" s="30">
        <f>D21/SUM(D21:D24)</f>
        <v>0.41747572815533979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55</v>
      </c>
      <c r="E22" s="30">
        <f>D22/SUM(D21:D24)</f>
        <v>0.53398058252427183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4</v>
      </c>
      <c r="E23" s="30">
        <f>D23/SUM(D21:D24)</f>
        <v>3.8834951456310676E-2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1</v>
      </c>
      <c r="E24" s="30">
        <f>D24/SUM(D21:D24)</f>
        <v>9.7087378640776691E-3</v>
      </c>
      <c r="F24" s="16"/>
    </row>
    <row r="25" spans="1:14" x14ac:dyDescent="0.25">
      <c r="E25" s="305">
        <f>((D21*A21)+(D22*A22)+(D23*A23)+(D24*A24))/(SUM(D21:D24)*A21)</f>
        <v>0.78640776699029113</v>
      </c>
      <c r="F25" s="306"/>
    </row>
    <row r="28" spans="1:14" x14ac:dyDescent="0.25">
      <c r="B28" s="77"/>
      <c r="C28" s="306" t="s">
        <v>22</v>
      </c>
      <c r="D28" s="306"/>
      <c r="E28" s="306"/>
      <c r="F28" s="306"/>
    </row>
    <row r="29" spans="1:14" ht="32.25" customHeight="1" x14ac:dyDescent="0.25">
      <c r="B29" s="77">
        <v>14</v>
      </c>
      <c r="C29" s="307" t="s">
        <v>182</v>
      </c>
      <c r="D29" s="308"/>
      <c r="E29" s="308"/>
      <c r="F29" s="309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66</v>
      </c>
      <c r="E31" s="30">
        <f>D31/SUM(D31:D34)</f>
        <v>0.64077669902912626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28</v>
      </c>
      <c r="E32" s="30">
        <f>D32/SUM(D31:D34)</f>
        <v>0.27184466019417475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7</v>
      </c>
      <c r="E33" s="30">
        <f>D33/SUM(D31:D34)</f>
        <v>6.7961165048543687E-2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2</v>
      </c>
      <c r="E34" s="30">
        <f>D34/SUM(D31:D34)</f>
        <v>1.9417475728155338E-2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0.84466019417475713</v>
      </c>
      <c r="E35" s="16"/>
      <c r="F35" s="16"/>
    </row>
    <row r="36" spans="1:6" x14ac:dyDescent="0.25">
      <c r="A36" s="106"/>
      <c r="B36" s="77">
        <v>15</v>
      </c>
      <c r="C36" s="321" t="s">
        <v>80</v>
      </c>
      <c r="D36" s="322"/>
      <c r="E36" s="322"/>
      <c r="F36" s="322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81</v>
      </c>
      <c r="E38" s="30">
        <f>D38/SUM(D38:D41)</f>
        <v>0.78640776699029125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14</v>
      </c>
      <c r="E39" s="30">
        <f>D39/SUM(D38:D41)</f>
        <v>0.13592233009708737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7</v>
      </c>
      <c r="E40" s="30">
        <f>D40/SUM(D38:D41)</f>
        <v>6.7961165048543687E-2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1</v>
      </c>
      <c r="E41" s="30">
        <f>D41/SUM(D38:D41)</f>
        <v>9.7087378640776691E-3</v>
      </c>
      <c r="F41" s="16"/>
    </row>
    <row r="42" spans="1:6" x14ac:dyDescent="0.25">
      <c r="D42" s="14">
        <f>((D38*A38)+(D39*A39)+(D40*A40)+(D41*A41))/(SUM(D38:D41)*A38)</f>
        <v>0.8996763754045306</v>
      </c>
      <c r="E42" s="16"/>
      <c r="F42" s="16"/>
    </row>
    <row r="43" spans="1:6" x14ac:dyDescent="0.25">
      <c r="E43" s="305">
        <f>AVERAGE(D35,D42)</f>
        <v>0.87216828478964392</v>
      </c>
      <c r="F43" s="306"/>
    </row>
    <row r="45" spans="1:6" x14ac:dyDescent="0.25">
      <c r="B45" s="75"/>
      <c r="C45" s="323" t="s">
        <v>23</v>
      </c>
      <c r="D45" s="323"/>
      <c r="E45" s="323"/>
      <c r="F45" s="324"/>
    </row>
    <row r="46" spans="1:6" ht="30.75" customHeight="1" x14ac:dyDescent="0.25">
      <c r="B46" s="75">
        <v>16</v>
      </c>
      <c r="C46" s="317" t="s">
        <v>81</v>
      </c>
      <c r="D46" s="317"/>
      <c r="E46" s="317"/>
      <c r="F46" s="318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41</v>
      </c>
      <c r="E48" s="30">
        <f>D48/SUM(D48:D51)</f>
        <v>0.39805825242718446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49</v>
      </c>
      <c r="E49" s="30">
        <f>D49/SUM(D48:D51)</f>
        <v>0.47572815533980584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12</v>
      </c>
      <c r="E50" s="30">
        <f>D50/SUM(D48:D51)</f>
        <v>0.11650485436893204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1</v>
      </c>
      <c r="E51" s="30">
        <f>D51/SUM(D48:D51)</f>
        <v>9.7087378640776691E-3</v>
      </c>
      <c r="F51" s="16"/>
    </row>
    <row r="52" spans="1:6" x14ac:dyDescent="0.25">
      <c r="D52" s="36">
        <f>((D48*A48)+(D49*A49)+(D50*A50)+(D51*A51))/(SUM(D48:D51)*A48)</f>
        <v>0.75404530744336562</v>
      </c>
      <c r="E52" s="37"/>
      <c r="F52" s="22"/>
    </row>
    <row r="53" spans="1:6" x14ac:dyDescent="0.25">
      <c r="B53" s="75">
        <v>17</v>
      </c>
      <c r="C53" s="317" t="s">
        <v>82</v>
      </c>
      <c r="D53" s="317"/>
      <c r="E53" s="329"/>
      <c r="F53" s="330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19</v>
      </c>
      <c r="E55" s="30">
        <f>D55/SUM(D55:D58)</f>
        <v>0.18446601941747573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43</v>
      </c>
      <c r="E56" s="30">
        <f>D56/SUM(D55:D58)</f>
        <v>0.41747572815533979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28</v>
      </c>
      <c r="E57" s="30">
        <f>D57/SUM(D55:D58)</f>
        <v>0.27184466019417475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13</v>
      </c>
      <c r="E58" s="30">
        <f>D58/SUM(D55:D58)</f>
        <v>0.12621359223300971</v>
      </c>
      <c r="F58" s="16"/>
    </row>
    <row r="59" spans="1:6" x14ac:dyDescent="0.25">
      <c r="D59" s="36">
        <f>((D55*A55)+(D56*A56)+(D57*A57)+(D58*A58))/(SUM(D55:D58)*A55)</f>
        <v>0.55339805825242716</v>
      </c>
      <c r="E59" s="331"/>
      <c r="F59" s="331"/>
    </row>
    <row r="60" spans="1:6" x14ac:dyDescent="0.25">
      <c r="E60" s="305">
        <f>AVERAGE(D52,D59)</f>
        <v>0.65372168284789645</v>
      </c>
      <c r="F60" s="306"/>
    </row>
    <row r="62" spans="1:6" x14ac:dyDescent="0.25">
      <c r="B62" s="75"/>
      <c r="C62" s="323" t="s">
        <v>89</v>
      </c>
      <c r="D62" s="323"/>
      <c r="E62" s="323"/>
      <c r="F62" s="324"/>
    </row>
    <row r="63" spans="1:6" ht="42" customHeight="1" x14ac:dyDescent="0.25">
      <c r="A63" s="106"/>
      <c r="B63" s="74">
        <v>18</v>
      </c>
      <c r="C63" s="328" t="s">
        <v>88</v>
      </c>
      <c r="D63" s="328"/>
      <c r="E63" s="328"/>
      <c r="F63" s="328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34</v>
      </c>
      <c r="E65" s="30">
        <f>D65/SUM(D65:D68)</f>
        <v>0.3300970873786408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41</v>
      </c>
      <c r="E66" s="30">
        <f>D66/SUM(D65:D68)</f>
        <v>0.39805825242718446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24</v>
      </c>
      <c r="E67" s="30">
        <f>D67/SUM(D65:D68)</f>
        <v>0.23300970873786409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4</v>
      </c>
      <c r="E68" s="30">
        <f>D68/SUM(D65:D68)</f>
        <v>3.8834951456310676E-2</v>
      </c>
      <c r="F68" s="16"/>
    </row>
    <row r="69" spans="1:6" x14ac:dyDescent="0.25">
      <c r="D69" s="78">
        <f>((D65*A65)+(D66*A66)+(D67*A67)+(D68*A68))/(SUM(D65:D68)*A65)</f>
        <v>0.67313915857605178</v>
      </c>
      <c r="E69" s="16"/>
      <c r="F69" s="16"/>
    </row>
    <row r="71" spans="1:6" x14ac:dyDescent="0.25">
      <c r="B71" s="75"/>
      <c r="C71" s="323" t="s">
        <v>83</v>
      </c>
      <c r="D71" s="323"/>
      <c r="E71" s="323"/>
      <c r="F71" s="324"/>
    </row>
    <row r="72" spans="1:6" x14ac:dyDescent="0.25">
      <c r="B72" s="74">
        <v>19</v>
      </c>
      <c r="C72" s="317" t="s">
        <v>84</v>
      </c>
      <c r="D72" s="317"/>
      <c r="E72" s="317"/>
      <c r="F72" s="318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51</v>
      </c>
      <c r="E74" s="30">
        <f>D74/SUM(D74:D75)</f>
        <v>0.49514563106796117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52</v>
      </c>
      <c r="E75" s="30">
        <f>D75/SUM(D74:D75)</f>
        <v>0.50485436893203883</v>
      </c>
      <c r="F75" s="16"/>
    </row>
    <row r="76" spans="1:6" x14ac:dyDescent="0.25">
      <c r="D76" s="40">
        <f>((D74*A74)+(D75*A75))/(SUM(D74:D75)*A74)</f>
        <v>0.49514563106796117</v>
      </c>
      <c r="E76" s="42"/>
      <c r="F76" s="43"/>
    </row>
    <row r="77" spans="1:6" ht="31.5" customHeight="1" x14ac:dyDescent="0.25">
      <c r="B77" s="74">
        <v>20</v>
      </c>
      <c r="C77" s="325" t="s">
        <v>183</v>
      </c>
      <c r="D77" s="325"/>
      <c r="E77" s="325"/>
      <c r="F77" s="325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23</v>
      </c>
      <c r="E79" s="30">
        <f>D79/SUM(D79:D81)</f>
        <v>0.22330097087378642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22</v>
      </c>
      <c r="E80" s="30">
        <f>D80/SUM(D79:D81)</f>
        <v>0.21359223300970873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58</v>
      </c>
      <c r="E81" s="30">
        <f>D81/SUM(D79:D81)</f>
        <v>0.56310679611650483</v>
      </c>
      <c r="F81" s="16"/>
    </row>
    <row r="82" spans="1:6" x14ac:dyDescent="0.25">
      <c r="D82" s="36">
        <f>((D79*A79)+(D80*A80))/SUM(D79:D81)</f>
        <v>0.3300970873786408</v>
      </c>
      <c r="E82" s="42"/>
      <c r="F82" s="43"/>
    </row>
    <row r="83" spans="1:6" x14ac:dyDescent="0.25">
      <c r="E83" s="326">
        <f>AVERAGE(D76,D82)</f>
        <v>0.41262135922330101</v>
      </c>
      <c r="F83" s="327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2" t="s">
        <v>90</v>
      </c>
      <c r="D2" s="322"/>
      <c r="E2" s="322"/>
      <c r="F2" s="322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47</v>
      </c>
      <c r="E4" s="46">
        <f>D4/SUM(D4:D7)</f>
        <v>0.72307692307692306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12</v>
      </c>
      <c r="E5" s="46">
        <f>D5/SUM(D4:D7)</f>
        <v>0.18461538461538463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4</v>
      </c>
      <c r="E6" s="46">
        <f>D6/SUM(D4:D7)</f>
        <v>6.1538461538461542E-2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2</v>
      </c>
      <c r="E7" s="46">
        <f>D7/SUM(D4:D7)</f>
        <v>3.0769230769230771E-2</v>
      </c>
      <c r="F7" s="16"/>
    </row>
    <row r="8" spans="1:6" x14ac:dyDescent="0.25">
      <c r="D8" s="14">
        <f>((D4*A4)+(D5*A5)+(D6*A6)+(D7*A7))/(SUM(D4:D7)*A4)</f>
        <v>0.8666666666666667</v>
      </c>
      <c r="E8" s="16"/>
      <c r="F8" s="16"/>
    </row>
    <row r="11" spans="1:6" x14ac:dyDescent="0.25">
      <c r="A11" s="104"/>
      <c r="B11" s="19">
        <v>22</v>
      </c>
      <c r="C11" s="321" t="s">
        <v>91</v>
      </c>
      <c r="D11" s="322"/>
      <c r="E11" s="322"/>
      <c r="F11" s="322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38</v>
      </c>
      <c r="E13" s="46">
        <f>D13/SUM(D13:D16)</f>
        <v>0.58461538461538465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17</v>
      </c>
      <c r="E14" s="46">
        <f>D14/SUM(D13:D16)</f>
        <v>0.26153846153846155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7</v>
      </c>
      <c r="E15" s="46">
        <f>D15/SUM(D13:D16)</f>
        <v>0.1076923076923077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3</v>
      </c>
      <c r="E16" s="46">
        <f>D16/SUM(D13:D16)</f>
        <v>4.6153846153846156E-2</v>
      </c>
      <c r="F16" s="16"/>
    </row>
    <row r="17" spans="1:6" x14ac:dyDescent="0.25">
      <c r="D17" s="14">
        <f>((D13*A13)+(D14*A14)+(D15*A15)+(D16*A16))/(SUM(D13:D16)*A13)</f>
        <v>0.79487179487179482</v>
      </c>
      <c r="E17" s="16"/>
      <c r="F17" s="16"/>
    </row>
    <row r="20" spans="1:6" x14ac:dyDescent="0.25">
      <c r="A20" s="104"/>
      <c r="B20" s="19">
        <v>23</v>
      </c>
      <c r="C20" s="321" t="s">
        <v>92</v>
      </c>
      <c r="D20" s="322"/>
      <c r="E20" s="322"/>
      <c r="F20" s="322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28</v>
      </c>
      <c r="E22" s="46">
        <f>D22/SUM(D22:D26)</f>
        <v>0.43076923076923079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29</v>
      </c>
      <c r="E23" s="46">
        <f>D23/SUM(D22:D26)</f>
        <v>0.44615384615384618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8</v>
      </c>
      <c r="E24" s="46">
        <f>D24/SUM(D22:D26)</f>
        <v>0.12307692307692308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>
        <f>D25/SUM(D22:D26)</f>
        <v>0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>
        <f>D26/SUM(D22:D26)</f>
        <v>0</v>
      </c>
      <c r="F26" s="16"/>
    </row>
    <row r="27" spans="1:6" x14ac:dyDescent="0.25">
      <c r="D27" s="14">
        <f>((D22*A22)+(D23*A23)+(D24*A24)+(D25*A25)+(D26*A26))/(SUM(D22:D26)*A22)</f>
        <v>0.82692307692307687</v>
      </c>
      <c r="E27" s="16"/>
      <c r="F27" s="16"/>
    </row>
    <row r="30" spans="1:6" x14ac:dyDescent="0.25">
      <c r="A30" s="104"/>
      <c r="B30" s="19">
        <v>24</v>
      </c>
      <c r="C30" s="321" t="s">
        <v>98</v>
      </c>
      <c r="D30" s="322"/>
      <c r="E30" s="322"/>
      <c r="F30" s="322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7</v>
      </c>
      <c r="E32" s="46">
        <f>D32/SUM(D32:D35)</f>
        <v>0.33333333333333331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12</v>
      </c>
      <c r="E33" s="46">
        <f>D33/SUM(D32:D35)</f>
        <v>0.5714285714285714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2</v>
      </c>
      <c r="E34" s="46">
        <f>D34/SUM(D32:D35)</f>
        <v>9.5238095238095233E-2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0.74603174603174605</v>
      </c>
      <c r="E36" s="16"/>
      <c r="F36" s="16"/>
    </row>
    <row r="39" spans="1:6" x14ac:dyDescent="0.25">
      <c r="A39" s="104"/>
      <c r="B39" s="19">
        <v>25</v>
      </c>
      <c r="C39" s="321" t="s">
        <v>99</v>
      </c>
      <c r="D39" s="322"/>
      <c r="E39" s="322"/>
      <c r="F39" s="322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10</v>
      </c>
      <c r="E41" s="46">
        <f>D41/SUM(D41:D44)</f>
        <v>0.47619047619047616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9</v>
      </c>
      <c r="E42" s="46">
        <f>D42/SUM(D41:D44)</f>
        <v>0.42857142857142855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2</v>
      </c>
      <c r="E43" s="46">
        <f>D43/SUM(D41:D44)</f>
        <v>9.5238095238095233E-2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0.79365079365079372</v>
      </c>
      <c r="E45" s="16"/>
      <c r="F45" s="16"/>
    </row>
    <row r="49" spans="1:6" x14ac:dyDescent="0.25">
      <c r="A49" s="104"/>
      <c r="B49" s="19">
        <v>26</v>
      </c>
      <c r="C49" s="321" t="s">
        <v>100</v>
      </c>
      <c r="D49" s="322"/>
      <c r="E49" s="322"/>
      <c r="F49" s="322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8</v>
      </c>
      <c r="E51" s="46">
        <f>D51/SUM(D51:D55)</f>
        <v>0.38095238095238093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10</v>
      </c>
      <c r="E52" s="46">
        <f>D52/SUM(D51:D55)</f>
        <v>0.47619047619047616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1</v>
      </c>
      <c r="E53" s="46">
        <f>D53/SUM(D51:D55)</f>
        <v>4.7619047619047616E-2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1</v>
      </c>
      <c r="E54" s="46">
        <f>D54/SUM(D51:D55)</f>
        <v>4.7619047619047616E-2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1</v>
      </c>
      <c r="E55" s="46">
        <f>D55/SUM(D51:D55)</f>
        <v>4.7619047619047616E-2</v>
      </c>
      <c r="F55" s="16"/>
    </row>
    <row r="56" spans="1:6" x14ac:dyDescent="0.25">
      <c r="D56" s="14">
        <f>((D51*A51)+(D52*A52)+(D53*A53)+(D54*A54))/(SUM(D51:D54)*A51)</f>
        <v>0.75</v>
      </c>
      <c r="E56" s="16"/>
      <c r="F56" s="16"/>
    </row>
    <row r="59" spans="1:6" x14ac:dyDescent="0.25">
      <c r="A59" s="104"/>
      <c r="B59" s="19">
        <v>27</v>
      </c>
      <c r="C59" s="321" t="s">
        <v>102</v>
      </c>
      <c r="D59" s="322"/>
      <c r="E59" s="322"/>
      <c r="F59" s="322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10</v>
      </c>
      <c r="E61" s="46">
        <f>D61/SUM(D61:D64)</f>
        <v>0.83333333333333337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1</v>
      </c>
      <c r="E62" s="46">
        <f>D62/SUM(D61:D64)</f>
        <v>8.3333333333333329E-2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1</v>
      </c>
      <c r="E63" s="46">
        <f>D63/SUM(D61:D64)</f>
        <v>8.3333333333333329E-2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0.91666666666666663</v>
      </c>
      <c r="E65" s="16"/>
      <c r="F65" s="16"/>
    </row>
    <row r="68" spans="1:6" x14ac:dyDescent="0.25">
      <c r="A68" s="104"/>
      <c r="B68" s="19">
        <v>28</v>
      </c>
      <c r="C68" s="321" t="s">
        <v>103</v>
      </c>
      <c r="D68" s="322"/>
      <c r="E68" s="322"/>
      <c r="F68" s="322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9</v>
      </c>
      <c r="E70" s="46">
        <f>D70/SUM(D70:D73)</f>
        <v>0.75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3</v>
      </c>
      <c r="E71" s="46">
        <f>D71/SUM(D70:D73)</f>
        <v>0.25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0.91666666666666663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2017-11-15T18:35:44Z</dcterms:modified>
</cp:coreProperties>
</file>